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usid02\Desktop\Documents\CfP\Migration\"/>
    </mc:Choice>
  </mc:AlternateContent>
  <xr:revisionPtr revIDLastSave="0" documentId="13_ncr:1_{B5DB9B0B-44F0-4EA4-AC48-FF52F059B748}" xr6:coauthVersionLast="36" xr6:coauthVersionMax="36" xr10:uidLastSave="{00000000-0000-0000-0000-000000000000}"/>
  <bookViews>
    <workbookView xWindow="-120" yWindow="-120" windowWidth="29040" windowHeight="15840" tabRatio="765" xr2:uid="{00000000-000D-0000-FFFF-FFFF00000000}"/>
  </bookViews>
  <sheets>
    <sheet name="Summary Budget" sheetId="7" r:id="rId1"/>
    <sheet name="A - Staff Costs" sheetId="2" r:id="rId2"/>
    <sheet name="B - Consulting Services" sheetId="3" r:id="rId3"/>
    <sheet name="C - Training Workshops Seminars" sheetId="4" r:id="rId4"/>
    <sheet name="D - Dissemination Costs" sheetId="5" r:id="rId5"/>
    <sheet name="E - Fixed Assets &amp; Other Costs" sheetId="6" r:id="rId6"/>
    <sheet name="III - Co-Financing" sheetId="8" r:id="rId7"/>
  </sheets>
  <definedNames>
    <definedName name="ACTIVITIES">Summary_1[I. PROJECT ACTIVITIES ]</definedName>
    <definedName name="_xlnm.Print_Area" localSheetId="5">'E - Fixed Assets &amp; Other Costs'!$A$1:$H$51</definedName>
    <definedName name="Total_Activities">Summary_1[[#Totals],[TOTAL CA grant (US$)]]</definedName>
    <definedName name="Total_admin">Summary_2[[#Totals],[TOTAL CA grant (US$)]]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2" i="3" l="1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D7" i="8" l="1"/>
  <c r="D8" i="8"/>
  <c r="D9" i="8"/>
  <c r="D10" i="8"/>
  <c r="D11" i="8"/>
  <c r="G34" i="6"/>
  <c r="G35" i="6"/>
  <c r="G36" i="6"/>
  <c r="G37" i="6"/>
  <c r="G38" i="6"/>
  <c r="H7" i="6"/>
  <c r="H8" i="6"/>
  <c r="H9" i="6"/>
  <c r="H10" i="6"/>
  <c r="H11" i="6"/>
  <c r="H58" i="3"/>
  <c r="H59" i="3"/>
  <c r="H60" i="3"/>
  <c r="H61" i="3"/>
  <c r="H62" i="3"/>
  <c r="J36" i="3"/>
  <c r="J37" i="3"/>
  <c r="J38" i="3"/>
  <c r="J39" i="3"/>
  <c r="J40" i="3"/>
  <c r="H34" i="2" l="1"/>
  <c r="H35" i="2"/>
  <c r="H36" i="2"/>
  <c r="H37" i="2"/>
  <c r="H38" i="2"/>
  <c r="I34" i="2"/>
  <c r="I35" i="2"/>
  <c r="I36" i="2"/>
  <c r="I37" i="2"/>
  <c r="J37" i="2" s="1"/>
  <c r="I38" i="2"/>
  <c r="H11" i="2"/>
  <c r="H12" i="2"/>
  <c r="H13" i="2"/>
  <c r="H14" i="2"/>
  <c r="H15" i="2"/>
  <c r="H7" i="3"/>
  <c r="H8" i="3"/>
  <c r="H9" i="3"/>
  <c r="H10" i="3"/>
  <c r="H11" i="3"/>
  <c r="D23" i="7"/>
  <c r="J36" i="2" l="1"/>
  <c r="J35" i="2"/>
  <c r="J38" i="2"/>
  <c r="J34" i="2"/>
  <c r="F15" i="7"/>
  <c r="H27" i="7"/>
  <c r="H28" i="7"/>
  <c r="H29" i="7"/>
  <c r="D6" i="8"/>
  <c r="D12" i="8"/>
  <c r="D13" i="8"/>
  <c r="D14" i="8"/>
  <c r="D15" i="8"/>
  <c r="D16" i="8"/>
  <c r="D17" i="8"/>
  <c r="D18" i="8"/>
  <c r="D19" i="8"/>
  <c r="D20" i="8"/>
  <c r="D21" i="8"/>
  <c r="D22" i="8"/>
  <c r="G31" i="6" l="1"/>
  <c r="G32" i="6"/>
  <c r="G33" i="6"/>
  <c r="G39" i="6"/>
  <c r="G40" i="6"/>
  <c r="G41" i="6"/>
  <c r="G42" i="6"/>
  <c r="G43" i="6"/>
  <c r="G44" i="6"/>
  <c r="G45" i="6"/>
  <c r="H12" i="6"/>
  <c r="H13" i="6"/>
  <c r="H14" i="6"/>
  <c r="H15" i="6"/>
  <c r="H16" i="6"/>
  <c r="H17" i="6"/>
  <c r="H18" i="6"/>
  <c r="H19" i="6"/>
  <c r="H20" i="6"/>
  <c r="H21" i="6"/>
  <c r="G47" i="6"/>
  <c r="H5" i="5" l="1"/>
  <c r="H6" i="5"/>
  <c r="H7" i="5"/>
  <c r="H8" i="5"/>
  <c r="H9" i="5"/>
  <c r="H10" i="5"/>
  <c r="H11" i="5"/>
  <c r="H5" i="4" l="1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56" i="3" l="1"/>
  <c r="H57" i="3"/>
  <c r="H63" i="3"/>
  <c r="H64" i="3"/>
  <c r="H65" i="3"/>
  <c r="H66" i="3"/>
  <c r="H67" i="3"/>
  <c r="J33" i="3" l="1"/>
  <c r="J42" i="3"/>
  <c r="J35" i="3"/>
  <c r="J34" i="3"/>
  <c r="J41" i="3"/>
  <c r="J45" i="3"/>
  <c r="J32" i="3"/>
  <c r="J43" i="3"/>
  <c r="J44" i="3"/>
  <c r="H12" i="3"/>
  <c r="D14" i="7" s="1"/>
  <c r="H13" i="3"/>
  <c r="D15" i="7" s="1"/>
  <c r="H14" i="3"/>
  <c r="D16" i="7" s="1"/>
  <c r="H15" i="3"/>
  <c r="H16" i="3"/>
  <c r="H17" i="3"/>
  <c r="D19" i="7" s="1"/>
  <c r="H18" i="3"/>
  <c r="D20" i="7" s="1"/>
  <c r="H19" i="3"/>
  <c r="D17" i="7" l="1"/>
  <c r="H32" i="2"/>
  <c r="H33" i="2"/>
  <c r="H39" i="2"/>
  <c r="H40" i="2"/>
  <c r="H41" i="2"/>
  <c r="I32" i="2"/>
  <c r="I33" i="2"/>
  <c r="I39" i="2"/>
  <c r="I40" i="2"/>
  <c r="I41" i="2"/>
  <c r="H23" i="2"/>
  <c r="H24" i="2"/>
  <c r="H25" i="2"/>
  <c r="H21" i="2"/>
  <c r="H10" i="2"/>
  <c r="H16" i="2"/>
  <c r="H17" i="2"/>
  <c r="H18" i="2"/>
  <c r="E18" i="7"/>
  <c r="E19" i="7"/>
  <c r="E20" i="7"/>
  <c r="F19" i="7"/>
  <c r="F20" i="7"/>
  <c r="G18" i="7"/>
  <c r="G19" i="7"/>
  <c r="G20" i="7"/>
  <c r="C14" i="7"/>
  <c r="C15" i="7"/>
  <c r="C16" i="7"/>
  <c r="E14" i="7"/>
  <c r="E15" i="7"/>
  <c r="E16" i="7"/>
  <c r="F16" i="7"/>
  <c r="J32" i="2" l="1"/>
  <c r="J40" i="2"/>
  <c r="J39" i="2"/>
  <c r="J41" i="2"/>
  <c r="C19" i="7" s="1"/>
  <c r="H19" i="7" s="1"/>
  <c r="J33" i="2"/>
  <c r="D23" i="8"/>
  <c r="D24" i="8" l="1"/>
  <c r="D25" i="8"/>
  <c r="H13" i="5"/>
  <c r="F13" i="7" s="1"/>
  <c r="H14" i="5"/>
  <c r="H15" i="5"/>
  <c r="H16" i="5"/>
  <c r="H17" i="5"/>
  <c r="H18" i="5"/>
  <c r="H19" i="5"/>
  <c r="H20" i="5"/>
  <c r="H21" i="5"/>
  <c r="H22" i="5"/>
  <c r="H23" i="5"/>
  <c r="H24" i="5"/>
  <c r="H12" i="5"/>
  <c r="H23" i="4"/>
  <c r="H24" i="4"/>
  <c r="H25" i="4"/>
  <c r="H26" i="4"/>
  <c r="E13" i="7" s="1"/>
  <c r="H27" i="4"/>
  <c r="H28" i="4"/>
  <c r="H29" i="4"/>
  <c r="H30" i="4"/>
  <c r="H31" i="4"/>
  <c r="H32" i="4"/>
  <c r="H22" i="4"/>
  <c r="H69" i="3"/>
  <c r="H70" i="3"/>
  <c r="H71" i="3"/>
  <c r="H72" i="3"/>
  <c r="H73" i="3"/>
  <c r="H74" i="3"/>
  <c r="H75" i="3"/>
  <c r="H68" i="3"/>
  <c r="D21" i="7" s="1"/>
  <c r="H31" i="2"/>
  <c r="F14" i="7" l="1"/>
  <c r="F18" i="7"/>
  <c r="F12" i="7"/>
  <c r="C17" i="7"/>
  <c r="E17" i="7"/>
  <c r="F17" i="7"/>
  <c r="G17" i="7"/>
  <c r="H42" i="2"/>
  <c r="H43" i="2"/>
  <c r="H44" i="2"/>
  <c r="H45" i="2"/>
  <c r="H46" i="2"/>
  <c r="H47" i="2"/>
  <c r="H48" i="2"/>
  <c r="H49" i="2"/>
  <c r="H50" i="2"/>
  <c r="H23" i="6"/>
  <c r="G16" i="7" s="1"/>
  <c r="H16" i="7" s="1"/>
  <c r="H24" i="6"/>
  <c r="H25" i="6"/>
  <c r="H26" i="6"/>
  <c r="G15" i="7" s="1"/>
  <c r="H15" i="7" s="1"/>
  <c r="H22" i="6"/>
  <c r="G12" i="7" s="1"/>
  <c r="H21" i="3"/>
  <c r="H22" i="3"/>
  <c r="D18" i="7" s="1"/>
  <c r="H23" i="3"/>
  <c r="H24" i="3"/>
  <c r="H25" i="3"/>
  <c r="H26" i="3"/>
  <c r="H20" i="3"/>
  <c r="D22" i="7" s="1"/>
  <c r="I31" i="2"/>
  <c r="I42" i="2"/>
  <c r="I43" i="2"/>
  <c r="I44" i="2"/>
  <c r="I45" i="2"/>
  <c r="H27" i="3" l="1"/>
  <c r="G13" i="7"/>
  <c r="G14" i="7"/>
  <c r="H14" i="7" s="1"/>
  <c r="J44" i="2"/>
  <c r="J45" i="2"/>
  <c r="J43" i="2"/>
  <c r="H17" i="7"/>
  <c r="J42" i="2"/>
  <c r="C20" i="7" s="1"/>
  <c r="H20" i="7" s="1"/>
  <c r="J31" i="2"/>
  <c r="G48" i="6"/>
  <c r="G49" i="6"/>
  <c r="G50" i="6"/>
  <c r="G46" i="6"/>
  <c r="G10" i="7"/>
  <c r="G11" i="7"/>
  <c r="G21" i="7"/>
  <c r="G22" i="7"/>
  <c r="G23" i="7"/>
  <c r="F21" i="7"/>
  <c r="F22" i="7"/>
  <c r="F23" i="7"/>
  <c r="E21" i="7"/>
  <c r="E22" i="7"/>
  <c r="E23" i="7"/>
  <c r="G51" i="6" l="1"/>
  <c r="C21" i="7"/>
  <c r="H21" i="7" s="1"/>
  <c r="C22" i="7"/>
  <c r="H22" i="7" s="1"/>
  <c r="C23" i="7"/>
  <c r="H23" i="7" s="1"/>
  <c r="J51" i="3"/>
  <c r="J46" i="3" l="1"/>
  <c r="D12" i="7" s="1"/>
  <c r="J49" i="3"/>
  <c r="D13" i="7" s="1"/>
  <c r="J47" i="3"/>
  <c r="D9" i="7" s="1"/>
  <c r="J48" i="3"/>
  <c r="D10" i="7" s="1"/>
  <c r="J50" i="3"/>
  <c r="D11" i="7" s="1"/>
  <c r="J52" i="3" l="1"/>
  <c r="H26" i="2"/>
  <c r="H7" i="2" l="1"/>
  <c r="D30" i="7" l="1"/>
  <c r="E30" i="7"/>
  <c r="F30" i="7"/>
  <c r="G30" i="7"/>
  <c r="I50" i="2"/>
  <c r="I46" i="2"/>
  <c r="I47" i="2"/>
  <c r="I48" i="2"/>
  <c r="I49" i="2"/>
  <c r="H8" i="2"/>
  <c r="H9" i="2"/>
  <c r="H19" i="2"/>
  <c r="H20" i="2"/>
  <c r="H22" i="2"/>
  <c r="C18" i="7" l="1"/>
  <c r="H18" i="7" s="1"/>
  <c r="C12" i="7"/>
  <c r="H12" i="7" s="1"/>
  <c r="J50" i="2"/>
  <c r="J49" i="2"/>
  <c r="J48" i="2"/>
  <c r="J47" i="2"/>
  <c r="J46" i="2"/>
  <c r="H27" i="2"/>
  <c r="C11" i="7"/>
  <c r="C10" i="7"/>
  <c r="C13" i="7" l="1"/>
  <c r="H13" i="7" s="1"/>
  <c r="D26" i="8"/>
  <c r="H32" i="7" s="1"/>
  <c r="F10" i="7" l="1"/>
  <c r="E11" i="7"/>
  <c r="E10" i="7"/>
  <c r="H76" i="3" l="1"/>
  <c r="H10" i="7"/>
  <c r="E9" i="7"/>
  <c r="H33" i="4"/>
  <c r="H11" i="7"/>
  <c r="F9" i="7"/>
  <c r="H25" i="5"/>
  <c r="H27" i="6"/>
  <c r="G9" i="7"/>
  <c r="C9" i="7" l="1"/>
  <c r="C24" i="7" s="1"/>
  <c r="J51" i="2"/>
  <c r="G24" i="7"/>
  <c r="G31" i="7" s="1"/>
  <c r="F24" i="7"/>
  <c r="F31" i="7" s="1"/>
  <c r="E24" i="7"/>
  <c r="E31" i="7" s="1"/>
  <c r="H9" i="7" l="1"/>
  <c r="C30" i="7"/>
  <c r="C31" i="7" s="1"/>
  <c r="D24" i="7" l="1"/>
  <c r="D31" i="7" s="1"/>
  <c r="H30" i="7"/>
  <c r="H24" i="7"/>
  <c r="H31" i="7" l="1"/>
  <c r="I30" i="7" s="1"/>
  <c r="H33" i="7" l="1"/>
</calcChain>
</file>

<file path=xl/sharedStrings.xml><?xml version="1.0" encoding="utf-8"?>
<sst xmlns="http://schemas.openxmlformats.org/spreadsheetml/2006/main" count="178" uniqueCount="92">
  <si>
    <t>Budget per expenditure category (US$)</t>
  </si>
  <si>
    <t>Comments</t>
  </si>
  <si>
    <t>Staff Costs (Salaries &amp; Travel)</t>
  </si>
  <si>
    <t>TOTAL CA grant (US$)</t>
  </si>
  <si>
    <t>Independent Audit</t>
  </si>
  <si>
    <t>STAFF SALARIES</t>
  </si>
  <si>
    <t>Staff Title</t>
  </si>
  <si>
    <t>Role/Function/TOR</t>
  </si>
  <si>
    <t xml:space="preserve">Unit Description </t>
  </si>
  <si>
    <t>Unit Cost</t>
  </si>
  <si>
    <t>No. of units</t>
  </si>
  <si>
    <t>TOTAL</t>
  </si>
  <si>
    <t>STAFF TRAVEL</t>
  </si>
  <si>
    <t xml:space="preserve">Type </t>
  </si>
  <si>
    <t># of missions</t>
  </si>
  <si>
    <t xml:space="preserve">Average Days per mission </t>
  </si>
  <si>
    <t>B. Subtotal PER DIEM</t>
  </si>
  <si>
    <t>Consultant Title</t>
  </si>
  <si>
    <t>Item</t>
  </si>
  <si>
    <t>A</t>
  </si>
  <si>
    <t>B</t>
  </si>
  <si>
    <t>C</t>
  </si>
  <si>
    <t>D</t>
  </si>
  <si>
    <t>E</t>
  </si>
  <si>
    <t>F (A+B+C+D+E)</t>
  </si>
  <si>
    <t>SUBTOTAL PROJECT ACTIVITIES</t>
  </si>
  <si>
    <t>SUB-TOTAL ADMIN&amp;SUPERVISION COSTS</t>
  </si>
  <si>
    <t>NAME OF PROJECT</t>
  </si>
  <si>
    <t>NAME OF PROPONENT</t>
  </si>
  <si>
    <t xml:space="preserve">IMPLEMENTATION PERIOD </t>
  </si>
  <si>
    <t>Dissemination costs</t>
  </si>
  <si>
    <t>Consulting Services (Fees &amp; Travel)</t>
  </si>
  <si>
    <t>All Figures in US Dollars</t>
  </si>
  <si>
    <t>A. Subtotal TRANSPORT</t>
  </si>
  <si>
    <t>FIRM/COMPANY CONSULTANCY</t>
  </si>
  <si>
    <t>Firm/Company Name</t>
  </si>
  <si>
    <t>Total</t>
  </si>
  <si>
    <t>Method of Procurement</t>
  </si>
  <si>
    <t>E. CATEGORY – FIXED ASSETS/CIVIL WORKS AND OTHER OPERATING COSTS ASSUMPTIONS</t>
  </si>
  <si>
    <t>Sources</t>
  </si>
  <si>
    <t>CASH</t>
  </si>
  <si>
    <t>IN-KIND</t>
  </si>
  <si>
    <t>II. PROJECT ADMIN&amp;SUPERVISION</t>
  </si>
  <si>
    <t>TOTAL (I+II)</t>
  </si>
  <si>
    <t>GRANDTOTAL (I+II+III)</t>
  </si>
  <si>
    <t>OTHER OPERATING COSTS</t>
  </si>
  <si>
    <t>Budgeting assumptions for Co-Financing</t>
  </si>
  <si>
    <t>Training/ Workshops/ Seminars</t>
  </si>
  <si>
    <t>Fixed Assets/ Other Operating Costs</t>
  </si>
  <si>
    <t xml:space="preserve">Average transportation cost per mission </t>
  </si>
  <si>
    <r>
      <t>Other Grant Administration Costs</t>
    </r>
    <r>
      <rPr>
        <sz val="9"/>
        <color theme="1"/>
        <rFont val="Calibri"/>
        <family val="2"/>
      </rPr>
      <t xml:space="preserve"> </t>
    </r>
  </si>
  <si>
    <t>[Limited to 10% of total budget, including the Audit budget above. Only applies where the recipient is also the implementer. Where the recipient is not the implementer, this is limited to 5% of total  budget]</t>
  </si>
  <si>
    <t>[Limited to 10% of total budget, including Audit. Only applies where the recipient is not the implementer but is responsible for grant reporting &amp; management on behalf of the third party</t>
  </si>
  <si>
    <t>Notes</t>
  </si>
  <si>
    <t>Sub-Activities Description</t>
  </si>
  <si>
    <t>Sub-Activities Codes</t>
  </si>
  <si>
    <t>PROJECT BUDGET (All figures in US Dollars)</t>
  </si>
  <si>
    <t xml:space="preserve">CATEGORY A – STAFF COSTS ASSUMPTION </t>
  </si>
  <si>
    <r>
      <t xml:space="preserve">Average Unit Cost </t>
    </r>
    <r>
      <rPr>
        <i/>
        <sz val="9"/>
        <rFont val="Calibri"/>
        <family val="2"/>
      </rPr>
      <t>Per Diem</t>
    </r>
    <r>
      <rPr>
        <sz val="9"/>
        <rFont val="Calibri"/>
        <family val="2"/>
      </rPr>
      <t xml:space="preserve"> </t>
    </r>
  </si>
  <si>
    <t>Sub-Activities codes</t>
  </si>
  <si>
    <t>CATEGORY B – CONSULTANCY COSTS ASSUMPTION (INDIVIDUAL AND FIRMS)</t>
  </si>
  <si>
    <t>INDIVIDUAL CONSULTANT FEES</t>
  </si>
  <si>
    <t>INDIVIDUAL CONSULTANT TRAVEL</t>
  </si>
  <si>
    <t>Sub-Activates Codes</t>
  </si>
  <si>
    <t>CATEGORY C – Training/ Workshops/Seminars ASSUMPTIONS</t>
  </si>
  <si>
    <t>CATEGORY D– DISSEMINATION COSTS ASSUMPTIONS</t>
  </si>
  <si>
    <t>FIXED ASSETS AND CIVIL WORKS</t>
  </si>
  <si>
    <t>Sub-Activaties Description</t>
  </si>
  <si>
    <t>Specify 'Other' here</t>
  </si>
  <si>
    <r>
      <t>Project Management/ Supervision Costs</t>
    </r>
    <r>
      <rPr>
        <sz val="9"/>
        <color theme="1"/>
        <rFont val="Calibri"/>
        <family val="2"/>
      </rPr>
      <t xml:space="preserve"> </t>
    </r>
  </si>
  <si>
    <t>[please describe briefly the procedure that will be used to hire]</t>
  </si>
  <si>
    <r>
      <t>FIRM A [please specify also function of service]</t>
    </r>
    <r>
      <rPr>
        <sz val="9"/>
        <color rgb="FFFF0000"/>
        <rFont val="Calibri"/>
        <family val="2"/>
      </rPr>
      <t xml:space="preserve"> </t>
    </r>
  </si>
  <si>
    <r>
      <t>FIRM B [please specify also function of service]</t>
    </r>
    <r>
      <rPr>
        <sz val="9"/>
        <color rgb="FFFF0000"/>
        <rFont val="Calibri"/>
        <family val="2"/>
      </rPr>
      <t xml:space="preserve"> </t>
    </r>
  </si>
  <si>
    <t>[e.g. day, hour, lump sum]</t>
  </si>
  <si>
    <t>[please describe briefly the procedure]</t>
  </si>
  <si>
    <t>[Please decribe each activity]</t>
  </si>
  <si>
    <r>
      <t>III. CO-FINANCING</t>
    </r>
    <r>
      <rPr>
        <b/>
        <sz val="9"/>
        <color theme="1"/>
        <rFont val="Calibri"/>
        <family val="2"/>
      </rPr>
      <t xml:space="preserve"> </t>
    </r>
  </si>
  <si>
    <t>[Cash or in-kind contribution minimum 20% of total project budget – verifiable commitment by co-financing partner will need to be provided]</t>
  </si>
  <si>
    <t>Activity Description</t>
  </si>
  <si>
    <t>[Please decribe each sub-activity]</t>
  </si>
  <si>
    <r>
      <t>[Please fill in the cells with white fields only as necessary. All coloured cells are protected. The Cells with</t>
    </r>
    <r>
      <rPr>
        <sz val="11"/>
        <color theme="9" tint="-0.249977111117893"/>
        <rFont val="Calibri"/>
        <family val="2"/>
        <scheme val="minor"/>
      </rPr>
      <t xml:space="preserve"> green</t>
    </r>
    <r>
      <rPr>
        <sz val="11"/>
        <color rgb="FFFF0000"/>
        <rFont val="Calibri"/>
        <family val="2"/>
        <scheme val="minor"/>
      </rPr>
      <t xml:space="preserve"> will be automatically updated from data insertions in the white fields]</t>
    </r>
  </si>
  <si>
    <r>
      <t>[Please fill in the cells with white fields only as necessary. All coloured cells are protected. The Cells with</t>
    </r>
    <r>
      <rPr>
        <sz val="11"/>
        <color theme="9" tint="-0.249977111117893"/>
        <rFont val="Calibri"/>
        <family val="2"/>
        <scheme val="minor"/>
      </rPr>
      <t xml:space="preserve"> green</t>
    </r>
    <r>
      <rPr>
        <sz val="11"/>
        <color rgb="FFFF0000"/>
        <rFont val="Calibri"/>
        <family val="2"/>
        <scheme val="minor"/>
      </rPr>
      <t xml:space="preserve"> will be automatically updated from data insertions in the supporting sheets A to E &amp; III]</t>
    </r>
  </si>
  <si>
    <r>
      <t xml:space="preserve">Type of event </t>
    </r>
    <r>
      <rPr>
        <sz val="11"/>
        <color rgb="FFFF0000"/>
        <rFont val="Calibri"/>
        <family val="2"/>
        <scheme val="minor"/>
      </rPr>
      <t>(Select from dropdown)</t>
    </r>
  </si>
  <si>
    <r>
      <t>Cost Item</t>
    </r>
    <r>
      <rPr>
        <sz val="11"/>
        <color rgb="FFFF0000"/>
        <rFont val="Calibri"/>
        <family val="2"/>
        <scheme val="minor"/>
      </rPr>
      <t xml:space="preserve"> (Select from drop down)</t>
    </r>
  </si>
  <si>
    <r>
      <t xml:space="preserve">Cost Item </t>
    </r>
    <r>
      <rPr>
        <sz val="11"/>
        <color rgb="FFFF0000"/>
        <rFont val="Calibri"/>
        <family val="2"/>
        <scheme val="minor"/>
      </rPr>
      <t>(Select from drop down)</t>
    </r>
  </si>
  <si>
    <t>[Please note that there are two separate tables below, one for 'Fixed Assets &amp; Civil Works' and the other for 'Other Operating Costs']</t>
  </si>
  <si>
    <t>[Please note that there are two separate tables below, one for 'Staff Salaries' and the other for 'Staff Travel']</t>
  </si>
  <si>
    <t>[Please note that there are three separate tables below: 'Individual Consultant Fee', 'Individial Consultant Travel' and 'Firm/Company  Consultancy']</t>
  </si>
  <si>
    <t>Type of Fixed Assets and Works</t>
  </si>
  <si>
    <t xml:space="preserve">I. PROJECT ACTIVITIES </t>
  </si>
  <si>
    <t>consultant</t>
  </si>
  <si>
    <t>study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</si>
</sst>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_-* #,##0_-;\-* #,##0_-;_-* &quot;-&quot;??_-;_-@_-"/>
    <numFmt numFmtId="166" formatCode="&quot;Activity&quot;\ General"/>
    <numFmt numFmtId="167" formatCode="&quot;Activity &quot;General"/>
    <numFmt numFmtId="168" formatCode="&quot;Sub-Activity&quot;\ General"/>
  </numFmts>
  <fonts count="2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2"/>
      <color rgb="FF2F5496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rgb="FF0000FF"/>
      <name val="Calibri"/>
      <family val="2"/>
      <scheme val="minor"/>
    </font>
    <font>
      <b/>
      <sz val="14"/>
      <color rgb="FF0000FF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</font>
    <font>
      <b/>
      <sz val="11"/>
      <color rgb="FFC00000"/>
      <name val="Calibri"/>
      <family val="2"/>
    </font>
    <font>
      <i/>
      <sz val="9"/>
      <name val="Calibri"/>
      <family val="2"/>
    </font>
    <font>
      <sz val="9"/>
      <name val="Calibri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rgb="FFFF0000"/>
      <name val="Calibri"/>
      <family val="2"/>
    </font>
    <font>
      <sz val="11"/>
      <color theme="9" tint="-0.249977111117893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2DBDB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77">
    <xf numFmtId="0" fontId="0" fillId="0" borderId="0" xfId="0"/>
    <xf numFmtId="165" fontId="0" fillId="0" borderId="0" xfId="1" applyNumberFormat="1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/>
    <xf numFmtId="0" fontId="6" fillId="0" borderId="0" xfId="0" applyFont="1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top"/>
    </xf>
    <xf numFmtId="0" fontId="8" fillId="0" borderId="0" xfId="0" applyFont="1" applyAlignment="1">
      <alignment vertical="top" wrapText="1"/>
    </xf>
    <xf numFmtId="10" fontId="5" fillId="0" borderId="0" xfId="0" applyNumberFormat="1" applyFont="1" applyAlignment="1">
      <alignment vertical="center" wrapText="1"/>
    </xf>
    <xf numFmtId="10" fontId="4" fillId="0" borderId="0" xfId="2" applyNumberFormat="1" applyFont="1" applyAlignment="1">
      <alignment vertical="center" wrapText="1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left"/>
    </xf>
    <xf numFmtId="165" fontId="0" fillId="0" borderId="8" xfId="1" applyNumberFormat="1" applyFont="1" applyFill="1" applyBorder="1" applyProtection="1">
      <protection locked="0"/>
    </xf>
    <xf numFmtId="0" fontId="9" fillId="3" borderId="36" xfId="0" applyFont="1" applyFill="1" applyBorder="1" applyAlignment="1">
      <alignment horizontal="center" vertical="center" wrapText="1"/>
    </xf>
    <xf numFmtId="0" fontId="9" fillId="3" borderId="37" xfId="0" applyFont="1" applyFill="1" applyBorder="1" applyAlignment="1">
      <alignment horizontal="center" vertical="center" wrapText="1"/>
    </xf>
    <xf numFmtId="0" fontId="0" fillId="0" borderId="9" xfId="0" applyFill="1" applyBorder="1" applyProtection="1">
      <protection locked="0"/>
    </xf>
    <xf numFmtId="0" fontId="0" fillId="0" borderId="9" xfId="0" applyFill="1" applyBorder="1" applyAlignment="1" applyProtection="1">
      <alignment horizontal="center" vertical="center"/>
      <protection locked="0"/>
    </xf>
    <xf numFmtId="165" fontId="0" fillId="0" borderId="9" xfId="1" applyNumberFormat="1" applyFont="1" applyFill="1" applyBorder="1" applyAlignment="1" applyProtection="1">
      <alignment horizontal="center" vertical="center"/>
      <protection locked="0"/>
    </xf>
    <xf numFmtId="0" fontId="0" fillId="0" borderId="8" xfId="0" applyFill="1" applyBorder="1" applyProtection="1">
      <protection locked="0"/>
    </xf>
    <xf numFmtId="0" fontId="0" fillId="0" borderId="8" xfId="0" applyFill="1" applyBorder="1" applyAlignment="1" applyProtection="1">
      <alignment horizontal="center" vertical="center"/>
      <protection locked="0"/>
    </xf>
    <xf numFmtId="165" fontId="0" fillId="0" borderId="8" xfId="1" applyNumberFormat="1" applyFont="1" applyFill="1" applyBorder="1" applyAlignment="1" applyProtection="1">
      <alignment horizontal="center" vertical="center"/>
      <protection locked="0"/>
    </xf>
    <xf numFmtId="165" fontId="0" fillId="2" borderId="32" xfId="1" applyNumberFormat="1" applyFont="1" applyFill="1" applyBorder="1"/>
    <xf numFmtId="165" fontId="0" fillId="2" borderId="24" xfId="1" applyNumberFormat="1" applyFont="1" applyFill="1" applyBorder="1"/>
    <xf numFmtId="0" fontId="0" fillId="0" borderId="15" xfId="0" applyFill="1" applyBorder="1" applyProtection="1">
      <protection locked="0"/>
    </xf>
    <xf numFmtId="165" fontId="0" fillId="0" borderId="15" xfId="1" applyNumberFormat="1" applyFont="1" applyFill="1" applyBorder="1" applyProtection="1">
      <protection locked="0"/>
    </xf>
    <xf numFmtId="0" fontId="0" fillId="2" borderId="40" xfId="0" applyFill="1" applyBorder="1"/>
    <xf numFmtId="0" fontId="0" fillId="2" borderId="41" xfId="0" applyFill="1" applyBorder="1"/>
    <xf numFmtId="0" fontId="0" fillId="2" borderId="39" xfId="0" applyFill="1" applyBorder="1"/>
    <xf numFmtId="0" fontId="0" fillId="0" borderId="8" xfId="0" applyFill="1" applyBorder="1" applyAlignment="1" applyProtection="1">
      <alignment wrapText="1"/>
      <protection locked="0"/>
    </xf>
    <xf numFmtId="0" fontId="0" fillId="0" borderId="21" xfId="0" applyFill="1" applyBorder="1" applyProtection="1">
      <protection locked="0"/>
    </xf>
    <xf numFmtId="0" fontId="0" fillId="0" borderId="18" xfId="0" applyFill="1" applyBorder="1" applyProtection="1">
      <protection locked="0"/>
    </xf>
    <xf numFmtId="165" fontId="0" fillId="2" borderId="18" xfId="1" applyNumberFormat="1" applyFont="1" applyFill="1" applyBorder="1"/>
    <xf numFmtId="165" fontId="0" fillId="0" borderId="9" xfId="1" applyNumberFormat="1" applyFont="1" applyFill="1" applyBorder="1" applyProtection="1">
      <protection locked="0"/>
    </xf>
    <xf numFmtId="0" fontId="9" fillId="3" borderId="38" xfId="0" applyFont="1" applyFill="1" applyBorder="1" applyAlignment="1">
      <alignment horizontal="center" vertical="center" wrapText="1"/>
    </xf>
    <xf numFmtId="165" fontId="0" fillId="2" borderId="16" xfId="1" applyNumberFormat="1" applyFont="1" applyFill="1" applyBorder="1"/>
    <xf numFmtId="0" fontId="0" fillId="0" borderId="8" xfId="0" applyFill="1" applyBorder="1" applyAlignment="1" applyProtection="1">
      <alignment horizontal="center"/>
      <protection locked="0"/>
    </xf>
    <xf numFmtId="165" fontId="0" fillId="2" borderId="19" xfId="0" applyNumberFormat="1" applyFont="1" applyFill="1" applyBorder="1"/>
    <xf numFmtId="0" fontId="0" fillId="2" borderId="40" xfId="0" applyFill="1" applyBorder="1" applyAlignment="1">
      <alignment horizontal="center"/>
    </xf>
    <xf numFmtId="165" fontId="0" fillId="2" borderId="34" xfId="0" applyNumberFormat="1" applyFont="1" applyFill="1" applyBorder="1"/>
    <xf numFmtId="165" fontId="0" fillId="2" borderId="40" xfId="0" applyNumberFormat="1" applyFont="1" applyFill="1" applyBorder="1"/>
    <xf numFmtId="165" fontId="0" fillId="2" borderId="39" xfId="0" applyNumberFormat="1" applyFont="1" applyFill="1" applyBorder="1"/>
    <xf numFmtId="0" fontId="12" fillId="3" borderId="8" xfId="0" applyFont="1" applyFill="1" applyBorder="1" applyAlignment="1" applyProtection="1">
      <alignment horizontal="center" vertical="center" wrapText="1"/>
    </xf>
    <xf numFmtId="0" fontId="9" fillId="3" borderId="11" xfId="0" applyFont="1" applyFill="1" applyBorder="1" applyAlignment="1" applyProtection="1">
      <alignment horizontal="center" vertical="center" wrapText="1"/>
    </xf>
    <xf numFmtId="0" fontId="9" fillId="3" borderId="27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165" fontId="0" fillId="2" borderId="9" xfId="1" applyNumberFormat="1" applyFont="1" applyFill="1" applyBorder="1" applyProtection="1"/>
    <xf numFmtId="165" fontId="0" fillId="2" borderId="8" xfId="1" applyNumberFormat="1" applyFont="1" applyFill="1" applyBorder="1" applyProtection="1"/>
    <xf numFmtId="0" fontId="0" fillId="2" borderId="17" xfId="0" applyFill="1" applyBorder="1" applyProtection="1"/>
    <xf numFmtId="0" fontId="0" fillId="2" borderId="8" xfId="0" applyFill="1" applyBorder="1" applyProtection="1"/>
    <xf numFmtId="165" fontId="0" fillId="2" borderId="8" xfId="0" applyNumberFormat="1" applyFill="1" applyBorder="1" applyProtection="1"/>
    <xf numFmtId="0" fontId="0" fillId="0" borderId="17" xfId="0" applyBorder="1" applyProtection="1"/>
    <xf numFmtId="0" fontId="0" fillId="0" borderId="8" xfId="0" applyBorder="1" applyProtection="1"/>
    <xf numFmtId="0" fontId="0" fillId="0" borderId="8" xfId="0" applyBorder="1" applyAlignment="1" applyProtection="1">
      <alignment wrapText="1"/>
    </xf>
    <xf numFmtId="0" fontId="0" fillId="0" borderId="18" xfId="0" applyBorder="1" applyAlignment="1" applyProtection="1">
      <alignment wrapText="1"/>
    </xf>
    <xf numFmtId="0" fontId="0" fillId="2" borderId="17" xfId="0" applyFill="1" applyBorder="1" applyAlignment="1" applyProtection="1">
      <alignment horizontal="left" vertical="center" wrapText="1"/>
    </xf>
    <xf numFmtId="165" fontId="0" fillId="2" borderId="18" xfId="1" applyNumberFormat="1" applyFont="1" applyFill="1" applyBorder="1" applyProtection="1"/>
    <xf numFmtId="0" fontId="10" fillId="2" borderId="8" xfId="0" applyFont="1" applyFill="1" applyBorder="1" applyAlignment="1" applyProtection="1">
      <alignment horizontal="left" vertical="center" wrapText="1"/>
    </xf>
    <xf numFmtId="165" fontId="0" fillId="2" borderId="8" xfId="0" applyNumberFormat="1" applyFont="1" applyFill="1" applyBorder="1" applyProtection="1"/>
    <xf numFmtId="0" fontId="11" fillId="2" borderId="17" xfId="0" applyFont="1" applyFill="1" applyBorder="1" applyProtection="1"/>
    <xf numFmtId="0" fontId="11" fillId="2" borderId="8" xfId="0" applyFont="1" applyFill="1" applyBorder="1" applyProtection="1"/>
    <xf numFmtId="165" fontId="11" fillId="2" borderId="8" xfId="1" applyNumberFormat="1" applyFont="1" applyFill="1" applyBorder="1" applyProtection="1"/>
    <xf numFmtId="0" fontId="11" fillId="2" borderId="42" xfId="0" applyFont="1" applyFill="1" applyBorder="1" applyProtection="1"/>
    <xf numFmtId="0" fontId="11" fillId="2" borderId="43" xfId="0" applyFont="1" applyFill="1" applyBorder="1" applyProtection="1"/>
    <xf numFmtId="165" fontId="11" fillId="2" borderId="43" xfId="1" applyNumberFormat="1" applyFont="1" applyFill="1" applyBorder="1" applyProtection="1"/>
    <xf numFmtId="165" fontId="11" fillId="2" borderId="33" xfId="1" applyNumberFormat="1" applyFont="1" applyFill="1" applyBorder="1" applyProtection="1"/>
    <xf numFmtId="165" fontId="11" fillId="2" borderId="24" xfId="1" applyNumberFormat="1" applyFont="1" applyFill="1" applyBorder="1" applyProtection="1"/>
    <xf numFmtId="0" fontId="11" fillId="2" borderId="41" xfId="0" applyFont="1" applyFill="1" applyBorder="1" applyProtection="1"/>
    <xf numFmtId="0" fontId="11" fillId="2" borderId="40" xfId="0" applyFont="1" applyFill="1" applyBorder="1" applyProtection="1"/>
    <xf numFmtId="0" fontId="11" fillId="2" borderId="39" xfId="0" applyFont="1" applyFill="1" applyBorder="1" applyProtection="1"/>
    <xf numFmtId="165" fontId="11" fillId="2" borderId="25" xfId="1" applyNumberFormat="1" applyFont="1" applyFill="1" applyBorder="1" applyProtection="1"/>
    <xf numFmtId="0" fontId="0" fillId="0" borderId="26" xfId="0" applyBorder="1" applyProtection="1"/>
    <xf numFmtId="0" fontId="9" fillId="3" borderId="35" xfId="0" applyFont="1" applyFill="1" applyBorder="1" applyAlignment="1" applyProtection="1">
      <alignment horizontal="center" vertical="center" wrapText="1"/>
    </xf>
    <xf numFmtId="0" fontId="9" fillId="3" borderId="36" xfId="0" applyFont="1" applyFill="1" applyBorder="1" applyAlignment="1" applyProtection="1">
      <alignment horizontal="center" vertical="center" wrapText="1"/>
    </xf>
    <xf numFmtId="0" fontId="9" fillId="3" borderId="37" xfId="0" applyFont="1" applyFill="1" applyBorder="1" applyAlignment="1" applyProtection="1">
      <alignment horizontal="center" vertical="center" wrapText="1"/>
    </xf>
    <xf numFmtId="165" fontId="0" fillId="2" borderId="32" xfId="1" applyNumberFormat="1" applyFont="1" applyFill="1" applyBorder="1" applyProtection="1"/>
    <xf numFmtId="165" fontId="0" fillId="2" borderId="24" xfId="1" applyNumberFormat="1" applyFont="1" applyFill="1" applyBorder="1" applyProtection="1"/>
    <xf numFmtId="0" fontId="0" fillId="2" borderId="40" xfId="0" applyFill="1" applyBorder="1" applyProtection="1"/>
    <xf numFmtId="0" fontId="0" fillId="2" borderId="40" xfId="0" applyFill="1" applyBorder="1" applyAlignment="1" applyProtection="1">
      <alignment horizontal="center" vertical="center"/>
    </xf>
    <xf numFmtId="0" fontId="0" fillId="2" borderId="39" xfId="0" applyFill="1" applyBorder="1" applyAlignment="1" applyProtection="1">
      <alignment horizontal="center" vertical="center"/>
    </xf>
    <xf numFmtId="165" fontId="0" fillId="2" borderId="34" xfId="0" applyNumberFormat="1" applyFill="1" applyBorder="1" applyProtection="1"/>
    <xf numFmtId="168" fontId="0" fillId="0" borderId="31" xfId="0" applyNumberFormat="1" applyFill="1" applyBorder="1" applyAlignment="1" applyProtection="1">
      <alignment horizontal="left"/>
      <protection locked="0"/>
    </xf>
    <xf numFmtId="168" fontId="0" fillId="0" borderId="33" xfId="0" applyNumberFormat="1" applyFill="1" applyBorder="1" applyAlignment="1" applyProtection="1">
      <alignment horizontal="left"/>
      <protection locked="0"/>
    </xf>
    <xf numFmtId="0" fontId="9" fillId="3" borderId="38" xfId="0" applyFont="1" applyFill="1" applyBorder="1" applyAlignment="1" applyProtection="1">
      <alignment horizontal="center" vertical="center" wrapText="1"/>
    </xf>
    <xf numFmtId="165" fontId="0" fillId="2" borderId="15" xfId="1" applyNumberFormat="1" applyFont="1" applyFill="1" applyBorder="1" applyProtection="1"/>
    <xf numFmtId="165" fontId="0" fillId="2" borderId="16" xfId="1" applyNumberFormat="1" applyFont="1" applyFill="1" applyBorder="1" applyProtection="1"/>
    <xf numFmtId="0" fontId="0" fillId="2" borderId="41" xfId="0" applyFill="1" applyBorder="1" applyProtection="1"/>
    <xf numFmtId="0" fontId="0" fillId="2" borderId="39" xfId="0" applyFill="1" applyBorder="1" applyProtection="1"/>
    <xf numFmtId="165" fontId="0" fillId="2" borderId="19" xfId="0" applyNumberFormat="1" applyFill="1" applyBorder="1" applyProtection="1"/>
    <xf numFmtId="168" fontId="0" fillId="0" borderId="14" xfId="0" applyNumberFormat="1" applyFill="1" applyBorder="1" applyAlignment="1" applyProtection="1">
      <alignment horizontal="left"/>
      <protection locked="0"/>
    </xf>
    <xf numFmtId="168" fontId="0" fillId="0" borderId="17" xfId="0" applyNumberFormat="1" applyFill="1" applyBorder="1" applyAlignment="1" applyProtection="1">
      <alignment horizontal="left"/>
      <protection locked="0"/>
    </xf>
    <xf numFmtId="165" fontId="0" fillId="2" borderId="40" xfId="0" applyNumberFormat="1" applyFill="1" applyBorder="1" applyProtection="1"/>
    <xf numFmtId="0" fontId="0" fillId="2" borderId="41" xfId="0" applyFill="1" applyBorder="1" applyAlignment="1" applyProtection="1">
      <alignment horizontal="left"/>
    </xf>
    <xf numFmtId="0" fontId="0" fillId="2" borderId="40" xfId="0" applyFill="1" applyBorder="1" applyAlignment="1" applyProtection="1">
      <alignment horizontal="left"/>
    </xf>
    <xf numFmtId="168" fontId="9" fillId="0" borderId="31" xfId="0" applyNumberFormat="1" applyFont="1" applyFill="1" applyBorder="1" applyAlignment="1" applyProtection="1">
      <alignment horizontal="left"/>
      <protection locked="0"/>
    </xf>
    <xf numFmtId="168" fontId="9" fillId="0" borderId="33" xfId="0" applyNumberFormat="1" applyFont="1" applyFill="1" applyBorder="1" applyAlignment="1" applyProtection="1">
      <alignment horizontal="left"/>
      <protection locked="0"/>
    </xf>
    <xf numFmtId="168" fontId="0" fillId="0" borderId="31" xfId="0" applyNumberFormat="1" applyFont="1" applyFill="1" applyBorder="1" applyAlignment="1" applyProtection="1">
      <alignment horizontal="left"/>
      <protection locked="0"/>
    </xf>
    <xf numFmtId="168" fontId="0" fillId="0" borderId="33" xfId="0" applyNumberFormat="1" applyFont="1" applyFill="1" applyBorder="1" applyAlignment="1" applyProtection="1">
      <alignment horizontal="left"/>
      <protection locked="0"/>
    </xf>
    <xf numFmtId="165" fontId="0" fillId="2" borderId="39" xfId="0" applyNumberFormat="1" applyFill="1" applyBorder="1" applyProtection="1"/>
    <xf numFmtId="165" fontId="9" fillId="2" borderId="32" xfId="1" applyNumberFormat="1" applyFont="1" applyFill="1" applyBorder="1" applyProtection="1"/>
    <xf numFmtId="165" fontId="9" fillId="2" borderId="24" xfId="1" applyNumberFormat="1" applyFont="1" applyFill="1" applyBorder="1" applyProtection="1"/>
    <xf numFmtId="0" fontId="9" fillId="2" borderId="41" xfId="0" applyFont="1" applyFill="1" applyBorder="1" applyAlignment="1" applyProtection="1">
      <alignment horizontal="left"/>
    </xf>
    <xf numFmtId="0" fontId="9" fillId="2" borderId="40" xfId="0" applyFont="1" applyFill="1" applyBorder="1" applyAlignment="1" applyProtection="1">
      <alignment horizontal="left"/>
    </xf>
    <xf numFmtId="0" fontId="9" fillId="2" borderId="40" xfId="0" applyFont="1" applyFill="1" applyBorder="1" applyProtection="1"/>
    <xf numFmtId="0" fontId="9" fillId="2" borderId="39" xfId="0" applyFont="1" applyFill="1" applyBorder="1" applyProtection="1"/>
    <xf numFmtId="165" fontId="9" fillId="2" borderId="34" xfId="0" applyNumberFormat="1" applyFont="1" applyFill="1" applyBorder="1" applyProtection="1"/>
    <xf numFmtId="0" fontId="9" fillId="0" borderId="8" xfId="0" applyFont="1" applyFill="1" applyBorder="1" applyAlignment="1" applyProtection="1">
      <alignment horizontal="center" vertical="center"/>
      <protection locked="0"/>
    </xf>
    <xf numFmtId="168" fontId="9" fillId="0" borderId="14" xfId="0" applyNumberFormat="1" applyFont="1" applyFill="1" applyBorder="1" applyAlignment="1" applyProtection="1">
      <alignment horizontal="left"/>
      <protection locked="0"/>
    </xf>
    <xf numFmtId="0" fontId="0" fillId="0" borderId="15" xfId="0" applyFill="1" applyBorder="1" applyAlignment="1" applyProtection="1">
      <alignment horizontal="center"/>
      <protection locked="0"/>
    </xf>
    <xf numFmtId="168" fontId="9" fillId="0" borderId="17" xfId="0" applyNumberFormat="1" applyFont="1" applyFill="1" applyBorder="1" applyAlignment="1" applyProtection="1">
      <alignment horizontal="left"/>
      <protection locked="0"/>
    </xf>
    <xf numFmtId="0" fontId="0" fillId="0" borderId="33" xfId="0" applyFill="1" applyBorder="1" applyProtection="1">
      <protection locked="0"/>
    </xf>
    <xf numFmtId="165" fontId="0" fillId="0" borderId="18" xfId="1" applyNumberFormat="1" applyFont="1" applyFill="1" applyBorder="1" applyProtection="1">
      <protection locked="0"/>
    </xf>
    <xf numFmtId="0" fontId="0" fillId="0" borderId="1" xfId="0" applyBorder="1"/>
    <xf numFmtId="10" fontId="11" fillId="2" borderId="20" xfId="0" applyNumberFormat="1" applyFont="1" applyFill="1" applyBorder="1" applyProtection="1"/>
    <xf numFmtId="165" fontId="0" fillId="0" borderId="26" xfId="1" applyNumberFormat="1" applyFont="1" applyBorder="1" applyProtection="1"/>
    <xf numFmtId="0" fontId="9" fillId="0" borderId="8" xfId="0" applyFont="1" applyFill="1" applyBorder="1" applyAlignment="1" applyProtection="1">
      <alignment horizontal="center" vertical="center" wrapText="1"/>
      <protection locked="0"/>
    </xf>
    <xf numFmtId="165" fontId="9" fillId="0" borderId="8" xfId="1" applyNumberFormat="1" applyFont="1" applyFill="1" applyBorder="1" applyAlignment="1" applyProtection="1">
      <alignment horizontal="center" vertical="center" wrapText="1"/>
      <protection locked="0"/>
    </xf>
    <xf numFmtId="165" fontId="9" fillId="0" borderId="8" xfId="1" applyNumberFormat="1" applyFont="1" applyFill="1" applyBorder="1" applyAlignment="1" applyProtection="1">
      <alignment horizontal="center"/>
      <protection locked="0"/>
    </xf>
    <xf numFmtId="165" fontId="9" fillId="0" borderId="8" xfId="1" applyNumberFormat="1" applyFont="1" applyFill="1" applyBorder="1" applyAlignment="1" applyProtection="1">
      <alignment horizontal="center" vertical="center"/>
      <protection locked="0"/>
    </xf>
    <xf numFmtId="165" fontId="0" fillId="2" borderId="18" xfId="1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/>
    <xf numFmtId="165" fontId="0" fillId="6" borderId="34" xfId="1" applyNumberFormat="1" applyFont="1" applyFill="1" applyBorder="1" applyProtection="1"/>
    <xf numFmtId="165" fontId="0" fillId="6" borderId="44" xfId="1" applyNumberFormat="1" applyFont="1" applyFill="1" applyBorder="1" applyProtection="1"/>
    <xf numFmtId="165" fontId="0" fillId="6" borderId="45" xfId="1" applyNumberFormat="1" applyFont="1" applyFill="1" applyBorder="1" applyProtection="1"/>
    <xf numFmtId="165" fontId="0" fillId="6" borderId="46" xfId="1" applyNumberFormat="1" applyFont="1" applyFill="1" applyBorder="1" applyProtection="1"/>
    <xf numFmtId="165" fontId="0" fillId="6" borderId="0" xfId="1" applyNumberFormat="1" applyFont="1" applyFill="1" applyBorder="1" applyProtection="1"/>
    <xf numFmtId="165" fontId="0" fillId="6" borderId="47" xfId="1" applyNumberFormat="1" applyFont="1" applyFill="1" applyBorder="1" applyProtection="1"/>
    <xf numFmtId="165" fontId="0" fillId="6" borderId="32" xfId="1" applyNumberFormat="1" applyFont="1" applyFill="1" applyBorder="1" applyProtection="1"/>
    <xf numFmtId="165" fontId="0" fillId="6" borderId="48" xfId="1" applyNumberFormat="1" applyFont="1" applyFill="1" applyBorder="1" applyProtection="1"/>
    <xf numFmtId="165" fontId="0" fillId="6" borderId="31" xfId="1" applyNumberFormat="1" applyFont="1" applyFill="1" applyBorder="1" applyProtection="1"/>
    <xf numFmtId="165" fontId="17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17" fillId="0" borderId="8" xfId="0" applyFont="1" applyBorder="1" applyAlignment="1">
      <alignment horizontal="left" vertical="center" wrapText="1"/>
    </xf>
    <xf numFmtId="0" fontId="17" fillId="0" borderId="8" xfId="0" applyFont="1" applyBorder="1" applyAlignment="1">
      <alignment vertical="center" wrapText="1"/>
    </xf>
    <xf numFmtId="0" fontId="17" fillId="0" borderId="9" xfId="0" applyFont="1" applyFill="1" applyBorder="1" applyAlignment="1" applyProtection="1">
      <alignment wrapText="1"/>
      <protection locked="0"/>
    </xf>
    <xf numFmtId="0" fontId="0" fillId="6" borderId="8" xfId="0" applyFill="1" applyBorder="1" applyAlignment="1" applyProtection="1">
      <alignment horizontal="left" vertical="center" wrapText="1"/>
    </xf>
    <xf numFmtId="168" fontId="9" fillId="0" borderId="8" xfId="0" applyNumberFormat="1" applyFont="1" applyFill="1" applyBorder="1" applyAlignment="1" applyProtection="1">
      <alignment horizontal="left"/>
      <protection locked="0"/>
    </xf>
    <xf numFmtId="165" fontId="9" fillId="2" borderId="24" xfId="1" applyNumberFormat="1" applyFont="1" applyFill="1" applyBorder="1" applyAlignment="1" applyProtection="1">
      <alignment horizontal="center" vertical="center" wrapText="1"/>
    </xf>
    <xf numFmtId="0" fontId="17" fillId="0" borderId="9" xfId="0" applyFont="1" applyFill="1" applyBorder="1" applyAlignment="1" applyProtection="1">
      <alignment vertical="center" wrapText="1"/>
      <protection locked="0"/>
    </xf>
    <xf numFmtId="0" fontId="18" fillId="0" borderId="0" xfId="0" applyFont="1" applyFill="1" applyAlignment="1" applyProtection="1">
      <alignment vertical="center" wrapText="1"/>
      <protection locked="0"/>
    </xf>
    <xf numFmtId="0" fontId="0" fillId="0" borderId="8" xfId="0" applyBorder="1" applyProtection="1">
      <protection locked="0"/>
    </xf>
    <xf numFmtId="0" fontId="0" fillId="0" borderId="15" xfId="0" applyBorder="1" applyProtection="1">
      <protection locked="0"/>
    </xf>
    <xf numFmtId="0" fontId="17" fillId="0" borderId="8" xfId="0" applyFont="1" applyBorder="1" applyAlignment="1" applyProtection="1">
      <alignment wrapText="1"/>
      <protection locked="0"/>
    </xf>
    <xf numFmtId="167" fontId="0" fillId="2" borderId="23" xfId="0" applyNumberFormat="1" applyFill="1" applyBorder="1" applyAlignment="1" applyProtection="1">
      <alignment horizontal="left" vertical="center"/>
    </xf>
    <xf numFmtId="167" fontId="0" fillId="2" borderId="17" xfId="0" applyNumberFormat="1" applyFill="1" applyBorder="1" applyAlignment="1" applyProtection="1">
      <alignment horizontal="left" vertical="center"/>
    </xf>
    <xf numFmtId="0" fontId="11" fillId="3" borderId="17" xfId="0" applyFont="1" applyFill="1" applyBorder="1" applyAlignment="1" applyProtection="1">
      <alignment horizontal="left"/>
    </xf>
    <xf numFmtId="0" fontId="11" fillId="3" borderId="8" xfId="0" applyFont="1" applyFill="1" applyBorder="1" applyAlignment="1" applyProtection="1">
      <alignment horizontal="left"/>
    </xf>
    <xf numFmtId="0" fontId="11" fillId="3" borderId="18" xfId="0" applyFont="1" applyFill="1" applyBorder="1" applyAlignment="1" applyProtection="1">
      <alignment horizontal="left"/>
    </xf>
    <xf numFmtId="0" fontId="3" fillId="0" borderId="0" xfId="0" applyFont="1" applyFill="1" applyAlignment="1" applyProtection="1">
      <alignment horizontal="center" vertical="center"/>
      <protection locked="0"/>
    </xf>
    <xf numFmtId="0" fontId="17" fillId="0" borderId="0" xfId="0" applyFont="1" applyFill="1" applyAlignment="1" applyProtection="1">
      <alignment horizontal="left" vertical="center" wrapText="1"/>
    </xf>
    <xf numFmtId="0" fontId="11" fillId="5" borderId="4" xfId="0" applyFont="1" applyFill="1" applyBorder="1" applyAlignment="1" applyProtection="1">
      <alignment horizontal="center"/>
    </xf>
    <xf numFmtId="0" fontId="11" fillId="5" borderId="5" xfId="0" applyFont="1" applyFill="1" applyBorder="1" applyAlignment="1" applyProtection="1">
      <alignment horizontal="center"/>
    </xf>
    <xf numFmtId="0" fontId="11" fillId="5" borderId="6" xfId="0" applyFont="1" applyFill="1" applyBorder="1" applyAlignment="1" applyProtection="1">
      <alignment horizontal="center"/>
    </xf>
    <xf numFmtId="0" fontId="9" fillId="3" borderId="4" xfId="0" applyFont="1" applyFill="1" applyBorder="1" applyAlignment="1" applyProtection="1">
      <alignment horizontal="center" vertical="center" wrapText="1"/>
    </xf>
    <xf numFmtId="0" fontId="9" fillId="3" borderId="7" xfId="0" applyFont="1" applyFill="1" applyBorder="1" applyAlignment="1" applyProtection="1">
      <alignment horizontal="center" vertical="center" wrapText="1"/>
    </xf>
    <xf numFmtId="0" fontId="9" fillId="3" borderId="5" xfId="0" applyFont="1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wrapText="1"/>
    </xf>
    <xf numFmtId="0" fontId="12" fillId="3" borderId="8" xfId="0" applyFont="1" applyFill="1" applyBorder="1" applyAlignment="1" applyProtection="1">
      <alignment horizontal="center" wrapText="1"/>
    </xf>
    <xf numFmtId="0" fontId="9" fillId="3" borderId="6" xfId="0" applyFont="1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center" wrapText="1"/>
    </xf>
    <xf numFmtId="0" fontId="14" fillId="4" borderId="28" xfId="0" applyFont="1" applyFill="1" applyBorder="1" applyAlignment="1" applyProtection="1">
      <alignment horizontal="left" vertical="center" wrapText="1"/>
    </xf>
    <xf numFmtId="0" fontId="14" fillId="4" borderId="29" xfId="0" applyFont="1" applyFill="1" applyBorder="1" applyAlignment="1" applyProtection="1">
      <alignment horizontal="left" vertical="center" wrapText="1"/>
    </xf>
    <xf numFmtId="0" fontId="14" fillId="4" borderId="30" xfId="0" applyFont="1" applyFill="1" applyBorder="1" applyAlignment="1" applyProtection="1">
      <alignment horizontal="left" vertical="center" wrapText="1"/>
    </xf>
    <xf numFmtId="0" fontId="11" fillId="0" borderId="0" xfId="0" applyFont="1" applyAlignment="1" applyProtection="1">
      <alignment horizontal="center"/>
    </xf>
    <xf numFmtId="0" fontId="17" fillId="0" borderId="0" xfId="0" applyFont="1" applyAlignment="1" applyProtection="1">
      <alignment horizontal="left"/>
    </xf>
    <xf numFmtId="0" fontId="17" fillId="0" borderId="49" xfId="0" applyFont="1" applyFill="1" applyBorder="1" applyAlignment="1" applyProtection="1">
      <alignment horizontal="left" vertical="center"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14" fillId="4" borderId="2" xfId="0" applyFont="1" applyFill="1" applyBorder="1" applyAlignment="1" applyProtection="1">
      <alignment horizontal="left" vertical="center" wrapText="1"/>
    </xf>
    <xf numFmtId="0" fontId="14" fillId="4" borderId="3" xfId="0" applyFont="1" applyFill="1" applyBorder="1" applyAlignment="1" applyProtection="1">
      <alignment horizontal="left" vertical="center" wrapText="1"/>
    </xf>
    <xf numFmtId="0" fontId="11" fillId="0" borderId="0" xfId="0" applyFont="1" applyAlignment="1">
      <alignment horizontal="center"/>
    </xf>
    <xf numFmtId="0" fontId="14" fillId="4" borderId="38" xfId="0" applyFont="1" applyFill="1" applyBorder="1" applyAlignment="1">
      <alignment horizontal="left" vertical="center" wrapText="1"/>
    </xf>
    <xf numFmtId="0" fontId="14" fillId="4" borderId="36" xfId="0" applyFont="1" applyFill="1" applyBorder="1" applyAlignment="1">
      <alignment horizontal="left" vertical="center" wrapText="1"/>
    </xf>
    <xf numFmtId="0" fontId="14" fillId="4" borderId="37" xfId="0" applyFont="1" applyFill="1" applyBorder="1" applyAlignment="1">
      <alignment horizontal="left" vertical="center" wrapText="1"/>
    </xf>
    <xf numFmtId="0" fontId="17" fillId="0" borderId="0" xfId="0" applyFont="1" applyAlignment="1" applyProtection="1">
      <alignment horizontal="left" vertical="center" wrapText="1"/>
    </xf>
  </cellXfs>
  <cellStyles count="3">
    <cellStyle name="Comma" xfId="1" builtinId="3"/>
    <cellStyle name="Normal" xfId="0" builtinId="0"/>
    <cellStyle name="Percent" xfId="2" builtinId="5"/>
  </cellStyles>
  <dxfs count="25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/>
        <top style="hair">
          <color auto="1"/>
        </top>
        <bottom/>
      </border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hair">
          <color auto="1"/>
        </left>
        <right/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/>
        <right style="hair">
          <color auto="1"/>
        </right>
        <top style="hair">
          <color auto="1"/>
        </top>
        <bottom style="thin">
          <color auto="1"/>
        </bottom>
      </border>
    </dxf>
    <dxf>
      <numFmt numFmtId="165" formatCode="_-* #,##0_-;\-* #,##0_-;_-* &quot;-&quot;??_-;_-@_-"/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indexed="64"/>
        </top>
        <bottom style="hair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</dxf>
    <dxf>
      <numFmt numFmtId="165" formatCode="_-* #,##0_-;\-* #,##0_-;_-* &quot;-&quot;??_-;_-@_-"/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 style="thin">
          <color auto="1"/>
        </left>
        <right/>
        <top style="hair">
          <color auto="1"/>
        </top>
        <bottom style="thin">
          <color auto="1"/>
        </bottom>
      </border>
    </dxf>
    <dxf>
      <fill>
        <patternFill patternType="none">
          <fgColor indexed="64"/>
          <bgColor auto="1"/>
        </patternFill>
      </fill>
      <border diagonalUp="0" diagonalDown="0">
        <left/>
        <right style="hair">
          <color indexed="64"/>
        </right>
        <top style="hair">
          <color indexed="64"/>
        </top>
        <bottom style="hair">
          <color indexed="64"/>
        </bottom>
      </border>
      <protection locked="0" hidden="0"/>
    </dxf>
    <dxf>
      <border>
        <top style="hair">
          <color indexed="64"/>
        </top>
      </border>
    </dxf>
    <dxf>
      <border diagonalUp="0" diagonalDown="0">
        <left style="hair">
          <color indexed="64"/>
        </left>
        <right style="hair">
          <color indexed="64"/>
        </right>
        <top/>
        <bottom/>
        <vertical style="hair">
          <color indexed="64"/>
        </vertical>
        <horizontal style="hair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auto="1"/>
        </left>
        <right style="hair">
          <color auto="1"/>
        </right>
        <top/>
        <bottom/>
        <vertical style="hair">
          <color auto="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 style="thin">
          <color auto="1"/>
        </right>
        <top style="hair">
          <color auto="1"/>
        </top>
        <bottom style="thin">
          <color auto="1"/>
        </bottom>
      </border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hair">
          <color auto="1"/>
        </left>
        <right style="thin">
          <color auto="1"/>
        </right>
        <top style="hair">
          <color auto="1"/>
        </top>
        <bottom style="hair">
          <color auto="1"/>
        </bottom>
      </border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 style="hair">
          <color auto="1"/>
        </right>
        <top style="hair">
          <color auto="1"/>
        </top>
        <bottom style="thin">
          <color auto="1"/>
        </bottom>
      </border>
    </dxf>
    <dxf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</dxf>
    <dxf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thin">
          <color auto="1"/>
        </bottom>
      </border>
    </dxf>
    <dxf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</dxf>
    <dxf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 style="hair">
          <color auto="1"/>
        </horizontal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 style="thin">
          <color auto="1"/>
        </left>
        <right/>
        <top style="hair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8" formatCode="&quot;Sub-Activity&quot;\ 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 style="hair">
          <color auto="1"/>
        </horizontal>
      </border>
      <protection locked="0" hidden="0"/>
    </dxf>
    <dxf>
      <fill>
        <patternFill>
          <fgColor indexed="64"/>
          <bgColor theme="9" tint="0.79998168889431442"/>
        </patternFill>
      </fill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>
          <fgColor indexed="64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/>
        <top style="hair">
          <color auto="1"/>
        </top>
        <bottom/>
      </border>
      <protection locked="1" hidden="0"/>
    </dxf>
    <dxf>
      <font>
        <strike val="0"/>
        <outline val="0"/>
        <shadow val="0"/>
        <u val="none"/>
        <vertAlign val="baseline"/>
        <color auto="1"/>
        <name val="Calibri"/>
        <family val="2"/>
      </font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hair">
          <color auto="1"/>
        </left>
        <right/>
        <top style="hair">
          <color auto="1"/>
        </top>
        <bottom style="hair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9" tint="0.79998168889431442"/>
        </patternFill>
      </fill>
      <border diagonalUp="0" diagonalDown="0" outline="0">
        <left/>
        <right style="hair">
          <color auto="1"/>
        </right>
        <top style="hair">
          <color auto="1"/>
        </top>
        <bottom style="thin">
          <color auto="1"/>
        </bottom>
      </border>
      <protection locked="1" hidden="0"/>
    </dxf>
    <dxf>
      <font>
        <strike val="0"/>
        <outline val="0"/>
        <shadow val="0"/>
        <u val="none"/>
        <vertAlign val="baseline"/>
        <color auto="1"/>
        <name val="Calibri"/>
        <family val="2"/>
      </font>
      <numFmt numFmtId="165" formatCode="_-* #,##0_-;\-* #,##0_-;_-* &quot;-&quot;??_-;_-@_-"/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font>
        <strike val="0"/>
        <outline val="0"/>
        <shadow val="0"/>
        <u val="none"/>
        <vertAlign val="baseline"/>
        <color auto="1"/>
        <name val="Calibri"/>
        <family val="2"/>
      </font>
      <numFmt numFmtId="165" formatCode="_-* #,##0_-;\-* #,##0_-;_-* &quot;-&quot;??_-;_-@_-"/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font>
        <strike val="0"/>
        <outline val="0"/>
        <shadow val="0"/>
        <u val="none"/>
        <vertAlign val="baseline"/>
        <color auto="1"/>
        <name val="Calibri"/>
        <family val="2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font>
        <strike val="0"/>
        <outline val="0"/>
        <shadow val="0"/>
        <u val="none"/>
        <vertAlign val="baseline"/>
        <color auto="1"/>
        <name val="Calibri"/>
        <family val="2"/>
      </font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font>
        <strike val="0"/>
        <outline val="0"/>
        <shadow val="0"/>
        <u val="none"/>
        <vertAlign val="baseline"/>
        <color auto="1"/>
        <name val="Calibri"/>
        <family val="2"/>
      </font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9" tint="0.79998168889431442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numFmt numFmtId="168" formatCode="&quot;Sub-Activity&quot;\ 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9" tint="0.79998168889431442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auto="1"/>
        </left>
        <right/>
        <top style="hair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8" formatCode="&quot;Sub-Activity&quot;\ 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>
        <left/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border>
        <top style="hair">
          <color auto="1"/>
        </top>
      </border>
    </dxf>
    <dxf>
      <font>
        <strike val="0"/>
        <outline val="0"/>
        <shadow val="0"/>
        <u val="none"/>
        <vertAlign val="baseline"/>
        <color auto="1"/>
        <name val="Calibri"/>
        <family val="2"/>
      </font>
      <fill>
        <patternFill patternType="none">
          <bgColor auto="1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 style="hair">
          <color auto="1"/>
        </vertical>
        <horizontal style="hair">
          <color auto="1"/>
        </horizontal>
      </border>
      <protection locked="1" hidden="0"/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auto="1"/>
        <name val="Calibri"/>
        <family val="2"/>
      </font>
      <fill>
        <patternFill patternType="none">
          <bgColor auto="1"/>
        </patternFill>
      </fill>
      <protection locked="1" hidden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>
          <fgColor indexed="64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auto="1"/>
        </left>
        <right style="hair">
          <color auto="1"/>
        </right>
        <top/>
        <bottom/>
        <vertical style="hair">
          <color auto="1"/>
        </vertical>
        <horizontal/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/>
        <top style="hair">
          <color auto="1"/>
        </top>
        <bottom/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hair">
          <color auto="1"/>
        </left>
        <right/>
        <top style="hair">
          <color auto="1"/>
        </top>
        <bottom style="hair">
          <color auto="1"/>
        </bottom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/>
        <right style="hair">
          <color auto="1"/>
        </right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 style="hair">
          <color auto="1"/>
        </horizontal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 style="hair">
          <color auto="1"/>
        </horizontal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 style="thin">
          <color auto="1"/>
        </left>
        <right/>
        <top style="hair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8" formatCode="&quot;Sub-Activity&quot;\ 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>
        <left/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border>
        <top style="hair">
          <color auto="1"/>
        </top>
      </border>
    </dxf>
    <dxf>
      <border diagonalUp="0" diagonalDown="0">
        <left style="hair">
          <color auto="1"/>
        </left>
        <right style="hair">
          <color auto="1"/>
        </right>
        <top/>
        <bottom/>
        <vertical style="hair">
          <color auto="1"/>
        </vertical>
        <horizontal style="hair">
          <color auto="1"/>
        </horizontal>
      </border>
      <protection locked="1" hidden="0"/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protection locked="1" hidden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>
          <fgColor indexed="64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auto="1"/>
        </left>
        <right style="hair">
          <color auto="1"/>
        </right>
        <top/>
        <bottom/>
        <vertical style="hair">
          <color auto="1"/>
        </vertical>
        <horizontal/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/>
        <top style="hair">
          <color auto="1"/>
        </top>
        <bottom/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hair">
          <color auto="1"/>
        </left>
        <right/>
        <top style="hair">
          <color auto="1"/>
        </top>
        <bottom style="hair">
          <color auto="1"/>
        </bottom>
      </border>
      <protection locked="1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 style="hair">
          <color auto="1"/>
        </right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 style="hair">
          <color auto="1"/>
        </horizontal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 style="thin">
          <color auto="1"/>
        </left>
        <right/>
        <top style="hair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8" formatCode="&quot;Sub-Activity&quot;\ 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>
        <left/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border>
        <top style="hair">
          <color auto="1"/>
        </top>
      </border>
    </dxf>
    <dxf>
      <fill>
        <patternFill>
          <fgColor indexed="64"/>
          <bgColor theme="9" tint="0.79998168889431442"/>
        </patternFill>
      </fill>
      <border diagonalUp="0" diagonalDown="0">
        <left style="hair">
          <color auto="1"/>
        </left>
        <right style="hair">
          <color auto="1"/>
        </right>
        <top/>
        <bottom/>
      </border>
      <protection locked="1" hidden="0"/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protection locked="1" hidden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>
          <fgColor indexed="64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auto="1"/>
        </left>
        <right style="hair">
          <color auto="1"/>
        </right>
        <top/>
        <bottom/>
        <vertical style="hair">
          <color auto="1"/>
        </vertical>
        <horizontal/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 style="thin">
          <color auto="1"/>
        </right>
        <top style="hair">
          <color auto="1"/>
        </top>
        <bottom style="thin">
          <color auto="1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hair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/>
        <horizontal/>
      </border>
      <protection locked="1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 style="hair">
          <color auto="1"/>
        </right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  <protection locked="0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  <protection locked="0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 style="thin">
          <color auto="1"/>
        </left>
        <right/>
        <top style="hair">
          <color auto="1"/>
        </top>
        <bottom style="thin">
          <color auto="1"/>
        </bottom>
      </border>
      <protection locked="1" hidden="0"/>
    </dxf>
    <dxf>
      <numFmt numFmtId="168" formatCode="&quot;Sub-Activity&quot;\ 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  <protection locked="0" hidden="0"/>
    </dxf>
    <dxf>
      <border diagonalUp="0" diagonalDown="0">
        <left style="hair">
          <color auto="1"/>
        </left>
        <right style="hair">
          <color auto="1"/>
        </right>
        <top/>
        <bottom/>
        <vertical style="hair">
          <color auto="1"/>
        </vertical>
        <horizontal style="hair">
          <color auto="1"/>
        </horizontal>
      </border>
      <protection locked="1" hidden="0"/>
    </dxf>
    <dxf>
      <fill>
        <patternFill patternType="solid">
          <fgColor indexed="64"/>
          <bgColor theme="9" tint="0.79998168889431442"/>
        </patternFill>
      </fill>
      <protection locked="1" hidden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>
          <fgColor indexed="64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auto="1"/>
        </left>
        <right style="hair">
          <color auto="1"/>
        </right>
        <top/>
        <bottom/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/>
        <top style="hair">
          <color auto="1"/>
        </top>
        <bottom/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hair">
          <color auto="1"/>
        </left>
        <right/>
        <top style="hair">
          <color auto="1"/>
        </top>
        <bottom style="hair">
          <color auto="1"/>
        </bottom>
      </border>
      <protection locked="1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 style="hair">
          <color auto="1"/>
        </right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numFmt numFmtId="168" formatCode="&quot;Sub-Activity&quot;\ 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auto="1"/>
        </left>
        <right/>
        <top style="hair">
          <color auto="1"/>
        </top>
        <bottom style="thin">
          <color auto="1"/>
        </bottom>
      </border>
      <protection locked="1" hidden="0"/>
    </dxf>
    <dxf>
      <numFmt numFmtId="168" formatCode="&quot;Sub-Activity&quot;\ 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  <protection locked="0" hidden="0"/>
    </dxf>
    <dxf>
      <border>
        <top style="hair">
          <color auto="1"/>
        </top>
      </border>
    </dxf>
    <dxf>
      <fill>
        <patternFill>
          <fgColor indexed="64"/>
          <bgColor theme="9" tint="0.79998168889431442"/>
        </patternFill>
      </fill>
      <border diagonalUp="0" diagonalDown="0">
        <left style="hair">
          <color auto="1"/>
        </left>
        <right style="hair">
          <color auto="1"/>
        </right>
        <top/>
        <bottom/>
      </border>
      <protection locked="1" hidden="0"/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protection locked="1" hidden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>
          <fgColor indexed="64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auto="1"/>
        </left>
        <right style="hair">
          <color auto="1"/>
        </right>
        <top/>
        <bottom/>
        <vertical style="hair">
          <color auto="1"/>
        </vertical>
        <horizontal/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/>
        <top style="hair">
          <color auto="1"/>
        </top>
        <bottom/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/>
        <top style="hair">
          <color auto="1"/>
        </top>
        <bottom style="hair">
          <color auto="1"/>
        </bottom>
      </border>
      <protection locked="1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 style="hair">
          <color auto="1"/>
        </right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none">
          <fgColor indexed="64"/>
          <bgColor auto="1"/>
        </patternFill>
      </fill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numFmt numFmtId="168" formatCode="&quot;Sub-Activity&quot;\ 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auto="1"/>
        </left>
        <right/>
        <top style="hair">
          <color auto="1"/>
        </top>
        <bottom style="thin">
          <color auto="1"/>
        </bottom>
      </border>
      <protection locked="1" hidden="0"/>
    </dxf>
    <dxf>
      <numFmt numFmtId="168" formatCode="&quot;Sub-Activity&quot;\ 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  <protection locked="0" hidden="0"/>
    </dxf>
    <dxf>
      <border>
        <top style="hair">
          <color auto="1"/>
        </top>
      </border>
    </dxf>
    <dxf>
      <fill>
        <patternFill>
          <fgColor indexed="64"/>
          <bgColor theme="9" tint="0.79998168889431442"/>
        </patternFill>
      </fill>
      <border diagonalUp="0" diagonalDown="0">
        <left style="hair">
          <color auto="1"/>
        </left>
        <right style="hair">
          <color auto="1"/>
        </right>
        <top/>
        <bottom/>
      </border>
      <protection locked="1" hidden="0"/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protection locked="1" hidden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auto="1"/>
        <name val="Calibri"/>
        <family val="2"/>
      </font>
      <fill>
        <patternFill>
          <fgColor indexed="64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auto="1"/>
        </left>
        <right style="hair">
          <color auto="1"/>
        </right>
        <top/>
        <bottom/>
        <vertical style="hair">
          <color auto="1"/>
        </vertical>
        <horizontal/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 style="thin">
          <color auto="1"/>
        </right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hair">
          <color auto="1"/>
        </left>
        <right style="thin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 style="hair">
          <color auto="1"/>
        </right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numFmt numFmtId="168" formatCode="&quot;Sub-Activity&quot;\ 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 style="thin">
          <color auto="1"/>
        </left>
        <right/>
        <top style="hair">
          <color auto="1"/>
        </top>
        <bottom style="thin">
          <color auto="1"/>
        </bottom>
      </border>
      <protection locked="1" hidden="0"/>
    </dxf>
    <dxf>
      <numFmt numFmtId="168" formatCode="&quot;Sub-Activity&quot;\ General"/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3" tint="0.79998168889431442"/>
        </patternFill>
      </fill>
      <protection locked="1" hidden="0"/>
    </dxf>
    <dxf>
      <protection locked="1" hidden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color auto="1"/>
        <name val="Calibri"/>
        <family val="2"/>
      </font>
      <fill>
        <patternFill>
          <fgColor indexed="64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auto="1"/>
        </left>
        <right style="hair">
          <color auto="1"/>
        </right>
        <top/>
        <bottom/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/>
        <top style="hair">
          <color auto="1"/>
        </top>
        <bottom/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>
        <left style="hair">
          <color auto="1"/>
        </left>
        <right/>
        <top style="hair">
          <color auto="1"/>
        </top>
        <bottom style="hair">
          <color auto="1"/>
        </bottom>
      </border>
      <protection locked="1" hidden="0"/>
    </dxf>
    <dxf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hair">
          <color auto="1"/>
        </right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numFmt numFmtId="165" formatCode="_-* #,##0_-;\-* #,##0_-;_-* &quot;-&quot;??_-;_-@_-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/>
        <right/>
        <top style="hair">
          <color auto="1"/>
        </top>
        <bottom style="thin">
          <color auto="1"/>
        </bottom>
      </border>
      <protection locked="1" hidden="0"/>
    </dxf>
    <dxf>
      <fill>
        <patternFill patternType="none">
          <fgColor indexed="64"/>
          <bgColor auto="1"/>
        </patternFill>
      </fill>
      <border diagonalUp="0" diagonalDown="0">
        <left/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border>
        <top style="hair">
          <color auto="1"/>
        </top>
      </border>
    </dxf>
    <dxf>
      <fill>
        <patternFill patternType="solid">
          <fgColor indexed="64"/>
          <bgColor theme="3" tint="0.79998168889431442"/>
        </patternFill>
      </fill>
      <border diagonalUp="0" diagonalDown="0">
        <left style="hair">
          <color auto="1"/>
        </left>
        <right style="hair">
          <color auto="1"/>
        </right>
        <top/>
        <bottom/>
      </border>
      <protection locked="1" hidden="0"/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protection locked="1" hidden="0"/>
    </dxf>
    <dxf>
      <border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>
          <fgColor indexed="64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auto="1"/>
        </left>
        <right style="hair">
          <color auto="1"/>
        </right>
        <top/>
        <bottom/>
        <vertical style="hair">
          <color auto="1"/>
        </vertical>
        <horizontal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4" formatCode="0.00%"/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 style="thin">
          <color auto="1"/>
        </right>
        <top style="hair">
          <color auto="1"/>
        </top>
        <bottom/>
      </border>
      <protection locked="1" hidden="0"/>
    </dxf>
    <dxf>
      <numFmt numFmtId="165" formatCode="_-* #,##0_-;\-* #,##0_-;_-* &quot;-&quot;??_-;_-@_-"/>
      <fill>
        <patternFill patternType="none">
          <fgColor indexed="64"/>
          <bgColor indexed="65"/>
        </patternFill>
      </fill>
      <border diagonalUp="0" diagonalDown="0">
        <left style="hair">
          <color auto="1"/>
        </left>
        <right style="thin">
          <color auto="1"/>
        </right>
        <top style="hair">
          <color auto="1"/>
        </top>
        <bottom style="hair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>
        <left style="hair">
          <color auto="1"/>
        </left>
        <right style="hair">
          <color auto="1"/>
        </right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numFmt numFmtId="165" formatCode="_-* #,##0_-;\-* #,##0_-;_-* &quot;-&quot;??_-;_-@_-"/>
      <fill>
        <patternFill patternType="none">
          <fgColor indexed="64"/>
          <bgColor auto="1"/>
        </patternFill>
      </fill>
      <border outline="0">
        <left style="hair">
          <color auto="1"/>
        </left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8" tint="-0.249977111117893"/>
        </patternFill>
      </fill>
      <border diagonalUp="0" diagonalDown="0" outline="0">
        <left/>
        <right style="hair">
          <color auto="1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8" tint="-0.249977111117893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8" tint="-0.249977111117893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8" tint="-0.249977111117893"/>
        </patternFill>
      </fill>
      <border diagonalUp="0" diagonalDown="0" outline="0">
        <left style="hair">
          <color auto="1"/>
        </left>
        <right/>
        <top/>
        <bottom/>
      </border>
      <protection locked="1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fill>
        <patternFill patternType="solid">
          <fgColor indexed="64"/>
          <bgColor theme="9" tint="0.79998168889431442"/>
        </patternFill>
      </fill>
      <alignment horizontal="left" vertical="center" textRotation="0" wrapText="1" indent="0" justifyLastLine="0" shrinkToFit="0" readingOrder="0"/>
      <border outline="0">
        <left style="hair">
          <color auto="1"/>
        </left>
        <right style="hair">
          <color auto="1"/>
        </right>
      </border>
      <protection locked="1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 style="thin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fill>
        <patternFill patternType="solid">
          <fgColor indexed="64"/>
          <bgColor theme="9" tint="0.79998168889431442"/>
        </patternFill>
      </fill>
      <alignment horizontal="left" vertical="center" textRotation="0" wrapText="1" indent="0" justifyLastLine="0" shrinkToFit="0" readingOrder="0"/>
      <protection locked="1" hidden="0"/>
    </dxf>
    <dxf>
      <fill>
        <patternFill patternType="solid">
          <fgColor indexed="64"/>
          <bgColor theme="9" tint="0.79998168889431442"/>
        </patternFill>
      </fill>
      <protection locked="1" hidden="0"/>
    </dxf>
    <dxf>
      <protection locked="1" hidden="0"/>
    </dxf>
    <dxf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 style="hair">
          <color auto="1"/>
        </left>
        <right style="thin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none">
          <fgColor indexed="64"/>
          <bgColor auto="1"/>
        </patternFill>
      </fill>
      <border diagonalUp="0" diagonalDown="0">
        <left style="hair">
          <color auto="1"/>
        </left>
        <right/>
        <top style="hair">
          <color auto="1"/>
        </top>
        <bottom style="hair">
          <color auto="1"/>
        </bottom>
      </border>
      <protection locked="0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numFmt numFmtId="165" formatCode="_-* #,##0_-;\-* #,##0_-;_-* &quot;-&quot;??_-;_-@_-"/>
      <fill>
        <patternFill>
          <fgColor indexed="64"/>
          <bgColor theme="9" tint="0.79998168889431442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numFmt numFmtId="165" formatCode="_-* #,##0_-;\-* #,##0_-;_-* &quot;-&quot;??_-;_-@_-"/>
      <fill>
        <patternFill>
          <fgColor indexed="64"/>
          <bgColor theme="9" tint="0.79998168889431442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numFmt numFmtId="165" formatCode="_-* #,##0_-;\-* #,##0_-;_-* &quot;-&quot;??_-;_-@_-"/>
      <fill>
        <patternFill>
          <fgColor indexed="64"/>
          <bgColor theme="9" tint="0.79998168889431442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numFmt numFmtId="165" formatCode="_-* #,##0_-;\-* #,##0_-;_-* &quot;-&quot;??_-;_-@_-"/>
      <fill>
        <patternFill>
          <fgColor indexed="64"/>
          <bgColor theme="9" tint="0.79998168889431442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numFmt numFmtId="165" formatCode="_-* #,##0_-;\-* #,##0_-;_-* &quot;-&quot;??_-;_-@_-"/>
      <fill>
        <patternFill>
          <fgColor indexed="64"/>
          <bgColor theme="9" tint="0.79998168889431442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numFmt numFmtId="165" formatCode="_-* #,##0_-;\-* #,##0_-;_-* &quot;-&quot;??_-;_-@_-"/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numFmt numFmtId="165" formatCode="_-* #,##0_-;\-* #,##0_-;_-* &quot;-&quot;??_-;_-@_-"/>
      <fill>
        <patternFill>
          <fgColor indexed="64"/>
          <bgColor theme="9" tint="0.79998168889431442"/>
        </patternFill>
      </fill>
      <border diagonalUp="0" diagonalDown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  <border diagonalUp="0" diagonalDown="0" outline="0"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0" hidden="0"/>
    </dxf>
    <dxf>
      <fill>
        <patternFill patternType="solid">
          <fgColor indexed="64"/>
          <bgColor theme="9" tint="0.79998168889431442"/>
        </patternFill>
      </fill>
      <border diagonalUp="0" diagonalDown="0" outline="0">
        <left style="thin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fill>
        <patternFill patternType="solid">
          <fgColor indexed="64"/>
          <bgColor theme="9" tint="0.79998168889431442"/>
        </patternFill>
      </fill>
      <alignment horizontal="left" vertical="center" textRotation="0" wrapText="0" indent="0" justifyLastLine="0" shrinkToFit="0" readingOrder="0"/>
      <border diagonalUp="0" diagonalDown="0">
        <left/>
        <right style="hair">
          <color auto="1"/>
        </right>
        <top style="hair">
          <color auto="1"/>
        </top>
        <bottom style="hair">
          <color auto="1"/>
        </bottom>
      </border>
      <protection locked="1" hidden="0"/>
    </dxf>
    <dxf>
      <fill>
        <patternFill patternType="solid">
          <fgColor indexed="64"/>
          <bgColor theme="3" tint="0.79998168889431442"/>
        </patternFill>
      </fill>
      <border diagonalUp="0" diagonalDown="0">
        <left style="hair">
          <color auto="1"/>
        </left>
        <right style="hair">
          <color auto="1"/>
        </right>
        <top/>
        <bottom/>
        <vertical style="hair">
          <color auto="1"/>
        </vertical>
        <horizontal style="hair">
          <color auto="1"/>
        </horizontal>
      </border>
      <protection locked="1" hidden="0"/>
    </dxf>
    <dxf>
      <protection locked="1" hidden="0"/>
    </dxf>
    <dxf>
      <border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indexed="64"/>
          <bgColor theme="4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hair">
          <color auto="1"/>
        </left>
        <right style="hair">
          <color auto="1"/>
        </right>
        <top/>
        <bottom/>
        <vertical style="hair">
          <color auto="1"/>
        </vertical>
        <horizontal/>
      </border>
      <protection locked="1" hidden="0"/>
    </dxf>
  </dxfs>
  <tableStyles count="0" defaultTableStyle="TableStyleMedium2" defaultPivotStyle="PivotStyleLight16"/>
  <colors>
    <mruColors>
      <color rgb="FF66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Summary_1" displayName="Summary_1" ref="A8:I24" totalsRowCount="1" headerRowDxfId="252" dataDxfId="250" totalsRowDxfId="249" headerRowBorderDxfId="251">
  <autoFilter ref="A8:I23" xr:uid="{00000000-0009-0000-0100-000003000000}">
    <filterColumn colId="0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</autoFilter>
  <sortState ref="A9:I24">
    <sortCondition ref="A8:A24"/>
  </sortState>
  <tableColumns count="9">
    <tableColumn id="1" xr3:uid="{00000000-0010-0000-0000-000001000000}" name="I. PROJECT ACTIVITIES " totalsRowLabel="SUBTOTAL PROJECT ACTIVITIES" dataDxfId="248" totalsRowDxfId="247"/>
    <tableColumn id="10" xr3:uid="{A7B4E557-7D07-45D2-BD64-4A5F96A12CBE}" name="Activity Description" dataDxfId="246" totalsRowDxfId="245"/>
    <tableColumn id="3" xr3:uid="{00000000-0010-0000-0000-000003000000}" name="Staff Costs (Salaries &amp; Travel)" totalsRowFunction="custom" dataDxfId="244" totalsRowDxfId="243" dataCellStyle="Comma">
      <calculatedColumnFormula>SUMIFS(Staff_Salaries[TOTAL],Staff_Salaries[Sub-Activities codes],"&gt;"&amp;Summary_1[[#This Row],[I. PROJECT ACTIVITIES ]],Staff_Salaries[Sub-Activities codes],"&lt;"&amp;Summary_1[[#This Row],[I. PROJECT ACTIVITIES ]]+1)
+SUMIFS(Staff_Travel[TOTAL],Staff_Travel[Sub-Activities Codes],"&gt;"&amp;Summary_1[[#This Row],[I. PROJECT ACTIVITIES ]],Staff_Travel[Sub-Activities Codes],"&lt;"&amp;Summary_1[[#This Row],[I. PROJECT ACTIVITIES ]]+1)</calculatedColumnFormula>
      <totalsRowFormula>SUBTOTAL(109,C9:C23)</totalsRowFormula>
    </tableColumn>
    <tableColumn id="4" xr3:uid="{00000000-0010-0000-0000-000004000000}" name="Consulting Services (Fees &amp; Travel)" totalsRowFunction="custom" dataDxfId="242" totalsRowDxfId="241" dataCellStyle="Comma">
      <calculatedColumnFormula>SUMIFS(IC_FEEs[TOTAL],IC_FEEs[Sub-Activities Codes],"&gt;"&amp;Summary_1[[#This Row],[I. PROJECT ACTIVITIES ]],IC_FEEs[Sub-Activities Codes],"&lt;"&amp;Summary_1[[#This Row],[I. PROJECT ACTIVITIES ]]+1)
+SUMIFS(IC_Travel[TOTAL],IC_Travel[Sub-Activities Codes],"&gt;"&amp;Summary_1[[#This Row],[I. PROJECT ACTIVITIES ]],IC_Travel[Sub-Activities Codes],"&lt;"&amp;Summary_1[[#This Row],[I. PROJECT ACTIVITIES ]]+1)
+SUMIFS(Consultancy_Firms[TOTAL],Consultancy_Firms[Sub-Activates Codes],"&gt;"&amp;Summary_1[[#This Row],[I. PROJECT ACTIVITIES ]],Consultancy_Firms[Sub-Activates Codes],"&lt;"&amp;Summary_1[[#This Row],[I. PROJECT ACTIVITIES ]]+1)</calculatedColumnFormula>
      <totalsRowFormula>SUBTOTAL(109,D9:D23)</totalsRowFormula>
    </tableColumn>
    <tableColumn id="5" xr3:uid="{00000000-0010-0000-0000-000005000000}" name="Training/ Workshops/ Seminars" totalsRowFunction="custom" dataDxfId="240" totalsRowDxfId="239" dataCellStyle="Comma">
      <calculatedColumnFormula>SUMIFS(Events[TOTAL],Events[Sub-Activities Codes],"&gt;"&amp;Summary_1[[#This Row],[I. PROJECT ACTIVITIES ]],Events[Sub-Activities Codes],"&lt;"&amp;Summary_1[[#This Row],[I. PROJECT ACTIVITIES ]]+1)</calculatedColumnFormula>
      <totalsRowFormula>SUBTOTAL(109,E9:E23)</totalsRowFormula>
    </tableColumn>
    <tableColumn id="6" xr3:uid="{00000000-0010-0000-0000-000006000000}" name="Dissemination costs" totalsRowFunction="custom" dataDxfId="238" totalsRowDxfId="237" dataCellStyle="Comma">
      <calculatedColumnFormula>SUMIFS(DISSEMINATION[TOTAL],DISSEMINATION[Sub-Activities Codes],"&gt;"&amp;Summary_1[[#This Row],[I. PROJECT ACTIVITIES ]],DISSEMINATION[Sub-Activities Codes],"&lt;"&amp;Summary_1[[#This Row],[I. PROJECT ACTIVITIES ]]+1)</calculatedColumnFormula>
      <totalsRowFormula>SUBTOTAL(109,F9:F23)</totalsRowFormula>
    </tableColumn>
    <tableColumn id="7" xr3:uid="{00000000-0010-0000-0000-000007000000}" name="Fixed Assets/ Other Operating Costs" totalsRowFunction="custom" dataDxfId="236" totalsRowDxfId="235" dataCellStyle="Comma">
      <calculatedColumnFormula>SUMIFS(Assets[TOTAL],Assets[Sub-Activities Codes],"&gt;"&amp;Summary_1[[#This Row],[I. PROJECT ACTIVITIES ]],Assets[Sub-Activities Codes],"&lt;"&amp;Summary_1[[#This Row],[I. PROJECT ACTIVITIES ]]+1)
+SUMIFS(Others[TOTAL],Others[Sub-Activities Codes],"&gt;"&amp;Summary_1[[#This Row],[I. PROJECT ACTIVITIES ]],Others[Sub-Activities Codes],"&lt;"&amp;Summary_1[[#This Row],[I. PROJECT ACTIVITIES ]]+1)</calculatedColumnFormula>
      <totalsRowFormula>SUBTOTAL(109,G9:G23)</totalsRowFormula>
    </tableColumn>
    <tableColumn id="8" xr3:uid="{00000000-0010-0000-0000-000008000000}" name="TOTAL CA grant (US$)" totalsRowFunction="custom" dataDxfId="234" totalsRowDxfId="233" dataCellStyle="Comma">
      <calculatedColumnFormula>SUM(Summary_1[[#This Row],[Staff Costs (Salaries &amp; Travel)]:[Fixed Assets/ Other Operating Costs]])</calculatedColumnFormula>
      <totalsRowFormula>SUBTOTAL(109,H9:H23)</totalsRowFormula>
    </tableColumn>
    <tableColumn id="9" xr3:uid="{00000000-0010-0000-0000-000009000000}" name="Comments" dataDxfId="232" totalsRowDxfId="231"/>
  </tableColumns>
  <tableStyleInfo name="TableStyleLight9" showFirstColumn="1" showLastColumn="0" showRowStripes="1" showColumnStripes="1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60D9BEC-6A55-4C01-BEF5-21997CB759E0}" name="Assets" displayName="Assets" ref="A6:H27" totalsRowCount="1" headerRowDxfId="51" dataDxfId="49" totalsRowDxfId="47" headerRowBorderDxfId="50" tableBorderDxfId="48" totalsRowBorderDxfId="46">
  <autoFilter ref="A6:H26" xr:uid="{6491DDFB-FF56-42AB-9CF9-28B9DECD7BF0}"/>
  <tableColumns count="8">
    <tableColumn id="1" xr3:uid="{E3A0EC43-4044-4FDB-893D-9E9ACCF83546}" name="Sub-Activities Codes" totalsRowLabel="Total" dataDxfId="45" totalsRowDxfId="44"/>
    <tableColumn id="8" xr3:uid="{F54E03DE-A616-4F3F-813F-62FD7235062B}" name="Sub-Activities Description" dataDxfId="43" totalsRowDxfId="42"/>
    <tableColumn id="2" xr3:uid="{7381504F-5B22-4F9C-A2B1-9A5DFC661633}" name="Type of Fixed Assets and Works" dataDxfId="41" totalsRowDxfId="40"/>
    <tableColumn id="3" xr3:uid="{F92F80B7-BB50-461E-9BB8-C380188712D3}" name="Method of Procurement" dataDxfId="39" totalsRowDxfId="38"/>
    <tableColumn id="4" xr3:uid="{AF133A26-956F-48DE-B80C-5D929D0F3B71}" name="Unit Description " dataDxfId="37" totalsRowDxfId="36"/>
    <tableColumn id="5" xr3:uid="{8016176A-7731-41B6-A82A-9BDE5DA45CB0}" name="Unit Cost" dataDxfId="35" totalsRowDxfId="34" dataCellStyle="Comma"/>
    <tableColumn id="6" xr3:uid="{5F884286-3618-4894-8DE2-0523239C8903}" name="No. of units" dataDxfId="33" totalsRowDxfId="32" dataCellStyle="Comma"/>
    <tableColumn id="7" xr3:uid="{8B2276F0-87EA-4AD8-8C1C-88ACF5EE9F57}" name="TOTAL" totalsRowFunction="sum" dataDxfId="31" totalsRowDxfId="30" dataCellStyle="Comma">
      <calculatedColumnFormula>Assets[[#This Row],[Unit Cost]]*Assets[[#This Row],[No. of units]]</calculatedColumnFormula>
    </tableColumn>
  </tableColumns>
  <tableStyleInfo name="TableStyleLight9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A98C5B32-AFA0-48DB-9F82-4FD51861A68D}" name="Others" displayName="Others" ref="A30:G51" totalsRowCount="1" headerRowDxfId="29" totalsRowDxfId="27" headerRowBorderDxfId="28">
  <autoFilter ref="A30:G50" xr:uid="{225F4B2B-75E3-4A05-95B8-EAD6C0C05837}"/>
  <tableColumns count="7">
    <tableColumn id="1" xr3:uid="{0DB698D5-6590-4B07-82D2-5ABD41823584}" name="Sub-Activities Codes" totalsRowLabel="Total" dataDxfId="26" totalsRowDxfId="25"/>
    <tableColumn id="7" xr3:uid="{35DF040B-A871-41B6-B8F0-655C85A15F2F}" name="Sub-Activities Description" dataDxfId="24" totalsRowDxfId="23"/>
    <tableColumn id="2" xr3:uid="{1C10D49B-9C27-4157-A708-FE309CCA38AE}" name="Item" dataDxfId="22" totalsRowDxfId="21"/>
    <tableColumn id="3" xr3:uid="{3CCF326F-47C2-4E66-8F18-B1BDB5B461F3}" name="Unit Description " dataDxfId="20" totalsRowDxfId="19"/>
    <tableColumn id="4" xr3:uid="{02C1F280-8A91-4B47-9AF0-5D8E207AE1F2}" name="Unit Cost" dataDxfId="18" totalsRowDxfId="17"/>
    <tableColumn id="5" xr3:uid="{F7A1A610-DFCE-4A40-8526-69D5801366C7}" name="No. of units" dataDxfId="16" totalsRowDxfId="15"/>
    <tableColumn id="6" xr3:uid="{CC17E281-77BE-4F81-82E6-BF47C9A254E0}" name="TOTAL" totalsRowFunction="sum" dataDxfId="14" totalsRowDxfId="13" dataCellStyle="Comma">
      <calculatedColumnFormula>Others[[#This Row],[Unit Cost]]*Others[[#This Row],[No. of units]]</calculatedColumnFormula>
    </tableColumn>
  </tableColumns>
  <tableStyleInfo name="TableStyleLight9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958A743F-AC9E-4389-9CB8-3358B127FA74}" name="Co_Financing" displayName="Co_Financing" ref="A5:D26" totalsRowCount="1" headerRowDxfId="12" totalsRowDxfId="9" headerRowBorderDxfId="11" tableBorderDxfId="10" totalsRowBorderDxfId="8">
  <autoFilter ref="A5:D25" xr:uid="{A08D7211-615A-4475-B667-FB00224E5046}"/>
  <tableColumns count="4">
    <tableColumn id="1" xr3:uid="{BFB89045-F75E-4D5E-855A-B90E9E2632D6}" name="Sources" totalsRowLabel="Total" dataDxfId="7" totalsRowDxfId="6"/>
    <tableColumn id="2" xr3:uid="{FF487C1F-9CB8-48F5-A2E8-5423B4D00B7F}" name="CASH" dataDxfId="5" totalsRowDxfId="4" dataCellStyle="Comma"/>
    <tableColumn id="3" xr3:uid="{E4191055-E54B-4EBD-9853-D925822589B3}" name="IN-KIND" dataDxfId="3" totalsRowDxfId="2" dataCellStyle="Comma"/>
    <tableColumn id="4" xr3:uid="{399AA8C5-21FC-47D3-B1AC-C61E0C7BBE2A}" name="TOTAL" totalsRowFunction="sum" dataDxfId="1" totalsRowDxfId="0" dataCellStyle="Comma">
      <calculatedColumnFormula>SUM(Co_Financing[[#This Row],[CASH]:[IN-KIND]])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Summary_2" displayName="Summary_2" ref="A26:I30" totalsRowCount="1" headerRowDxfId="230" dataDxfId="229" totalsRowDxfId="228">
  <autoFilter ref="A26:I29" xr:uid="{7E9B5978-86C5-4753-8EDC-30AAE6BDE110}"/>
  <tableColumns count="9">
    <tableColumn id="1" xr3:uid="{00000000-0010-0000-0100-000001000000}" name="II. PROJECT ADMIN&amp;SUPERVISION" totalsRowLabel="SUB-TOTAL ADMIN&amp;SUPERVISION COSTS" dataDxfId="227" totalsRowDxfId="226"/>
    <tableColumn id="2" xr3:uid="{00000000-0010-0000-0100-000002000000}" name="Notes" dataDxfId="225" totalsRowDxfId="224"/>
    <tableColumn id="3" xr3:uid="{00000000-0010-0000-0100-000003000000}" name="Staff Costs (Salaries &amp; Travel)" totalsRowFunction="sum" dataDxfId="223" totalsRowDxfId="222" dataCellStyle="Comma"/>
    <tableColumn id="4" xr3:uid="{00000000-0010-0000-0100-000004000000}" name="Consulting Services (Fees &amp; Travel)" totalsRowFunction="sum" dataDxfId="221" totalsRowDxfId="220" dataCellStyle="Comma"/>
    <tableColumn id="5" xr3:uid="{00000000-0010-0000-0100-000005000000}" name="Training/ Workshops/ Seminars" totalsRowFunction="sum" dataDxfId="219" totalsRowDxfId="218" dataCellStyle="Comma"/>
    <tableColumn id="6" xr3:uid="{00000000-0010-0000-0100-000006000000}" name="Dissemination costs" totalsRowFunction="sum" dataDxfId="217" totalsRowDxfId="216" dataCellStyle="Comma"/>
    <tableColumn id="7" xr3:uid="{00000000-0010-0000-0100-000007000000}" name="Fixed Assets/ Other Operating Costs" totalsRowFunction="sum" dataDxfId="215" totalsRowDxfId="214" dataCellStyle="Comma"/>
    <tableColumn id="8" xr3:uid="{00000000-0010-0000-0100-000008000000}" name="TOTAL CA grant (US$)" totalsRowFunction="sum" dataDxfId="213" totalsRowDxfId="212" dataCellStyle="Comma">
      <calculatedColumnFormula>SUM(Summary_2[[#This Row],[Staff Costs (Salaries &amp; Travel)]:[Fixed Assets/ Other Operating Costs]])</calculatedColumnFormula>
    </tableColumn>
    <tableColumn id="9" xr3:uid="{00000000-0010-0000-0100-000009000000}" name="Comments" totalsRowFunction="custom" dataDxfId="211" totalsRowDxfId="210" dataCellStyle="Comma">
      <totalsRowFormula>Summary_2[[#Totals],[TOTAL CA grant (US$)]]/H31</totalsRowFormula>
    </tableColumn>
  </tableColumns>
  <tableStyleInfo name="TableStyleLight9" showFirstColumn="1" showLastColumn="0" showRowStripes="1" showColumnStripes="1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2000000}" name="Staff_Salaries" displayName="Staff_Salaries" ref="A6:H27" totalsRowCount="1" headerRowDxfId="209" dataDxfId="207" totalsRowDxfId="205" headerRowBorderDxfId="208" tableBorderDxfId="206" totalsRowBorderDxfId="204">
  <autoFilter ref="A6:H26" xr:uid="{00000000-0009-0000-0100-000001000000}"/>
  <sortState ref="A7:H26">
    <sortCondition ref="C6:C26"/>
  </sortState>
  <tableColumns count="8">
    <tableColumn id="8" xr3:uid="{00000000-0010-0000-0200-000008000000}" name="Sub-Activities codes" totalsRowLabel="Total" dataDxfId="203" totalsRowDxfId="202"/>
    <tableColumn id="9" xr3:uid="{00000000-0010-0000-0200-000009000000}" name="Sub-Activities Description" dataDxfId="201" totalsRowDxfId="200"/>
    <tableColumn id="1" xr3:uid="{00000000-0010-0000-0200-000001000000}" name="Staff Title" dataDxfId="199" totalsRowDxfId="198"/>
    <tableColumn id="3" xr3:uid="{00000000-0010-0000-0200-000003000000}" name="Role/Function/TOR" dataDxfId="197" totalsRowDxfId="196"/>
    <tableColumn id="4" xr3:uid="{00000000-0010-0000-0200-000004000000}" name="Unit Description " dataDxfId="195" totalsRowDxfId="194"/>
    <tableColumn id="5" xr3:uid="{00000000-0010-0000-0200-000005000000}" name="Unit Cost" dataDxfId="193" totalsRowDxfId="192" dataCellStyle="Comma"/>
    <tableColumn id="6" xr3:uid="{00000000-0010-0000-0200-000006000000}" name="No. of units" dataDxfId="191" totalsRowDxfId="190" dataCellStyle="Comma"/>
    <tableColumn id="7" xr3:uid="{00000000-0010-0000-0200-000007000000}" name="TOTAL" totalsRowFunction="sum" dataDxfId="189" totalsRowDxfId="188" dataCellStyle="Comma">
      <calculatedColumnFormula>Staff_Salaries[[#This Row],[Unit Cost]]*Staff_Salaries[[#This Row],[No. of units]]</calculatedColumnFormula>
    </tableColumn>
  </tableColumns>
  <tableStyleInfo name="TableStyleLight9" showFirstColumn="1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3000000}" name="Staff_Travel" displayName="Staff_Travel" ref="A30:J51" totalsRowCount="1" headerRowDxfId="187" dataDxfId="185" totalsRowDxfId="184" headerRowBorderDxfId="186">
  <autoFilter ref="A30:J50" xr:uid="{00000000-0009-0000-0100-000002000000}"/>
  <tableColumns count="10">
    <tableColumn id="1" xr3:uid="{00000000-0010-0000-0300-000001000000}" name="Sub-Activities Codes" totalsRowLabel="Total" dataDxfId="183" totalsRowDxfId="182"/>
    <tableColumn id="13" xr3:uid="{9E127CB8-4911-4DD8-830F-C076255B81A6}" name="Sub-Activities Description" dataDxfId="181" totalsRowDxfId="180"/>
    <tableColumn id="2" xr3:uid="{00000000-0010-0000-0300-000002000000}" name="Type " dataDxfId="179" totalsRowDxfId="178"/>
    <tableColumn id="4" xr3:uid="{00000000-0010-0000-0300-000004000000}" name="# of missions" dataDxfId="177" totalsRowDxfId="176" dataCellStyle="Comma"/>
    <tableColumn id="3" xr3:uid="{00000000-0010-0000-0300-000003000000}" name="Average transportation cost per mission " dataDxfId="175" totalsRowDxfId="174" dataCellStyle="Comma"/>
    <tableColumn id="7" xr3:uid="{00000000-0010-0000-0300-000007000000}" name="Average Days per mission " dataDxfId="173" totalsRowDxfId="172" dataCellStyle="Comma"/>
    <tableColumn id="6" xr3:uid="{00000000-0010-0000-0300-000006000000}" name="Average Unit Cost Per Diem " dataDxfId="171" totalsRowDxfId="170" dataCellStyle="Comma"/>
    <tableColumn id="5" xr3:uid="{00000000-0010-0000-0300-000005000000}" name="A. Subtotal TRANSPORT" dataDxfId="169" totalsRowDxfId="168" dataCellStyle="Comma">
      <calculatedColumnFormula>Staff_Travel[[#This Row],[Average transportation cost per mission ]]*Staff_Travel[[#This Row],['# of missions]]</calculatedColumnFormula>
    </tableColumn>
    <tableColumn id="9" xr3:uid="{00000000-0010-0000-0300-000009000000}" name="B. Subtotal PER DIEM" dataDxfId="167" totalsRowDxfId="166" dataCellStyle="Comma">
      <calculatedColumnFormula>Staff_Travel[[#This Row],[Average Unit Cost Per Diem ]]*Staff_Travel[[#This Row],[Average Days per mission ]]*Staff_Travel[[#This Row],['# of missions]]</calculatedColumnFormula>
    </tableColumn>
    <tableColumn id="10" xr3:uid="{00000000-0010-0000-0300-00000A000000}" name="TOTAL" totalsRowFunction="sum" dataDxfId="165" totalsRowDxfId="164" dataCellStyle="Comma">
      <calculatedColumnFormula>SUM(Staff_Travel[[#This Row],[A. Subtotal TRANSPORT]:[B. Subtotal PER DIEM]])</calculatedColumnFormula>
    </tableColumn>
  </tableColumns>
  <tableStyleInfo name="TableStyleLight9" showFirstColumn="1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310219D3-708D-4214-9722-5D815CA1A2F8}" name="IC_Travel" displayName="IC_Travel" ref="A31:J52" totalsRowCount="1" headerRowDxfId="163" dataDxfId="161" totalsRowDxfId="159" headerRowBorderDxfId="162" tableBorderDxfId="160" totalsRowBorderDxfId="158">
  <autoFilter ref="A31:J51" xr:uid="{4E6BA8FC-EE27-4639-A27A-A385DBF3D3C0}"/>
  <tableColumns count="10">
    <tableColumn id="1" xr3:uid="{2ED9970D-3F7B-4C84-9A17-EF00392D1684}" name="Sub-Activities Codes" totalsRowLabel="Total" dataDxfId="157" totalsRowDxfId="156"/>
    <tableColumn id="11" xr3:uid="{96782C8F-70D4-472D-81A8-F53C4AA78583}" name="Sub-Activities Description" dataDxfId="155" totalsRowDxfId="154"/>
    <tableColumn id="2" xr3:uid="{269D1C93-CF3E-4F14-9A6E-3B373E4F6E5C}" name="Type " dataDxfId="153" totalsRowDxfId="152"/>
    <tableColumn id="4" xr3:uid="{C2742BA3-F69D-4E15-8ABE-8C3803DF7648}" name="# of missions" dataDxfId="151" totalsRowDxfId="150" dataCellStyle="Comma"/>
    <tableColumn id="3" xr3:uid="{3633E759-5948-4EB6-A8E0-96AC172CDF16}" name="Average transportation cost per mission " dataDxfId="149" totalsRowDxfId="148" dataCellStyle="Comma"/>
    <tableColumn id="7" xr3:uid="{90D47FE6-D1D1-44E0-9E76-C037030FA78F}" name="Average Days per mission " dataDxfId="147" totalsRowDxfId="146" dataCellStyle="Comma"/>
    <tableColumn id="6" xr3:uid="{CD763ECE-4981-4E45-AA6A-47D1B07E61BC}" name="Average Unit Cost Per Diem " dataDxfId="145" totalsRowDxfId="144" dataCellStyle="Comma"/>
    <tableColumn id="5" xr3:uid="{BD14D4D8-4E4D-46B4-B817-99FC3BAA4D63}" name="A. Subtotal TRANSPORT" dataDxfId="143" totalsRowDxfId="142" dataCellStyle="Comma">
      <calculatedColumnFormula>IC_Travel[[#This Row],[Average transportation cost per mission ]]*IC_Travel[[#This Row],['# of missions]]</calculatedColumnFormula>
    </tableColumn>
    <tableColumn id="9" xr3:uid="{64260661-D786-4249-B065-6B2490E30422}" name="B. Subtotal PER DIEM" dataDxfId="141" totalsRowDxfId="140" dataCellStyle="Comma">
      <calculatedColumnFormula>IC_Travel[[#This Row],[Average Unit Cost Per Diem ]]*IC_Travel[[#This Row],[Average Days per mission ]]*IC_Travel[[#This Row],['# of missions]]</calculatedColumnFormula>
    </tableColumn>
    <tableColumn id="10" xr3:uid="{C5ABC173-CBA1-4770-B216-08F3F60B6F30}" name="TOTAL" totalsRowFunction="sum" dataDxfId="139" totalsRowDxfId="138" dataCellStyle="Comma">
      <calculatedColumnFormula>IC_Travel[[#This Row],[A. Subtotal TRANSPORT]]+IC_Travel[[#This Row],[B. Subtotal PER DIEM]]</calculatedColumnFormula>
    </tableColumn>
  </tableColumns>
  <tableStyleInfo name="TableStyleLight9" showFirstColumn="1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84436BB-C55D-47F6-817E-4A69B8D840CD}" name="Consultancy_Firms" displayName="Consultancy_Firms" ref="A55:H76" totalsRowCount="1" headerRowDxfId="137" dataDxfId="135" totalsRowDxfId="133" headerRowBorderDxfId="136" tableBorderDxfId="134" totalsRowBorderDxfId="132">
  <autoFilter ref="A55:H75" xr:uid="{227190D8-1498-479C-8CBA-F66C91F24C7A}"/>
  <sortState ref="C56:H75">
    <sortCondition ref="C55:C75"/>
  </sortState>
  <tableColumns count="8">
    <tableColumn id="8" xr3:uid="{C790EDCD-AB20-4CF8-8D5B-A093B8EDB3A0}" name="Sub-Activates Codes" totalsRowLabel="Total" dataDxfId="131" totalsRowDxfId="130"/>
    <tableColumn id="2" xr3:uid="{49ECEE15-89A2-44B2-9AAF-EE524DD557FC}" name="Sub-Activities Description" dataDxfId="129" totalsRowDxfId="128"/>
    <tableColumn id="1" xr3:uid="{53B48BA8-AC51-4BF1-9BB1-E19832065798}" name="Firm/Company Name" dataDxfId="127" totalsRowDxfId="126"/>
    <tableColumn id="3" xr3:uid="{5F8EB381-D658-4412-9080-FF94057CF7FE}" name="Method of Procurement" dataDxfId="125" totalsRowDxfId="124"/>
    <tableColumn id="4" xr3:uid="{0610C70E-AB44-4744-875A-AC79D4451885}" name="Unit Description " dataDxfId="123" totalsRowDxfId="122"/>
    <tableColumn id="5" xr3:uid="{B953C3F7-AB51-4F86-B52B-FBB404CF9B0A}" name="Unit Cost" dataDxfId="121" totalsRowDxfId="120" dataCellStyle="Comma"/>
    <tableColumn id="6" xr3:uid="{D8F394B7-34F4-4040-845D-FD7035C1F39A}" name="No. of units" dataDxfId="119" totalsRowDxfId="118" dataCellStyle="Comma"/>
    <tableColumn id="7" xr3:uid="{982C6F4C-C31A-45E3-B74B-572FA090CF7C}" name="TOTAL" totalsRowFunction="sum" dataDxfId="117" totalsRowDxfId="116" dataCellStyle="Comma">
      <calculatedColumnFormula>Consultancy_Firms[[#This Row],[Unit Cost]]*Consultancy_Firms[[#This Row],[No. of units]]</calculatedColumnFormula>
    </tableColumn>
  </tableColumns>
  <tableStyleInfo name="TableStyleLight9" showFirstColumn="1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F6F65ECE-CE62-4053-81CE-609222A111CF}" name="IC_FEEs" displayName="IC_FEEs" ref="A6:H27" totalsRowCount="1" headerRowDxfId="115" dataDxfId="113" totalsRowDxfId="112" headerRowBorderDxfId="114" dataCellStyle="Comma">
  <autoFilter ref="A6:H26" xr:uid="{B6DB763C-EE51-4EC2-8AA2-2325A756312A}"/>
  <sortState ref="A7:E26">
    <sortCondition ref="A6:A26"/>
  </sortState>
  <tableColumns count="8">
    <tableColumn id="1" xr3:uid="{68ADC8FD-5F0C-456B-AFBC-771E2807F14F}" name="Sub-Activities Codes" totalsRowLabel="Total" dataDxfId="111" totalsRowDxfId="110"/>
    <tableColumn id="2" xr3:uid="{3273EFED-27BB-4C3B-94D2-669DEBCA3828}" name="Sub-Activaties Description" dataDxfId="109" totalsRowDxfId="108"/>
    <tableColumn id="3" xr3:uid="{8C722933-4AF5-4801-851D-F89CA19A1C35}" name="Consultant Title" dataDxfId="107" totalsRowDxfId="106"/>
    <tableColumn id="4" xr3:uid="{697428F3-BB59-4F0E-98EA-88CE1612E076}" name="Method of Procurement" dataDxfId="105" totalsRowDxfId="104" dataCellStyle="Comma"/>
    <tableColumn id="6" xr3:uid="{C5926174-2B46-4638-8D3C-98B72CABF6D7}" name="Unit Description " dataDxfId="103" totalsRowDxfId="102" dataCellStyle="Comma"/>
    <tableColumn id="7" xr3:uid="{31DCFA7D-3EC1-48E5-8ABB-E0FD4B27EEA4}" name="Unit Cost" dataDxfId="101" totalsRowDxfId="100" dataCellStyle="Comma"/>
    <tableColumn id="8" xr3:uid="{1E7AA194-D862-4183-93E5-A7E0A95BC206}" name="No. of units" dataDxfId="99" totalsRowDxfId="98" dataCellStyle="Comma"/>
    <tableColumn id="9" xr3:uid="{1117DEBC-54BE-4A7B-A8A6-376FC8B057AE}" name="TOTAL" totalsRowFunction="sum" dataDxfId="97" totalsRowDxfId="96" dataCellStyle="Comma">
      <calculatedColumnFormula>IC_FEEs[[#This Row],[Unit Cost]]*IC_FEEs[[#This Row],[No. of units]]</calculatedColumnFormula>
    </tableColumn>
  </tableColumns>
  <tableStyleInfo name="TableStyleLight9" showFirstColumn="1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1566527B-63E0-4BF4-A544-1E9D22E8B26E}" name="Events" displayName="Events" ref="A4:H33" totalsRowCount="1" headerRowDxfId="95" dataDxfId="93" totalsRowDxfId="91" headerRowBorderDxfId="94" tableBorderDxfId="92" totalsRowBorderDxfId="90">
  <autoFilter ref="A4:H32" xr:uid="{4ED5FC00-2753-48C3-AC03-E7FFAE11235E}"/>
  <sortState ref="A5:H32">
    <sortCondition ref="A4:A32"/>
  </sortState>
  <tableColumns count="8">
    <tableColumn id="1" xr3:uid="{6648A290-8F76-48AA-ADBA-3824546E4CEE}" name="Sub-Activities Codes" totalsRowLabel="Total" dataDxfId="89" totalsRowDxfId="88"/>
    <tableColumn id="11" xr3:uid="{F6925F07-4EB0-4314-B0E9-75D92E2ECE3E}" name="Sub-Activities Description" dataDxfId="87" totalsRowDxfId="86"/>
    <tableColumn id="2" xr3:uid="{59EAA2DA-6EE1-4A92-97F7-0618807763B5}" name="Type of event (Select from dropdown)" dataDxfId="85" totalsRowDxfId="84"/>
    <tableColumn id="3" xr3:uid="{3C39B6DF-BED1-476B-A169-62C2858F015A}" name="Cost Item (Select from drop down)" dataDxfId="83" totalsRowDxfId="82"/>
    <tableColumn id="4" xr3:uid="{2D3717E9-6942-4CD0-A319-725659F2DAA4}" name="Unit Description " dataDxfId="81" totalsRowDxfId="80"/>
    <tableColumn id="5" xr3:uid="{E3654FE8-799D-471B-98AB-2673288FF76F}" name="Unit Cost" dataDxfId="79" totalsRowDxfId="78" dataCellStyle="Comma"/>
    <tableColumn id="6" xr3:uid="{241DF49C-882C-4287-A959-3509210D7EE1}" name="No. of units" dataDxfId="77" totalsRowDxfId="76" dataCellStyle="Comma"/>
    <tableColumn id="7" xr3:uid="{28DED157-CA57-4F44-BF4C-7E29563472AC}" name="TOTAL" totalsRowFunction="sum" dataDxfId="75" totalsRowDxfId="74" dataCellStyle="Comma">
      <calculatedColumnFormula>Events[[#This Row],[Unit Cost]]*Events[[#This Row],[No. of units]]</calculatedColumnFormula>
    </tableColumn>
  </tableColumns>
  <tableStyleInfo name="TableStyleLight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50B660C7-A47D-4E82-A0FB-4E60436C2C72}" name="DISSEMINATION" displayName="DISSEMINATION" ref="A4:H25" totalsRowCount="1" headerRowDxfId="73" dataDxfId="71" totalsRowDxfId="69" headerRowBorderDxfId="72" tableBorderDxfId="70" totalsRowBorderDxfId="68">
  <autoFilter ref="A4:H24" xr:uid="{B400A121-E540-40D2-A456-1493EFC281DA}"/>
  <tableColumns count="8">
    <tableColumn id="1" xr3:uid="{A889614C-41AB-4998-B995-FDE765CA2F22}" name="Sub-Activities Codes" totalsRowLabel="Total" dataDxfId="67" totalsRowDxfId="66"/>
    <tableColumn id="7" xr3:uid="{A93184E7-838D-4660-B25B-75A4C01ACDE0}" name="Sub-Activities Description" dataDxfId="65" totalsRowDxfId="64"/>
    <tableColumn id="2" xr3:uid="{5A5A24D5-892A-496B-ABF8-3B3FB9180640}" name="Cost Item (Select from drop down)" dataDxfId="63" totalsRowDxfId="62"/>
    <tableColumn id="8" xr3:uid="{BD213E79-56BB-4719-BB2D-AB481FF7A521}" name="Specify 'Other' here" dataDxfId="61" totalsRowDxfId="60"/>
    <tableColumn id="3" xr3:uid="{A9B36DA7-F308-4287-BF71-2B5BB47FBD56}" name="Unit Description " dataDxfId="59" totalsRowDxfId="58"/>
    <tableColumn id="4" xr3:uid="{99231620-B9C4-4DDE-8A60-571E3965120A}" name="Unit Cost" dataDxfId="57" totalsRowDxfId="56" dataCellStyle="Comma"/>
    <tableColumn id="5" xr3:uid="{30A481DA-86B3-40FC-AA34-C6FA769BF15F}" name="No. of units" dataDxfId="55" totalsRowDxfId="54" dataCellStyle="Comma"/>
    <tableColumn id="6" xr3:uid="{42036483-8984-473E-8801-FB52F5BE7F32}" name="TOTAL" totalsRowFunction="sum" dataDxfId="53" totalsRowDxfId="52" dataCellStyle="Comma">
      <calculatedColumnFormula>DISSEMINATION[[#This Row],[Unit Cost]]*DISSEMINATION[[#This Row],[No. of units]]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7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4"/>
  <sheetViews>
    <sheetView showGridLines="0" tabSelected="1" zoomScaleNormal="100" workbookViewId="0">
      <selection sqref="A1:I1"/>
    </sheetView>
  </sheetViews>
  <sheetFormatPr defaultColWidth="8.85546875" defaultRowHeight="15" x14ac:dyDescent="0.25"/>
  <cols>
    <col min="1" max="1" width="17.7109375" customWidth="1"/>
    <col min="2" max="2" width="44.42578125" customWidth="1"/>
    <col min="3" max="7" width="14.28515625" customWidth="1"/>
    <col min="8" max="8" width="14.85546875" customWidth="1"/>
    <col min="9" max="11" width="27.7109375" customWidth="1"/>
    <col min="12" max="12" width="4.85546875" customWidth="1"/>
    <col min="13" max="13" width="4.7109375" customWidth="1"/>
    <col min="14" max="14" width="86.7109375" customWidth="1"/>
  </cols>
  <sheetData>
    <row r="1" spans="1:14" ht="15.75" x14ac:dyDescent="0.25">
      <c r="A1" s="149" t="s">
        <v>27</v>
      </c>
      <c r="B1" s="149"/>
      <c r="C1" s="149"/>
      <c r="D1" s="149"/>
      <c r="E1" s="149"/>
      <c r="F1" s="149"/>
      <c r="G1" s="149"/>
      <c r="H1" s="149"/>
      <c r="I1" s="149"/>
    </row>
    <row r="2" spans="1:14" ht="15.75" x14ac:dyDescent="0.25">
      <c r="A2" s="149" t="s">
        <v>28</v>
      </c>
      <c r="B2" s="149"/>
      <c r="C2" s="149"/>
      <c r="D2" s="149"/>
      <c r="E2" s="149"/>
      <c r="F2" s="149"/>
      <c r="G2" s="149"/>
      <c r="H2" s="149"/>
      <c r="I2" s="149"/>
      <c r="J2" s="2"/>
      <c r="K2" s="2"/>
    </row>
    <row r="3" spans="1:14" ht="15.75" x14ac:dyDescent="0.25">
      <c r="A3" s="149" t="s">
        <v>29</v>
      </c>
      <c r="B3" s="149"/>
      <c r="C3" s="149"/>
      <c r="D3" s="149"/>
      <c r="E3" s="149"/>
      <c r="F3" s="149"/>
      <c r="G3" s="149"/>
      <c r="H3" s="149"/>
      <c r="I3" s="149"/>
      <c r="J3" s="2"/>
      <c r="K3" s="2"/>
    </row>
    <row r="4" spans="1:14" ht="15.75" x14ac:dyDescent="0.25">
      <c r="A4" s="150" t="s">
        <v>81</v>
      </c>
      <c r="B4" s="150"/>
      <c r="C4" s="150"/>
      <c r="D4" s="150"/>
      <c r="E4" s="150"/>
      <c r="F4" s="150"/>
      <c r="G4" s="150"/>
      <c r="H4" s="150"/>
      <c r="I4" s="150"/>
      <c r="J4" s="2"/>
      <c r="K4" s="2"/>
    </row>
    <row r="5" spans="1:14" ht="18.75" x14ac:dyDescent="0.3">
      <c r="A5" s="151" t="s">
        <v>56</v>
      </c>
      <c r="B5" s="152"/>
      <c r="C5" s="152"/>
      <c r="D5" s="152"/>
      <c r="E5" s="152"/>
      <c r="F5" s="152"/>
      <c r="G5" s="152"/>
      <c r="H5" s="152"/>
      <c r="I5" s="153"/>
      <c r="J5" s="4"/>
      <c r="K5" s="4"/>
      <c r="N5" s="5"/>
    </row>
    <row r="6" spans="1:14" ht="21" customHeight="1" x14ac:dyDescent="0.25">
      <c r="A6" s="154"/>
      <c r="B6" s="156"/>
      <c r="C6" s="158" t="s">
        <v>0</v>
      </c>
      <c r="D6" s="158"/>
      <c r="E6" s="158"/>
      <c r="F6" s="158"/>
      <c r="G6" s="158"/>
      <c r="H6" s="159" t="s">
        <v>24</v>
      </c>
      <c r="I6" s="161"/>
      <c r="J6" s="4"/>
      <c r="K6" s="4"/>
      <c r="N6" s="6"/>
    </row>
    <row r="7" spans="1:14" x14ac:dyDescent="0.25">
      <c r="A7" s="155"/>
      <c r="B7" s="157"/>
      <c r="C7" s="43" t="s">
        <v>19</v>
      </c>
      <c r="D7" s="43" t="s">
        <v>20</v>
      </c>
      <c r="E7" s="43" t="s">
        <v>21</v>
      </c>
      <c r="F7" s="43" t="s">
        <v>22</v>
      </c>
      <c r="G7" s="43" t="s">
        <v>23</v>
      </c>
      <c r="H7" s="160"/>
      <c r="I7" s="162"/>
      <c r="J7" s="7"/>
      <c r="K7" s="7"/>
      <c r="N7" s="6"/>
    </row>
    <row r="8" spans="1:14" ht="57.95" customHeight="1" x14ac:dyDescent="0.25">
      <c r="A8" s="44" t="s">
        <v>89</v>
      </c>
      <c r="B8" s="45" t="s">
        <v>78</v>
      </c>
      <c r="C8" s="46" t="s">
        <v>2</v>
      </c>
      <c r="D8" s="46" t="s">
        <v>31</v>
      </c>
      <c r="E8" s="46" t="s">
        <v>47</v>
      </c>
      <c r="F8" s="46" t="s">
        <v>30</v>
      </c>
      <c r="G8" s="46" t="s">
        <v>48</v>
      </c>
      <c r="H8" s="46" t="s">
        <v>3</v>
      </c>
      <c r="I8" s="47" t="s">
        <v>1</v>
      </c>
      <c r="J8" s="3"/>
      <c r="K8" s="3"/>
      <c r="N8" s="6"/>
    </row>
    <row r="9" spans="1:14" x14ac:dyDescent="0.25">
      <c r="A9" s="144">
        <v>1</v>
      </c>
      <c r="B9" s="135" t="s">
        <v>75</v>
      </c>
      <c r="C9" s="48">
        <f>SUMIFS(Staff_Salaries[TOTAL],Staff_Salaries[Sub-Activities codes],"&gt;"&amp;Summary_1[[#This Row],[I. PROJECT ACTIVITIES ]],Staff_Salaries[Sub-Activities codes],"&lt;"&amp;Summary_1[[#This Row],[I. PROJECT ACTIVITIES ]]+1)
+SUMIFS(Staff_Travel[TOTAL],Staff_Travel[Sub-Activities Codes],"&gt;"&amp;Summary_1[[#This Row],[I. PROJECT ACTIVITIES ]],Staff_Travel[Sub-Activities Codes],"&lt;"&amp;Summary_1[[#This Row],[I. PROJECT ACTIVITIES ]]+1)</f>
        <v>0</v>
      </c>
      <c r="D9" s="48">
        <f>SUMIFS(IC_FEEs[TOTAL],IC_FEEs[Sub-Activities Codes],"&gt;"&amp;Summary_1[[#This Row],[I. PROJECT ACTIVITIES ]],IC_FEEs[Sub-Activities Codes],"&lt;"&amp;Summary_1[[#This Row],[I. PROJECT ACTIVITIES ]]+1)
+SUMIFS(IC_Travel[TOTAL],IC_Travel[Sub-Activities Codes],"&gt;"&amp;Summary_1[[#This Row],[I. PROJECT ACTIVITIES ]],IC_Travel[Sub-Activities Codes],"&lt;"&amp;Summary_1[[#This Row],[I. PROJECT ACTIVITIES ]]+1)
+SUMIFS(Consultancy_Firms[TOTAL],Consultancy_Firms[Sub-Activates Codes],"&gt;"&amp;Summary_1[[#This Row],[I. PROJECT ACTIVITIES ]],Consultancy_Firms[Sub-Activates Codes],"&lt;"&amp;Summary_1[[#This Row],[I. PROJECT ACTIVITIES ]]+1)</f>
        <v>0</v>
      </c>
      <c r="E9" s="48">
        <f>SUMIFS(Events[TOTAL],Events[Sub-Activities Codes],"&gt;"&amp;Summary_1[[#This Row],[I. PROJECT ACTIVITIES ]],Events[Sub-Activities Codes],"&lt;"&amp;Summary_1[[#This Row],[I. PROJECT ACTIVITIES ]]+1)</f>
        <v>0</v>
      </c>
      <c r="F9" s="48">
        <f>SUMIFS(DISSEMINATION[TOTAL],DISSEMINATION[Sub-Activities Codes],"&gt;"&amp;Summary_1[[#This Row],[I. PROJECT ACTIVITIES ]],DISSEMINATION[Sub-Activities Codes],"&lt;"&amp;Summary_1[[#This Row],[I. PROJECT ACTIVITIES ]]+1)</f>
        <v>0</v>
      </c>
      <c r="G9" s="48">
        <f>SUMIFS(Assets[TOTAL],Assets[Sub-Activities Codes],"&gt;"&amp;Summary_1[[#This Row],[I. PROJECT ACTIVITIES ]],Assets[Sub-Activities Codes],"&lt;"&amp;Summary_1[[#This Row],[I. PROJECT ACTIVITIES ]]+1)
+SUMIFS(Others[TOTAL],Others[Sub-Activities Codes],"&gt;"&amp;Summary_1[[#This Row],[I. PROJECT ACTIVITIES ]],Others[Sub-Activities Codes],"&lt;"&amp;Summary_1[[#This Row],[I. PROJECT ACTIVITIES ]]+1)</f>
        <v>0</v>
      </c>
      <c r="H9" s="48">
        <f>SUM(Summary_1[[#This Row],[Staff Costs (Salaries &amp; Travel)]:[Fixed Assets/ Other Operating Costs]])</f>
        <v>0</v>
      </c>
      <c r="I9" s="31"/>
      <c r="J9" s="3"/>
      <c r="K9" s="3"/>
      <c r="M9" s="6"/>
      <c r="N9" s="6"/>
    </row>
    <row r="10" spans="1:14" x14ac:dyDescent="0.25">
      <c r="A10" s="145">
        <v>2</v>
      </c>
      <c r="B10" s="30"/>
      <c r="C10" s="49">
        <f>SUMIFS(Staff_Salaries[TOTAL],Staff_Salaries[Sub-Activities codes],"&gt;"&amp;Summary_1[[#This Row],[I. PROJECT ACTIVITIES ]],Staff_Salaries[Sub-Activities codes],"&lt;"&amp;Summary_1[[#This Row],[I. PROJECT ACTIVITIES ]]+1)
+SUMIFS(Staff_Travel[TOTAL],Staff_Travel[Sub-Activities Codes],"&gt;"&amp;Summary_1[[#This Row],[I. PROJECT ACTIVITIES ]],Staff_Travel[Sub-Activities Codes],"&lt;"&amp;Summary_1[[#This Row],[I. PROJECT ACTIVITIES ]]+1)</f>
        <v>0</v>
      </c>
      <c r="D10" s="49">
        <f>SUMIFS(IC_FEEs[TOTAL],IC_FEEs[Sub-Activities Codes],"&gt;"&amp;Summary_1[[#This Row],[I. PROJECT ACTIVITIES ]],IC_FEEs[Sub-Activities Codes],"&lt;"&amp;Summary_1[[#This Row],[I. PROJECT ACTIVITIES ]]+1)
+SUMIFS(IC_Travel[TOTAL],IC_Travel[Sub-Activities Codes],"&gt;"&amp;Summary_1[[#This Row],[I. PROJECT ACTIVITIES ]],IC_Travel[Sub-Activities Codes],"&lt;"&amp;Summary_1[[#This Row],[I. PROJECT ACTIVITIES ]]+1)
+SUMIFS(Consultancy_Firms[TOTAL],Consultancy_Firms[Sub-Activates Codes],"&gt;"&amp;Summary_1[[#This Row],[I. PROJECT ACTIVITIES ]],Consultancy_Firms[Sub-Activates Codes],"&lt;"&amp;Summary_1[[#This Row],[I. PROJECT ACTIVITIES ]]+1)</f>
        <v>0</v>
      </c>
      <c r="E10" s="49">
        <f>SUMIFS(Events[TOTAL],Events[Sub-Activities Codes],"&gt;"&amp;Summary_1[[#This Row],[I. PROJECT ACTIVITIES ]],Events[Sub-Activities Codes],"&lt;"&amp;Summary_1[[#This Row],[I. PROJECT ACTIVITIES ]]+1)</f>
        <v>0</v>
      </c>
      <c r="F10" s="49">
        <f>SUMIFS(DISSEMINATION[TOTAL],DISSEMINATION[Sub-Activities Codes],"&gt;"&amp;Summary_1[[#This Row],[I. PROJECT ACTIVITIES ]],DISSEMINATION[Sub-Activities Codes],"&lt;"&amp;Summary_1[[#This Row],[I. PROJECT ACTIVITIES ]]+1)</f>
        <v>0</v>
      </c>
      <c r="G10" s="49">
        <f>SUMIFS(Assets[TOTAL],Assets[Sub-Activities Codes],"&gt;"&amp;Summary_1[[#This Row],[I. PROJECT ACTIVITIES ]],Assets[Sub-Activities Codes],"&lt;"&amp;Summary_1[[#This Row],[I. PROJECT ACTIVITIES ]]+1)
+SUMIFS(Others[TOTAL],Others[Sub-Activities Codes],"&gt;"&amp;Summary_1[[#This Row],[I. PROJECT ACTIVITIES ]],Others[Sub-Activities Codes],"&lt;"&amp;Summary_1[[#This Row],[I. PROJECT ACTIVITIES ]]+1)</f>
        <v>0</v>
      </c>
      <c r="H10" s="49">
        <f>SUM(Summary_1[[#This Row],[Staff Costs (Salaries &amp; Travel)]:[Fixed Assets/ Other Operating Costs]])</f>
        <v>0</v>
      </c>
      <c r="I10" s="32"/>
      <c r="J10" s="3"/>
      <c r="K10" s="3"/>
      <c r="M10" s="6"/>
      <c r="N10" s="6"/>
    </row>
    <row r="11" spans="1:14" x14ac:dyDescent="0.25">
      <c r="A11" s="145">
        <v>3</v>
      </c>
      <c r="B11" s="30"/>
      <c r="C11" s="49">
        <f>SUMIFS(Staff_Salaries[TOTAL],Staff_Salaries[Sub-Activities codes],"&gt;"&amp;Summary_1[[#This Row],[I. PROJECT ACTIVITIES ]],Staff_Salaries[Sub-Activities codes],"&lt;"&amp;Summary_1[[#This Row],[I. PROJECT ACTIVITIES ]]+1)
+SUMIFS(Staff_Travel[TOTAL],Staff_Travel[Sub-Activities Codes],"&gt;"&amp;Summary_1[[#This Row],[I. PROJECT ACTIVITIES ]],Staff_Travel[Sub-Activities Codes],"&lt;"&amp;Summary_1[[#This Row],[I. PROJECT ACTIVITIES ]]+1)</f>
        <v>0</v>
      </c>
      <c r="D11" s="49">
        <f>SUMIFS(IC_FEEs[TOTAL],IC_FEEs[Sub-Activities Codes],"&gt;"&amp;Summary_1[[#This Row],[I. PROJECT ACTIVITIES ]],IC_FEEs[Sub-Activities Codes],"&lt;"&amp;Summary_1[[#This Row],[I. PROJECT ACTIVITIES ]]+1)
+SUMIFS(IC_Travel[TOTAL],IC_Travel[Sub-Activities Codes],"&gt;"&amp;Summary_1[[#This Row],[I. PROJECT ACTIVITIES ]],IC_Travel[Sub-Activities Codes],"&lt;"&amp;Summary_1[[#This Row],[I. PROJECT ACTIVITIES ]]+1)
+SUMIFS(Consultancy_Firms[TOTAL],Consultancy_Firms[Sub-Activates Codes],"&gt;"&amp;Summary_1[[#This Row],[I. PROJECT ACTIVITIES ]],Consultancy_Firms[Sub-Activates Codes],"&lt;"&amp;Summary_1[[#This Row],[I. PROJECT ACTIVITIES ]]+1)</f>
        <v>0</v>
      </c>
      <c r="E11" s="49">
        <f>SUMIFS(Events[TOTAL],Events[Sub-Activities Codes],"&gt;"&amp;Summary_1[[#This Row],[I. PROJECT ACTIVITIES ]],Events[Sub-Activities Codes],"&lt;"&amp;Summary_1[[#This Row],[I. PROJECT ACTIVITIES ]]+1)</f>
        <v>0</v>
      </c>
      <c r="F11" s="49"/>
      <c r="G11" s="49">
        <f>SUMIFS(Assets[TOTAL],Assets[Sub-Activities Codes],"&gt;"&amp;Summary_1[[#This Row],[I. PROJECT ACTIVITIES ]],Assets[Sub-Activities Codes],"&lt;"&amp;Summary_1[[#This Row],[I. PROJECT ACTIVITIES ]]+1)
+SUMIFS(Others[TOTAL],Others[Sub-Activities Codes],"&gt;"&amp;Summary_1[[#This Row],[I. PROJECT ACTIVITIES ]],Others[Sub-Activities Codes],"&lt;"&amp;Summary_1[[#This Row],[I. PROJECT ACTIVITIES ]]+1)</f>
        <v>0</v>
      </c>
      <c r="H11" s="49">
        <f>SUM(Summary_1[[#This Row],[Staff Costs (Salaries &amp; Travel)]:[Fixed Assets/ Other Operating Costs]])</f>
        <v>0</v>
      </c>
      <c r="I11" s="32"/>
      <c r="J11" s="3"/>
      <c r="K11" s="3"/>
      <c r="M11" s="6"/>
      <c r="N11" s="6"/>
    </row>
    <row r="12" spans="1:14" x14ac:dyDescent="0.25">
      <c r="A12" s="145">
        <v>4</v>
      </c>
      <c r="B12" s="30"/>
      <c r="C12" s="49">
        <f>SUMIFS(Staff_Salaries[TOTAL],Staff_Salaries[Sub-Activities codes],"&gt;"&amp;Summary_1[[#This Row],[I. PROJECT ACTIVITIES ]],Staff_Salaries[Sub-Activities codes],"&lt;"&amp;Summary_1[[#This Row],[I. PROJECT ACTIVITIES ]]+1)
+SUMIFS(Staff_Travel[TOTAL],Staff_Travel[Sub-Activities Codes],"&gt;"&amp;Summary_1[[#This Row],[I. PROJECT ACTIVITIES ]],Staff_Travel[Sub-Activities Codes],"&lt;"&amp;Summary_1[[#This Row],[I. PROJECT ACTIVITIES ]]+1)</f>
        <v>0</v>
      </c>
      <c r="D12" s="49">
        <f>SUMIFS(IC_FEEs[TOTAL],IC_FEEs[Sub-Activities Codes],"&gt;"&amp;Summary_1[[#This Row],[I. PROJECT ACTIVITIES ]],IC_FEEs[Sub-Activities Codes],"&lt;"&amp;Summary_1[[#This Row],[I. PROJECT ACTIVITIES ]]+1)
+SUMIFS(IC_Travel[TOTAL],IC_Travel[Sub-Activities Codes],"&gt;"&amp;Summary_1[[#This Row],[I. PROJECT ACTIVITIES ]],IC_Travel[Sub-Activities Codes],"&lt;"&amp;Summary_1[[#This Row],[I. PROJECT ACTIVITIES ]]+1)
+SUMIFS(Consultancy_Firms[TOTAL],Consultancy_Firms[Sub-Activates Codes],"&gt;"&amp;Summary_1[[#This Row],[I. PROJECT ACTIVITIES ]],Consultancy_Firms[Sub-Activates Codes],"&lt;"&amp;Summary_1[[#This Row],[I. PROJECT ACTIVITIES ]]+1)</f>
        <v>0</v>
      </c>
      <c r="E12" s="49"/>
      <c r="F12" s="49">
        <f>SUMIFS(DISSEMINATION[TOTAL],DISSEMINATION[Sub-Activities Codes],"&gt;"&amp;Summary_1[[#This Row],[I. PROJECT ACTIVITIES ]],DISSEMINATION[Sub-Activities Codes],"&lt;"&amp;Summary_1[[#This Row],[I. PROJECT ACTIVITIES ]]+1)</f>
        <v>0</v>
      </c>
      <c r="G12" s="49">
        <f>SUMIFS(Assets[TOTAL],Assets[Sub-Activities Codes],"&gt;"&amp;Summary_1[[#This Row],[I. PROJECT ACTIVITIES ]],Assets[Sub-Activities Codes],"&lt;"&amp;Summary_1[[#This Row],[I. PROJECT ACTIVITIES ]]+1)
+SUMIFS(Others[TOTAL],Others[Sub-Activities Codes],"&gt;"&amp;Summary_1[[#This Row],[I. PROJECT ACTIVITIES ]],Others[Sub-Activities Codes],"&lt;"&amp;Summary_1[[#This Row],[I. PROJECT ACTIVITIES ]]+1)</f>
        <v>0</v>
      </c>
      <c r="H12" s="49">
        <f>SUM(Summary_1[[#This Row],[Staff Costs (Salaries &amp; Travel)]:[Fixed Assets/ Other Operating Costs]])</f>
        <v>0</v>
      </c>
      <c r="I12" s="32"/>
      <c r="J12" s="3"/>
      <c r="K12" s="3"/>
      <c r="M12" s="6"/>
      <c r="N12" s="6"/>
    </row>
    <row r="13" spans="1:14" x14ac:dyDescent="0.25">
      <c r="A13" s="145">
        <v>5</v>
      </c>
      <c r="B13" s="30"/>
      <c r="C13" s="49">
        <f>SUMIFS(Staff_Salaries[TOTAL],Staff_Salaries[Sub-Activities codes],"&gt;"&amp;Summary_1[[#This Row],[I. PROJECT ACTIVITIES ]],Staff_Salaries[Sub-Activities codes],"&lt;"&amp;Summary_1[[#This Row],[I. PROJECT ACTIVITIES ]]+1)
+SUMIFS(Staff_Travel[TOTAL],Staff_Travel[Sub-Activities Codes],"&gt;"&amp;Summary_1[[#This Row],[I. PROJECT ACTIVITIES ]],Staff_Travel[Sub-Activities Codes],"&lt;"&amp;Summary_1[[#This Row],[I. PROJECT ACTIVITIES ]]+1)</f>
        <v>0</v>
      </c>
      <c r="D13" s="49">
        <f>SUMIFS(IC_FEEs[TOTAL],IC_FEEs[Sub-Activities Codes],"&gt;"&amp;Summary_1[[#This Row],[I. PROJECT ACTIVITIES ]],IC_FEEs[Sub-Activities Codes],"&lt;"&amp;Summary_1[[#This Row],[I. PROJECT ACTIVITIES ]]+1)
+SUMIFS(IC_Travel[TOTAL],IC_Travel[Sub-Activities Codes],"&gt;"&amp;Summary_1[[#This Row],[I. PROJECT ACTIVITIES ]],IC_Travel[Sub-Activities Codes],"&lt;"&amp;Summary_1[[#This Row],[I. PROJECT ACTIVITIES ]]+1)
+SUMIFS(Consultancy_Firms[TOTAL],Consultancy_Firms[Sub-Activates Codes],"&gt;"&amp;Summary_1[[#This Row],[I. PROJECT ACTIVITIES ]],Consultancy_Firms[Sub-Activates Codes],"&lt;"&amp;Summary_1[[#This Row],[I. PROJECT ACTIVITIES ]]+1)</f>
        <v>0</v>
      </c>
      <c r="E13" s="49">
        <f>SUMIFS(Events[TOTAL],Events[Sub-Activities Codes],"&gt;"&amp;Summary_1[[#This Row],[I. PROJECT ACTIVITIES ]],Events[Sub-Activities Codes],"&lt;"&amp;Summary_1[[#This Row],[I. PROJECT ACTIVITIES ]]+1)</f>
        <v>0</v>
      </c>
      <c r="F13" s="49">
        <f>SUMIFS(DISSEMINATION[TOTAL],DISSEMINATION[Sub-Activities Codes],"&gt;"&amp;Summary_1[[#This Row],[I. PROJECT ACTIVITIES ]],DISSEMINATION[Sub-Activities Codes],"&lt;"&amp;Summary_1[[#This Row],[I. PROJECT ACTIVITIES ]]+1)</f>
        <v>0</v>
      </c>
      <c r="G13" s="49">
        <f>SUMIFS(Assets[TOTAL],Assets[Sub-Activities Codes],"&gt;"&amp;Summary_1[[#This Row],[I. PROJECT ACTIVITIES ]],Assets[Sub-Activities Codes],"&lt;"&amp;Summary_1[[#This Row],[I. PROJECT ACTIVITIES ]]+1)
+SUMIFS(Others[TOTAL],Others[Sub-Activities Codes],"&gt;"&amp;Summary_1[[#This Row],[I. PROJECT ACTIVITIES ]],Others[Sub-Activities Codes],"&lt;"&amp;Summary_1[[#This Row],[I. PROJECT ACTIVITIES ]]+1)</f>
        <v>0</v>
      </c>
      <c r="H13" s="49">
        <f>SUM(Summary_1[[#This Row],[Staff Costs (Salaries &amp; Travel)]:[Fixed Assets/ Other Operating Costs]])</f>
        <v>0</v>
      </c>
      <c r="I13" s="32"/>
      <c r="J13" s="3"/>
      <c r="K13" s="3"/>
      <c r="M13" s="6"/>
      <c r="N13" s="6"/>
    </row>
    <row r="14" spans="1:14" x14ac:dyDescent="0.25">
      <c r="A14" s="145">
        <v>6</v>
      </c>
      <c r="B14" s="30"/>
      <c r="C14" s="49">
        <f>SUMIFS(Staff_Salaries[TOTAL],Staff_Salaries[Sub-Activities codes],"&gt;"&amp;Summary_1[[#This Row],[I. PROJECT ACTIVITIES ]],Staff_Salaries[Sub-Activities codes],"&lt;"&amp;Summary_1[[#This Row],[I. PROJECT ACTIVITIES ]]+1)
+SUMIFS(Staff_Travel[TOTAL],Staff_Travel[Sub-Activities Codes],"&gt;"&amp;Summary_1[[#This Row],[I. PROJECT ACTIVITIES ]],Staff_Travel[Sub-Activities Codes],"&lt;"&amp;Summary_1[[#This Row],[I. PROJECT ACTIVITIES ]]+1)</f>
        <v>0</v>
      </c>
      <c r="D14" s="49">
        <f>SUMIFS(IC_FEEs[TOTAL],IC_FEEs[Sub-Activities Codes],"&gt;"&amp;Summary_1[[#This Row],[I. PROJECT ACTIVITIES ]],IC_FEEs[Sub-Activities Codes],"&lt;"&amp;Summary_1[[#This Row],[I. PROJECT ACTIVITIES ]]+1)
+SUMIFS(IC_Travel[TOTAL],IC_Travel[Sub-Activities Codes],"&gt;"&amp;Summary_1[[#This Row],[I. PROJECT ACTIVITIES ]],IC_Travel[Sub-Activities Codes],"&lt;"&amp;Summary_1[[#This Row],[I. PROJECT ACTIVITIES ]]+1)
+SUMIFS(Consultancy_Firms[TOTAL],Consultancy_Firms[Sub-Activates Codes],"&gt;"&amp;Summary_1[[#This Row],[I. PROJECT ACTIVITIES ]],Consultancy_Firms[Sub-Activates Codes],"&lt;"&amp;Summary_1[[#This Row],[I. PROJECT ACTIVITIES ]]+1)</f>
        <v>0</v>
      </c>
      <c r="E14" s="49">
        <f>SUMIFS(Events[TOTAL],Events[Sub-Activities Codes],"&gt;"&amp;Summary_1[[#This Row],[I. PROJECT ACTIVITIES ]],Events[Sub-Activities Codes],"&lt;"&amp;Summary_1[[#This Row],[I. PROJECT ACTIVITIES ]]+1)</f>
        <v>0</v>
      </c>
      <c r="F14" s="49">
        <f>SUMIFS(DISSEMINATION[TOTAL],DISSEMINATION[Sub-Activities Codes],"&gt;"&amp;Summary_1[[#This Row],[I. PROJECT ACTIVITIES ]],DISSEMINATION[Sub-Activities Codes],"&lt;"&amp;Summary_1[[#This Row],[I. PROJECT ACTIVITIES ]]+1)</f>
        <v>0</v>
      </c>
      <c r="G14" s="49">
        <f>SUMIFS(Assets[TOTAL],Assets[Sub-Activities Codes],"&gt;"&amp;Summary_1[[#This Row],[I. PROJECT ACTIVITIES ]],Assets[Sub-Activities Codes],"&lt;"&amp;Summary_1[[#This Row],[I. PROJECT ACTIVITIES ]]+1)
+SUMIFS(Others[TOTAL],Others[Sub-Activities Codes],"&gt;"&amp;Summary_1[[#This Row],[I. PROJECT ACTIVITIES ]],Others[Sub-Activities Codes],"&lt;"&amp;Summary_1[[#This Row],[I. PROJECT ACTIVITIES ]]+1)</f>
        <v>0</v>
      </c>
      <c r="H14" s="49">
        <f>SUM(Summary_1[[#This Row],[Staff Costs (Salaries &amp; Travel)]:[Fixed Assets/ Other Operating Costs]])</f>
        <v>0</v>
      </c>
      <c r="I14" s="32"/>
      <c r="J14" s="3"/>
      <c r="K14" s="3"/>
      <c r="M14" s="6"/>
      <c r="N14" s="6"/>
    </row>
    <row r="15" spans="1:14" x14ac:dyDescent="0.25">
      <c r="A15" s="145">
        <v>7</v>
      </c>
      <c r="B15" s="30"/>
      <c r="C15" s="49">
        <f>SUMIFS(Staff_Salaries[TOTAL],Staff_Salaries[Sub-Activities codes],"&gt;"&amp;Summary_1[[#This Row],[I. PROJECT ACTIVITIES ]],Staff_Salaries[Sub-Activities codes],"&lt;"&amp;Summary_1[[#This Row],[I. PROJECT ACTIVITIES ]]+1)
+SUMIFS(Staff_Travel[TOTAL],Staff_Travel[Sub-Activities Codes],"&gt;"&amp;Summary_1[[#This Row],[I. PROJECT ACTIVITIES ]],Staff_Travel[Sub-Activities Codes],"&lt;"&amp;Summary_1[[#This Row],[I. PROJECT ACTIVITIES ]]+1)</f>
        <v>0</v>
      </c>
      <c r="D15" s="49">
        <f>SUMIFS(IC_FEEs[TOTAL],IC_FEEs[Sub-Activities Codes],"&gt;"&amp;Summary_1[[#This Row],[I. PROJECT ACTIVITIES ]],IC_FEEs[Sub-Activities Codes],"&lt;"&amp;Summary_1[[#This Row],[I. PROJECT ACTIVITIES ]]+1)
+SUMIFS(IC_Travel[TOTAL],IC_Travel[Sub-Activities Codes],"&gt;"&amp;Summary_1[[#This Row],[I. PROJECT ACTIVITIES ]],IC_Travel[Sub-Activities Codes],"&lt;"&amp;Summary_1[[#This Row],[I. PROJECT ACTIVITIES ]]+1)
+SUMIFS(Consultancy_Firms[TOTAL],Consultancy_Firms[Sub-Activates Codes],"&gt;"&amp;Summary_1[[#This Row],[I. PROJECT ACTIVITIES ]],Consultancy_Firms[Sub-Activates Codes],"&lt;"&amp;Summary_1[[#This Row],[I. PROJECT ACTIVITIES ]]+1)</f>
        <v>0</v>
      </c>
      <c r="E15" s="49">
        <f>SUMIFS(Events[TOTAL],Events[Sub-Activities Codes],"&gt;"&amp;Summary_1[[#This Row],[I. PROJECT ACTIVITIES ]],Events[Sub-Activities Codes],"&lt;"&amp;Summary_1[[#This Row],[I. PROJECT ACTIVITIES ]]+1)</f>
        <v>0</v>
      </c>
      <c r="F15" s="49">
        <f>SUMIFS(DISSEMINATION[TOTAL],DISSEMINATION[Sub-Activities Codes],"&gt;"&amp;Summary_1[[#This Row],[I. PROJECT ACTIVITIES ]],DISSEMINATION[Sub-Activities Codes],"&lt;"&amp;Summary_1[[#This Row],[I. PROJECT ACTIVITIES ]]+1)</f>
        <v>0</v>
      </c>
      <c r="G15" s="49">
        <f>SUMIFS(Assets[TOTAL],Assets[Sub-Activities Codes],"&gt;"&amp;Summary_1[[#This Row],[I. PROJECT ACTIVITIES ]],Assets[Sub-Activities Codes],"&lt;"&amp;Summary_1[[#This Row],[I. PROJECT ACTIVITIES ]]+1)
+SUMIFS(Others[TOTAL],Others[Sub-Activities Codes],"&gt;"&amp;Summary_1[[#This Row],[I. PROJECT ACTIVITIES ]],Others[Sub-Activities Codes],"&lt;"&amp;Summary_1[[#This Row],[I. PROJECT ACTIVITIES ]]+1)</f>
        <v>0</v>
      </c>
      <c r="H15" s="49">
        <f>SUM(Summary_1[[#This Row],[Staff Costs (Salaries &amp; Travel)]:[Fixed Assets/ Other Operating Costs]])</f>
        <v>0</v>
      </c>
      <c r="I15" s="32"/>
      <c r="J15" s="3"/>
      <c r="K15" s="3"/>
      <c r="M15" s="6"/>
      <c r="N15" s="6"/>
    </row>
    <row r="16" spans="1:14" x14ac:dyDescent="0.25">
      <c r="A16" s="145">
        <v>8</v>
      </c>
      <c r="B16" s="30"/>
      <c r="C16" s="49">
        <f>SUMIFS(Staff_Salaries[TOTAL],Staff_Salaries[Sub-Activities codes],"&gt;"&amp;Summary_1[[#This Row],[I. PROJECT ACTIVITIES ]],Staff_Salaries[Sub-Activities codes],"&lt;"&amp;Summary_1[[#This Row],[I. PROJECT ACTIVITIES ]]+1)
+SUMIFS(Staff_Travel[TOTAL],Staff_Travel[Sub-Activities Codes],"&gt;"&amp;Summary_1[[#This Row],[I. PROJECT ACTIVITIES ]],Staff_Travel[Sub-Activities Codes],"&lt;"&amp;Summary_1[[#This Row],[I. PROJECT ACTIVITIES ]]+1)</f>
        <v>0</v>
      </c>
      <c r="D16" s="49">
        <f>SUMIFS(IC_FEEs[TOTAL],IC_FEEs[Sub-Activities Codes],"&gt;"&amp;Summary_1[[#This Row],[I. PROJECT ACTIVITIES ]],IC_FEEs[Sub-Activities Codes],"&lt;"&amp;Summary_1[[#This Row],[I. PROJECT ACTIVITIES ]]+1)
+SUMIFS(IC_Travel[TOTAL],IC_Travel[Sub-Activities Codes],"&gt;"&amp;Summary_1[[#This Row],[I. PROJECT ACTIVITIES ]],IC_Travel[Sub-Activities Codes],"&lt;"&amp;Summary_1[[#This Row],[I. PROJECT ACTIVITIES ]]+1)
+SUMIFS(Consultancy_Firms[TOTAL],Consultancy_Firms[Sub-Activates Codes],"&gt;"&amp;Summary_1[[#This Row],[I. PROJECT ACTIVITIES ]],Consultancy_Firms[Sub-Activates Codes],"&lt;"&amp;Summary_1[[#This Row],[I. PROJECT ACTIVITIES ]]+1)</f>
        <v>0</v>
      </c>
      <c r="E16" s="49">
        <f>SUMIFS(Events[TOTAL],Events[Sub-Activities Codes],"&gt;"&amp;Summary_1[[#This Row],[I. PROJECT ACTIVITIES ]],Events[Sub-Activities Codes],"&lt;"&amp;Summary_1[[#This Row],[I. PROJECT ACTIVITIES ]]+1)</f>
        <v>0</v>
      </c>
      <c r="F16" s="49">
        <f>SUMIFS(DISSEMINATION[TOTAL],DISSEMINATION[Sub-Activities Codes],"&gt;"&amp;Summary_1[[#This Row],[I. PROJECT ACTIVITIES ]],DISSEMINATION[Sub-Activities Codes],"&lt;"&amp;Summary_1[[#This Row],[I. PROJECT ACTIVITIES ]]+1)</f>
        <v>0</v>
      </c>
      <c r="G16" s="49">
        <f>SUMIFS(Assets[TOTAL],Assets[Sub-Activities Codes],"&gt;"&amp;Summary_1[[#This Row],[I. PROJECT ACTIVITIES ]],Assets[Sub-Activities Codes],"&lt;"&amp;Summary_1[[#This Row],[I. PROJECT ACTIVITIES ]]+1)
+SUMIFS(Others[TOTAL],Others[Sub-Activities Codes],"&gt;"&amp;Summary_1[[#This Row],[I. PROJECT ACTIVITIES ]],Others[Sub-Activities Codes],"&lt;"&amp;Summary_1[[#This Row],[I. PROJECT ACTIVITIES ]]+1)</f>
        <v>0</v>
      </c>
      <c r="H16" s="49">
        <f>SUM(Summary_1[[#This Row],[Staff Costs (Salaries &amp; Travel)]:[Fixed Assets/ Other Operating Costs]])</f>
        <v>0</v>
      </c>
      <c r="I16" s="32"/>
      <c r="J16" s="3"/>
      <c r="K16" s="3"/>
      <c r="M16" s="6"/>
      <c r="N16" s="6"/>
    </row>
    <row r="17" spans="1:14" x14ac:dyDescent="0.25">
      <c r="A17" s="145">
        <v>9</v>
      </c>
      <c r="B17" s="30"/>
      <c r="C17" s="49">
        <f>SUMIFS(Staff_Salaries[TOTAL],Staff_Salaries[Sub-Activities codes],"&gt;"&amp;Summary_1[[#This Row],[I. PROJECT ACTIVITIES ]],Staff_Salaries[Sub-Activities codes],"&lt;"&amp;Summary_1[[#This Row],[I. PROJECT ACTIVITIES ]]+1)
+SUMIFS(Staff_Travel[TOTAL],Staff_Travel[Sub-Activities Codes],"&gt;"&amp;Summary_1[[#This Row],[I. PROJECT ACTIVITIES ]],Staff_Travel[Sub-Activities Codes],"&lt;"&amp;Summary_1[[#This Row],[I. PROJECT ACTIVITIES ]]+1)</f>
        <v>0</v>
      </c>
      <c r="D17" s="49">
        <f>SUMIFS(IC_FEEs[TOTAL],IC_FEEs[Sub-Activities Codes],"&gt;"&amp;Summary_1[[#This Row],[I. PROJECT ACTIVITIES ]],IC_FEEs[Sub-Activities Codes],"&lt;"&amp;Summary_1[[#This Row],[I. PROJECT ACTIVITIES ]]+1)
+SUMIFS(IC_Travel[TOTAL],IC_Travel[Sub-Activities Codes],"&gt;"&amp;Summary_1[[#This Row],[I. PROJECT ACTIVITIES ]],IC_Travel[Sub-Activities Codes],"&lt;"&amp;Summary_1[[#This Row],[I. PROJECT ACTIVITIES ]]+1)
+SUMIFS(Consultancy_Firms[TOTAL],Consultancy_Firms[Sub-Activates Codes],"&gt;"&amp;Summary_1[[#This Row],[I. PROJECT ACTIVITIES ]],Consultancy_Firms[Sub-Activates Codes],"&lt;"&amp;Summary_1[[#This Row],[I. PROJECT ACTIVITIES ]]+1)</f>
        <v>0</v>
      </c>
      <c r="E17" s="49">
        <f>SUMIFS(Events[TOTAL],Events[Sub-Activities Codes],"&gt;"&amp;Summary_1[[#This Row],[I. PROJECT ACTIVITIES ]],Events[Sub-Activities Codes],"&lt;"&amp;Summary_1[[#This Row],[I. PROJECT ACTIVITIES ]]+1)</f>
        <v>0</v>
      </c>
      <c r="F17" s="49">
        <f>SUMIFS(DISSEMINATION[TOTAL],DISSEMINATION[Sub-Activities Codes],"&gt;"&amp;Summary_1[[#This Row],[I. PROJECT ACTIVITIES ]],DISSEMINATION[Sub-Activities Codes],"&lt;"&amp;Summary_1[[#This Row],[I. PROJECT ACTIVITIES ]]+1)</f>
        <v>0</v>
      </c>
      <c r="G17" s="49">
        <f>SUMIFS(Assets[TOTAL],Assets[Sub-Activities Codes],"&gt;"&amp;Summary_1[[#This Row],[I. PROJECT ACTIVITIES ]],Assets[Sub-Activities Codes],"&lt;"&amp;Summary_1[[#This Row],[I. PROJECT ACTIVITIES ]]+1)
+SUMIFS(Others[TOTAL],Others[Sub-Activities Codes],"&gt;"&amp;Summary_1[[#This Row],[I. PROJECT ACTIVITIES ]],Others[Sub-Activities Codes],"&lt;"&amp;Summary_1[[#This Row],[I. PROJECT ACTIVITIES ]]+1)</f>
        <v>0</v>
      </c>
      <c r="H17" s="49">
        <f>SUM(Summary_1[[#This Row],[Staff Costs (Salaries &amp; Travel)]:[Fixed Assets/ Other Operating Costs]])</f>
        <v>0</v>
      </c>
      <c r="I17" s="32"/>
      <c r="J17" s="3"/>
      <c r="K17" s="3"/>
      <c r="M17" s="6"/>
      <c r="N17" s="6"/>
    </row>
    <row r="18" spans="1:14" x14ac:dyDescent="0.25">
      <c r="A18" s="145">
        <v>10</v>
      </c>
      <c r="B18" s="30"/>
      <c r="C18" s="49">
        <f>SUMIFS(Staff_Salaries[TOTAL],Staff_Salaries[Sub-Activities codes],"&gt;"&amp;Summary_1[[#This Row],[I. PROJECT ACTIVITIES ]],Staff_Salaries[Sub-Activities codes],"&lt;"&amp;Summary_1[[#This Row],[I. PROJECT ACTIVITIES ]]+1)
+SUMIFS(Staff_Travel[TOTAL],Staff_Travel[Sub-Activities Codes],"&gt;"&amp;Summary_1[[#This Row],[I. PROJECT ACTIVITIES ]],Staff_Travel[Sub-Activities Codes],"&lt;"&amp;Summary_1[[#This Row],[I. PROJECT ACTIVITIES ]]+1)</f>
        <v>0</v>
      </c>
      <c r="D18" s="49">
        <f>SUMIFS(IC_FEEs[TOTAL],IC_FEEs[Sub-Activities Codes],"&gt;"&amp;Summary_1[[#This Row],[I. PROJECT ACTIVITIES ]],IC_FEEs[Sub-Activities Codes],"&lt;"&amp;Summary_1[[#This Row],[I. PROJECT ACTIVITIES ]]+1)
+SUMIFS(IC_Travel[TOTAL],IC_Travel[Sub-Activities Codes],"&gt;"&amp;Summary_1[[#This Row],[I. PROJECT ACTIVITIES ]],IC_Travel[Sub-Activities Codes],"&lt;"&amp;Summary_1[[#This Row],[I. PROJECT ACTIVITIES ]]+1)
+SUMIFS(Consultancy_Firms[TOTAL],Consultancy_Firms[Sub-Activates Codes],"&gt;"&amp;Summary_1[[#This Row],[I. PROJECT ACTIVITIES ]],Consultancy_Firms[Sub-Activates Codes],"&lt;"&amp;Summary_1[[#This Row],[I. PROJECT ACTIVITIES ]]+1)</f>
        <v>0</v>
      </c>
      <c r="E18" s="49">
        <f>SUMIFS(Events[TOTAL],Events[Sub-Activities Codes],"&gt;"&amp;Summary_1[[#This Row],[I. PROJECT ACTIVITIES ]],Events[Sub-Activities Codes],"&lt;"&amp;Summary_1[[#This Row],[I. PROJECT ACTIVITIES ]]+1)</f>
        <v>0</v>
      </c>
      <c r="F18" s="49">
        <f>SUMIFS(DISSEMINATION[TOTAL],DISSEMINATION[Sub-Activities Codes],"&gt;"&amp;Summary_1[[#This Row],[I. PROJECT ACTIVITIES ]],DISSEMINATION[Sub-Activities Codes],"&lt;"&amp;Summary_1[[#This Row],[I. PROJECT ACTIVITIES ]]+1)</f>
        <v>0</v>
      </c>
      <c r="G18" s="49">
        <f>SUMIFS(Assets[TOTAL],Assets[Sub-Activities Codes],"&gt;"&amp;Summary_1[[#This Row],[I. PROJECT ACTIVITIES ]],Assets[Sub-Activities Codes],"&lt;"&amp;Summary_1[[#This Row],[I. PROJECT ACTIVITIES ]]+1)
+SUMIFS(Others[TOTAL],Others[Sub-Activities Codes],"&gt;"&amp;Summary_1[[#This Row],[I. PROJECT ACTIVITIES ]],Others[Sub-Activities Codes],"&lt;"&amp;Summary_1[[#This Row],[I. PROJECT ACTIVITIES ]]+1)</f>
        <v>0</v>
      </c>
      <c r="H18" s="49">
        <f>SUM(Summary_1[[#This Row],[Staff Costs (Salaries &amp; Travel)]:[Fixed Assets/ Other Operating Costs]])</f>
        <v>0</v>
      </c>
      <c r="I18" s="32"/>
      <c r="J18" s="3"/>
      <c r="K18" s="3"/>
      <c r="M18" s="6"/>
      <c r="N18" s="6"/>
    </row>
    <row r="19" spans="1:14" x14ac:dyDescent="0.25">
      <c r="A19" s="145">
        <v>11</v>
      </c>
      <c r="B19" s="30"/>
      <c r="C19" s="49">
        <f>SUMIFS(Staff_Salaries[TOTAL],Staff_Salaries[Sub-Activities codes],"&gt;"&amp;Summary_1[[#This Row],[I. PROJECT ACTIVITIES ]],Staff_Salaries[Sub-Activities codes],"&lt;"&amp;Summary_1[[#This Row],[I. PROJECT ACTIVITIES ]]+1)
+SUMIFS(Staff_Travel[TOTAL],Staff_Travel[Sub-Activities Codes],"&gt;"&amp;Summary_1[[#This Row],[I. PROJECT ACTIVITIES ]],Staff_Travel[Sub-Activities Codes],"&lt;"&amp;Summary_1[[#This Row],[I. PROJECT ACTIVITIES ]]+1)</f>
        <v>0</v>
      </c>
      <c r="D19" s="49">
        <f>SUMIFS(IC_FEEs[TOTAL],IC_FEEs[Sub-Activities Codes],"&gt;"&amp;Summary_1[[#This Row],[I. PROJECT ACTIVITIES ]],IC_FEEs[Sub-Activities Codes],"&lt;"&amp;Summary_1[[#This Row],[I. PROJECT ACTIVITIES ]]+1)
+SUMIFS(IC_Travel[TOTAL],IC_Travel[Sub-Activities Codes],"&gt;"&amp;Summary_1[[#This Row],[I. PROJECT ACTIVITIES ]],IC_Travel[Sub-Activities Codes],"&lt;"&amp;Summary_1[[#This Row],[I. PROJECT ACTIVITIES ]]+1)
+SUMIFS(Consultancy_Firms[TOTAL],Consultancy_Firms[Sub-Activates Codes],"&gt;"&amp;Summary_1[[#This Row],[I. PROJECT ACTIVITIES ]],Consultancy_Firms[Sub-Activates Codes],"&lt;"&amp;Summary_1[[#This Row],[I. PROJECT ACTIVITIES ]]+1)</f>
        <v>0</v>
      </c>
      <c r="E19" s="49">
        <f>SUMIFS(Events[TOTAL],Events[Sub-Activities Codes],"&gt;"&amp;Summary_1[[#This Row],[I. PROJECT ACTIVITIES ]],Events[Sub-Activities Codes],"&lt;"&amp;Summary_1[[#This Row],[I. PROJECT ACTIVITIES ]]+1)</f>
        <v>0</v>
      </c>
      <c r="F19" s="49">
        <f>SUMIFS(DISSEMINATION[TOTAL],DISSEMINATION[Sub-Activities Codes],"&gt;"&amp;Summary_1[[#This Row],[I. PROJECT ACTIVITIES ]],DISSEMINATION[Sub-Activities Codes],"&lt;"&amp;Summary_1[[#This Row],[I. PROJECT ACTIVITIES ]]+1)</f>
        <v>0</v>
      </c>
      <c r="G19" s="49">
        <f>SUMIFS(Assets[TOTAL],Assets[Sub-Activities Codes],"&gt;"&amp;Summary_1[[#This Row],[I. PROJECT ACTIVITIES ]],Assets[Sub-Activities Codes],"&lt;"&amp;Summary_1[[#This Row],[I. PROJECT ACTIVITIES ]]+1)
+SUMIFS(Others[TOTAL],Others[Sub-Activities Codes],"&gt;"&amp;Summary_1[[#This Row],[I. PROJECT ACTIVITIES ]],Others[Sub-Activities Codes],"&lt;"&amp;Summary_1[[#This Row],[I. PROJECT ACTIVITIES ]]+1)</f>
        <v>0</v>
      </c>
      <c r="H19" s="49">
        <f>SUM(Summary_1[[#This Row],[Staff Costs (Salaries &amp; Travel)]:[Fixed Assets/ Other Operating Costs]])</f>
        <v>0</v>
      </c>
      <c r="I19" s="32"/>
      <c r="J19" s="3"/>
      <c r="K19" s="3"/>
      <c r="M19" s="6"/>
      <c r="N19" s="6"/>
    </row>
    <row r="20" spans="1:14" x14ac:dyDescent="0.25">
      <c r="A20" s="145">
        <v>12</v>
      </c>
      <c r="B20" s="30"/>
      <c r="C20" s="49">
        <f>SUMIFS(Staff_Salaries[TOTAL],Staff_Salaries[Sub-Activities codes],"&gt;"&amp;Summary_1[[#This Row],[I. PROJECT ACTIVITIES ]],Staff_Salaries[Sub-Activities codes],"&lt;"&amp;Summary_1[[#This Row],[I. PROJECT ACTIVITIES ]]+1)
+SUMIFS(Staff_Travel[TOTAL],Staff_Travel[Sub-Activities Codes],"&gt;"&amp;Summary_1[[#This Row],[I. PROJECT ACTIVITIES ]],Staff_Travel[Sub-Activities Codes],"&lt;"&amp;Summary_1[[#This Row],[I. PROJECT ACTIVITIES ]]+1)</f>
        <v>0</v>
      </c>
      <c r="D20" s="49">
        <f>SUMIFS(IC_FEEs[TOTAL],IC_FEEs[Sub-Activities Codes],"&gt;"&amp;Summary_1[[#This Row],[I. PROJECT ACTIVITIES ]],IC_FEEs[Sub-Activities Codes],"&lt;"&amp;Summary_1[[#This Row],[I. PROJECT ACTIVITIES ]]+1)
+SUMIFS(IC_Travel[TOTAL],IC_Travel[Sub-Activities Codes],"&gt;"&amp;Summary_1[[#This Row],[I. PROJECT ACTIVITIES ]],IC_Travel[Sub-Activities Codes],"&lt;"&amp;Summary_1[[#This Row],[I. PROJECT ACTIVITIES ]]+1)
+SUMIFS(Consultancy_Firms[TOTAL],Consultancy_Firms[Sub-Activates Codes],"&gt;"&amp;Summary_1[[#This Row],[I. PROJECT ACTIVITIES ]],Consultancy_Firms[Sub-Activates Codes],"&lt;"&amp;Summary_1[[#This Row],[I. PROJECT ACTIVITIES ]]+1)</f>
        <v>0</v>
      </c>
      <c r="E20" s="49">
        <f>SUMIFS(Events[TOTAL],Events[Sub-Activities Codes],"&gt;"&amp;Summary_1[[#This Row],[I. PROJECT ACTIVITIES ]],Events[Sub-Activities Codes],"&lt;"&amp;Summary_1[[#This Row],[I. PROJECT ACTIVITIES ]]+1)</f>
        <v>0</v>
      </c>
      <c r="F20" s="49">
        <f>SUMIFS(DISSEMINATION[TOTAL],DISSEMINATION[Sub-Activities Codes],"&gt;"&amp;Summary_1[[#This Row],[I. PROJECT ACTIVITIES ]],DISSEMINATION[Sub-Activities Codes],"&lt;"&amp;Summary_1[[#This Row],[I. PROJECT ACTIVITIES ]]+1)</f>
        <v>0</v>
      </c>
      <c r="G20" s="49">
        <f>SUMIFS(Assets[TOTAL],Assets[Sub-Activities Codes],"&gt;"&amp;Summary_1[[#This Row],[I. PROJECT ACTIVITIES ]],Assets[Sub-Activities Codes],"&lt;"&amp;Summary_1[[#This Row],[I. PROJECT ACTIVITIES ]]+1)
+SUMIFS(Others[TOTAL],Others[Sub-Activities Codes],"&gt;"&amp;Summary_1[[#This Row],[I. PROJECT ACTIVITIES ]],Others[Sub-Activities Codes],"&lt;"&amp;Summary_1[[#This Row],[I. PROJECT ACTIVITIES ]]+1)</f>
        <v>0</v>
      </c>
      <c r="H20" s="49">
        <f>SUM(Summary_1[[#This Row],[Staff Costs (Salaries &amp; Travel)]:[Fixed Assets/ Other Operating Costs]])</f>
        <v>0</v>
      </c>
      <c r="I20" s="32"/>
      <c r="J20" s="3"/>
      <c r="K20" s="3"/>
      <c r="M20" s="6"/>
      <c r="N20" s="6"/>
    </row>
    <row r="21" spans="1:14" x14ac:dyDescent="0.25">
      <c r="A21" s="145">
        <v>13</v>
      </c>
      <c r="B21" s="30"/>
      <c r="C21" s="49">
        <f>SUMIFS(Staff_Salaries[TOTAL],Staff_Salaries[Sub-Activities codes],"&gt;"&amp;Summary_1[[#This Row],[I. PROJECT ACTIVITIES ]],Staff_Salaries[Sub-Activities codes],"&lt;"&amp;Summary_1[[#This Row],[I. PROJECT ACTIVITIES ]]+1)
+SUMIFS(Staff_Travel[TOTAL],Staff_Travel[Sub-Activities Codes],"&gt;"&amp;Summary_1[[#This Row],[I. PROJECT ACTIVITIES ]],Staff_Travel[Sub-Activities Codes],"&lt;"&amp;Summary_1[[#This Row],[I. PROJECT ACTIVITIES ]]+1)</f>
        <v>0</v>
      </c>
      <c r="D21" s="49">
        <f>SUMIFS(IC_FEEs[TOTAL],IC_FEEs[Sub-Activities Codes],"&gt;"&amp;Summary_1[[#This Row],[I. PROJECT ACTIVITIES ]],IC_FEEs[Sub-Activities Codes],"&lt;"&amp;Summary_1[[#This Row],[I. PROJECT ACTIVITIES ]]+1)
+SUMIFS(IC_Travel[TOTAL],IC_Travel[Sub-Activities Codes],"&gt;"&amp;Summary_1[[#This Row],[I. PROJECT ACTIVITIES ]],IC_Travel[Sub-Activities Codes],"&lt;"&amp;Summary_1[[#This Row],[I. PROJECT ACTIVITIES ]]+1)
+SUMIFS(Consultancy_Firms[TOTAL],Consultancy_Firms[Sub-Activates Codes],"&gt;"&amp;Summary_1[[#This Row],[I. PROJECT ACTIVITIES ]],Consultancy_Firms[Sub-Activates Codes],"&lt;"&amp;Summary_1[[#This Row],[I. PROJECT ACTIVITIES ]]+1)</f>
        <v>0</v>
      </c>
      <c r="E21" s="49">
        <f>SUMIFS(Events[TOTAL],Events[Sub-Activities Codes],"&gt;"&amp;Summary_1[[#This Row],[I. PROJECT ACTIVITIES ]],Events[Sub-Activities Codes],"&lt;"&amp;Summary_1[[#This Row],[I. PROJECT ACTIVITIES ]]+1)</f>
        <v>0</v>
      </c>
      <c r="F21" s="49">
        <f>SUMIFS(DISSEMINATION[TOTAL],DISSEMINATION[Sub-Activities Codes],"&gt;"&amp;Summary_1[[#This Row],[I. PROJECT ACTIVITIES ]],DISSEMINATION[Sub-Activities Codes],"&lt;"&amp;Summary_1[[#This Row],[I. PROJECT ACTIVITIES ]]+1)</f>
        <v>0</v>
      </c>
      <c r="G21" s="49">
        <f>SUMIFS(Assets[TOTAL],Assets[Sub-Activities Codes],"&gt;"&amp;Summary_1[[#This Row],[I. PROJECT ACTIVITIES ]],Assets[Sub-Activities Codes],"&lt;"&amp;Summary_1[[#This Row],[I. PROJECT ACTIVITIES ]]+1)
+SUMIFS(Others[TOTAL],Others[Sub-Activities Codes],"&gt;"&amp;Summary_1[[#This Row],[I. PROJECT ACTIVITIES ]],Others[Sub-Activities Codes],"&lt;"&amp;Summary_1[[#This Row],[I. PROJECT ACTIVITIES ]]+1)</f>
        <v>0</v>
      </c>
      <c r="H21" s="49">
        <f>SUM(Summary_1[[#This Row],[Staff Costs (Salaries &amp; Travel)]:[Fixed Assets/ Other Operating Costs]])</f>
        <v>0</v>
      </c>
      <c r="I21" s="32"/>
      <c r="J21" s="3"/>
      <c r="K21" s="3"/>
      <c r="M21" s="6"/>
      <c r="N21" s="6"/>
    </row>
    <row r="22" spans="1:14" x14ac:dyDescent="0.25">
      <c r="A22" s="145">
        <v>14</v>
      </c>
      <c r="B22" s="30"/>
      <c r="C22" s="49">
        <f>SUMIFS(Staff_Salaries[TOTAL],Staff_Salaries[Sub-Activities codes],"&gt;"&amp;Summary_1[[#This Row],[I. PROJECT ACTIVITIES ]],Staff_Salaries[Sub-Activities codes],"&lt;"&amp;Summary_1[[#This Row],[I. PROJECT ACTIVITIES ]]+1)
+SUMIFS(Staff_Travel[TOTAL],Staff_Travel[Sub-Activities Codes],"&gt;"&amp;Summary_1[[#This Row],[I. PROJECT ACTIVITIES ]],Staff_Travel[Sub-Activities Codes],"&lt;"&amp;Summary_1[[#This Row],[I. PROJECT ACTIVITIES ]]+1)</f>
        <v>0</v>
      </c>
      <c r="D22" s="49">
        <f>SUMIFS(IC_FEEs[TOTAL],IC_FEEs[Sub-Activities Codes],"&gt;"&amp;Summary_1[[#This Row],[I. PROJECT ACTIVITIES ]],IC_FEEs[Sub-Activities Codes],"&lt;"&amp;Summary_1[[#This Row],[I. PROJECT ACTIVITIES ]]+1)
+SUMIFS(IC_Travel[TOTAL],IC_Travel[Sub-Activities Codes],"&gt;"&amp;Summary_1[[#This Row],[I. PROJECT ACTIVITIES ]],IC_Travel[Sub-Activities Codes],"&lt;"&amp;Summary_1[[#This Row],[I. PROJECT ACTIVITIES ]]+1)
+SUMIFS(Consultancy_Firms[TOTAL],Consultancy_Firms[Sub-Activates Codes],"&gt;"&amp;Summary_1[[#This Row],[I. PROJECT ACTIVITIES ]],Consultancy_Firms[Sub-Activates Codes],"&lt;"&amp;Summary_1[[#This Row],[I. PROJECT ACTIVITIES ]]+1)</f>
        <v>0</v>
      </c>
      <c r="E22" s="49">
        <f>SUMIFS(Events[TOTAL],Events[Sub-Activities Codes],"&gt;"&amp;Summary_1[[#This Row],[I. PROJECT ACTIVITIES ]],Events[Sub-Activities Codes],"&lt;"&amp;Summary_1[[#This Row],[I. PROJECT ACTIVITIES ]]+1)</f>
        <v>0</v>
      </c>
      <c r="F22" s="49">
        <f>SUMIFS(DISSEMINATION[TOTAL],DISSEMINATION[Sub-Activities Codes],"&gt;"&amp;Summary_1[[#This Row],[I. PROJECT ACTIVITIES ]],DISSEMINATION[Sub-Activities Codes],"&lt;"&amp;Summary_1[[#This Row],[I. PROJECT ACTIVITIES ]]+1)</f>
        <v>0</v>
      </c>
      <c r="G22" s="49">
        <f>SUMIFS(Assets[TOTAL],Assets[Sub-Activities Codes],"&gt;"&amp;Summary_1[[#This Row],[I. PROJECT ACTIVITIES ]],Assets[Sub-Activities Codes],"&lt;"&amp;Summary_1[[#This Row],[I. PROJECT ACTIVITIES ]]+1)
+SUMIFS(Others[TOTAL],Others[Sub-Activities Codes],"&gt;"&amp;Summary_1[[#This Row],[I. PROJECT ACTIVITIES ]],Others[Sub-Activities Codes],"&lt;"&amp;Summary_1[[#This Row],[I. PROJECT ACTIVITIES ]]+1)</f>
        <v>0</v>
      </c>
      <c r="H22" s="49">
        <f>SUM(Summary_1[[#This Row],[Staff Costs (Salaries &amp; Travel)]:[Fixed Assets/ Other Operating Costs]])</f>
        <v>0</v>
      </c>
      <c r="I22" s="32"/>
      <c r="J22" s="3"/>
      <c r="K22" s="3"/>
      <c r="M22" s="6"/>
      <c r="N22" s="6"/>
    </row>
    <row r="23" spans="1:14" x14ac:dyDescent="0.25">
      <c r="A23" s="145">
        <v>15</v>
      </c>
      <c r="B23" s="30"/>
      <c r="C23" s="49">
        <f>SUMIFS(Staff_Salaries[TOTAL],Staff_Salaries[Sub-Activities codes],"&gt;"&amp;Summary_1[[#This Row],[I. PROJECT ACTIVITIES ]],Staff_Salaries[Sub-Activities codes],"&lt;"&amp;Summary_1[[#This Row],[I. PROJECT ACTIVITIES ]]+1)
+SUMIFS(Staff_Travel[TOTAL],Staff_Travel[Sub-Activities Codes],"&gt;"&amp;Summary_1[[#This Row],[I. PROJECT ACTIVITIES ]],Staff_Travel[Sub-Activities Codes],"&lt;"&amp;Summary_1[[#This Row],[I. PROJECT ACTIVITIES ]]+1)</f>
        <v>0</v>
      </c>
      <c r="D23" s="49">
        <f>SUMIFS(IC_FEEs[TOTAL],IC_FEEs[Sub-Activities Codes],"&gt;"&amp;Summary_1[[#This Row],[I. PROJECT ACTIVITIES ]],IC_FEEs[Sub-Activities Codes],"&lt;"&amp;Summary_1[[#This Row],[I. PROJECT ACTIVITIES ]]+1)
+SUMIFS(IC_Travel[TOTAL],IC_Travel[Sub-Activities Codes],"&gt;"&amp;Summary_1[[#This Row],[I. PROJECT ACTIVITIES ]],IC_Travel[Sub-Activities Codes],"&lt;"&amp;Summary_1[[#This Row],[I. PROJECT ACTIVITIES ]]+1)
+SUMIFS(Consultancy_Firms[TOTAL],Consultancy_Firms[Sub-Activates Codes],"&gt;"&amp;Summary_1[[#This Row],[I. PROJECT ACTIVITIES ]],Consultancy_Firms[Sub-Activates Codes],"&lt;"&amp;Summary_1[[#This Row],[I. PROJECT ACTIVITIES ]]+1)</f>
        <v>0</v>
      </c>
      <c r="E23" s="49">
        <f>SUMIFS(Events[TOTAL],Events[Sub-Activities Codes],"&gt;"&amp;Summary_1[[#This Row],[I. PROJECT ACTIVITIES ]],Events[Sub-Activities Codes],"&lt;"&amp;Summary_1[[#This Row],[I. PROJECT ACTIVITIES ]]+1)</f>
        <v>0</v>
      </c>
      <c r="F23" s="49">
        <f>SUMIFS(DISSEMINATION[TOTAL],DISSEMINATION[Sub-Activities Codes],"&gt;"&amp;Summary_1[[#This Row],[I. PROJECT ACTIVITIES ]],DISSEMINATION[Sub-Activities Codes],"&lt;"&amp;Summary_1[[#This Row],[I. PROJECT ACTIVITIES ]]+1)</f>
        <v>0</v>
      </c>
      <c r="G23" s="49">
        <f>SUMIFS(Assets[TOTAL],Assets[Sub-Activities Codes],"&gt;"&amp;Summary_1[[#This Row],[I. PROJECT ACTIVITIES ]],Assets[Sub-Activities Codes],"&lt;"&amp;Summary_1[[#This Row],[I. PROJECT ACTIVITIES ]]+1)
+SUMIFS(Others[TOTAL],Others[Sub-Activities Codes],"&gt;"&amp;Summary_1[[#This Row],[I. PROJECT ACTIVITIES ]],Others[Sub-Activities Codes],"&lt;"&amp;Summary_1[[#This Row],[I. PROJECT ACTIVITIES ]]+1)</f>
        <v>0</v>
      </c>
      <c r="H23" s="49">
        <f>SUM(Summary_1[[#This Row],[Staff Costs (Salaries &amp; Travel)]:[Fixed Assets/ Other Operating Costs]])</f>
        <v>0</v>
      </c>
      <c r="I23" s="32"/>
      <c r="J23" s="3"/>
      <c r="K23" s="3"/>
      <c r="M23" s="6"/>
      <c r="N23" s="6"/>
    </row>
    <row r="24" spans="1:14" x14ac:dyDescent="0.25">
      <c r="A24" s="50" t="s">
        <v>25</v>
      </c>
      <c r="B24" s="51"/>
      <c r="C24" s="52">
        <f t="shared" ref="C24:H24" si="0">SUBTOTAL(109,C9:C23)</f>
        <v>0</v>
      </c>
      <c r="D24" s="52">
        <f t="shared" si="0"/>
        <v>0</v>
      </c>
      <c r="E24" s="52">
        <f t="shared" si="0"/>
        <v>0</v>
      </c>
      <c r="F24" s="52">
        <f t="shared" si="0"/>
        <v>0</v>
      </c>
      <c r="G24" s="52">
        <f t="shared" si="0"/>
        <v>0</v>
      </c>
      <c r="H24" s="52">
        <f t="shared" si="0"/>
        <v>0</v>
      </c>
      <c r="I24" s="32"/>
      <c r="J24" s="3"/>
      <c r="K24" s="3"/>
      <c r="M24" s="6"/>
      <c r="N24" s="6"/>
    </row>
    <row r="25" spans="1:14" x14ac:dyDescent="0.25">
      <c r="A25" s="146" t="s">
        <v>42</v>
      </c>
      <c r="B25" s="147"/>
      <c r="C25" s="147"/>
      <c r="D25" s="147"/>
      <c r="E25" s="147"/>
      <c r="F25" s="147"/>
      <c r="G25" s="147"/>
      <c r="H25" s="147"/>
      <c r="I25" s="148"/>
      <c r="J25" s="3"/>
      <c r="K25" s="3"/>
      <c r="M25" s="6"/>
      <c r="N25" s="6"/>
    </row>
    <row r="26" spans="1:14" ht="60" hidden="1" x14ac:dyDescent="0.25">
      <c r="A26" s="53" t="s">
        <v>42</v>
      </c>
      <c r="B26" s="54" t="s">
        <v>53</v>
      </c>
      <c r="C26" s="55" t="s">
        <v>2</v>
      </c>
      <c r="D26" s="55" t="s">
        <v>31</v>
      </c>
      <c r="E26" s="55" t="s">
        <v>47</v>
      </c>
      <c r="F26" s="55" t="s">
        <v>30</v>
      </c>
      <c r="G26" s="55" t="s">
        <v>48</v>
      </c>
      <c r="H26" s="55" t="s">
        <v>3</v>
      </c>
      <c r="I26" s="56" t="s">
        <v>1</v>
      </c>
      <c r="J26" s="3"/>
      <c r="K26" s="3"/>
      <c r="M26" s="6"/>
      <c r="N26" s="6"/>
    </row>
    <row r="27" spans="1:14" ht="30" x14ac:dyDescent="0.25">
      <c r="A27" s="57" t="s">
        <v>4</v>
      </c>
      <c r="B27" s="136"/>
      <c r="C27" s="123"/>
      <c r="D27" s="124"/>
      <c r="E27" s="124"/>
      <c r="F27" s="125"/>
      <c r="G27" s="14"/>
      <c r="H27" s="49">
        <f>SUM(Summary_2[[#This Row],[Staff Costs (Salaries &amp; Travel)]:[Fixed Assets/ Other Operating Costs]])</f>
        <v>0</v>
      </c>
      <c r="I27" s="113"/>
      <c r="J27" s="3"/>
      <c r="K27" s="3"/>
      <c r="M27" s="6"/>
      <c r="N27" s="6"/>
    </row>
    <row r="28" spans="1:14" ht="45" x14ac:dyDescent="0.25">
      <c r="A28" s="57" t="s">
        <v>50</v>
      </c>
      <c r="B28" s="59" t="s">
        <v>51</v>
      </c>
      <c r="C28" s="126"/>
      <c r="D28" s="127"/>
      <c r="E28" s="127"/>
      <c r="F28" s="128"/>
      <c r="G28" s="14"/>
      <c r="H28" s="49">
        <f>SUM(Summary_2[[#This Row],[Staff Costs (Salaries &amp; Travel)]:[Fixed Assets/ Other Operating Costs]])</f>
        <v>0</v>
      </c>
      <c r="I28" s="113"/>
      <c r="J28" s="3"/>
      <c r="K28" s="3"/>
      <c r="M28" s="6"/>
      <c r="N28" s="6"/>
    </row>
    <row r="29" spans="1:14" ht="45" x14ac:dyDescent="0.25">
      <c r="A29" s="57" t="s">
        <v>69</v>
      </c>
      <c r="B29" s="59" t="s">
        <v>52</v>
      </c>
      <c r="C29" s="129"/>
      <c r="D29" s="130"/>
      <c r="E29" s="130"/>
      <c r="F29" s="131"/>
      <c r="G29" s="14"/>
      <c r="H29" s="49">
        <f>SUM(Summary_2[[#This Row],[Staff Costs (Salaries &amp; Travel)]:[Fixed Assets/ Other Operating Costs]])</f>
        <v>0</v>
      </c>
      <c r="I29" s="113"/>
      <c r="J29" s="3"/>
      <c r="K29" s="3"/>
      <c r="M29" s="6"/>
      <c r="N29" s="6"/>
    </row>
    <row r="30" spans="1:14" x14ac:dyDescent="0.25">
      <c r="A30" s="50" t="s">
        <v>26</v>
      </c>
      <c r="B30" s="51"/>
      <c r="C30" s="60">
        <f>SUBTOTAL(109,Summary_2[Staff Costs (Salaries &amp; Travel)])</f>
        <v>0</v>
      </c>
      <c r="D30" s="60">
        <f>SUBTOTAL(109,Summary_2[Consulting Services (Fees &amp; Travel)])</f>
        <v>0</v>
      </c>
      <c r="E30" s="60">
        <f>SUBTOTAL(109,Summary_2[Training/ Workshops/ Seminars])</f>
        <v>0</v>
      </c>
      <c r="F30" s="60">
        <f>SUBTOTAL(109,Summary_2[Dissemination costs])</f>
        <v>0</v>
      </c>
      <c r="G30" s="60">
        <f>SUBTOTAL(109,Summary_2[Fixed Assets/ Other Operating Costs])</f>
        <v>0</v>
      </c>
      <c r="H30" s="60">
        <f>SUBTOTAL(109,Summary_2[TOTAL CA grant (US$)])</f>
        <v>0</v>
      </c>
      <c r="I30" s="115" t="e">
        <f>Summary_2[[#Totals],[TOTAL CA grant (US$)]]/H31</f>
        <v>#DIV/0!</v>
      </c>
      <c r="J30" s="3"/>
      <c r="K30" s="3"/>
      <c r="M30" s="6"/>
      <c r="N30" s="6"/>
    </row>
    <row r="31" spans="1:14" x14ac:dyDescent="0.25">
      <c r="A31" s="61" t="s">
        <v>43</v>
      </c>
      <c r="B31" s="62"/>
      <c r="C31" s="63">
        <f>Summary_1[[#Totals],[Staff Costs (Salaries &amp; Travel)]]+Summary_2[[#Totals],[Staff Costs (Salaries &amp; Travel)]]</f>
        <v>0</v>
      </c>
      <c r="D31" s="63">
        <f>Summary_1[[#Totals],[Consulting Services (Fees &amp; Travel)]]+Summary_2[[#Totals],[Consulting Services (Fees &amp; Travel)]]</f>
        <v>0</v>
      </c>
      <c r="E31" s="63">
        <f>Summary_1[[#Totals],[Training/ Workshops/ Seminars]]+Summary_2[[#Totals],[Training/ Workshops/ Seminars]]</f>
        <v>0</v>
      </c>
      <c r="F31" s="63">
        <f>Summary_1[[#Totals],[Dissemination costs]]+Summary_2[[#Totals],[Dissemination costs]]</f>
        <v>0</v>
      </c>
      <c r="G31" s="63">
        <f>Summary_1[[#Totals],[Fixed Assets/ Other Operating Costs]]+Summary_2[[#Totals],[Fixed Assets/ Other Operating Costs]]</f>
        <v>0</v>
      </c>
      <c r="H31" s="68">
        <f>Summary_1[[#Totals],[TOTAL CA grant (US$)]]+Summary_2[[#Totals],[TOTAL CA grant (US$)]]</f>
        <v>0</v>
      </c>
      <c r="I31" s="114"/>
      <c r="J31" s="3"/>
      <c r="K31" s="3"/>
      <c r="M31" s="6"/>
      <c r="N31" s="6"/>
    </row>
    <row r="32" spans="1:14" x14ac:dyDescent="0.25">
      <c r="A32" s="64" t="s">
        <v>76</v>
      </c>
      <c r="B32" s="65"/>
      <c r="C32" s="66"/>
      <c r="D32" s="66"/>
      <c r="E32" s="66"/>
      <c r="F32" s="66"/>
      <c r="G32" s="67"/>
      <c r="H32" s="68">
        <f>Co_Financing[[#Totals],[TOTAL]]</f>
        <v>0</v>
      </c>
      <c r="I32" s="116"/>
      <c r="J32" s="3"/>
      <c r="K32" s="3"/>
      <c r="M32" s="6"/>
      <c r="N32" s="6"/>
    </row>
    <row r="33" spans="1:14" x14ac:dyDescent="0.25">
      <c r="A33" s="69" t="s">
        <v>44</v>
      </c>
      <c r="B33" s="70"/>
      <c r="C33" s="70"/>
      <c r="D33" s="70"/>
      <c r="E33" s="70"/>
      <c r="F33" s="70"/>
      <c r="G33" s="71"/>
      <c r="H33" s="72">
        <f>SUM(H31:H32)</f>
        <v>0</v>
      </c>
      <c r="I33" s="73"/>
      <c r="J33" s="3"/>
      <c r="K33" s="3"/>
      <c r="M33" s="6"/>
      <c r="N33" s="6"/>
    </row>
    <row r="34" spans="1:14" x14ac:dyDescent="0.25">
      <c r="J34" s="3"/>
      <c r="K34" s="3"/>
      <c r="M34" s="6"/>
      <c r="N34" s="6"/>
    </row>
    <row r="35" spans="1:14" ht="19.899999999999999" customHeight="1" x14ac:dyDescent="0.25">
      <c r="J35" s="3"/>
      <c r="K35" s="3"/>
      <c r="M35" s="8"/>
      <c r="N35" s="9"/>
    </row>
    <row r="36" spans="1:14" ht="19.899999999999999" customHeight="1" x14ac:dyDescent="0.25">
      <c r="J36" s="3"/>
      <c r="K36" s="3"/>
      <c r="M36" s="8"/>
      <c r="N36" s="9"/>
    </row>
    <row r="37" spans="1:14" x14ac:dyDescent="0.25">
      <c r="K37" s="3"/>
      <c r="M37" s="8"/>
      <c r="N37" s="9"/>
    </row>
    <row r="38" spans="1:14" x14ac:dyDescent="0.25">
      <c r="K38" s="3"/>
      <c r="M38" s="8"/>
      <c r="N38" s="9"/>
    </row>
    <row r="39" spans="1:14" x14ac:dyDescent="0.25">
      <c r="K39" s="3"/>
    </row>
    <row r="40" spans="1:14" x14ac:dyDescent="0.25">
      <c r="K40" s="3"/>
      <c r="M40" s="8"/>
      <c r="N40" s="8"/>
    </row>
    <row r="41" spans="1:14" ht="21" customHeight="1" x14ac:dyDescent="0.25">
      <c r="K41" s="10"/>
      <c r="M41" s="8"/>
      <c r="N41" s="8"/>
    </row>
    <row r="42" spans="1:14" x14ac:dyDescent="0.25">
      <c r="K42" s="11"/>
      <c r="M42" s="8"/>
      <c r="N42" s="8"/>
    </row>
    <row r="43" spans="1:14" x14ac:dyDescent="0.25">
      <c r="K43" s="12"/>
      <c r="M43" s="8"/>
      <c r="N43" s="8"/>
    </row>
    <row r="44" spans="1:14" x14ac:dyDescent="0.25">
      <c r="K44" s="4"/>
    </row>
  </sheetData>
  <sheetProtection algorithmName="SHA-512" hashValue="wb8GHRxDSbr1UakO3ViPWhfrgSg/KzAsxUjKnZKukRpu+UwGeUPpq6QERrfG8QC9tq2oTQpvRnhgEqt2bUWj3w==" saltValue="V5NxLHbtfj9Cgs2cHFMKIw==" spinCount="100000" sheet="1" sort="0"/>
  <mergeCells count="11">
    <mergeCell ref="A25:I25"/>
    <mergeCell ref="A1:I1"/>
    <mergeCell ref="A2:I2"/>
    <mergeCell ref="A4:I4"/>
    <mergeCell ref="A5:I5"/>
    <mergeCell ref="A6:A7"/>
    <mergeCell ref="B6:B7"/>
    <mergeCell ref="C6:G6"/>
    <mergeCell ref="H6:H7"/>
    <mergeCell ref="I6:I7"/>
    <mergeCell ref="A3:I3"/>
  </mergeCells>
  <dataValidations xWindow="90" yWindow="529" count="11">
    <dataValidation type="custom" allowBlank="1" showInputMessage="1" showErrorMessage="1" sqref="N45" xr:uid="{651867A9-B785-43E0-A480-457B586FEE87}">
      <formula1>SUM(N42:N44)&gt;=10</formula1>
    </dataValidation>
    <dataValidation type="custom" allowBlank="1" showInputMessage="1" showErrorMessage="1" sqref="H27:H29" xr:uid="{7228A2F6-19A5-40CC-A1E8-DADF0D801408}">
      <formula1>Total_admin/(Total_admin+Total_Activities)&lt;10%</formula1>
    </dataValidation>
    <dataValidation type="custom" errorStyle="warning" allowBlank="1" showInputMessage="1" showErrorMessage="1" error="Admin budget excced 10% of total budget, please verify! " sqref="C27:G29" xr:uid="{486B8500-DFE1-4DB1-B453-6131705ABDD9}">
      <formula1>Total_admin/(Total_admin+Total_Activities)&lt;10%</formula1>
    </dataValidation>
    <dataValidation type="custom" errorStyle="warning" operator="lessThanOrEqual" allowBlank="1" showErrorMessage="1" error="Admin budget excced 10% of total budget, please verify! " sqref="J42:K42" xr:uid="{BF662CC4-AEAE-416D-8260-B790887F6F69}">
      <formula1>Total_admin/(Total_admin+Total_Activities)&gt;10%</formula1>
    </dataValidation>
    <dataValidation type="custom" allowBlank="1" showInputMessage="1" showErrorMessage="1" sqref="F17:H20" xr:uid="{23B8EC35-E4C0-469B-B0AD-ADB1DE4F547D}">
      <formula1>_xlfn.ISFORMULA(A17:F27)</formula1>
    </dataValidation>
    <dataValidation type="custom" allowBlank="1" showInputMessage="1" showErrorMessage="1" sqref="F21:H23" xr:uid="{EB876813-CA40-45E0-AF33-40F2C51F9BE9}">
      <formula1>_xlfn.ISFORMULA(A21:F28)</formula1>
    </dataValidation>
    <dataValidation type="custom" allowBlank="1" showInputMessage="1" showErrorMessage="1" sqref="F9:H16" xr:uid="{71586B08-0CA1-48EF-BCA7-FF2132A16D9C}">
      <formula1>_xlfn.ISFORMULA(A9:F23)</formula1>
    </dataValidation>
    <dataValidation type="whole" allowBlank="1" showInputMessage="1" showErrorMessage="1" promptTitle="Please enter number only" prompt="If you want to enter&quot;Output 1&quot;, please enter &quot;1&quot; only" sqref="A9:A23" xr:uid="{C7BA4551-4CEC-4C6B-AEC6-5E7737483F9A}">
      <formula1>1</formula1>
      <formula2>100</formula2>
    </dataValidation>
    <dataValidation type="custom" allowBlank="1" showInputMessage="1" showErrorMessage="1" sqref="C17:E20" xr:uid="{6BA817C7-3799-46DE-8CA0-1ADD8F99703B}">
      <formula1>_xlfn.ISFORMULA(C17:XFB27)</formula1>
    </dataValidation>
    <dataValidation type="custom" allowBlank="1" showInputMessage="1" showErrorMessage="1" sqref="C21:E23" xr:uid="{5F54F3ED-AA02-4552-B7E0-6F0DC7637B1D}">
      <formula1>_xlfn.ISFORMULA(C21:XFB28)</formula1>
    </dataValidation>
    <dataValidation type="custom" allowBlank="1" showInputMessage="1" showErrorMessage="1" sqref="C9:E16" xr:uid="{251DE3CC-11DA-473C-9516-3F8FFB7516B5}">
      <formula1>_xlfn.ISFORMULA(C9:XFB23)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orientation="landscape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1"/>
  <sheetViews>
    <sheetView showGridLines="0" zoomScaleNormal="100" workbookViewId="0">
      <selection sqref="A1:J1"/>
    </sheetView>
  </sheetViews>
  <sheetFormatPr defaultRowHeight="15" x14ac:dyDescent="0.25"/>
  <cols>
    <col min="1" max="1" width="22.28515625" customWidth="1"/>
    <col min="2" max="2" width="32.85546875" customWidth="1"/>
    <col min="3" max="3" width="19.85546875" customWidth="1"/>
    <col min="4" max="4" width="21.140625" customWidth="1"/>
    <col min="5" max="5" width="14.7109375" customWidth="1"/>
    <col min="6" max="6" width="12.140625" customWidth="1"/>
    <col min="7" max="7" width="10.28515625" customWidth="1"/>
    <col min="8" max="8" width="13.42578125" customWidth="1"/>
    <col min="9" max="9" width="12" customWidth="1"/>
    <col min="10" max="10" width="14.5703125" customWidth="1"/>
    <col min="12" max="12" width="10" bestFit="1" customWidth="1"/>
  </cols>
  <sheetData>
    <row r="1" spans="1:10" x14ac:dyDescent="0.25">
      <c r="A1" s="166" t="s">
        <v>57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x14ac:dyDescent="0.25">
      <c r="A2" s="166" t="s">
        <v>32</v>
      </c>
      <c r="B2" s="166"/>
      <c r="C2" s="166"/>
      <c r="D2" s="166"/>
      <c r="E2" s="166"/>
      <c r="F2" s="166"/>
      <c r="G2" s="166"/>
      <c r="H2" s="166"/>
      <c r="I2" s="166"/>
      <c r="J2" s="166"/>
    </row>
    <row r="3" spans="1:10" x14ac:dyDescent="0.25">
      <c r="A3" s="167" t="s">
        <v>86</v>
      </c>
      <c r="B3" s="167"/>
      <c r="C3" s="167"/>
      <c r="D3" s="167"/>
      <c r="E3" s="167"/>
      <c r="F3" s="167"/>
      <c r="G3" s="167"/>
      <c r="H3" s="167"/>
      <c r="I3" s="122"/>
      <c r="J3" s="122"/>
    </row>
    <row r="4" spans="1:10" ht="30.75" customHeight="1" x14ac:dyDescent="0.25">
      <c r="A4" s="168" t="s">
        <v>80</v>
      </c>
      <c r="B4" s="168"/>
      <c r="C4" s="168"/>
      <c r="D4" s="168"/>
      <c r="E4" s="168"/>
      <c r="F4" s="168"/>
      <c r="G4" s="168"/>
      <c r="H4" s="168"/>
      <c r="I4" s="140"/>
      <c r="J4" s="122"/>
    </row>
    <row r="5" spans="1:10" x14ac:dyDescent="0.25">
      <c r="A5" s="163" t="s">
        <v>5</v>
      </c>
      <c r="B5" s="164"/>
      <c r="C5" s="164"/>
      <c r="D5" s="164"/>
      <c r="E5" s="164"/>
      <c r="F5" s="164"/>
      <c r="G5" s="164"/>
      <c r="H5" s="165"/>
    </row>
    <row r="6" spans="1:10" ht="30" customHeight="1" x14ac:dyDescent="0.25">
      <c r="A6" s="74" t="s">
        <v>59</v>
      </c>
      <c r="B6" s="75" t="s">
        <v>54</v>
      </c>
      <c r="C6" s="75" t="s">
        <v>6</v>
      </c>
      <c r="D6" s="75" t="s">
        <v>7</v>
      </c>
      <c r="E6" s="75" t="s">
        <v>8</v>
      </c>
      <c r="F6" s="75" t="s">
        <v>9</v>
      </c>
      <c r="G6" s="75" t="s">
        <v>10</v>
      </c>
      <c r="H6" s="76" t="s">
        <v>11</v>
      </c>
    </row>
    <row r="7" spans="1:10" x14ac:dyDescent="0.25">
      <c r="A7" s="83"/>
      <c r="B7" s="135" t="s">
        <v>79</v>
      </c>
      <c r="C7" s="17"/>
      <c r="D7" s="17"/>
      <c r="E7" s="18"/>
      <c r="F7" s="19"/>
      <c r="G7" s="19"/>
      <c r="H7" s="77">
        <f>Staff_Salaries[[#This Row],[Unit Cost]]*Staff_Salaries[[#This Row],[No. of units]]</f>
        <v>0</v>
      </c>
    </row>
    <row r="8" spans="1:10" x14ac:dyDescent="0.25">
      <c r="A8" s="84"/>
      <c r="B8" s="20"/>
      <c r="C8" s="20"/>
      <c r="D8" s="20"/>
      <c r="E8" s="21"/>
      <c r="F8" s="22"/>
      <c r="G8" s="22"/>
      <c r="H8" s="78">
        <f>Staff_Salaries[[#This Row],[Unit Cost]]*Staff_Salaries[[#This Row],[No. of units]]</f>
        <v>0</v>
      </c>
    </row>
    <row r="9" spans="1:10" x14ac:dyDescent="0.25">
      <c r="A9" s="84"/>
      <c r="B9" s="20"/>
      <c r="C9" s="20"/>
      <c r="D9" s="20"/>
      <c r="E9" s="21"/>
      <c r="F9" s="22"/>
      <c r="G9" s="22"/>
      <c r="H9" s="78">
        <f>Staff_Salaries[[#This Row],[Unit Cost]]*Staff_Salaries[[#This Row],[No. of units]]</f>
        <v>0</v>
      </c>
    </row>
    <row r="10" spans="1:10" x14ac:dyDescent="0.25">
      <c r="A10" s="84"/>
      <c r="B10" s="20"/>
      <c r="C10" s="20"/>
      <c r="D10" s="20"/>
      <c r="E10" s="21"/>
      <c r="F10" s="22"/>
      <c r="G10" s="22"/>
      <c r="H10" s="78">
        <f>Staff_Salaries[[#This Row],[Unit Cost]]*Staff_Salaries[[#This Row],[No. of units]]</f>
        <v>0</v>
      </c>
    </row>
    <row r="11" spans="1:10" x14ac:dyDescent="0.25">
      <c r="A11" s="84"/>
      <c r="B11" s="20"/>
      <c r="C11" s="20"/>
      <c r="D11" s="20"/>
      <c r="E11" s="21"/>
      <c r="F11" s="22"/>
      <c r="G11" s="22"/>
      <c r="H11" s="78">
        <f>Staff_Salaries[[#This Row],[Unit Cost]]*Staff_Salaries[[#This Row],[No. of units]]</f>
        <v>0</v>
      </c>
    </row>
    <row r="12" spans="1:10" x14ac:dyDescent="0.25">
      <c r="A12" s="84"/>
      <c r="B12" s="20"/>
      <c r="C12" s="20"/>
      <c r="D12" s="20"/>
      <c r="E12" s="21"/>
      <c r="F12" s="22"/>
      <c r="G12" s="22"/>
      <c r="H12" s="78">
        <f>Staff_Salaries[[#This Row],[Unit Cost]]*Staff_Salaries[[#This Row],[No. of units]]</f>
        <v>0</v>
      </c>
    </row>
    <row r="13" spans="1:10" x14ac:dyDescent="0.25">
      <c r="A13" s="84"/>
      <c r="B13" s="20"/>
      <c r="C13" s="20"/>
      <c r="D13" s="20"/>
      <c r="E13" s="21"/>
      <c r="F13" s="22"/>
      <c r="G13" s="22"/>
      <c r="H13" s="78">
        <f>Staff_Salaries[[#This Row],[Unit Cost]]*Staff_Salaries[[#This Row],[No. of units]]</f>
        <v>0</v>
      </c>
    </row>
    <row r="14" spans="1:10" x14ac:dyDescent="0.25">
      <c r="A14" s="84"/>
      <c r="B14" s="20"/>
      <c r="C14" s="20"/>
      <c r="D14" s="20"/>
      <c r="E14" s="21"/>
      <c r="F14" s="22"/>
      <c r="G14" s="22"/>
      <c r="H14" s="78">
        <f>Staff_Salaries[[#This Row],[Unit Cost]]*Staff_Salaries[[#This Row],[No. of units]]</f>
        <v>0</v>
      </c>
    </row>
    <row r="15" spans="1:10" x14ac:dyDescent="0.25">
      <c r="A15" s="84"/>
      <c r="B15" s="20"/>
      <c r="C15" s="20"/>
      <c r="D15" s="20"/>
      <c r="E15" s="21"/>
      <c r="F15" s="22"/>
      <c r="G15" s="22"/>
      <c r="H15" s="78">
        <f>Staff_Salaries[[#This Row],[Unit Cost]]*Staff_Salaries[[#This Row],[No. of units]]</f>
        <v>0</v>
      </c>
    </row>
    <row r="16" spans="1:10" x14ac:dyDescent="0.25">
      <c r="A16" s="84"/>
      <c r="B16" s="20"/>
      <c r="C16" s="20"/>
      <c r="D16" s="20"/>
      <c r="E16" s="21"/>
      <c r="F16" s="22"/>
      <c r="G16" s="22"/>
      <c r="H16" s="78">
        <f>Staff_Salaries[[#This Row],[Unit Cost]]*Staff_Salaries[[#This Row],[No. of units]]</f>
        <v>0</v>
      </c>
    </row>
    <row r="17" spans="1:10" x14ac:dyDescent="0.25">
      <c r="A17" s="84"/>
      <c r="B17" s="20"/>
      <c r="C17" s="20"/>
      <c r="D17" s="20"/>
      <c r="E17" s="21"/>
      <c r="F17" s="22"/>
      <c r="G17" s="22"/>
      <c r="H17" s="78">
        <f>Staff_Salaries[[#This Row],[Unit Cost]]*Staff_Salaries[[#This Row],[No. of units]]</f>
        <v>0</v>
      </c>
    </row>
    <row r="18" spans="1:10" x14ac:dyDescent="0.25">
      <c r="A18" s="84"/>
      <c r="B18" s="20"/>
      <c r="C18" s="20"/>
      <c r="D18" s="20"/>
      <c r="E18" s="21"/>
      <c r="F18" s="22"/>
      <c r="G18" s="22"/>
      <c r="H18" s="78">
        <f>Staff_Salaries[[#This Row],[Unit Cost]]*Staff_Salaries[[#This Row],[No. of units]]</f>
        <v>0</v>
      </c>
    </row>
    <row r="19" spans="1:10" x14ac:dyDescent="0.25">
      <c r="A19" s="84"/>
      <c r="B19" s="20"/>
      <c r="C19" s="20"/>
      <c r="D19" s="20"/>
      <c r="E19" s="21"/>
      <c r="F19" s="22"/>
      <c r="G19" s="22"/>
      <c r="H19" s="78">
        <f>Staff_Salaries[[#This Row],[Unit Cost]]*Staff_Salaries[[#This Row],[No. of units]]</f>
        <v>0</v>
      </c>
    </row>
    <row r="20" spans="1:10" x14ac:dyDescent="0.25">
      <c r="A20" s="84"/>
      <c r="B20" s="20"/>
      <c r="C20" s="20"/>
      <c r="D20" s="20"/>
      <c r="E20" s="21"/>
      <c r="F20" s="22"/>
      <c r="G20" s="22"/>
      <c r="H20" s="78">
        <f>Staff_Salaries[[#This Row],[Unit Cost]]*Staff_Salaries[[#This Row],[No. of units]]</f>
        <v>0</v>
      </c>
    </row>
    <row r="21" spans="1:10" x14ac:dyDescent="0.25">
      <c r="A21" s="84"/>
      <c r="B21" s="20"/>
      <c r="C21" s="20"/>
      <c r="D21" s="20"/>
      <c r="E21" s="21"/>
      <c r="F21" s="22"/>
      <c r="G21" s="22"/>
      <c r="H21" s="78">
        <f>Staff_Salaries[[#This Row],[Unit Cost]]*Staff_Salaries[[#This Row],[No. of units]]</f>
        <v>0</v>
      </c>
    </row>
    <row r="22" spans="1:10" x14ac:dyDescent="0.25">
      <c r="A22" s="84"/>
      <c r="B22" s="20"/>
      <c r="C22" s="20"/>
      <c r="D22" s="20"/>
      <c r="E22" s="21"/>
      <c r="F22" s="22"/>
      <c r="G22" s="22"/>
      <c r="H22" s="78">
        <f>Staff_Salaries[[#This Row],[Unit Cost]]*Staff_Salaries[[#This Row],[No. of units]]</f>
        <v>0</v>
      </c>
    </row>
    <row r="23" spans="1:10" x14ac:dyDescent="0.25">
      <c r="A23" s="84"/>
      <c r="B23" s="20"/>
      <c r="C23" s="20"/>
      <c r="D23" s="20"/>
      <c r="E23" s="21"/>
      <c r="F23" s="22"/>
      <c r="G23" s="22"/>
      <c r="H23" s="78">
        <f>Staff_Salaries[[#This Row],[Unit Cost]]*Staff_Salaries[[#This Row],[No. of units]]</f>
        <v>0</v>
      </c>
    </row>
    <row r="24" spans="1:10" x14ac:dyDescent="0.25">
      <c r="A24" s="84"/>
      <c r="B24" s="20"/>
      <c r="C24" s="20"/>
      <c r="D24" s="20"/>
      <c r="E24" s="21"/>
      <c r="F24" s="22"/>
      <c r="G24" s="22"/>
      <c r="H24" s="78">
        <f>Staff_Salaries[[#This Row],[Unit Cost]]*Staff_Salaries[[#This Row],[No. of units]]</f>
        <v>0</v>
      </c>
    </row>
    <row r="25" spans="1:10" x14ac:dyDescent="0.25">
      <c r="A25" s="84"/>
      <c r="B25" s="20"/>
      <c r="C25" s="20"/>
      <c r="D25" s="20"/>
      <c r="E25" s="21"/>
      <c r="F25" s="22"/>
      <c r="G25" s="22"/>
      <c r="H25" s="78">
        <f>Staff_Salaries[[#This Row],[Unit Cost]]*Staff_Salaries[[#This Row],[No. of units]]</f>
        <v>0</v>
      </c>
    </row>
    <row r="26" spans="1:10" x14ac:dyDescent="0.25">
      <c r="A26" s="84"/>
      <c r="B26" s="20"/>
      <c r="C26" s="20"/>
      <c r="D26" s="20"/>
      <c r="E26" s="21"/>
      <c r="F26" s="22"/>
      <c r="G26" s="22"/>
      <c r="H26" s="78">
        <f>Staff_Salaries[[#This Row],[Unit Cost]]*Staff_Salaries[[#This Row],[No. of units]]</f>
        <v>0</v>
      </c>
    </row>
    <row r="27" spans="1:10" x14ac:dyDescent="0.25">
      <c r="A27" s="79" t="s">
        <v>36</v>
      </c>
      <c r="B27" s="79"/>
      <c r="C27" s="79"/>
      <c r="D27" s="79"/>
      <c r="E27" s="80"/>
      <c r="F27" s="80"/>
      <c r="G27" s="81"/>
      <c r="H27" s="82">
        <f>SUBTOTAL(109,Staff_Salaries[TOTAL])</f>
        <v>0</v>
      </c>
    </row>
    <row r="29" spans="1:10" x14ac:dyDescent="0.25">
      <c r="A29" s="163" t="s">
        <v>12</v>
      </c>
      <c r="B29" s="164"/>
      <c r="C29" s="164"/>
      <c r="D29" s="164"/>
      <c r="E29" s="164"/>
      <c r="F29" s="164"/>
      <c r="G29" s="164"/>
      <c r="H29" s="164"/>
      <c r="I29" s="164"/>
      <c r="J29" s="165"/>
    </row>
    <row r="30" spans="1:10" ht="60" x14ac:dyDescent="0.25">
      <c r="A30" s="85" t="s">
        <v>55</v>
      </c>
      <c r="B30" s="75" t="s">
        <v>54</v>
      </c>
      <c r="C30" s="75" t="s">
        <v>13</v>
      </c>
      <c r="D30" s="75" t="s">
        <v>14</v>
      </c>
      <c r="E30" s="75" t="s">
        <v>49</v>
      </c>
      <c r="F30" s="75" t="s">
        <v>15</v>
      </c>
      <c r="G30" s="75" t="s">
        <v>58</v>
      </c>
      <c r="H30" s="75" t="s">
        <v>33</v>
      </c>
      <c r="I30" s="75" t="s">
        <v>16</v>
      </c>
      <c r="J30" s="76" t="s">
        <v>11</v>
      </c>
    </row>
    <row r="31" spans="1:10" x14ac:dyDescent="0.25">
      <c r="A31" s="91"/>
      <c r="B31" s="135" t="s">
        <v>79</v>
      </c>
      <c r="C31" s="25"/>
      <c r="D31" s="26"/>
      <c r="E31" s="26"/>
      <c r="F31" s="26"/>
      <c r="G31" s="26"/>
      <c r="H31" s="86">
        <f>Staff_Travel[[#This Row],[Average transportation cost per mission ]]*Staff_Travel[[#This Row],['# of missions]]</f>
        <v>0</v>
      </c>
      <c r="I31" s="86">
        <f>Staff_Travel[[#This Row],[Average Unit Cost Per Diem ]]*Staff_Travel[[#This Row],[Average Days per mission ]]*Staff_Travel[[#This Row],['# of missions]]</f>
        <v>0</v>
      </c>
      <c r="J31" s="87">
        <f>SUM(Staff_Travel[[#This Row],[A. Subtotal TRANSPORT]:[B. Subtotal PER DIEM]])</f>
        <v>0</v>
      </c>
    </row>
    <row r="32" spans="1:10" x14ac:dyDescent="0.25">
      <c r="A32" s="92"/>
      <c r="B32" s="20"/>
      <c r="C32" s="20"/>
      <c r="D32" s="14"/>
      <c r="E32" s="14"/>
      <c r="F32" s="14"/>
      <c r="G32" s="14"/>
      <c r="H32" s="49">
        <f>Staff_Travel[[#This Row],[Average transportation cost per mission ]]*Staff_Travel[[#This Row],['# of missions]]</f>
        <v>0</v>
      </c>
      <c r="I32" s="49">
        <f>Staff_Travel[[#This Row],[Average Unit Cost Per Diem ]]*Staff_Travel[[#This Row],[Average Days per mission ]]*Staff_Travel[[#This Row],['# of missions]]</f>
        <v>0</v>
      </c>
      <c r="J32" s="58">
        <f>SUM(Staff_Travel[[#This Row],[A. Subtotal TRANSPORT]:[B. Subtotal PER DIEM]])</f>
        <v>0</v>
      </c>
    </row>
    <row r="33" spans="1:10" x14ac:dyDescent="0.25">
      <c r="A33" s="92"/>
      <c r="B33" s="20"/>
      <c r="C33" s="20"/>
      <c r="D33" s="14"/>
      <c r="E33" s="14"/>
      <c r="F33" s="14"/>
      <c r="G33" s="14"/>
      <c r="H33" s="49">
        <f>Staff_Travel[[#This Row],[Average transportation cost per mission ]]*Staff_Travel[[#This Row],['# of missions]]</f>
        <v>0</v>
      </c>
      <c r="I33" s="49">
        <f>Staff_Travel[[#This Row],[Average Unit Cost Per Diem ]]*Staff_Travel[[#This Row],[Average Days per mission ]]*Staff_Travel[[#This Row],['# of missions]]</f>
        <v>0</v>
      </c>
      <c r="J33" s="58">
        <f>SUM(Staff_Travel[[#This Row],[A. Subtotal TRANSPORT]:[B. Subtotal PER DIEM]])</f>
        <v>0</v>
      </c>
    </row>
    <row r="34" spans="1:10" x14ac:dyDescent="0.25">
      <c r="A34" s="92"/>
      <c r="B34" s="20"/>
      <c r="C34" s="20"/>
      <c r="D34" s="14"/>
      <c r="E34" s="14"/>
      <c r="F34" s="14"/>
      <c r="G34" s="14"/>
      <c r="H34" s="49">
        <f>Staff_Travel[[#This Row],[Average transportation cost per mission ]]*Staff_Travel[[#This Row],['# of missions]]</f>
        <v>0</v>
      </c>
      <c r="I34" s="49">
        <f>Staff_Travel[[#This Row],[Average Unit Cost Per Diem ]]*Staff_Travel[[#This Row],[Average Days per mission ]]*Staff_Travel[[#This Row],['# of missions]]</f>
        <v>0</v>
      </c>
      <c r="J34" s="58">
        <f>SUM(Staff_Travel[[#This Row],[A. Subtotal TRANSPORT]:[B. Subtotal PER DIEM]])</f>
        <v>0</v>
      </c>
    </row>
    <row r="35" spans="1:10" x14ac:dyDescent="0.25">
      <c r="A35" s="92"/>
      <c r="B35" s="20"/>
      <c r="C35" s="20"/>
      <c r="D35" s="14"/>
      <c r="E35" s="14"/>
      <c r="F35" s="14"/>
      <c r="G35" s="14"/>
      <c r="H35" s="49">
        <f>Staff_Travel[[#This Row],[Average transportation cost per mission ]]*Staff_Travel[[#This Row],['# of missions]]</f>
        <v>0</v>
      </c>
      <c r="I35" s="49">
        <f>Staff_Travel[[#This Row],[Average Unit Cost Per Diem ]]*Staff_Travel[[#This Row],[Average Days per mission ]]*Staff_Travel[[#This Row],['# of missions]]</f>
        <v>0</v>
      </c>
      <c r="J35" s="58">
        <f>SUM(Staff_Travel[[#This Row],[A. Subtotal TRANSPORT]:[B. Subtotal PER DIEM]])</f>
        <v>0</v>
      </c>
    </row>
    <row r="36" spans="1:10" x14ac:dyDescent="0.25">
      <c r="A36" s="92"/>
      <c r="B36" s="20"/>
      <c r="C36" s="20"/>
      <c r="D36" s="14"/>
      <c r="E36" s="14"/>
      <c r="F36" s="14"/>
      <c r="G36" s="14"/>
      <c r="H36" s="49">
        <f>Staff_Travel[[#This Row],[Average transportation cost per mission ]]*Staff_Travel[[#This Row],['# of missions]]</f>
        <v>0</v>
      </c>
      <c r="I36" s="49">
        <f>Staff_Travel[[#This Row],[Average Unit Cost Per Diem ]]*Staff_Travel[[#This Row],[Average Days per mission ]]*Staff_Travel[[#This Row],['# of missions]]</f>
        <v>0</v>
      </c>
      <c r="J36" s="58">
        <f>SUM(Staff_Travel[[#This Row],[A. Subtotal TRANSPORT]:[B. Subtotal PER DIEM]])</f>
        <v>0</v>
      </c>
    </row>
    <row r="37" spans="1:10" x14ac:dyDescent="0.25">
      <c r="A37" s="92"/>
      <c r="B37" s="20"/>
      <c r="C37" s="20"/>
      <c r="D37" s="14"/>
      <c r="E37" s="14"/>
      <c r="F37" s="14"/>
      <c r="G37" s="14"/>
      <c r="H37" s="49">
        <f>Staff_Travel[[#This Row],[Average transportation cost per mission ]]*Staff_Travel[[#This Row],['# of missions]]</f>
        <v>0</v>
      </c>
      <c r="I37" s="49">
        <f>Staff_Travel[[#This Row],[Average Unit Cost Per Diem ]]*Staff_Travel[[#This Row],[Average Days per mission ]]*Staff_Travel[[#This Row],['# of missions]]</f>
        <v>0</v>
      </c>
      <c r="J37" s="58">
        <f>SUM(Staff_Travel[[#This Row],[A. Subtotal TRANSPORT]:[B. Subtotal PER DIEM]])</f>
        <v>0</v>
      </c>
    </row>
    <row r="38" spans="1:10" x14ac:dyDescent="0.25">
      <c r="A38" s="92"/>
      <c r="B38" s="20"/>
      <c r="C38" s="20"/>
      <c r="D38" s="14"/>
      <c r="E38" s="14"/>
      <c r="F38" s="14"/>
      <c r="G38" s="14"/>
      <c r="H38" s="49">
        <f>Staff_Travel[[#This Row],[Average transportation cost per mission ]]*Staff_Travel[[#This Row],['# of missions]]</f>
        <v>0</v>
      </c>
      <c r="I38" s="49">
        <f>Staff_Travel[[#This Row],[Average Unit Cost Per Diem ]]*Staff_Travel[[#This Row],[Average Days per mission ]]*Staff_Travel[[#This Row],['# of missions]]</f>
        <v>0</v>
      </c>
      <c r="J38" s="58">
        <f>SUM(Staff_Travel[[#This Row],[A. Subtotal TRANSPORT]:[B. Subtotal PER DIEM]])</f>
        <v>0</v>
      </c>
    </row>
    <row r="39" spans="1:10" x14ac:dyDescent="0.25">
      <c r="A39" s="92"/>
      <c r="B39" s="20"/>
      <c r="C39" s="20"/>
      <c r="D39" s="14"/>
      <c r="E39" s="14"/>
      <c r="F39" s="14"/>
      <c r="G39" s="14"/>
      <c r="H39" s="49">
        <f>Staff_Travel[[#This Row],[Average transportation cost per mission ]]*Staff_Travel[[#This Row],['# of missions]]</f>
        <v>0</v>
      </c>
      <c r="I39" s="49">
        <f>Staff_Travel[[#This Row],[Average Unit Cost Per Diem ]]*Staff_Travel[[#This Row],[Average Days per mission ]]*Staff_Travel[[#This Row],['# of missions]]</f>
        <v>0</v>
      </c>
      <c r="J39" s="58">
        <f>SUM(Staff_Travel[[#This Row],[A. Subtotal TRANSPORT]:[B. Subtotal PER DIEM]])</f>
        <v>0</v>
      </c>
    </row>
    <row r="40" spans="1:10" x14ac:dyDescent="0.25">
      <c r="A40" s="92"/>
      <c r="B40" s="20"/>
      <c r="C40" s="20"/>
      <c r="D40" s="14"/>
      <c r="E40" s="14"/>
      <c r="F40" s="14"/>
      <c r="G40" s="14"/>
      <c r="H40" s="49">
        <f>Staff_Travel[[#This Row],[Average transportation cost per mission ]]*Staff_Travel[[#This Row],['# of missions]]</f>
        <v>0</v>
      </c>
      <c r="I40" s="49">
        <f>Staff_Travel[[#This Row],[Average Unit Cost Per Diem ]]*Staff_Travel[[#This Row],[Average Days per mission ]]*Staff_Travel[[#This Row],['# of missions]]</f>
        <v>0</v>
      </c>
      <c r="J40" s="58">
        <f>SUM(Staff_Travel[[#This Row],[A. Subtotal TRANSPORT]:[B. Subtotal PER DIEM]])</f>
        <v>0</v>
      </c>
    </row>
    <row r="41" spans="1:10" x14ac:dyDescent="0.25">
      <c r="A41" s="92"/>
      <c r="B41" s="20"/>
      <c r="C41" s="20"/>
      <c r="D41" s="14"/>
      <c r="E41" s="14"/>
      <c r="F41" s="14"/>
      <c r="G41" s="14"/>
      <c r="H41" s="49">
        <f>Staff_Travel[[#This Row],[Average transportation cost per mission ]]*Staff_Travel[[#This Row],['# of missions]]</f>
        <v>0</v>
      </c>
      <c r="I41" s="49">
        <f>Staff_Travel[[#This Row],[Average Unit Cost Per Diem ]]*Staff_Travel[[#This Row],[Average Days per mission ]]*Staff_Travel[[#This Row],['# of missions]]</f>
        <v>0</v>
      </c>
      <c r="J41" s="58">
        <f>SUM(Staff_Travel[[#This Row],[A. Subtotal TRANSPORT]:[B. Subtotal PER DIEM]])</f>
        <v>0</v>
      </c>
    </row>
    <row r="42" spans="1:10" x14ac:dyDescent="0.25">
      <c r="A42" s="92"/>
      <c r="B42" s="20"/>
      <c r="C42" s="20"/>
      <c r="D42" s="14"/>
      <c r="E42" s="14"/>
      <c r="F42" s="14"/>
      <c r="G42" s="14"/>
      <c r="H42" s="49">
        <f>Staff_Travel[[#This Row],[Average transportation cost per mission ]]*Staff_Travel[[#This Row],['# of missions]]</f>
        <v>0</v>
      </c>
      <c r="I42" s="49">
        <f>Staff_Travel[[#This Row],[Average Unit Cost Per Diem ]]*Staff_Travel[[#This Row],[Average Days per mission ]]*Staff_Travel[[#This Row],['# of missions]]</f>
        <v>0</v>
      </c>
      <c r="J42" s="58">
        <f>SUM(Staff_Travel[[#This Row],[A. Subtotal TRANSPORT]:[B. Subtotal PER DIEM]])</f>
        <v>0</v>
      </c>
    </row>
    <row r="43" spans="1:10" x14ac:dyDescent="0.25">
      <c r="A43" s="92"/>
      <c r="B43" s="20"/>
      <c r="C43" s="20"/>
      <c r="D43" s="14"/>
      <c r="E43" s="14"/>
      <c r="F43" s="14"/>
      <c r="G43" s="14"/>
      <c r="H43" s="49">
        <f>Staff_Travel[[#This Row],[Average transportation cost per mission ]]*Staff_Travel[[#This Row],['# of missions]]</f>
        <v>0</v>
      </c>
      <c r="I43" s="49">
        <f>Staff_Travel[[#This Row],[Average Unit Cost Per Diem ]]*Staff_Travel[[#This Row],[Average Days per mission ]]*Staff_Travel[[#This Row],['# of missions]]</f>
        <v>0</v>
      </c>
      <c r="J43" s="58">
        <f>SUM(Staff_Travel[[#This Row],[A. Subtotal TRANSPORT]:[B. Subtotal PER DIEM]])</f>
        <v>0</v>
      </c>
    </row>
    <row r="44" spans="1:10" x14ac:dyDescent="0.25">
      <c r="A44" s="92"/>
      <c r="B44" s="20"/>
      <c r="C44" s="20"/>
      <c r="D44" s="14"/>
      <c r="E44" s="14"/>
      <c r="F44" s="14"/>
      <c r="G44" s="14"/>
      <c r="H44" s="49">
        <f>Staff_Travel[[#This Row],[Average transportation cost per mission ]]*Staff_Travel[[#This Row],['# of missions]]</f>
        <v>0</v>
      </c>
      <c r="I44" s="49">
        <f>Staff_Travel[[#This Row],[Average Unit Cost Per Diem ]]*Staff_Travel[[#This Row],[Average Days per mission ]]*Staff_Travel[[#This Row],['# of missions]]</f>
        <v>0</v>
      </c>
      <c r="J44" s="58">
        <f>SUM(Staff_Travel[[#This Row],[A. Subtotal TRANSPORT]:[B. Subtotal PER DIEM]])</f>
        <v>0</v>
      </c>
    </row>
    <row r="45" spans="1:10" x14ac:dyDescent="0.25">
      <c r="A45" s="92"/>
      <c r="B45" s="20"/>
      <c r="C45" s="20"/>
      <c r="D45" s="14"/>
      <c r="E45" s="14"/>
      <c r="F45" s="14"/>
      <c r="G45" s="14"/>
      <c r="H45" s="49">
        <f>Staff_Travel[[#This Row],[Average transportation cost per mission ]]*Staff_Travel[[#This Row],['# of missions]]</f>
        <v>0</v>
      </c>
      <c r="I45" s="49">
        <f>Staff_Travel[[#This Row],[Average Unit Cost Per Diem ]]*Staff_Travel[[#This Row],[Average Days per mission ]]*Staff_Travel[[#This Row],['# of missions]]</f>
        <v>0</v>
      </c>
      <c r="J45" s="58">
        <f>SUM(Staff_Travel[[#This Row],[A. Subtotal TRANSPORT]:[B. Subtotal PER DIEM]])</f>
        <v>0</v>
      </c>
    </row>
    <row r="46" spans="1:10" x14ac:dyDescent="0.25">
      <c r="A46" s="92"/>
      <c r="B46" s="20"/>
      <c r="C46" s="20"/>
      <c r="D46" s="14"/>
      <c r="E46" s="14"/>
      <c r="F46" s="14"/>
      <c r="G46" s="14"/>
      <c r="H46" s="49">
        <f>Staff_Travel[[#This Row],[Average transportation cost per mission ]]*Staff_Travel[[#This Row],['# of missions]]</f>
        <v>0</v>
      </c>
      <c r="I46" s="49">
        <f>Staff_Travel[[#This Row],[Average Unit Cost Per Diem ]]*Staff_Travel[[#This Row],[Average Days per mission ]]*Staff_Travel[[#This Row],['# of missions]]</f>
        <v>0</v>
      </c>
      <c r="J46" s="58">
        <f>SUM(Staff_Travel[[#This Row],[A. Subtotal TRANSPORT]:[B. Subtotal PER DIEM]])</f>
        <v>0</v>
      </c>
    </row>
    <row r="47" spans="1:10" x14ac:dyDescent="0.25">
      <c r="A47" s="92"/>
      <c r="B47" s="20"/>
      <c r="C47" s="20"/>
      <c r="D47" s="14"/>
      <c r="E47" s="14"/>
      <c r="F47" s="14"/>
      <c r="G47" s="14"/>
      <c r="H47" s="49">
        <f>Staff_Travel[[#This Row],[Average transportation cost per mission ]]*Staff_Travel[[#This Row],['# of missions]]</f>
        <v>0</v>
      </c>
      <c r="I47" s="49">
        <f>Staff_Travel[[#This Row],[Average Unit Cost Per Diem ]]*Staff_Travel[[#This Row],[Average Days per mission ]]*Staff_Travel[[#This Row],['# of missions]]</f>
        <v>0</v>
      </c>
      <c r="J47" s="58">
        <f>SUM(Staff_Travel[[#This Row],[A. Subtotal TRANSPORT]:[B. Subtotal PER DIEM]])</f>
        <v>0</v>
      </c>
    </row>
    <row r="48" spans="1:10" x14ac:dyDescent="0.25">
      <c r="A48" s="92"/>
      <c r="B48" s="20"/>
      <c r="C48" s="20"/>
      <c r="D48" s="14"/>
      <c r="E48" s="14"/>
      <c r="F48" s="14"/>
      <c r="G48" s="14"/>
      <c r="H48" s="49">
        <f>Staff_Travel[[#This Row],[Average transportation cost per mission ]]*Staff_Travel[[#This Row],['# of missions]]</f>
        <v>0</v>
      </c>
      <c r="I48" s="49">
        <f>Staff_Travel[[#This Row],[Average Unit Cost Per Diem ]]*Staff_Travel[[#This Row],[Average Days per mission ]]*Staff_Travel[[#This Row],['# of missions]]</f>
        <v>0</v>
      </c>
      <c r="J48" s="58">
        <f>SUM(Staff_Travel[[#This Row],[A. Subtotal TRANSPORT]:[B. Subtotal PER DIEM]])</f>
        <v>0</v>
      </c>
    </row>
    <row r="49" spans="1:10" x14ac:dyDescent="0.25">
      <c r="A49" s="92"/>
      <c r="B49" s="20"/>
      <c r="C49" s="20"/>
      <c r="D49" s="14"/>
      <c r="E49" s="14"/>
      <c r="F49" s="14"/>
      <c r="G49" s="14"/>
      <c r="H49" s="49">
        <f>Staff_Travel[[#This Row],[Average transportation cost per mission ]]*Staff_Travel[[#This Row],['# of missions]]</f>
        <v>0</v>
      </c>
      <c r="I49" s="49">
        <f>Staff_Travel[[#This Row],[Average Unit Cost Per Diem ]]*Staff_Travel[[#This Row],[Average Days per mission ]]*Staff_Travel[[#This Row],['# of missions]]</f>
        <v>0</v>
      </c>
      <c r="J49" s="58">
        <f>SUM(Staff_Travel[[#This Row],[A. Subtotal TRANSPORT]:[B. Subtotal PER DIEM]])</f>
        <v>0</v>
      </c>
    </row>
    <row r="50" spans="1:10" x14ac:dyDescent="0.25">
      <c r="A50" s="92"/>
      <c r="B50" s="20"/>
      <c r="C50" s="20"/>
      <c r="D50" s="14"/>
      <c r="E50" s="14"/>
      <c r="F50" s="14"/>
      <c r="G50" s="14"/>
      <c r="H50" s="49">
        <f>Staff_Travel[[#This Row],[Average transportation cost per mission ]]*Staff_Travel[[#This Row],['# of missions]]</f>
        <v>0</v>
      </c>
      <c r="I50" s="49">
        <f>Staff_Travel[[#This Row],[Average Unit Cost Per Diem ]]*Staff_Travel[[#This Row],[Average Days per mission ]]*Staff_Travel[[#This Row],['# of missions]]</f>
        <v>0</v>
      </c>
      <c r="J50" s="58">
        <f>SUM(Staff_Travel[[#This Row],[A. Subtotal TRANSPORT]:[B. Subtotal PER DIEM]])</f>
        <v>0</v>
      </c>
    </row>
    <row r="51" spans="1:10" x14ac:dyDescent="0.25">
      <c r="A51" s="88" t="s">
        <v>36</v>
      </c>
      <c r="B51" s="79"/>
      <c r="C51" s="79"/>
      <c r="D51" s="79"/>
      <c r="E51" s="79"/>
      <c r="F51" s="79"/>
      <c r="G51" s="79"/>
      <c r="H51" s="79"/>
      <c r="I51" s="89"/>
      <c r="J51" s="90">
        <f>SUBTOTAL(109,Staff_Travel[TOTAL])</f>
        <v>0</v>
      </c>
    </row>
  </sheetData>
  <sheetProtection algorithmName="SHA-512" hashValue="Jp+DvK9rQ3u5wiCAY2bzx95oXEoB65Y61YPVGRrwGFFPTIpl5ronj9sf8O5pJgkH+D4cn7H6/pR7SqgPZCoM2w==" saltValue="OivMrkDOqfm6HNTavHw77g==" spinCount="100000" sheet="1" objects="1" scenarios="1"/>
  <mergeCells count="6">
    <mergeCell ref="A5:H5"/>
    <mergeCell ref="A29:J29"/>
    <mergeCell ref="A1:J1"/>
    <mergeCell ref="A2:J2"/>
    <mergeCell ref="A3:H3"/>
    <mergeCell ref="A4:H4"/>
  </mergeCells>
  <dataValidations xWindow="180" yWindow="497" count="3">
    <dataValidation type="decimal" allowBlank="1" showInputMessage="1" showErrorMessage="1" errorTitle="Out of budget scope" error="Please only enter Activities within the pre-defined output. If the Outputs are not defined, please enter Outputs in the Summary Budget sheet. _x000a_" promptTitle="Please enter number only" prompt="If you want to enter&quot;Activity 1.2&quot;, please enter &quot;1.2&quot; only" sqref="A28 A7:A26 A31:A50" xr:uid="{AE8BF006-E9E1-4309-A631-80C955536625}">
      <formula1>MIN(INDIRECT("Summary_1[I. PROJECT ACTIVITIES ]"))</formula1>
      <formula2>MAX(INDIRECT("Summary_1[I. PROJECT ACTIVITIES ]"))+0.9</formula2>
    </dataValidation>
    <dataValidation type="decimal" allowBlank="1" showInputMessage="1" showErrorMessage="1" error="Please enter number only!" sqref="F7:F25" xr:uid="{00000000-0002-0000-0100-000000000000}">
      <formula1>0</formula1>
      <formula2>1000000</formula2>
    </dataValidation>
    <dataValidation type="decimal" operator="greaterThanOrEqual" allowBlank="1" showInputMessage="1" showErrorMessage="1" sqref="D31:J50" xr:uid="{00000000-0002-0000-0100-000002000000}">
      <formula1>0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5" orientation="landscape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76"/>
  <sheetViews>
    <sheetView showGridLines="0" zoomScaleNormal="100" workbookViewId="0">
      <selection sqref="A1:H1"/>
    </sheetView>
  </sheetViews>
  <sheetFormatPr defaultRowHeight="15" x14ac:dyDescent="0.25"/>
  <cols>
    <col min="1" max="1" width="18.5703125" customWidth="1"/>
    <col min="2" max="2" width="29.140625" customWidth="1"/>
    <col min="3" max="3" width="23.28515625" customWidth="1"/>
    <col min="4" max="4" width="19.85546875" customWidth="1"/>
    <col min="5" max="5" width="10.85546875" customWidth="1"/>
    <col min="6" max="6" width="8.5703125" customWidth="1"/>
    <col min="7" max="7" width="10.42578125" customWidth="1"/>
    <col min="8" max="8" width="13.5703125" customWidth="1"/>
    <col min="9" max="9" width="13" customWidth="1"/>
    <col min="10" max="10" width="13.140625" customWidth="1"/>
  </cols>
  <sheetData>
    <row r="1" spans="1:8" ht="15" customHeight="1" x14ac:dyDescent="0.25">
      <c r="A1" s="172" t="s">
        <v>60</v>
      </c>
      <c r="B1" s="172"/>
      <c r="C1" s="172"/>
      <c r="D1" s="172"/>
      <c r="E1" s="172"/>
      <c r="F1" s="172"/>
      <c r="G1" s="172"/>
      <c r="H1" s="172"/>
    </row>
    <row r="2" spans="1:8" ht="15" customHeight="1" x14ac:dyDescent="0.25">
      <c r="A2" s="172" t="s">
        <v>32</v>
      </c>
      <c r="B2" s="172"/>
      <c r="C2" s="172"/>
      <c r="D2" s="172"/>
      <c r="E2" s="172"/>
      <c r="F2" s="172"/>
      <c r="G2" s="172"/>
      <c r="H2" s="172"/>
    </row>
    <row r="3" spans="1:8" ht="15" customHeight="1" x14ac:dyDescent="0.25">
      <c r="A3" s="167" t="s">
        <v>87</v>
      </c>
      <c r="B3" s="167"/>
      <c r="C3" s="167"/>
      <c r="D3" s="167"/>
      <c r="E3" s="167"/>
      <c r="F3" s="167"/>
      <c r="G3" s="167"/>
      <c r="H3" s="167"/>
    </row>
    <row r="4" spans="1:8" ht="26.25" customHeight="1" x14ac:dyDescent="0.25">
      <c r="A4" s="168" t="s">
        <v>80</v>
      </c>
      <c r="B4" s="168"/>
      <c r="C4" s="168"/>
      <c r="D4" s="168"/>
      <c r="E4" s="168"/>
      <c r="F4" s="168"/>
      <c r="G4" s="168"/>
      <c r="H4" s="168"/>
    </row>
    <row r="5" spans="1:8" ht="14.45" customHeight="1" x14ac:dyDescent="0.25">
      <c r="A5" s="163" t="s">
        <v>61</v>
      </c>
      <c r="B5" s="164"/>
      <c r="C5" s="164"/>
      <c r="D5" s="164"/>
      <c r="E5" s="164"/>
      <c r="F5" s="164"/>
      <c r="G5" s="164"/>
      <c r="H5" s="165"/>
    </row>
    <row r="6" spans="1:8" ht="45" x14ac:dyDescent="0.25">
      <c r="A6" s="85" t="s">
        <v>55</v>
      </c>
      <c r="B6" s="75" t="s">
        <v>67</v>
      </c>
      <c r="C6" s="75" t="s">
        <v>17</v>
      </c>
      <c r="D6" s="75" t="s">
        <v>37</v>
      </c>
      <c r="E6" s="75" t="s">
        <v>8</v>
      </c>
      <c r="F6" s="75" t="s">
        <v>9</v>
      </c>
      <c r="G6" s="75" t="s">
        <v>10</v>
      </c>
      <c r="H6" s="76" t="s">
        <v>11</v>
      </c>
    </row>
    <row r="7" spans="1:8" ht="60" x14ac:dyDescent="0.25">
      <c r="A7" s="92"/>
      <c r="B7" s="139" t="s">
        <v>79</v>
      </c>
      <c r="C7" s="117" t="s">
        <v>90</v>
      </c>
      <c r="D7" s="132" t="s">
        <v>70</v>
      </c>
      <c r="E7" s="119"/>
      <c r="F7" s="120"/>
      <c r="G7" s="120"/>
      <c r="H7" s="121">
        <f>IC_FEEs[[#This Row],[Unit Cost]]*IC_FEEs[[#This Row],[No. of units]]</f>
        <v>0</v>
      </c>
    </row>
    <row r="8" spans="1:8" x14ac:dyDescent="0.25">
      <c r="A8" s="92"/>
      <c r="B8" s="117"/>
      <c r="C8" s="117"/>
      <c r="D8" s="118"/>
      <c r="E8" s="119"/>
      <c r="F8" s="120"/>
      <c r="G8" s="120"/>
      <c r="H8" s="121">
        <f>IC_FEEs[[#This Row],[Unit Cost]]*IC_FEEs[[#This Row],[No. of units]]</f>
        <v>0</v>
      </c>
    </row>
    <row r="9" spans="1:8" x14ac:dyDescent="0.25">
      <c r="A9" s="92"/>
      <c r="B9" s="117"/>
      <c r="C9" s="117"/>
      <c r="D9" s="118"/>
      <c r="E9" s="119"/>
      <c r="F9" s="120"/>
      <c r="G9" s="120"/>
      <c r="H9" s="121">
        <f>IC_FEEs[[#This Row],[Unit Cost]]*IC_FEEs[[#This Row],[No. of units]]</f>
        <v>0</v>
      </c>
    </row>
    <row r="10" spans="1:8" x14ac:dyDescent="0.25">
      <c r="A10" s="92"/>
      <c r="B10" s="117"/>
      <c r="C10" s="117"/>
      <c r="D10" s="118"/>
      <c r="E10" s="119"/>
      <c r="F10" s="120"/>
      <c r="G10" s="120"/>
      <c r="H10" s="121">
        <f>IC_FEEs[[#This Row],[Unit Cost]]*IC_FEEs[[#This Row],[No. of units]]</f>
        <v>0</v>
      </c>
    </row>
    <row r="11" spans="1:8" x14ac:dyDescent="0.25">
      <c r="A11" s="92"/>
      <c r="B11" s="117"/>
      <c r="C11" s="117"/>
      <c r="D11" s="118"/>
      <c r="E11" s="119"/>
      <c r="F11" s="120"/>
      <c r="G11" s="120"/>
      <c r="H11" s="121">
        <f>IC_FEEs[[#This Row],[Unit Cost]]*IC_FEEs[[#This Row],[No. of units]]</f>
        <v>0</v>
      </c>
    </row>
    <row r="12" spans="1:8" x14ac:dyDescent="0.25">
      <c r="A12" s="92"/>
      <c r="B12" s="117"/>
      <c r="C12" s="117"/>
      <c r="D12" s="118"/>
      <c r="E12" s="119"/>
      <c r="F12" s="120"/>
      <c r="G12" s="120"/>
      <c r="H12" s="58">
        <f>IC_FEEs[[#This Row],[Unit Cost]]*IC_FEEs[[#This Row],[No. of units]]</f>
        <v>0</v>
      </c>
    </row>
    <row r="13" spans="1:8" x14ac:dyDescent="0.25">
      <c r="A13" s="92"/>
      <c r="B13" s="117"/>
      <c r="C13" s="117"/>
      <c r="D13" s="118"/>
      <c r="E13" s="119"/>
      <c r="F13" s="120"/>
      <c r="G13" s="120"/>
      <c r="H13" s="58">
        <f>IC_FEEs[[#This Row],[Unit Cost]]*IC_FEEs[[#This Row],[No. of units]]</f>
        <v>0</v>
      </c>
    </row>
    <row r="14" spans="1:8" x14ac:dyDescent="0.25">
      <c r="A14" s="92"/>
      <c r="B14" s="117"/>
      <c r="C14" s="117"/>
      <c r="D14" s="118"/>
      <c r="E14" s="119"/>
      <c r="F14" s="120"/>
      <c r="G14" s="120"/>
      <c r="H14" s="58">
        <f>IC_FEEs[[#This Row],[Unit Cost]]*IC_FEEs[[#This Row],[No. of units]]</f>
        <v>0</v>
      </c>
    </row>
    <row r="15" spans="1:8" x14ac:dyDescent="0.25">
      <c r="A15" s="92"/>
      <c r="B15" s="117"/>
      <c r="C15" s="117"/>
      <c r="D15" s="118"/>
      <c r="E15" s="119"/>
      <c r="F15" s="120"/>
      <c r="G15" s="120"/>
      <c r="H15" s="58">
        <f>IC_FEEs[[#This Row],[Unit Cost]]*IC_FEEs[[#This Row],[No. of units]]</f>
        <v>0</v>
      </c>
    </row>
    <row r="16" spans="1:8" x14ac:dyDescent="0.25">
      <c r="A16" s="92"/>
      <c r="B16" s="117"/>
      <c r="C16" s="117"/>
      <c r="D16" s="118"/>
      <c r="E16" s="119"/>
      <c r="F16" s="120"/>
      <c r="G16" s="120"/>
      <c r="H16" s="58">
        <f>IC_FEEs[[#This Row],[Unit Cost]]*IC_FEEs[[#This Row],[No. of units]]</f>
        <v>0</v>
      </c>
    </row>
    <row r="17" spans="1:10" x14ac:dyDescent="0.25">
      <c r="A17" s="92"/>
      <c r="B17" s="117"/>
      <c r="C17" s="117"/>
      <c r="D17" s="118"/>
      <c r="E17" s="119"/>
      <c r="F17" s="120"/>
      <c r="G17" s="120"/>
      <c r="H17" s="58">
        <f>IC_FEEs[[#This Row],[Unit Cost]]*IC_FEEs[[#This Row],[No. of units]]</f>
        <v>0</v>
      </c>
    </row>
    <row r="18" spans="1:10" x14ac:dyDescent="0.25">
      <c r="A18" s="92"/>
      <c r="B18" s="117"/>
      <c r="C18" s="117"/>
      <c r="D18" s="118"/>
      <c r="E18" s="119"/>
      <c r="F18" s="120"/>
      <c r="G18" s="120"/>
      <c r="H18" s="58">
        <f>IC_FEEs[[#This Row],[Unit Cost]]*IC_FEEs[[#This Row],[No. of units]]</f>
        <v>0</v>
      </c>
    </row>
    <row r="19" spans="1:10" x14ac:dyDescent="0.25">
      <c r="A19" s="92"/>
      <c r="B19" s="117"/>
      <c r="C19" s="117"/>
      <c r="D19" s="118"/>
      <c r="E19" s="119"/>
      <c r="F19" s="120"/>
      <c r="G19" s="120"/>
      <c r="H19" s="58">
        <f>IC_FEEs[[#This Row],[Unit Cost]]*IC_FEEs[[#This Row],[No. of units]]</f>
        <v>0</v>
      </c>
    </row>
    <row r="20" spans="1:10" x14ac:dyDescent="0.25">
      <c r="A20" s="92"/>
      <c r="B20" s="117"/>
      <c r="C20" s="117"/>
      <c r="D20" s="118"/>
      <c r="E20" s="119"/>
      <c r="F20" s="120"/>
      <c r="G20" s="120"/>
      <c r="H20" s="58">
        <f>IC_FEEs[[#This Row],[Unit Cost]]*IC_FEEs[[#This Row],[No. of units]]</f>
        <v>0</v>
      </c>
    </row>
    <row r="21" spans="1:10" x14ac:dyDescent="0.25">
      <c r="A21" s="92"/>
      <c r="B21" s="117"/>
      <c r="C21" s="117"/>
      <c r="D21" s="118"/>
      <c r="E21" s="119"/>
      <c r="F21" s="120"/>
      <c r="G21" s="120"/>
      <c r="H21" s="58">
        <f>IC_FEEs[[#This Row],[Unit Cost]]*IC_FEEs[[#This Row],[No. of units]]</f>
        <v>0</v>
      </c>
    </row>
    <row r="22" spans="1:10" x14ac:dyDescent="0.25">
      <c r="A22" s="92"/>
      <c r="B22" s="117"/>
      <c r="C22" s="117"/>
      <c r="D22" s="118"/>
      <c r="E22" s="119"/>
      <c r="F22" s="120"/>
      <c r="G22" s="120"/>
      <c r="H22" s="58">
        <f>IC_FEEs[[#This Row],[Unit Cost]]*IC_FEEs[[#This Row],[No. of units]]</f>
        <v>0</v>
      </c>
    </row>
    <row r="23" spans="1:10" x14ac:dyDescent="0.25">
      <c r="A23" s="92"/>
      <c r="B23" s="117"/>
      <c r="C23" s="117"/>
      <c r="D23" s="118"/>
      <c r="E23" s="119"/>
      <c r="F23" s="120"/>
      <c r="G23" s="120"/>
      <c r="H23" s="58">
        <f>IC_FEEs[[#This Row],[Unit Cost]]*IC_FEEs[[#This Row],[No. of units]]</f>
        <v>0</v>
      </c>
    </row>
    <row r="24" spans="1:10" x14ac:dyDescent="0.25">
      <c r="A24" s="92"/>
      <c r="B24" s="117"/>
      <c r="C24" s="117"/>
      <c r="D24" s="118"/>
      <c r="E24" s="119"/>
      <c r="F24" s="120"/>
      <c r="G24" s="120"/>
      <c r="H24" s="58">
        <f>IC_FEEs[[#This Row],[Unit Cost]]*IC_FEEs[[#This Row],[No. of units]]</f>
        <v>0</v>
      </c>
    </row>
    <row r="25" spans="1:10" x14ac:dyDescent="0.25">
      <c r="A25" s="92"/>
      <c r="B25" s="117"/>
      <c r="C25" s="117"/>
      <c r="D25" s="118"/>
      <c r="E25" s="119"/>
      <c r="F25" s="120"/>
      <c r="G25" s="120"/>
      <c r="H25" s="58">
        <f>IC_FEEs[[#This Row],[Unit Cost]]*IC_FEEs[[#This Row],[No. of units]]</f>
        <v>0</v>
      </c>
    </row>
    <row r="26" spans="1:10" ht="15.6" customHeight="1" x14ac:dyDescent="0.25">
      <c r="A26" s="92"/>
      <c r="B26" s="117"/>
      <c r="C26" s="117"/>
      <c r="D26" s="118"/>
      <c r="E26" s="119"/>
      <c r="F26" s="22"/>
      <c r="G26" s="120"/>
      <c r="H26" s="58">
        <f>IC_FEEs[[#This Row],[Unit Cost]]*IC_FEEs[[#This Row],[No. of units]]</f>
        <v>0</v>
      </c>
    </row>
    <row r="27" spans="1:10" x14ac:dyDescent="0.25">
      <c r="A27" s="88" t="s">
        <v>36</v>
      </c>
      <c r="B27" s="79"/>
      <c r="C27" s="79"/>
      <c r="D27" s="93"/>
      <c r="E27" s="93"/>
      <c r="F27" s="79"/>
      <c r="G27" s="89"/>
      <c r="H27" s="90">
        <f>SUBTOTAL(109,IC_FEEs[TOTAL])</f>
        <v>0</v>
      </c>
    </row>
    <row r="28" spans="1:10" x14ac:dyDescent="0.25">
      <c r="A28" s="13"/>
      <c r="D28" s="1"/>
      <c r="E28" s="1"/>
      <c r="F28" s="1"/>
    </row>
    <row r="30" spans="1:10" ht="14.45" customHeight="1" x14ac:dyDescent="0.25">
      <c r="A30" s="169" t="s">
        <v>62</v>
      </c>
      <c r="B30" s="170"/>
      <c r="C30" s="170"/>
      <c r="D30" s="170"/>
      <c r="E30" s="170"/>
      <c r="F30" s="170"/>
      <c r="G30" s="170"/>
      <c r="H30" s="170"/>
      <c r="I30" s="170"/>
      <c r="J30" s="171"/>
    </row>
    <row r="31" spans="1:10" ht="75" x14ac:dyDescent="0.25">
      <c r="A31" s="85" t="s">
        <v>55</v>
      </c>
      <c r="B31" s="75" t="s">
        <v>54</v>
      </c>
      <c r="C31" s="75" t="s">
        <v>13</v>
      </c>
      <c r="D31" s="75" t="s">
        <v>14</v>
      </c>
      <c r="E31" s="75" t="s">
        <v>49</v>
      </c>
      <c r="F31" s="75" t="s">
        <v>15</v>
      </c>
      <c r="G31" s="75" t="s">
        <v>58</v>
      </c>
      <c r="H31" s="75" t="s">
        <v>33</v>
      </c>
      <c r="I31" s="75" t="s">
        <v>16</v>
      </c>
      <c r="J31" s="76" t="s">
        <v>11</v>
      </c>
    </row>
    <row r="32" spans="1:10" ht="30" x14ac:dyDescent="0.25">
      <c r="A32" s="92">
        <v>1.1000000000000001</v>
      </c>
      <c r="B32" s="139" t="s">
        <v>79</v>
      </c>
      <c r="C32" s="17"/>
      <c r="D32" s="34"/>
      <c r="E32" s="34"/>
      <c r="F32" s="34"/>
      <c r="G32" s="34"/>
      <c r="H32" s="48">
        <f>IC_Travel[[#This Row],[Average transportation cost per mission ]]*IC_Travel[[#This Row],['# of missions]]</f>
        <v>0</v>
      </c>
      <c r="I32" s="48">
        <f>IC_Travel[[#This Row],[Average Unit Cost Per Diem ]]*IC_Travel[[#This Row],[Average Days per mission ]]*IC_Travel[[#This Row],['# of missions]]</f>
        <v>0</v>
      </c>
      <c r="J32" s="77">
        <f>IC_Travel[[#This Row],[A. Subtotal TRANSPORT]]+IC_Travel[[#This Row],[B. Subtotal PER DIEM]]</f>
        <v>0</v>
      </c>
    </row>
    <row r="33" spans="1:10" x14ac:dyDescent="0.25">
      <c r="A33" s="92">
        <v>2.2000000000000002</v>
      </c>
      <c r="B33" s="20"/>
      <c r="C33" s="20"/>
      <c r="D33" s="14"/>
      <c r="E33" s="14"/>
      <c r="F33" s="14"/>
      <c r="G33" s="14"/>
      <c r="H33" s="49">
        <f>IC_Travel[[#This Row],[Average transportation cost per mission ]]*IC_Travel[[#This Row],['# of missions]]</f>
        <v>0</v>
      </c>
      <c r="I33" s="49">
        <f>IC_Travel[[#This Row],[Average Unit Cost Per Diem ]]*IC_Travel[[#This Row],[Average Days per mission ]]*IC_Travel[[#This Row],['# of missions]]</f>
        <v>0</v>
      </c>
      <c r="J33" s="78">
        <f>IC_Travel[[#This Row],[A. Subtotal TRANSPORT]]+IC_Travel[[#This Row],[B. Subtotal PER DIEM]]</f>
        <v>0</v>
      </c>
    </row>
    <row r="34" spans="1:10" x14ac:dyDescent="0.25">
      <c r="A34" s="92">
        <v>3.2</v>
      </c>
      <c r="B34" s="20"/>
      <c r="C34" s="20"/>
      <c r="D34" s="14"/>
      <c r="E34" s="14"/>
      <c r="F34" s="14"/>
      <c r="G34" s="14"/>
      <c r="H34" s="49">
        <f>IC_Travel[[#This Row],[Average transportation cost per mission ]]*IC_Travel[[#This Row],['# of missions]]</f>
        <v>0</v>
      </c>
      <c r="I34" s="49">
        <f>IC_Travel[[#This Row],[Average Unit Cost Per Diem ]]*IC_Travel[[#This Row],[Average Days per mission ]]*IC_Travel[[#This Row],['# of missions]]</f>
        <v>0</v>
      </c>
      <c r="J34" s="78">
        <f>IC_Travel[[#This Row],[A. Subtotal TRANSPORT]]+IC_Travel[[#This Row],[B. Subtotal PER DIEM]]</f>
        <v>0</v>
      </c>
    </row>
    <row r="35" spans="1:10" x14ac:dyDescent="0.25">
      <c r="A35" s="92">
        <v>4.2</v>
      </c>
      <c r="B35" s="20"/>
      <c r="C35" s="20"/>
      <c r="D35" s="14"/>
      <c r="E35" s="14"/>
      <c r="F35" s="14"/>
      <c r="G35" s="14"/>
      <c r="H35" s="49">
        <f>IC_Travel[[#This Row],[Average transportation cost per mission ]]*IC_Travel[[#This Row],['# of missions]]</f>
        <v>0</v>
      </c>
      <c r="I35" s="49">
        <f>IC_Travel[[#This Row],[Average Unit Cost Per Diem ]]*IC_Travel[[#This Row],[Average Days per mission ]]*IC_Travel[[#This Row],['# of missions]]</f>
        <v>0</v>
      </c>
      <c r="J35" s="78">
        <f>IC_Travel[[#This Row],[A. Subtotal TRANSPORT]]+IC_Travel[[#This Row],[B. Subtotal PER DIEM]]</f>
        <v>0</v>
      </c>
    </row>
    <row r="36" spans="1:10" x14ac:dyDescent="0.25">
      <c r="A36" s="92">
        <v>5.0999999999999996</v>
      </c>
      <c r="B36" s="20"/>
      <c r="C36" s="20"/>
      <c r="D36" s="14"/>
      <c r="E36" s="14"/>
      <c r="F36" s="14"/>
      <c r="G36" s="14"/>
      <c r="H36" s="49">
        <f>IC_Travel[[#This Row],[Average transportation cost per mission ]]*IC_Travel[[#This Row],['# of missions]]</f>
        <v>0</v>
      </c>
      <c r="I36" s="49">
        <f>IC_Travel[[#This Row],[Average Unit Cost Per Diem ]]*IC_Travel[[#This Row],[Average Days per mission ]]*IC_Travel[[#This Row],['# of missions]]</f>
        <v>0</v>
      </c>
      <c r="J36" s="78">
        <f>IC_Travel[[#This Row],[A. Subtotal TRANSPORT]]+IC_Travel[[#This Row],[B. Subtotal PER DIEM]]</f>
        <v>0</v>
      </c>
    </row>
    <row r="37" spans="1:10" x14ac:dyDescent="0.25">
      <c r="A37" s="92">
        <v>6.8</v>
      </c>
      <c r="B37" s="20"/>
      <c r="C37" s="20"/>
      <c r="D37" s="14"/>
      <c r="E37" s="14"/>
      <c r="F37" s="14"/>
      <c r="G37" s="14"/>
      <c r="H37" s="49">
        <f>IC_Travel[[#This Row],[Average transportation cost per mission ]]*IC_Travel[[#This Row],['# of missions]]</f>
        <v>0</v>
      </c>
      <c r="I37" s="49">
        <f>IC_Travel[[#This Row],[Average Unit Cost Per Diem ]]*IC_Travel[[#This Row],[Average Days per mission ]]*IC_Travel[[#This Row],['# of missions]]</f>
        <v>0</v>
      </c>
      <c r="J37" s="78">
        <f>IC_Travel[[#This Row],[A. Subtotal TRANSPORT]]+IC_Travel[[#This Row],[B. Subtotal PER DIEM]]</f>
        <v>0</v>
      </c>
    </row>
    <row r="38" spans="1:10" x14ac:dyDescent="0.25">
      <c r="A38" s="92">
        <v>7.2</v>
      </c>
      <c r="B38" s="20"/>
      <c r="C38" s="20"/>
      <c r="D38" s="14"/>
      <c r="E38" s="14"/>
      <c r="F38" s="14"/>
      <c r="G38" s="14"/>
      <c r="H38" s="49">
        <f>IC_Travel[[#This Row],[Average transportation cost per mission ]]*IC_Travel[[#This Row],['# of missions]]</f>
        <v>0</v>
      </c>
      <c r="I38" s="49">
        <f>IC_Travel[[#This Row],[Average Unit Cost Per Diem ]]*IC_Travel[[#This Row],[Average Days per mission ]]*IC_Travel[[#This Row],['# of missions]]</f>
        <v>0</v>
      </c>
      <c r="J38" s="78">
        <f>IC_Travel[[#This Row],[A. Subtotal TRANSPORT]]+IC_Travel[[#This Row],[B. Subtotal PER DIEM]]</f>
        <v>0</v>
      </c>
    </row>
    <row r="39" spans="1:10" x14ac:dyDescent="0.25">
      <c r="A39" s="92">
        <v>8.1999999999999993</v>
      </c>
      <c r="B39" s="20"/>
      <c r="C39" s="20"/>
      <c r="D39" s="14"/>
      <c r="E39" s="14"/>
      <c r="F39" s="14"/>
      <c r="G39" s="14"/>
      <c r="H39" s="49">
        <f>IC_Travel[[#This Row],[Average transportation cost per mission ]]*IC_Travel[[#This Row],['# of missions]]</f>
        <v>0</v>
      </c>
      <c r="I39" s="49">
        <f>IC_Travel[[#This Row],[Average Unit Cost Per Diem ]]*IC_Travel[[#This Row],[Average Days per mission ]]*IC_Travel[[#This Row],['# of missions]]</f>
        <v>0</v>
      </c>
      <c r="J39" s="78">
        <f>IC_Travel[[#This Row],[A. Subtotal TRANSPORT]]+IC_Travel[[#This Row],[B. Subtotal PER DIEM]]</f>
        <v>0</v>
      </c>
    </row>
    <row r="40" spans="1:10" x14ac:dyDescent="0.25">
      <c r="A40" s="92">
        <v>9.1</v>
      </c>
      <c r="B40" s="20"/>
      <c r="C40" s="20"/>
      <c r="D40" s="14"/>
      <c r="E40" s="14"/>
      <c r="F40" s="14"/>
      <c r="G40" s="14"/>
      <c r="H40" s="49">
        <f>IC_Travel[[#This Row],[Average transportation cost per mission ]]*IC_Travel[[#This Row],['# of missions]]</f>
        <v>0</v>
      </c>
      <c r="I40" s="49">
        <f>IC_Travel[[#This Row],[Average Unit Cost Per Diem ]]*IC_Travel[[#This Row],[Average Days per mission ]]*IC_Travel[[#This Row],['# of missions]]</f>
        <v>0</v>
      </c>
      <c r="J40" s="78">
        <f>IC_Travel[[#This Row],[A. Subtotal TRANSPORT]]+IC_Travel[[#This Row],[B. Subtotal PER DIEM]]</f>
        <v>0</v>
      </c>
    </row>
    <row r="41" spans="1:10" x14ac:dyDescent="0.25">
      <c r="A41" s="92">
        <v>10.8</v>
      </c>
      <c r="B41" s="20"/>
      <c r="C41" s="20"/>
      <c r="D41" s="14"/>
      <c r="E41" s="14"/>
      <c r="F41" s="14"/>
      <c r="G41" s="14"/>
      <c r="H41" s="49">
        <f>IC_Travel[[#This Row],[Average transportation cost per mission ]]*IC_Travel[[#This Row],['# of missions]]</f>
        <v>0</v>
      </c>
      <c r="I41" s="49">
        <f>IC_Travel[[#This Row],[Average Unit Cost Per Diem ]]*IC_Travel[[#This Row],[Average Days per mission ]]*IC_Travel[[#This Row],['# of missions]]</f>
        <v>0</v>
      </c>
      <c r="J41" s="78">
        <f>IC_Travel[[#This Row],[A. Subtotal TRANSPORT]]+IC_Travel[[#This Row],[B. Subtotal PER DIEM]]</f>
        <v>0</v>
      </c>
    </row>
    <row r="42" spans="1:10" x14ac:dyDescent="0.25">
      <c r="A42" s="92">
        <v>11.2</v>
      </c>
      <c r="B42" s="20"/>
      <c r="C42" s="20"/>
      <c r="D42" s="14"/>
      <c r="E42" s="14"/>
      <c r="F42" s="14"/>
      <c r="G42" s="14"/>
      <c r="H42" s="49">
        <f>IC_Travel[[#This Row],[Average transportation cost per mission ]]*IC_Travel[[#This Row],['# of missions]]</f>
        <v>0</v>
      </c>
      <c r="I42" s="49">
        <f>IC_Travel[[#This Row],[Average Unit Cost Per Diem ]]*IC_Travel[[#This Row],[Average Days per mission ]]*IC_Travel[[#This Row],['# of missions]]</f>
        <v>0</v>
      </c>
      <c r="J42" s="78">
        <f>IC_Travel[[#This Row],[A. Subtotal TRANSPORT]]+IC_Travel[[#This Row],[B. Subtotal PER DIEM]]</f>
        <v>0</v>
      </c>
    </row>
    <row r="43" spans="1:10" x14ac:dyDescent="0.25">
      <c r="A43" s="92">
        <v>12.1</v>
      </c>
      <c r="B43" s="20"/>
      <c r="C43" s="20"/>
      <c r="D43" s="14"/>
      <c r="E43" s="14"/>
      <c r="F43" s="14"/>
      <c r="G43" s="14"/>
      <c r="H43" s="49">
        <f>IC_Travel[[#This Row],[Average transportation cost per mission ]]*IC_Travel[[#This Row],['# of missions]]</f>
        <v>0</v>
      </c>
      <c r="I43" s="49">
        <f>IC_Travel[[#This Row],[Average Unit Cost Per Diem ]]*IC_Travel[[#This Row],[Average Days per mission ]]*IC_Travel[[#This Row],['# of missions]]</f>
        <v>0</v>
      </c>
      <c r="J43" s="78">
        <f>IC_Travel[[#This Row],[A. Subtotal TRANSPORT]]+IC_Travel[[#This Row],[B. Subtotal PER DIEM]]</f>
        <v>0</v>
      </c>
    </row>
    <row r="44" spans="1:10" x14ac:dyDescent="0.25">
      <c r="A44" s="92">
        <v>13.2</v>
      </c>
      <c r="B44" s="20"/>
      <c r="C44" s="20"/>
      <c r="D44" s="14"/>
      <c r="E44" s="14"/>
      <c r="F44" s="14"/>
      <c r="G44" s="14"/>
      <c r="H44" s="49">
        <f>IC_Travel[[#This Row],[Average transportation cost per mission ]]*IC_Travel[[#This Row],['# of missions]]</f>
        <v>0</v>
      </c>
      <c r="I44" s="49">
        <f>IC_Travel[[#This Row],[Average Unit Cost Per Diem ]]*IC_Travel[[#This Row],[Average Days per mission ]]*IC_Travel[[#This Row],['# of missions]]</f>
        <v>0</v>
      </c>
      <c r="J44" s="78">
        <f>IC_Travel[[#This Row],[A. Subtotal TRANSPORT]]+IC_Travel[[#This Row],[B. Subtotal PER DIEM]]</f>
        <v>0</v>
      </c>
    </row>
    <row r="45" spans="1:10" x14ac:dyDescent="0.25">
      <c r="A45" s="92">
        <v>14.1</v>
      </c>
      <c r="B45" s="20"/>
      <c r="C45" s="20"/>
      <c r="D45" s="14"/>
      <c r="E45" s="14"/>
      <c r="F45" s="14"/>
      <c r="G45" s="14"/>
      <c r="H45" s="49">
        <f>IC_Travel[[#This Row],[Average transportation cost per mission ]]*IC_Travel[[#This Row],['# of missions]]</f>
        <v>0</v>
      </c>
      <c r="I45" s="49">
        <f>IC_Travel[[#This Row],[Average Unit Cost Per Diem ]]*IC_Travel[[#This Row],[Average Days per mission ]]*IC_Travel[[#This Row],['# of missions]]</f>
        <v>0</v>
      </c>
      <c r="J45" s="78">
        <f>IC_Travel[[#This Row],[A. Subtotal TRANSPORT]]+IC_Travel[[#This Row],[B. Subtotal PER DIEM]]</f>
        <v>0</v>
      </c>
    </row>
    <row r="46" spans="1:10" x14ac:dyDescent="0.25">
      <c r="A46" s="92">
        <v>15.1</v>
      </c>
      <c r="B46" s="20"/>
      <c r="C46" s="20"/>
      <c r="D46" s="14"/>
      <c r="E46" s="14"/>
      <c r="F46" s="14"/>
      <c r="G46" s="14"/>
      <c r="H46" s="49">
        <f>IC_Travel[[#This Row],[Average transportation cost per mission ]]*IC_Travel[[#This Row],['# of missions]]</f>
        <v>0</v>
      </c>
      <c r="I46" s="49">
        <f>IC_Travel[[#This Row],[Average Unit Cost Per Diem ]]*IC_Travel[[#This Row],[Average Days per mission ]]*IC_Travel[[#This Row],['# of missions]]</f>
        <v>0</v>
      </c>
      <c r="J46" s="78">
        <f>IC_Travel[[#This Row],[A. Subtotal TRANSPORT]]+IC_Travel[[#This Row],[B. Subtotal PER DIEM]]</f>
        <v>0</v>
      </c>
    </row>
    <row r="47" spans="1:10" x14ac:dyDescent="0.25">
      <c r="A47" s="92">
        <v>1.1000000000000001</v>
      </c>
      <c r="B47" s="20"/>
      <c r="C47" s="20"/>
      <c r="D47" s="14"/>
      <c r="E47" s="14"/>
      <c r="F47" s="14"/>
      <c r="G47" s="14"/>
      <c r="H47" s="49">
        <f>IC_Travel[[#This Row],[Average transportation cost per mission ]]*IC_Travel[[#This Row],['# of missions]]</f>
        <v>0</v>
      </c>
      <c r="I47" s="49">
        <f>IC_Travel[[#This Row],[Average Unit Cost Per Diem ]]*IC_Travel[[#This Row],[Average Days per mission ]]*IC_Travel[[#This Row],['# of missions]]</f>
        <v>0</v>
      </c>
      <c r="J47" s="78">
        <f>IC_Travel[[#This Row],[A. Subtotal TRANSPORT]]+IC_Travel[[#This Row],[B. Subtotal PER DIEM]]</f>
        <v>0</v>
      </c>
    </row>
    <row r="48" spans="1:10" x14ac:dyDescent="0.25">
      <c r="A48" s="92">
        <v>2.5</v>
      </c>
      <c r="B48" s="20"/>
      <c r="C48" s="20"/>
      <c r="D48" s="14"/>
      <c r="E48" s="14"/>
      <c r="F48" s="14"/>
      <c r="G48" s="14"/>
      <c r="H48" s="49">
        <f>IC_Travel[[#This Row],[Average transportation cost per mission ]]*IC_Travel[[#This Row],['# of missions]]</f>
        <v>0</v>
      </c>
      <c r="I48" s="49">
        <f>IC_Travel[[#This Row],[Average Unit Cost Per Diem ]]*IC_Travel[[#This Row],[Average Days per mission ]]*IC_Travel[[#This Row],['# of missions]]</f>
        <v>0</v>
      </c>
      <c r="J48" s="78">
        <f>IC_Travel[[#This Row],[A. Subtotal TRANSPORT]]+IC_Travel[[#This Row],[B. Subtotal PER DIEM]]</f>
        <v>0</v>
      </c>
    </row>
    <row r="49" spans="1:10" x14ac:dyDescent="0.25">
      <c r="A49" s="92">
        <v>2.7</v>
      </c>
      <c r="B49" s="20"/>
      <c r="C49" s="20"/>
      <c r="D49" s="14"/>
      <c r="E49" s="14"/>
      <c r="F49" s="14"/>
      <c r="G49" s="14"/>
      <c r="H49" s="49">
        <f>IC_Travel[[#This Row],[Average transportation cost per mission ]]*IC_Travel[[#This Row],['# of missions]]</f>
        <v>0</v>
      </c>
      <c r="I49" s="49">
        <f>IC_Travel[[#This Row],[Average Unit Cost Per Diem ]]*IC_Travel[[#This Row],[Average Days per mission ]]*IC_Travel[[#This Row],['# of missions]]</f>
        <v>0</v>
      </c>
      <c r="J49" s="78">
        <f>IC_Travel[[#This Row],[A. Subtotal TRANSPORT]]+IC_Travel[[#This Row],[B. Subtotal PER DIEM]]</f>
        <v>0</v>
      </c>
    </row>
    <row r="50" spans="1:10" x14ac:dyDescent="0.25">
      <c r="A50" s="92">
        <v>3.7</v>
      </c>
      <c r="B50" s="20"/>
      <c r="C50" s="20"/>
      <c r="D50" s="14"/>
      <c r="E50" s="14"/>
      <c r="F50" s="14"/>
      <c r="G50" s="14"/>
      <c r="H50" s="49">
        <f>IC_Travel[[#This Row],[Average transportation cost per mission ]]*IC_Travel[[#This Row],['# of missions]]</f>
        <v>0</v>
      </c>
      <c r="I50" s="49">
        <f>IC_Travel[[#This Row],[Average Unit Cost Per Diem ]]*IC_Travel[[#This Row],[Average Days per mission ]]*IC_Travel[[#This Row],['# of missions]]</f>
        <v>0</v>
      </c>
      <c r="J50" s="78">
        <f>IC_Travel[[#This Row],[A. Subtotal TRANSPORT]]+IC_Travel[[#This Row],[B. Subtotal PER DIEM]]</f>
        <v>0</v>
      </c>
    </row>
    <row r="51" spans="1:10" x14ac:dyDescent="0.25">
      <c r="A51" s="92">
        <v>4.2</v>
      </c>
      <c r="B51" s="20"/>
      <c r="C51" s="20"/>
      <c r="D51" s="14"/>
      <c r="E51" s="14"/>
      <c r="F51" s="14"/>
      <c r="G51" s="14"/>
      <c r="H51" s="49">
        <f>IC_Travel[[#This Row],[Average transportation cost per mission ]]*IC_Travel[[#This Row],['# of missions]]</f>
        <v>0</v>
      </c>
      <c r="I51" s="49">
        <f>IC_Travel[[#This Row],[Average Unit Cost Per Diem ]]*IC_Travel[[#This Row],[Average Days per mission ]]*IC_Travel[[#This Row],['# of missions]]</f>
        <v>0</v>
      </c>
      <c r="J51" s="78">
        <f>IC_Travel[[#This Row],[A. Subtotal TRANSPORT]]+IC_Travel[[#This Row],[B. Subtotal PER DIEM]]</f>
        <v>0</v>
      </c>
    </row>
    <row r="52" spans="1:10" x14ac:dyDescent="0.25">
      <c r="A52" s="94" t="s">
        <v>36</v>
      </c>
      <c r="B52" s="95"/>
      <c r="C52" s="79"/>
      <c r="D52" s="79"/>
      <c r="E52" s="79"/>
      <c r="F52" s="79"/>
      <c r="G52" s="79"/>
      <c r="H52" s="79"/>
      <c r="I52" s="89"/>
      <c r="J52" s="82">
        <f>SUBTOTAL(109,IC_Travel[TOTAL])</f>
        <v>0</v>
      </c>
    </row>
    <row r="54" spans="1:10" x14ac:dyDescent="0.25">
      <c r="A54" s="163" t="s">
        <v>34</v>
      </c>
      <c r="B54" s="164"/>
      <c r="C54" s="164"/>
      <c r="D54" s="164"/>
      <c r="E54" s="164"/>
      <c r="F54" s="164"/>
      <c r="G54" s="164"/>
      <c r="H54" s="165"/>
    </row>
    <row r="55" spans="1:10" ht="45" x14ac:dyDescent="0.25">
      <c r="A55" s="85" t="s">
        <v>63</v>
      </c>
      <c r="B55" s="75" t="s">
        <v>54</v>
      </c>
      <c r="C55" s="75" t="s">
        <v>35</v>
      </c>
      <c r="D55" s="75" t="s">
        <v>37</v>
      </c>
      <c r="E55" s="75" t="s">
        <v>8</v>
      </c>
      <c r="F55" s="75" t="s">
        <v>9</v>
      </c>
      <c r="G55" s="75" t="s">
        <v>10</v>
      </c>
      <c r="H55" s="76" t="s">
        <v>11</v>
      </c>
    </row>
    <row r="56" spans="1:10" ht="60" x14ac:dyDescent="0.25">
      <c r="A56" s="92">
        <v>1.1000000000000001</v>
      </c>
      <c r="B56" s="139" t="s">
        <v>79</v>
      </c>
      <c r="C56" s="133" t="s">
        <v>71</v>
      </c>
      <c r="D56" s="133" t="s">
        <v>70</v>
      </c>
      <c r="E56" s="134" t="s">
        <v>73</v>
      </c>
      <c r="F56" s="34"/>
      <c r="G56" s="34"/>
      <c r="H56" s="77">
        <f>Consultancy_Firms[[#This Row],[Unit Cost]]*Consultancy_Firms[[#This Row],[No. of units]]</f>
        <v>0</v>
      </c>
    </row>
    <row r="57" spans="1:10" ht="30" x14ac:dyDescent="0.25">
      <c r="A57" s="92">
        <v>2.2000000000000002</v>
      </c>
      <c r="B57" s="20"/>
      <c r="C57" s="133" t="s">
        <v>72</v>
      </c>
      <c r="D57" s="20"/>
      <c r="E57" s="20"/>
      <c r="F57" s="14"/>
      <c r="G57" s="14"/>
      <c r="H57" s="78">
        <f>Consultancy_Firms[[#This Row],[Unit Cost]]*Consultancy_Firms[[#This Row],[No. of units]]</f>
        <v>0</v>
      </c>
    </row>
    <row r="58" spans="1:10" x14ac:dyDescent="0.25">
      <c r="A58" s="92">
        <v>3.2</v>
      </c>
      <c r="B58" s="20"/>
      <c r="C58" s="20"/>
      <c r="D58" s="20"/>
      <c r="E58" s="20"/>
      <c r="F58" s="14"/>
      <c r="G58" s="14"/>
      <c r="H58" s="78">
        <f>Consultancy_Firms[[#This Row],[Unit Cost]]*Consultancy_Firms[[#This Row],[No. of units]]</f>
        <v>0</v>
      </c>
    </row>
    <row r="59" spans="1:10" x14ac:dyDescent="0.25">
      <c r="A59" s="92">
        <v>4.2</v>
      </c>
      <c r="B59" s="20"/>
      <c r="C59" s="20"/>
      <c r="D59" s="20"/>
      <c r="E59" s="20"/>
      <c r="F59" s="14"/>
      <c r="G59" s="14"/>
      <c r="H59" s="78">
        <f>Consultancy_Firms[[#This Row],[Unit Cost]]*Consultancy_Firms[[#This Row],[No. of units]]</f>
        <v>0</v>
      </c>
    </row>
    <row r="60" spans="1:10" x14ac:dyDescent="0.25">
      <c r="A60" s="92">
        <v>5.0999999999999996</v>
      </c>
      <c r="B60" s="20"/>
      <c r="C60" s="20"/>
      <c r="D60" s="20"/>
      <c r="E60" s="20"/>
      <c r="F60" s="14"/>
      <c r="G60" s="14"/>
      <c r="H60" s="78">
        <f>Consultancy_Firms[[#This Row],[Unit Cost]]*Consultancy_Firms[[#This Row],[No. of units]]</f>
        <v>0</v>
      </c>
    </row>
    <row r="61" spans="1:10" x14ac:dyDescent="0.25">
      <c r="A61" s="92">
        <v>6.8</v>
      </c>
      <c r="B61" s="20"/>
      <c r="C61" s="20"/>
      <c r="D61" s="20"/>
      <c r="E61" s="20"/>
      <c r="F61" s="14"/>
      <c r="G61" s="14"/>
      <c r="H61" s="78">
        <f>Consultancy_Firms[[#This Row],[Unit Cost]]*Consultancy_Firms[[#This Row],[No. of units]]</f>
        <v>0</v>
      </c>
    </row>
    <row r="62" spans="1:10" x14ac:dyDescent="0.25">
      <c r="A62" s="92">
        <v>7.2</v>
      </c>
      <c r="B62" s="20"/>
      <c r="C62" s="20"/>
      <c r="D62" s="20"/>
      <c r="E62" s="20"/>
      <c r="F62" s="14"/>
      <c r="G62" s="14"/>
      <c r="H62" s="78">
        <f>Consultancy_Firms[[#This Row],[Unit Cost]]*Consultancy_Firms[[#This Row],[No. of units]]</f>
        <v>0</v>
      </c>
    </row>
    <row r="63" spans="1:10" x14ac:dyDescent="0.25">
      <c r="A63" s="92">
        <v>8.1999999999999993</v>
      </c>
      <c r="B63" s="20"/>
      <c r="C63" s="20"/>
      <c r="D63" s="20"/>
      <c r="E63" s="20"/>
      <c r="F63" s="14"/>
      <c r="G63" s="14"/>
      <c r="H63" s="78">
        <f>Consultancy_Firms[[#This Row],[Unit Cost]]*Consultancy_Firms[[#This Row],[No. of units]]</f>
        <v>0</v>
      </c>
    </row>
    <row r="64" spans="1:10" x14ac:dyDescent="0.25">
      <c r="A64" s="92">
        <v>9.1</v>
      </c>
      <c r="B64" s="20"/>
      <c r="C64" s="20"/>
      <c r="D64" s="20"/>
      <c r="E64" s="20"/>
      <c r="F64" s="14"/>
      <c r="G64" s="14"/>
      <c r="H64" s="78">
        <f>Consultancy_Firms[[#This Row],[Unit Cost]]*Consultancy_Firms[[#This Row],[No. of units]]</f>
        <v>0</v>
      </c>
    </row>
    <row r="65" spans="1:8" x14ac:dyDescent="0.25">
      <c r="A65" s="92">
        <v>10.8</v>
      </c>
      <c r="B65" s="20"/>
      <c r="C65" s="20"/>
      <c r="D65" s="20"/>
      <c r="E65" s="20"/>
      <c r="F65" s="14"/>
      <c r="G65" s="14"/>
      <c r="H65" s="78">
        <f>Consultancy_Firms[[#This Row],[Unit Cost]]*Consultancy_Firms[[#This Row],[No. of units]]</f>
        <v>0</v>
      </c>
    </row>
    <row r="66" spans="1:8" x14ac:dyDescent="0.25">
      <c r="A66" s="92">
        <v>11.2</v>
      </c>
      <c r="B66" s="20"/>
      <c r="C66" s="20"/>
      <c r="D66" s="20"/>
      <c r="E66" s="20"/>
      <c r="F66" s="14"/>
      <c r="G66" s="14"/>
      <c r="H66" s="78">
        <f>Consultancy_Firms[[#This Row],[Unit Cost]]*Consultancy_Firms[[#This Row],[No. of units]]</f>
        <v>0</v>
      </c>
    </row>
    <row r="67" spans="1:8" x14ac:dyDescent="0.25">
      <c r="A67" s="92">
        <v>12.1</v>
      </c>
      <c r="B67" s="20"/>
      <c r="C67" s="20"/>
      <c r="D67" s="20"/>
      <c r="E67" s="20"/>
      <c r="F67" s="14"/>
      <c r="G67" s="14"/>
      <c r="H67" s="78">
        <f>Consultancy_Firms[[#This Row],[Unit Cost]]*Consultancy_Firms[[#This Row],[No. of units]]</f>
        <v>0</v>
      </c>
    </row>
    <row r="68" spans="1:8" x14ac:dyDescent="0.25">
      <c r="A68" s="92">
        <v>13.2</v>
      </c>
      <c r="B68" s="20"/>
      <c r="C68" s="20"/>
      <c r="D68" s="20"/>
      <c r="E68" s="20"/>
      <c r="F68" s="14"/>
      <c r="G68" s="14"/>
      <c r="H68" s="78">
        <f>Consultancy_Firms[[#This Row],[Unit Cost]]*Consultancy_Firms[[#This Row],[No. of units]]</f>
        <v>0</v>
      </c>
    </row>
    <row r="69" spans="1:8" x14ac:dyDescent="0.25">
      <c r="A69" s="92">
        <v>14.1</v>
      </c>
      <c r="B69" s="20"/>
      <c r="C69" s="20"/>
      <c r="D69" s="20"/>
      <c r="E69" s="20"/>
      <c r="F69" s="14"/>
      <c r="G69" s="14"/>
      <c r="H69" s="78">
        <f>Consultancy_Firms[[#This Row],[Unit Cost]]*Consultancy_Firms[[#This Row],[No. of units]]</f>
        <v>0</v>
      </c>
    </row>
    <row r="70" spans="1:8" x14ac:dyDescent="0.25">
      <c r="A70" s="92">
        <v>15.1</v>
      </c>
      <c r="B70" s="20"/>
      <c r="C70" s="20"/>
      <c r="D70" s="20"/>
      <c r="E70" s="20"/>
      <c r="F70" s="14"/>
      <c r="G70" s="14"/>
      <c r="H70" s="78">
        <f>Consultancy_Firms[[#This Row],[Unit Cost]]*Consultancy_Firms[[#This Row],[No. of units]]</f>
        <v>0</v>
      </c>
    </row>
    <row r="71" spans="1:8" x14ac:dyDescent="0.25">
      <c r="A71" s="92">
        <v>1.1000000000000001</v>
      </c>
      <c r="B71" s="20"/>
      <c r="C71" s="20"/>
      <c r="D71" s="20"/>
      <c r="E71" s="20"/>
      <c r="F71" s="14"/>
      <c r="G71" s="14"/>
      <c r="H71" s="78">
        <f>Consultancy_Firms[[#This Row],[Unit Cost]]*Consultancy_Firms[[#This Row],[No. of units]]</f>
        <v>0</v>
      </c>
    </row>
    <row r="72" spans="1:8" x14ac:dyDescent="0.25">
      <c r="A72" s="92">
        <v>2.5</v>
      </c>
      <c r="B72" s="20"/>
      <c r="C72" s="20"/>
      <c r="D72" s="20"/>
      <c r="E72" s="20"/>
      <c r="F72" s="14"/>
      <c r="G72" s="14"/>
      <c r="H72" s="78">
        <f>Consultancy_Firms[[#This Row],[Unit Cost]]*Consultancy_Firms[[#This Row],[No. of units]]</f>
        <v>0</v>
      </c>
    </row>
    <row r="73" spans="1:8" x14ac:dyDescent="0.25">
      <c r="A73" s="92">
        <v>2.7</v>
      </c>
      <c r="B73" s="20"/>
      <c r="C73" s="20"/>
      <c r="D73" s="20"/>
      <c r="E73" s="20"/>
      <c r="F73" s="14"/>
      <c r="G73" s="14"/>
      <c r="H73" s="78">
        <f>Consultancy_Firms[[#This Row],[Unit Cost]]*Consultancy_Firms[[#This Row],[No. of units]]</f>
        <v>0</v>
      </c>
    </row>
    <row r="74" spans="1:8" x14ac:dyDescent="0.25">
      <c r="A74" s="92">
        <v>3.7</v>
      </c>
      <c r="B74" s="20"/>
      <c r="C74" s="20"/>
      <c r="D74" s="20"/>
      <c r="E74" s="20"/>
      <c r="F74" s="14"/>
      <c r="G74" s="14"/>
      <c r="H74" s="78">
        <f>Consultancy_Firms[[#This Row],[Unit Cost]]*Consultancy_Firms[[#This Row],[No. of units]]</f>
        <v>0</v>
      </c>
    </row>
    <row r="75" spans="1:8" x14ac:dyDescent="0.25">
      <c r="A75" s="92">
        <v>4.2</v>
      </c>
      <c r="B75" s="20" t="s">
        <v>91</v>
      </c>
      <c r="C75" s="20"/>
      <c r="D75" s="20"/>
      <c r="E75" s="20"/>
      <c r="F75" s="14"/>
      <c r="G75" s="14"/>
      <c r="H75" s="78">
        <f>Consultancy_Firms[[#This Row],[Unit Cost]]*Consultancy_Firms[[#This Row],[No. of units]]</f>
        <v>0</v>
      </c>
    </row>
    <row r="76" spans="1:8" x14ac:dyDescent="0.25">
      <c r="A76" s="94" t="s">
        <v>36</v>
      </c>
      <c r="B76" s="95"/>
      <c r="C76" s="79"/>
      <c r="D76" s="79"/>
      <c r="E76" s="79"/>
      <c r="F76" s="79"/>
      <c r="G76" s="89"/>
      <c r="H76" s="82">
        <f>SUBTOTAL(109,Consultancy_Firms[TOTAL])</f>
        <v>0</v>
      </c>
    </row>
  </sheetData>
  <sheetProtection algorithmName="SHA-512" hashValue="Sxeb9YvaauPYE+HlF9qDtGf5iDzROdHSV59h+MQWsdeQce8JOvLC3557khjzbDpalyURztep5s4YDgjkvtqiTg==" saltValue="PRTS2A05Dkd0V9Jtx/U9dg==" spinCount="100000" sheet="1" objects="1" scenarios="1"/>
  <mergeCells count="7">
    <mergeCell ref="A4:H4"/>
    <mergeCell ref="A30:J30"/>
    <mergeCell ref="A54:H54"/>
    <mergeCell ref="A5:H5"/>
    <mergeCell ref="A1:H1"/>
    <mergeCell ref="A3:H3"/>
    <mergeCell ref="A2:H2"/>
  </mergeCells>
  <dataValidations xWindow="149" yWindow="489" count="3">
    <dataValidation type="decimal" allowBlank="1" showInputMessage="1" showErrorMessage="1" errorTitle="Out of budget scope" error="Please only enter Activities within the pre-defined output. If the Outputs are not defined, please enter Outputs in the Summary Budget sheet. " promptTitle="Please enter number only" prompt="If you want to enter&quot;Activity 1.2&quot;, please enter &quot;1.2&quot; only" sqref="A28:A29 A68:A71 A32:A51 A73:A75 A7:A26" xr:uid="{D7FFED4C-5BA0-493F-971C-17F9634A47F7}">
      <formula1>MIN(INDIRECT("Summary_1[I. PROJECT ACTIVITIES ]"))</formula1>
      <formula2>MAX(INDIRECT("Summary_1[I. PROJECT ACTIVITIES ]"))+0.9</formula2>
    </dataValidation>
    <dataValidation type="decimal" allowBlank="1" showInputMessage="1" showErrorMessage="1" error="Please enter number only!" sqref="F7:F26" xr:uid="{763EC90E-ADB0-4E02-BB5C-95E8405C48BF}">
      <formula1>0</formula1>
      <formula2>1000000</formula2>
    </dataValidation>
    <dataValidation type="decimal" operator="greaterThanOrEqual" allowBlank="1" showInputMessage="1" showErrorMessage="1" sqref="D32:J51" xr:uid="{7C4E5585-2EB1-46E5-A0B1-A170FAB65A9F}">
      <formula1>0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1" manualBreakCount="1">
    <brk id="52" max="16383" man="1"/>
  </rowBreaks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33"/>
  <sheetViews>
    <sheetView showGridLines="0" zoomScaleNormal="100" workbookViewId="0">
      <selection sqref="A1:H1"/>
    </sheetView>
  </sheetViews>
  <sheetFormatPr defaultRowHeight="15" x14ac:dyDescent="0.25"/>
  <cols>
    <col min="1" max="1" width="18.7109375" customWidth="1"/>
    <col min="2" max="2" width="38.5703125" customWidth="1"/>
    <col min="3" max="3" width="17.28515625" bestFit="1" customWidth="1"/>
    <col min="4" max="4" width="25.5703125" customWidth="1"/>
    <col min="5" max="6" width="14.7109375" customWidth="1"/>
    <col min="7" max="7" width="14.5703125" customWidth="1"/>
    <col min="8" max="8" width="17.85546875" customWidth="1"/>
  </cols>
  <sheetData>
    <row r="1" spans="1:8" x14ac:dyDescent="0.25">
      <c r="A1" s="166" t="s">
        <v>64</v>
      </c>
      <c r="B1" s="166"/>
      <c r="C1" s="166"/>
      <c r="D1" s="166"/>
      <c r="E1" s="166"/>
      <c r="F1" s="166"/>
      <c r="G1" s="166"/>
      <c r="H1" s="166"/>
    </row>
    <row r="2" spans="1:8" x14ac:dyDescent="0.25">
      <c r="A2" s="166" t="s">
        <v>32</v>
      </c>
      <c r="B2" s="166"/>
      <c r="C2" s="166"/>
      <c r="D2" s="166"/>
      <c r="E2" s="166"/>
      <c r="F2" s="166"/>
      <c r="G2" s="166"/>
      <c r="H2" s="166"/>
    </row>
    <row r="3" spans="1:8" x14ac:dyDescent="0.25">
      <c r="A3" s="168" t="s">
        <v>80</v>
      </c>
      <c r="B3" s="168"/>
      <c r="C3" s="168"/>
      <c r="D3" s="168"/>
      <c r="E3" s="168"/>
      <c r="F3" s="168"/>
      <c r="G3" s="168"/>
      <c r="H3" s="168"/>
    </row>
    <row r="4" spans="1:8" ht="45" x14ac:dyDescent="0.25">
      <c r="A4" s="85" t="s">
        <v>55</v>
      </c>
      <c r="B4" s="75" t="s">
        <v>54</v>
      </c>
      <c r="C4" s="75" t="s">
        <v>82</v>
      </c>
      <c r="D4" s="75" t="s">
        <v>83</v>
      </c>
      <c r="E4" s="75" t="s">
        <v>8</v>
      </c>
      <c r="F4" s="75" t="s">
        <v>9</v>
      </c>
      <c r="G4" s="75" t="s">
        <v>10</v>
      </c>
      <c r="H4" s="76" t="s">
        <v>11</v>
      </c>
    </row>
    <row r="5" spans="1:8" x14ac:dyDescent="0.25">
      <c r="A5" s="98"/>
      <c r="B5" s="139" t="s">
        <v>79</v>
      </c>
      <c r="C5" s="17"/>
      <c r="D5" s="17"/>
      <c r="E5" s="18"/>
      <c r="F5" s="34"/>
      <c r="G5" s="34"/>
      <c r="H5" s="77">
        <f>Events[[#This Row],[Unit Cost]]*Events[[#This Row],[No. of units]]</f>
        <v>0</v>
      </c>
    </row>
    <row r="6" spans="1:8" x14ac:dyDescent="0.25">
      <c r="A6" s="99"/>
      <c r="B6" s="141"/>
      <c r="C6" s="20"/>
      <c r="D6" s="20"/>
      <c r="E6" s="21"/>
      <c r="F6" s="14"/>
      <c r="G6" s="14"/>
      <c r="H6" s="78">
        <f>Events[[#This Row],[Unit Cost]]*Events[[#This Row],[No. of units]]</f>
        <v>0</v>
      </c>
    </row>
    <row r="7" spans="1:8" x14ac:dyDescent="0.25">
      <c r="A7" s="99"/>
      <c r="B7" s="141"/>
      <c r="C7" s="17"/>
      <c r="D7" s="17"/>
      <c r="E7" s="21"/>
      <c r="F7" s="14"/>
      <c r="G7" s="14"/>
      <c r="H7" s="78">
        <f>Events[[#This Row],[Unit Cost]]*Events[[#This Row],[No. of units]]</f>
        <v>0</v>
      </c>
    </row>
    <row r="8" spans="1:8" x14ac:dyDescent="0.25">
      <c r="A8" s="99"/>
      <c r="B8" s="141"/>
      <c r="C8" s="20"/>
      <c r="D8" s="20"/>
      <c r="E8" s="21"/>
      <c r="F8" s="14"/>
      <c r="G8" s="14"/>
      <c r="H8" s="78">
        <f>Events[[#This Row],[Unit Cost]]*Events[[#This Row],[No. of units]]</f>
        <v>0</v>
      </c>
    </row>
    <row r="9" spans="1:8" x14ac:dyDescent="0.25">
      <c r="A9" s="99"/>
      <c r="B9" s="141"/>
      <c r="C9" s="17"/>
      <c r="D9" s="17"/>
      <c r="E9" s="21"/>
      <c r="F9" s="14"/>
      <c r="G9" s="14"/>
      <c r="H9" s="78">
        <f>Events[[#This Row],[Unit Cost]]*Events[[#This Row],[No. of units]]</f>
        <v>0</v>
      </c>
    </row>
    <row r="10" spans="1:8" x14ac:dyDescent="0.25">
      <c r="A10" s="99"/>
      <c r="B10" s="141"/>
      <c r="C10" s="20"/>
      <c r="D10" s="20"/>
      <c r="E10" s="21"/>
      <c r="F10" s="14"/>
      <c r="G10" s="14"/>
      <c r="H10" s="78">
        <f>Events[[#This Row],[Unit Cost]]*Events[[#This Row],[No. of units]]</f>
        <v>0</v>
      </c>
    </row>
    <row r="11" spans="1:8" x14ac:dyDescent="0.25">
      <c r="A11" s="99"/>
      <c r="B11" s="141"/>
      <c r="C11" s="17"/>
      <c r="D11" s="17"/>
      <c r="E11" s="21"/>
      <c r="F11" s="14"/>
      <c r="G11" s="14"/>
      <c r="H11" s="78">
        <f>Events[[#This Row],[Unit Cost]]*Events[[#This Row],[No. of units]]</f>
        <v>0</v>
      </c>
    </row>
    <row r="12" spans="1:8" x14ac:dyDescent="0.25">
      <c r="A12" s="99"/>
      <c r="B12" s="141"/>
      <c r="C12" s="20"/>
      <c r="D12" s="20"/>
      <c r="E12" s="21"/>
      <c r="F12" s="14"/>
      <c r="G12" s="14"/>
      <c r="H12" s="78">
        <f>Events[[#This Row],[Unit Cost]]*Events[[#This Row],[No. of units]]</f>
        <v>0</v>
      </c>
    </row>
    <row r="13" spans="1:8" x14ac:dyDescent="0.25">
      <c r="A13" s="99"/>
      <c r="B13" s="141"/>
      <c r="C13" s="17"/>
      <c r="D13" s="17"/>
      <c r="E13" s="21"/>
      <c r="F13" s="14"/>
      <c r="G13" s="14"/>
      <c r="H13" s="78">
        <f>Events[[#This Row],[Unit Cost]]*Events[[#This Row],[No. of units]]</f>
        <v>0</v>
      </c>
    </row>
    <row r="14" spans="1:8" x14ac:dyDescent="0.25">
      <c r="A14" s="99"/>
      <c r="B14" s="141"/>
      <c r="C14" s="20"/>
      <c r="D14" s="20"/>
      <c r="E14" s="21"/>
      <c r="F14" s="14"/>
      <c r="G14" s="14"/>
      <c r="H14" s="78">
        <f>Events[[#This Row],[Unit Cost]]*Events[[#This Row],[No. of units]]</f>
        <v>0</v>
      </c>
    </row>
    <row r="15" spans="1:8" x14ac:dyDescent="0.25">
      <c r="A15" s="99"/>
      <c r="B15" s="141"/>
      <c r="C15" s="17"/>
      <c r="D15" s="17"/>
      <c r="E15" s="21"/>
      <c r="F15" s="14"/>
      <c r="G15" s="14"/>
      <c r="H15" s="78">
        <f>Events[[#This Row],[Unit Cost]]*Events[[#This Row],[No. of units]]</f>
        <v>0</v>
      </c>
    </row>
    <row r="16" spans="1:8" x14ac:dyDescent="0.25">
      <c r="A16" s="99"/>
      <c r="B16" s="141"/>
      <c r="C16" s="20"/>
      <c r="D16" s="20"/>
      <c r="E16" s="21"/>
      <c r="F16" s="14"/>
      <c r="G16" s="14"/>
      <c r="H16" s="78">
        <f>Events[[#This Row],[Unit Cost]]*Events[[#This Row],[No. of units]]</f>
        <v>0</v>
      </c>
    </row>
    <row r="17" spans="1:8" x14ac:dyDescent="0.25">
      <c r="A17" s="99"/>
      <c r="B17" s="141"/>
      <c r="C17" s="17"/>
      <c r="D17" s="17"/>
      <c r="E17" s="21"/>
      <c r="F17" s="14"/>
      <c r="G17" s="14"/>
      <c r="H17" s="78">
        <f>Events[[#This Row],[Unit Cost]]*Events[[#This Row],[No. of units]]</f>
        <v>0</v>
      </c>
    </row>
    <row r="18" spans="1:8" x14ac:dyDescent="0.25">
      <c r="A18" s="99"/>
      <c r="B18" s="141"/>
      <c r="C18" s="20"/>
      <c r="D18" s="20"/>
      <c r="E18" s="21"/>
      <c r="F18" s="14"/>
      <c r="G18" s="14"/>
      <c r="H18" s="78">
        <f>Events[[#This Row],[Unit Cost]]*Events[[#This Row],[No. of units]]</f>
        <v>0</v>
      </c>
    </row>
    <row r="19" spans="1:8" x14ac:dyDescent="0.25">
      <c r="A19" s="99"/>
      <c r="B19" s="141"/>
      <c r="C19" s="17"/>
      <c r="D19" s="17"/>
      <c r="E19" s="21"/>
      <c r="F19" s="14"/>
      <c r="G19" s="14"/>
      <c r="H19" s="78">
        <f>Events[[#This Row],[Unit Cost]]*Events[[#This Row],[No. of units]]</f>
        <v>0</v>
      </c>
    </row>
    <row r="20" spans="1:8" x14ac:dyDescent="0.25">
      <c r="A20" s="99"/>
      <c r="B20" s="141"/>
      <c r="C20" s="20"/>
      <c r="D20" s="20"/>
      <c r="E20" s="21"/>
      <c r="F20" s="14"/>
      <c r="G20" s="14"/>
      <c r="H20" s="78">
        <f>Events[[#This Row],[Unit Cost]]*Events[[#This Row],[No. of units]]</f>
        <v>0</v>
      </c>
    </row>
    <row r="21" spans="1:8" x14ac:dyDescent="0.25">
      <c r="A21" s="99"/>
      <c r="B21" s="141"/>
      <c r="C21" s="17"/>
      <c r="D21" s="17"/>
      <c r="E21" s="21"/>
      <c r="F21" s="14"/>
      <c r="G21" s="14"/>
      <c r="H21" s="78">
        <f>Events[[#This Row],[Unit Cost]]*Events[[#This Row],[No. of units]]</f>
        <v>0</v>
      </c>
    </row>
    <row r="22" spans="1:8" x14ac:dyDescent="0.25">
      <c r="A22" s="99"/>
      <c r="B22" s="141"/>
      <c r="C22" s="20"/>
      <c r="D22" s="20"/>
      <c r="E22" s="21"/>
      <c r="F22" s="14"/>
      <c r="G22" s="14"/>
      <c r="H22" s="78">
        <f>Events[[#This Row],[Unit Cost]]*Events[[#This Row],[No. of units]]</f>
        <v>0</v>
      </c>
    </row>
    <row r="23" spans="1:8" x14ac:dyDescent="0.25">
      <c r="A23" s="99"/>
      <c r="B23" s="141"/>
      <c r="C23" s="17"/>
      <c r="D23" s="17"/>
      <c r="E23" s="21"/>
      <c r="F23" s="14"/>
      <c r="G23" s="14"/>
      <c r="H23" s="78">
        <f>Events[[#This Row],[Unit Cost]]*Events[[#This Row],[No. of units]]</f>
        <v>0</v>
      </c>
    </row>
    <row r="24" spans="1:8" x14ac:dyDescent="0.25">
      <c r="A24" s="99"/>
      <c r="B24" s="141"/>
      <c r="C24" s="20"/>
      <c r="D24" s="20"/>
      <c r="E24" s="21"/>
      <c r="F24" s="14"/>
      <c r="G24" s="14"/>
      <c r="H24" s="78">
        <f>Events[[#This Row],[Unit Cost]]*Events[[#This Row],[No. of units]]</f>
        <v>0</v>
      </c>
    </row>
    <row r="25" spans="1:8" x14ac:dyDescent="0.25">
      <c r="A25" s="98"/>
      <c r="B25" s="141"/>
      <c r="C25" s="17"/>
      <c r="D25" s="17"/>
      <c r="E25" s="21"/>
      <c r="F25" s="14"/>
      <c r="G25" s="14"/>
      <c r="H25" s="78">
        <f>Events[[#This Row],[Unit Cost]]*Events[[#This Row],[No. of units]]</f>
        <v>0</v>
      </c>
    </row>
    <row r="26" spans="1:8" x14ac:dyDescent="0.25">
      <c r="A26" s="99"/>
      <c r="B26" s="141"/>
      <c r="C26" s="20"/>
      <c r="D26" s="20"/>
      <c r="E26" s="21"/>
      <c r="F26" s="14"/>
      <c r="G26" s="14"/>
      <c r="H26" s="78">
        <f>Events[[#This Row],[Unit Cost]]*Events[[#This Row],[No. of units]]</f>
        <v>0</v>
      </c>
    </row>
    <row r="27" spans="1:8" x14ac:dyDescent="0.25">
      <c r="A27" s="98"/>
      <c r="B27" s="141"/>
      <c r="C27" s="17"/>
      <c r="D27" s="17"/>
      <c r="E27" s="21"/>
      <c r="F27" s="14"/>
      <c r="G27" s="14"/>
      <c r="H27" s="78">
        <f>Events[[#This Row],[Unit Cost]]*Events[[#This Row],[No. of units]]</f>
        <v>0</v>
      </c>
    </row>
    <row r="28" spans="1:8" x14ac:dyDescent="0.25">
      <c r="A28" s="99"/>
      <c r="B28" s="141"/>
      <c r="C28" s="20"/>
      <c r="D28" s="20"/>
      <c r="E28" s="21"/>
      <c r="F28" s="14"/>
      <c r="G28" s="14"/>
      <c r="H28" s="78">
        <f>Events[[#This Row],[Unit Cost]]*Events[[#This Row],[No. of units]]</f>
        <v>0</v>
      </c>
    </row>
    <row r="29" spans="1:8" x14ac:dyDescent="0.25">
      <c r="A29" s="98"/>
      <c r="B29" s="141"/>
      <c r="C29" s="17"/>
      <c r="D29" s="17"/>
      <c r="E29" s="21"/>
      <c r="F29" s="14"/>
      <c r="G29" s="14"/>
      <c r="H29" s="78">
        <f>Events[[#This Row],[Unit Cost]]*Events[[#This Row],[No. of units]]</f>
        <v>0</v>
      </c>
    </row>
    <row r="30" spans="1:8" x14ac:dyDescent="0.25">
      <c r="A30" s="99"/>
      <c r="B30" s="141"/>
      <c r="C30" s="20"/>
      <c r="D30" s="20"/>
      <c r="E30" s="21"/>
      <c r="F30" s="14"/>
      <c r="G30" s="14"/>
      <c r="H30" s="78">
        <f>Events[[#This Row],[Unit Cost]]*Events[[#This Row],[No. of units]]</f>
        <v>0</v>
      </c>
    </row>
    <row r="31" spans="1:8" x14ac:dyDescent="0.25">
      <c r="A31" s="98"/>
      <c r="B31" s="141"/>
      <c r="C31" s="17"/>
      <c r="D31" s="17"/>
      <c r="E31" s="21"/>
      <c r="F31" s="14"/>
      <c r="G31" s="14"/>
      <c r="H31" s="78">
        <f>Events[[#This Row],[Unit Cost]]*Events[[#This Row],[No. of units]]</f>
        <v>0</v>
      </c>
    </row>
    <row r="32" spans="1:8" x14ac:dyDescent="0.25">
      <c r="A32" s="99"/>
      <c r="B32" s="141"/>
      <c r="C32" s="20"/>
      <c r="D32" s="20"/>
      <c r="E32" s="21"/>
      <c r="F32" s="14"/>
      <c r="G32" s="14"/>
      <c r="H32" s="78">
        <f>Events[[#This Row],[Unit Cost]]*Events[[#This Row],[No. of units]]</f>
        <v>0</v>
      </c>
    </row>
    <row r="33" spans="1:8" x14ac:dyDescent="0.25">
      <c r="A33" s="88" t="s">
        <v>36</v>
      </c>
      <c r="B33" s="79"/>
      <c r="C33" s="79"/>
      <c r="D33" s="79"/>
      <c r="E33" s="80"/>
      <c r="F33" s="79"/>
      <c r="G33" s="89"/>
      <c r="H33" s="82">
        <f>SUBTOTAL(109,Events[TOTAL])</f>
        <v>0</v>
      </c>
    </row>
  </sheetData>
  <sheetProtection algorithmName="SHA-512" hashValue="2yXB8twAchuRJujiAhQoc/6HqN9QJLkbVvhrCcAkAy5UHqVI1W/osUnbpdBfNNzVoQPcmcrSSbEUjg8FYh/MdA==" saltValue="z75egYiqX/qChEO77gLiYQ==" spinCount="100000" sheet="1" objects="1" scenarios="1"/>
  <mergeCells count="3">
    <mergeCell ref="A1:H1"/>
    <mergeCell ref="A2:H2"/>
    <mergeCell ref="A3:H3"/>
  </mergeCells>
  <dataValidations xWindow="208" yWindow="469" count="4">
    <dataValidation type="decimal" allowBlank="1" showInputMessage="1" showErrorMessage="1" errorTitle="Out of budget scope" error="Please only enter Activities within the pre-defined output. If the Outputs are not defined, please enter Outputs in the Summary Budget sheet. " promptTitle="Please enter number only" prompt="If you want to enter&quot;Activity 1.2&quot;, please enter &quot;1.2&quot; only" sqref="A5:A32" xr:uid="{F180F2E3-8169-4A6E-8523-16E0C062A74F}">
      <formula1>MIN(INDIRECT("Summary_1[I. PROJECT ACTIVITIES ]"))</formula1>
      <formula2>MAX(INDIRECT("Summary_1[I. PROJECT ACTIVITIES ]"))+0.9</formula2>
    </dataValidation>
    <dataValidation type="list" allowBlank="1" showInputMessage="1" showErrorMessage="1" sqref="D5:D32" xr:uid="{9474EC7A-82BF-4ED7-81DE-E220B1A6FBDA}">
      <formula1>"Transportation,Accomodation,Venue,Conference Equipement,Materials,Translations services,Event Facilitation(Consultants)"</formula1>
    </dataValidation>
    <dataValidation showInputMessage="1" showErrorMessage="1" sqref="D4" xr:uid="{EDA9F1B8-DE5A-48A3-B249-BD4D3D6D832D}"/>
    <dataValidation type="list" allowBlank="1" showInputMessage="1" showErrorMessage="1" sqref="C5:C32" xr:uid="{AFE5CE27-10AB-4C42-BF26-63C8874FE046}">
      <formula1>"Workshop, Siminar, Training"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5"/>
  <sheetViews>
    <sheetView showGridLines="0" zoomScaleNormal="100" workbookViewId="0">
      <selection sqref="A1:H1"/>
    </sheetView>
  </sheetViews>
  <sheetFormatPr defaultRowHeight="15" x14ac:dyDescent="0.25"/>
  <cols>
    <col min="1" max="1" width="17.42578125" customWidth="1"/>
    <col min="2" max="2" width="32.7109375" bestFit="1" customWidth="1"/>
    <col min="3" max="3" width="21.7109375" customWidth="1"/>
    <col min="4" max="4" width="25.140625" customWidth="1"/>
    <col min="5" max="5" width="13.140625" customWidth="1"/>
    <col min="6" max="6" width="9" customWidth="1"/>
    <col min="7" max="7" width="8.85546875" customWidth="1"/>
    <col min="8" max="8" width="17.5703125" customWidth="1"/>
  </cols>
  <sheetData>
    <row r="1" spans="1:8" ht="15" customHeight="1" x14ac:dyDescent="0.25">
      <c r="A1" s="166" t="s">
        <v>65</v>
      </c>
      <c r="B1" s="166"/>
      <c r="C1" s="166"/>
      <c r="D1" s="166"/>
      <c r="E1" s="166"/>
      <c r="F1" s="166"/>
      <c r="G1" s="166"/>
      <c r="H1" s="166"/>
    </row>
    <row r="2" spans="1:8" ht="15.6" customHeight="1" x14ac:dyDescent="0.25">
      <c r="A2" s="166" t="s">
        <v>32</v>
      </c>
      <c r="B2" s="166"/>
      <c r="C2" s="166"/>
      <c r="D2" s="166"/>
      <c r="E2" s="166"/>
      <c r="F2" s="166"/>
      <c r="G2" s="166"/>
      <c r="H2" s="166"/>
    </row>
    <row r="3" spans="1:8" ht="15.6" customHeight="1" x14ac:dyDescent="0.25">
      <c r="A3" s="168" t="s">
        <v>80</v>
      </c>
      <c r="B3" s="168"/>
      <c r="C3" s="168"/>
      <c r="D3" s="168"/>
      <c r="E3" s="168"/>
      <c r="F3" s="168"/>
      <c r="G3" s="168"/>
      <c r="H3" s="168"/>
    </row>
    <row r="4" spans="1:8" ht="30" x14ac:dyDescent="0.25">
      <c r="A4" s="85" t="s">
        <v>55</v>
      </c>
      <c r="B4" s="75" t="s">
        <v>54</v>
      </c>
      <c r="C4" s="75" t="s">
        <v>84</v>
      </c>
      <c r="D4" s="75" t="s">
        <v>68</v>
      </c>
      <c r="E4" s="75" t="s">
        <v>8</v>
      </c>
      <c r="F4" s="75" t="s">
        <v>9</v>
      </c>
      <c r="G4" s="75" t="s">
        <v>10</v>
      </c>
      <c r="H4" s="76" t="s">
        <v>11</v>
      </c>
    </row>
    <row r="5" spans="1:8" x14ac:dyDescent="0.25">
      <c r="A5" s="96"/>
      <c r="B5" s="139" t="s">
        <v>79</v>
      </c>
      <c r="C5" s="17"/>
      <c r="D5" s="142"/>
      <c r="E5" s="18"/>
      <c r="F5" s="34"/>
      <c r="G5" s="34"/>
      <c r="H5" s="77">
        <f>DISSEMINATION[[#This Row],[Unit Cost]]*DISSEMINATION[[#This Row],[No. of units]]</f>
        <v>0</v>
      </c>
    </row>
    <row r="6" spans="1:8" x14ac:dyDescent="0.25">
      <c r="A6" s="97"/>
      <c r="B6" s="141"/>
      <c r="C6" s="20"/>
      <c r="D6" s="141"/>
      <c r="E6" s="21"/>
      <c r="F6" s="14"/>
      <c r="G6" s="14"/>
      <c r="H6" s="78">
        <f>DISSEMINATION[[#This Row],[Unit Cost]]*DISSEMINATION[[#This Row],[No. of units]]</f>
        <v>0</v>
      </c>
    </row>
    <row r="7" spans="1:8" x14ac:dyDescent="0.25">
      <c r="A7" s="96"/>
      <c r="B7" s="141"/>
      <c r="C7" s="17"/>
      <c r="D7" s="141"/>
      <c r="E7" s="21"/>
      <c r="F7" s="14"/>
      <c r="G7" s="14"/>
      <c r="H7" s="78">
        <f>DISSEMINATION[[#This Row],[Unit Cost]]*DISSEMINATION[[#This Row],[No. of units]]</f>
        <v>0</v>
      </c>
    </row>
    <row r="8" spans="1:8" x14ac:dyDescent="0.25">
      <c r="A8" s="97"/>
      <c r="B8" s="141"/>
      <c r="C8" s="20"/>
      <c r="D8" s="141"/>
      <c r="E8" s="21"/>
      <c r="F8" s="14"/>
      <c r="G8" s="14"/>
      <c r="H8" s="78">
        <f>DISSEMINATION[[#This Row],[Unit Cost]]*DISSEMINATION[[#This Row],[No. of units]]</f>
        <v>0</v>
      </c>
    </row>
    <row r="9" spans="1:8" x14ac:dyDescent="0.25">
      <c r="A9" s="96"/>
      <c r="B9" s="141"/>
      <c r="C9" s="17"/>
      <c r="D9" s="141"/>
      <c r="E9" s="21"/>
      <c r="F9" s="14"/>
      <c r="G9" s="14"/>
      <c r="H9" s="78">
        <f>DISSEMINATION[[#This Row],[Unit Cost]]*DISSEMINATION[[#This Row],[No. of units]]</f>
        <v>0</v>
      </c>
    </row>
    <row r="10" spans="1:8" x14ac:dyDescent="0.25">
      <c r="A10" s="97"/>
      <c r="B10" s="141"/>
      <c r="C10" s="20"/>
      <c r="D10" s="141"/>
      <c r="E10" s="21"/>
      <c r="F10" s="14"/>
      <c r="G10" s="14"/>
      <c r="H10" s="78">
        <f>DISSEMINATION[[#This Row],[Unit Cost]]*DISSEMINATION[[#This Row],[No. of units]]</f>
        <v>0</v>
      </c>
    </row>
    <row r="11" spans="1:8" x14ac:dyDescent="0.25">
      <c r="A11" s="96"/>
      <c r="B11" s="141"/>
      <c r="C11" s="17"/>
      <c r="D11" s="141"/>
      <c r="E11" s="21"/>
      <c r="F11" s="14"/>
      <c r="G11" s="14"/>
      <c r="H11" s="78">
        <f>DISSEMINATION[[#This Row],[Unit Cost]]*DISSEMINATION[[#This Row],[No. of units]]</f>
        <v>0</v>
      </c>
    </row>
    <row r="12" spans="1:8" x14ac:dyDescent="0.25">
      <c r="A12" s="97"/>
      <c r="B12" s="141"/>
      <c r="C12" s="20"/>
      <c r="D12" s="141"/>
      <c r="E12" s="21"/>
      <c r="F12" s="14"/>
      <c r="G12" s="14"/>
      <c r="H12" s="78">
        <f>DISSEMINATION[[#This Row],[Unit Cost]]*DISSEMINATION[[#This Row],[No. of units]]</f>
        <v>0</v>
      </c>
    </row>
    <row r="13" spans="1:8" x14ac:dyDescent="0.25">
      <c r="A13" s="96"/>
      <c r="B13" s="141"/>
      <c r="C13" s="17"/>
      <c r="D13" s="141"/>
      <c r="E13" s="21"/>
      <c r="F13" s="14"/>
      <c r="G13" s="14"/>
      <c r="H13" s="78">
        <f>DISSEMINATION[[#This Row],[Unit Cost]]*DISSEMINATION[[#This Row],[No. of units]]</f>
        <v>0</v>
      </c>
    </row>
    <row r="14" spans="1:8" x14ac:dyDescent="0.25">
      <c r="A14" s="97"/>
      <c r="B14" s="141"/>
      <c r="C14" s="20"/>
      <c r="D14" s="141"/>
      <c r="E14" s="21"/>
      <c r="F14" s="14"/>
      <c r="G14" s="14"/>
      <c r="H14" s="78">
        <f>DISSEMINATION[[#This Row],[Unit Cost]]*DISSEMINATION[[#This Row],[No. of units]]</f>
        <v>0</v>
      </c>
    </row>
    <row r="15" spans="1:8" x14ac:dyDescent="0.25">
      <c r="A15" s="96"/>
      <c r="B15" s="141"/>
      <c r="C15" s="17"/>
      <c r="D15" s="141"/>
      <c r="E15" s="21"/>
      <c r="F15" s="14"/>
      <c r="G15" s="14"/>
      <c r="H15" s="78">
        <f>DISSEMINATION[[#This Row],[Unit Cost]]*DISSEMINATION[[#This Row],[No. of units]]</f>
        <v>0</v>
      </c>
    </row>
    <row r="16" spans="1:8" x14ac:dyDescent="0.25">
      <c r="A16" s="97"/>
      <c r="B16" s="141"/>
      <c r="C16" s="20"/>
      <c r="D16" s="141"/>
      <c r="E16" s="21"/>
      <c r="F16" s="14"/>
      <c r="G16" s="14"/>
      <c r="H16" s="78">
        <f>DISSEMINATION[[#This Row],[Unit Cost]]*DISSEMINATION[[#This Row],[No. of units]]</f>
        <v>0</v>
      </c>
    </row>
    <row r="17" spans="1:8" x14ac:dyDescent="0.25">
      <c r="A17" s="96"/>
      <c r="B17" s="141"/>
      <c r="C17" s="17"/>
      <c r="D17" s="141"/>
      <c r="E17" s="21"/>
      <c r="F17" s="14"/>
      <c r="G17" s="14"/>
      <c r="H17" s="78">
        <f>DISSEMINATION[[#This Row],[Unit Cost]]*DISSEMINATION[[#This Row],[No. of units]]</f>
        <v>0</v>
      </c>
    </row>
    <row r="18" spans="1:8" x14ac:dyDescent="0.25">
      <c r="A18" s="97"/>
      <c r="B18" s="141"/>
      <c r="C18" s="20"/>
      <c r="D18" s="141"/>
      <c r="E18" s="21"/>
      <c r="F18" s="14"/>
      <c r="G18" s="14"/>
      <c r="H18" s="78">
        <f>DISSEMINATION[[#This Row],[Unit Cost]]*DISSEMINATION[[#This Row],[No. of units]]</f>
        <v>0</v>
      </c>
    </row>
    <row r="19" spans="1:8" x14ac:dyDescent="0.25">
      <c r="A19" s="96"/>
      <c r="B19" s="141"/>
      <c r="C19" s="17"/>
      <c r="D19" s="141"/>
      <c r="E19" s="21"/>
      <c r="F19" s="14"/>
      <c r="G19" s="14"/>
      <c r="H19" s="78">
        <f>DISSEMINATION[[#This Row],[Unit Cost]]*DISSEMINATION[[#This Row],[No. of units]]</f>
        <v>0</v>
      </c>
    </row>
    <row r="20" spans="1:8" x14ac:dyDescent="0.25">
      <c r="A20" s="97"/>
      <c r="B20" s="141"/>
      <c r="C20" s="20"/>
      <c r="D20" s="141"/>
      <c r="E20" s="21"/>
      <c r="F20" s="14"/>
      <c r="G20" s="14"/>
      <c r="H20" s="78">
        <f>DISSEMINATION[[#This Row],[Unit Cost]]*DISSEMINATION[[#This Row],[No. of units]]</f>
        <v>0</v>
      </c>
    </row>
    <row r="21" spans="1:8" x14ac:dyDescent="0.25">
      <c r="A21" s="96"/>
      <c r="B21" s="141"/>
      <c r="C21" s="17"/>
      <c r="D21" s="141"/>
      <c r="E21" s="21"/>
      <c r="F21" s="14"/>
      <c r="G21" s="14"/>
      <c r="H21" s="78">
        <f>DISSEMINATION[[#This Row],[Unit Cost]]*DISSEMINATION[[#This Row],[No. of units]]</f>
        <v>0</v>
      </c>
    </row>
    <row r="22" spans="1:8" x14ac:dyDescent="0.25">
      <c r="A22" s="97"/>
      <c r="B22" s="141"/>
      <c r="C22" s="20"/>
      <c r="D22" s="141"/>
      <c r="E22" s="21"/>
      <c r="F22" s="14"/>
      <c r="G22" s="14"/>
      <c r="H22" s="78">
        <f>DISSEMINATION[[#This Row],[Unit Cost]]*DISSEMINATION[[#This Row],[No. of units]]</f>
        <v>0</v>
      </c>
    </row>
    <row r="23" spans="1:8" x14ac:dyDescent="0.25">
      <c r="A23" s="96"/>
      <c r="B23" s="141"/>
      <c r="C23" s="17"/>
      <c r="D23" s="141"/>
      <c r="E23" s="21"/>
      <c r="F23" s="14"/>
      <c r="G23" s="14"/>
      <c r="H23" s="78">
        <f>DISSEMINATION[[#This Row],[Unit Cost]]*DISSEMINATION[[#This Row],[No. of units]]</f>
        <v>0</v>
      </c>
    </row>
    <row r="24" spans="1:8" x14ac:dyDescent="0.25">
      <c r="A24" s="97"/>
      <c r="B24" s="141"/>
      <c r="C24" s="20"/>
      <c r="D24" s="141"/>
      <c r="E24" s="21"/>
      <c r="F24" s="14"/>
      <c r="G24" s="14"/>
      <c r="H24" s="78">
        <f>DISSEMINATION[[#This Row],[Unit Cost]]*DISSEMINATION[[#This Row],[No. of units]]</f>
        <v>0</v>
      </c>
    </row>
    <row r="25" spans="1:8" x14ac:dyDescent="0.25">
      <c r="A25" s="88" t="s">
        <v>36</v>
      </c>
      <c r="B25" s="79"/>
      <c r="C25" s="79"/>
      <c r="D25" s="79"/>
      <c r="E25" s="79"/>
      <c r="F25" s="93"/>
      <c r="G25" s="100"/>
      <c r="H25" s="82">
        <f>SUBTOTAL(109,DISSEMINATION[TOTAL])</f>
        <v>0</v>
      </c>
    </row>
  </sheetData>
  <sheetProtection algorithmName="SHA-512" hashValue="b6Acgc2H02x/F5YcldQMD0NZZppyCxAjFKZH+J9wtzmY6vbA2oeXji2qN6aX6msOxlYiFs/pyZWJGj5QKzDecw==" saltValue="R6zGz82lI+ZYRw24HPquVQ==" spinCount="100000" sheet="1" objects="1" scenarios="1"/>
  <mergeCells count="3">
    <mergeCell ref="A1:H1"/>
    <mergeCell ref="A2:H2"/>
    <mergeCell ref="A3:H3"/>
  </mergeCells>
  <dataValidations xWindow="154" yWindow="442" count="3">
    <dataValidation type="list" allowBlank="1" showInputMessage="1" showErrorMessage="1" sqref="C5:C24" xr:uid="{69470216-A312-4849-849E-E734D00045E9}">
      <formula1>"Design and Print, Production Cost,Reference Materials,Media service,Other [please specify]"</formula1>
    </dataValidation>
    <dataValidation showInputMessage="1" showErrorMessage="1" sqref="C4:D4" xr:uid="{F7C8C5BB-2F74-4F48-8A21-FDBBC2FDEB5F}"/>
    <dataValidation type="decimal" allowBlank="1" showInputMessage="1" showErrorMessage="1" errorTitle="Out of budget scope" error="Please only enter Activities within the pre-defined output. If the Outputs are not defined, please enter Outputs in the Summary Budget sheet. " promptTitle="Please enter number only" prompt="If you want to enter&quot;Activity 1.2&quot;, please enter &quot;1.2&quot; only" sqref="A5:A24" xr:uid="{09AC83B2-B166-4C1F-AC52-EF85E97CB70E}">
      <formula1>MIN(INDIRECT("Summary_1[I. PROJECT ACTIVITIES ]"))</formula1>
      <formula2>MAX(INDIRECT("Summary_1[I. PROJECT ACTIVITIES ]"))+0.9</formula2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1"/>
  <sheetViews>
    <sheetView showGridLines="0" zoomScaleNormal="100" workbookViewId="0">
      <selection sqref="A1:H1"/>
    </sheetView>
  </sheetViews>
  <sheetFormatPr defaultRowHeight="15" x14ac:dyDescent="0.25"/>
  <cols>
    <col min="1" max="1" width="16.7109375" customWidth="1"/>
    <col min="2" max="2" width="29.140625" bestFit="1" customWidth="1"/>
    <col min="3" max="3" width="25.5703125" customWidth="1"/>
    <col min="4" max="4" width="16.7109375" customWidth="1"/>
    <col min="5" max="5" width="10.28515625" customWidth="1"/>
    <col min="6" max="6" width="10.140625" customWidth="1"/>
    <col min="7" max="7" width="15.5703125" customWidth="1"/>
    <col min="8" max="8" width="14.85546875" customWidth="1"/>
  </cols>
  <sheetData>
    <row r="1" spans="1:8" ht="15" customHeight="1" x14ac:dyDescent="0.25">
      <c r="A1" s="166" t="s">
        <v>38</v>
      </c>
      <c r="B1" s="166"/>
      <c r="C1" s="166"/>
      <c r="D1" s="166"/>
      <c r="E1" s="166"/>
      <c r="F1" s="166"/>
      <c r="G1" s="166"/>
      <c r="H1" s="166"/>
    </row>
    <row r="2" spans="1:8" x14ac:dyDescent="0.25">
      <c r="A2" s="166" t="s">
        <v>32</v>
      </c>
      <c r="B2" s="166"/>
      <c r="C2" s="166"/>
      <c r="D2" s="166"/>
      <c r="E2" s="166"/>
      <c r="F2" s="166"/>
      <c r="G2" s="166"/>
      <c r="H2" s="166"/>
    </row>
    <row r="3" spans="1:8" x14ac:dyDescent="0.25">
      <c r="A3" s="167" t="s">
        <v>85</v>
      </c>
      <c r="B3" s="167"/>
      <c r="C3" s="167"/>
      <c r="D3" s="167"/>
      <c r="E3" s="167"/>
      <c r="F3" s="167"/>
      <c r="G3" s="167"/>
      <c r="H3" s="167"/>
    </row>
    <row r="4" spans="1:8" x14ac:dyDescent="0.25">
      <c r="A4" s="168" t="s">
        <v>80</v>
      </c>
      <c r="B4" s="168"/>
      <c r="C4" s="168"/>
      <c r="D4" s="168"/>
      <c r="E4" s="168"/>
      <c r="F4" s="168"/>
      <c r="G4" s="168"/>
      <c r="H4" s="168"/>
    </row>
    <row r="5" spans="1:8" ht="16.5" customHeight="1" x14ac:dyDescent="0.25">
      <c r="A5" s="163" t="s">
        <v>66</v>
      </c>
      <c r="B5" s="164"/>
      <c r="C5" s="164"/>
      <c r="D5" s="164"/>
      <c r="E5" s="164"/>
      <c r="F5" s="164"/>
      <c r="G5" s="164"/>
      <c r="H5" s="165"/>
    </row>
    <row r="6" spans="1:8" ht="45" x14ac:dyDescent="0.25">
      <c r="A6" s="85" t="s">
        <v>55</v>
      </c>
      <c r="B6" s="75" t="s">
        <v>54</v>
      </c>
      <c r="C6" s="75" t="s">
        <v>88</v>
      </c>
      <c r="D6" s="75" t="s">
        <v>37</v>
      </c>
      <c r="E6" s="75" t="s">
        <v>8</v>
      </c>
      <c r="F6" s="75" t="s">
        <v>9</v>
      </c>
      <c r="G6" s="75" t="s">
        <v>10</v>
      </c>
      <c r="H6" s="76" t="s">
        <v>11</v>
      </c>
    </row>
    <row r="7" spans="1:8" ht="45" x14ac:dyDescent="0.25">
      <c r="A7" s="97"/>
      <c r="B7" s="139" t="s">
        <v>79</v>
      </c>
      <c r="C7" s="117"/>
      <c r="D7" s="143" t="s">
        <v>74</v>
      </c>
      <c r="E7" s="108"/>
      <c r="F7" s="118"/>
      <c r="G7" s="118"/>
      <c r="H7" s="138">
        <f>Assets[[#This Row],[Unit Cost]]*Assets[[#This Row],[No. of units]]</f>
        <v>0</v>
      </c>
    </row>
    <row r="8" spans="1:8" x14ac:dyDescent="0.25">
      <c r="A8" s="97"/>
      <c r="B8" s="137"/>
      <c r="C8" s="117"/>
      <c r="D8" s="117"/>
      <c r="E8" s="108"/>
      <c r="F8" s="118"/>
      <c r="G8" s="118"/>
      <c r="H8" s="138">
        <f>Assets[[#This Row],[Unit Cost]]*Assets[[#This Row],[No. of units]]</f>
        <v>0</v>
      </c>
    </row>
    <row r="9" spans="1:8" x14ac:dyDescent="0.25">
      <c r="A9" s="97"/>
      <c r="B9" s="137"/>
      <c r="C9" s="117"/>
      <c r="D9" s="117"/>
      <c r="E9" s="108"/>
      <c r="F9" s="118"/>
      <c r="G9" s="118"/>
      <c r="H9" s="138">
        <f>Assets[[#This Row],[Unit Cost]]*Assets[[#This Row],[No. of units]]</f>
        <v>0</v>
      </c>
    </row>
    <row r="10" spans="1:8" x14ac:dyDescent="0.25">
      <c r="A10" s="97"/>
      <c r="B10" s="137"/>
      <c r="C10" s="117"/>
      <c r="D10" s="117"/>
      <c r="E10" s="108"/>
      <c r="F10" s="118"/>
      <c r="G10" s="118"/>
      <c r="H10" s="138">
        <f>Assets[[#This Row],[Unit Cost]]*Assets[[#This Row],[No. of units]]</f>
        <v>0</v>
      </c>
    </row>
    <row r="11" spans="1:8" x14ac:dyDescent="0.25">
      <c r="A11" s="97"/>
      <c r="B11" s="137"/>
      <c r="C11" s="117"/>
      <c r="D11" s="117"/>
      <c r="E11" s="108"/>
      <c r="F11" s="118"/>
      <c r="G11" s="118"/>
      <c r="H11" s="138">
        <f>Assets[[#This Row],[Unit Cost]]*Assets[[#This Row],[No. of units]]</f>
        <v>0</v>
      </c>
    </row>
    <row r="12" spans="1:8" x14ac:dyDescent="0.25">
      <c r="A12" s="97"/>
      <c r="B12" s="137"/>
      <c r="C12" s="117"/>
      <c r="D12" s="117"/>
      <c r="E12" s="108"/>
      <c r="F12" s="118"/>
      <c r="G12" s="118"/>
      <c r="H12" s="101">
        <f>Assets[[#This Row],[Unit Cost]]*Assets[[#This Row],[No. of units]]</f>
        <v>0</v>
      </c>
    </row>
    <row r="13" spans="1:8" x14ac:dyDescent="0.25">
      <c r="A13" s="97"/>
      <c r="B13" s="137"/>
      <c r="C13" s="117"/>
      <c r="D13" s="117"/>
      <c r="E13" s="108"/>
      <c r="F13" s="118"/>
      <c r="G13" s="118"/>
      <c r="H13" s="102">
        <f>Assets[[#This Row],[Unit Cost]]*Assets[[#This Row],[No. of units]]</f>
        <v>0</v>
      </c>
    </row>
    <row r="14" spans="1:8" x14ac:dyDescent="0.25">
      <c r="A14" s="97"/>
      <c r="B14" s="137"/>
      <c r="C14" s="117"/>
      <c r="D14" s="117"/>
      <c r="E14" s="108"/>
      <c r="F14" s="118"/>
      <c r="G14" s="118"/>
      <c r="H14" s="102">
        <f>Assets[[#This Row],[Unit Cost]]*Assets[[#This Row],[No. of units]]</f>
        <v>0</v>
      </c>
    </row>
    <row r="15" spans="1:8" x14ac:dyDescent="0.25">
      <c r="A15" s="97"/>
      <c r="B15" s="137"/>
      <c r="C15" s="117"/>
      <c r="D15" s="117"/>
      <c r="E15" s="108"/>
      <c r="F15" s="118"/>
      <c r="G15" s="118"/>
      <c r="H15" s="102">
        <f>Assets[[#This Row],[Unit Cost]]*Assets[[#This Row],[No. of units]]</f>
        <v>0</v>
      </c>
    </row>
    <row r="16" spans="1:8" x14ac:dyDescent="0.25">
      <c r="A16" s="97"/>
      <c r="B16" s="137"/>
      <c r="C16" s="117"/>
      <c r="D16" s="117"/>
      <c r="E16" s="108"/>
      <c r="F16" s="118"/>
      <c r="G16" s="118"/>
      <c r="H16" s="102">
        <f>Assets[[#This Row],[Unit Cost]]*Assets[[#This Row],[No. of units]]</f>
        <v>0</v>
      </c>
    </row>
    <row r="17" spans="1:8" x14ac:dyDescent="0.25">
      <c r="A17" s="97"/>
      <c r="B17" s="137"/>
      <c r="C17" s="117"/>
      <c r="D17" s="117"/>
      <c r="E17" s="108"/>
      <c r="F17" s="118"/>
      <c r="G17" s="118"/>
      <c r="H17" s="102">
        <f>Assets[[#This Row],[Unit Cost]]*Assets[[#This Row],[No. of units]]</f>
        <v>0</v>
      </c>
    </row>
    <row r="18" spans="1:8" x14ac:dyDescent="0.25">
      <c r="A18" s="97"/>
      <c r="B18" s="137"/>
      <c r="C18" s="117"/>
      <c r="D18" s="117"/>
      <c r="E18" s="108"/>
      <c r="F18" s="118"/>
      <c r="G18" s="118"/>
      <c r="H18" s="102">
        <f>Assets[[#This Row],[Unit Cost]]*Assets[[#This Row],[No. of units]]</f>
        <v>0</v>
      </c>
    </row>
    <row r="19" spans="1:8" x14ac:dyDescent="0.25">
      <c r="A19" s="97"/>
      <c r="B19" s="137"/>
      <c r="C19" s="117"/>
      <c r="D19" s="117"/>
      <c r="E19" s="108"/>
      <c r="F19" s="118"/>
      <c r="G19" s="118"/>
      <c r="H19" s="102">
        <f>Assets[[#This Row],[Unit Cost]]*Assets[[#This Row],[No. of units]]</f>
        <v>0</v>
      </c>
    </row>
    <row r="20" spans="1:8" x14ac:dyDescent="0.25">
      <c r="A20" s="97"/>
      <c r="B20" s="137"/>
      <c r="C20" s="117"/>
      <c r="D20" s="117"/>
      <c r="E20" s="108"/>
      <c r="F20" s="118"/>
      <c r="G20" s="118"/>
      <c r="H20" s="102">
        <f>Assets[[#This Row],[Unit Cost]]*Assets[[#This Row],[No. of units]]</f>
        <v>0</v>
      </c>
    </row>
    <row r="21" spans="1:8" x14ac:dyDescent="0.25">
      <c r="A21" s="97"/>
      <c r="B21" s="137"/>
      <c r="C21" s="117"/>
      <c r="D21" s="117"/>
      <c r="E21" s="108"/>
      <c r="F21" s="118"/>
      <c r="G21" s="118"/>
      <c r="H21" s="102">
        <f>Assets[[#This Row],[Unit Cost]]*Assets[[#This Row],[No. of units]]</f>
        <v>0</v>
      </c>
    </row>
    <row r="22" spans="1:8" x14ac:dyDescent="0.25">
      <c r="A22" s="97"/>
      <c r="B22" s="137"/>
      <c r="C22" s="117"/>
      <c r="D22" s="117"/>
      <c r="E22" s="108"/>
      <c r="F22" s="118"/>
      <c r="G22" s="118"/>
      <c r="H22" s="102">
        <f>Assets[[#This Row],[Unit Cost]]*Assets[[#This Row],[No. of units]]</f>
        <v>0</v>
      </c>
    </row>
    <row r="23" spans="1:8" x14ac:dyDescent="0.25">
      <c r="A23" s="97"/>
      <c r="B23" s="137"/>
      <c r="C23" s="117"/>
      <c r="D23" s="117"/>
      <c r="E23" s="108"/>
      <c r="F23" s="118"/>
      <c r="G23" s="118"/>
      <c r="H23" s="102">
        <f>Assets[[#This Row],[Unit Cost]]*Assets[[#This Row],[No. of units]]</f>
        <v>0</v>
      </c>
    </row>
    <row r="24" spans="1:8" x14ac:dyDescent="0.25">
      <c r="A24" s="97"/>
      <c r="B24" s="137"/>
      <c r="C24" s="117"/>
      <c r="D24" s="117"/>
      <c r="E24" s="108"/>
      <c r="F24" s="118"/>
      <c r="G24" s="118"/>
      <c r="H24" s="102">
        <f>Assets[[#This Row],[Unit Cost]]*Assets[[#This Row],[No. of units]]</f>
        <v>0</v>
      </c>
    </row>
    <row r="25" spans="1:8" x14ac:dyDescent="0.25">
      <c r="A25" s="97"/>
      <c r="B25" s="137"/>
      <c r="C25" s="117"/>
      <c r="D25" s="117"/>
      <c r="E25" s="108"/>
      <c r="F25" s="118"/>
      <c r="G25" s="118"/>
      <c r="H25" s="102">
        <f>Assets[[#This Row],[Unit Cost]]*Assets[[#This Row],[No. of units]]</f>
        <v>0</v>
      </c>
    </row>
    <row r="26" spans="1:8" x14ac:dyDescent="0.25">
      <c r="A26" s="97"/>
      <c r="B26" s="137"/>
      <c r="C26" s="117"/>
      <c r="D26" s="117"/>
      <c r="E26" s="108"/>
      <c r="F26" s="118"/>
      <c r="G26" s="118"/>
      <c r="H26" s="102">
        <f>Assets[[#This Row],[Unit Cost]]*Assets[[#This Row],[No. of units]]</f>
        <v>0</v>
      </c>
    </row>
    <row r="27" spans="1:8" x14ac:dyDescent="0.25">
      <c r="A27" s="103" t="s">
        <v>36</v>
      </c>
      <c r="B27" s="104"/>
      <c r="C27" s="105"/>
      <c r="D27" s="105"/>
      <c r="E27" s="105"/>
      <c r="F27" s="105"/>
      <c r="G27" s="106"/>
      <c r="H27" s="107">
        <f>SUBTOTAL(109,Assets[TOTAL])</f>
        <v>0</v>
      </c>
    </row>
    <row r="29" spans="1:8" x14ac:dyDescent="0.25">
      <c r="A29" s="173" t="s">
        <v>45</v>
      </c>
      <c r="B29" s="174"/>
      <c r="C29" s="174"/>
      <c r="D29" s="174"/>
      <c r="E29" s="174"/>
      <c r="F29" s="174"/>
      <c r="G29" s="175"/>
    </row>
    <row r="30" spans="1:8" ht="30" x14ac:dyDescent="0.25">
      <c r="A30" s="35" t="s">
        <v>55</v>
      </c>
      <c r="B30" s="15" t="s">
        <v>54</v>
      </c>
      <c r="C30" s="15" t="s">
        <v>18</v>
      </c>
      <c r="D30" s="15" t="s">
        <v>8</v>
      </c>
      <c r="E30" s="15" t="s">
        <v>9</v>
      </c>
      <c r="F30" s="15" t="s">
        <v>10</v>
      </c>
      <c r="G30" s="16" t="s">
        <v>11</v>
      </c>
    </row>
    <row r="31" spans="1:8" ht="30" x14ac:dyDescent="0.25">
      <c r="A31" s="109"/>
      <c r="B31" s="139" t="s">
        <v>79</v>
      </c>
      <c r="C31" s="25"/>
      <c r="D31" s="110"/>
      <c r="E31" s="25"/>
      <c r="F31" s="25"/>
      <c r="G31" s="36">
        <f>Others[[#This Row],[Unit Cost]]*Others[[#This Row],[No. of units]]</f>
        <v>0</v>
      </c>
    </row>
    <row r="32" spans="1:8" x14ac:dyDescent="0.25">
      <c r="A32" s="111"/>
      <c r="B32" s="141"/>
      <c r="C32" s="20"/>
      <c r="D32" s="37"/>
      <c r="E32" s="20"/>
      <c r="F32" s="20"/>
      <c r="G32" s="33">
        <f>Others[[#This Row],[Unit Cost]]*Others[[#This Row],[No. of units]]</f>
        <v>0</v>
      </c>
    </row>
    <row r="33" spans="1:7" x14ac:dyDescent="0.25">
      <c r="A33" s="111"/>
      <c r="B33" s="141"/>
      <c r="C33" s="20"/>
      <c r="D33" s="37"/>
      <c r="E33" s="20"/>
      <c r="F33" s="20"/>
      <c r="G33" s="33">
        <f>Others[[#This Row],[Unit Cost]]*Others[[#This Row],[No. of units]]</f>
        <v>0</v>
      </c>
    </row>
    <row r="34" spans="1:7" x14ac:dyDescent="0.25">
      <c r="A34" s="111"/>
      <c r="B34" s="141"/>
      <c r="C34" s="20"/>
      <c r="D34" s="37"/>
      <c r="E34" s="20"/>
      <c r="F34" s="20"/>
      <c r="G34" s="33">
        <f>Others[[#This Row],[Unit Cost]]*Others[[#This Row],[No. of units]]</f>
        <v>0</v>
      </c>
    </row>
    <row r="35" spans="1:7" x14ac:dyDescent="0.25">
      <c r="A35" s="111"/>
      <c r="B35" s="141"/>
      <c r="C35" s="20"/>
      <c r="D35" s="37"/>
      <c r="E35" s="20"/>
      <c r="F35" s="20"/>
      <c r="G35" s="33">
        <f>Others[[#This Row],[Unit Cost]]*Others[[#This Row],[No. of units]]</f>
        <v>0</v>
      </c>
    </row>
    <row r="36" spans="1:7" x14ac:dyDescent="0.25">
      <c r="A36" s="111"/>
      <c r="B36" s="141"/>
      <c r="C36" s="20"/>
      <c r="D36" s="37"/>
      <c r="E36" s="20"/>
      <c r="F36" s="20"/>
      <c r="G36" s="33">
        <f>Others[[#This Row],[Unit Cost]]*Others[[#This Row],[No. of units]]</f>
        <v>0</v>
      </c>
    </row>
    <row r="37" spans="1:7" x14ac:dyDescent="0.25">
      <c r="A37" s="111"/>
      <c r="B37" s="141"/>
      <c r="C37" s="20"/>
      <c r="D37" s="37"/>
      <c r="E37" s="20"/>
      <c r="F37" s="20"/>
      <c r="G37" s="33">
        <f>Others[[#This Row],[Unit Cost]]*Others[[#This Row],[No. of units]]</f>
        <v>0</v>
      </c>
    </row>
    <row r="38" spans="1:7" x14ac:dyDescent="0.25">
      <c r="A38" s="111"/>
      <c r="B38" s="141"/>
      <c r="C38" s="20"/>
      <c r="D38" s="37"/>
      <c r="E38" s="20"/>
      <c r="F38" s="20"/>
      <c r="G38" s="33">
        <f>Others[[#This Row],[Unit Cost]]*Others[[#This Row],[No. of units]]</f>
        <v>0</v>
      </c>
    </row>
    <row r="39" spans="1:7" x14ac:dyDescent="0.25">
      <c r="A39" s="111"/>
      <c r="B39" s="141"/>
      <c r="C39" s="20"/>
      <c r="D39" s="37"/>
      <c r="E39" s="20"/>
      <c r="F39" s="20"/>
      <c r="G39" s="33">
        <f>Others[[#This Row],[Unit Cost]]*Others[[#This Row],[No. of units]]</f>
        <v>0</v>
      </c>
    </row>
    <row r="40" spans="1:7" x14ac:dyDescent="0.25">
      <c r="A40" s="111"/>
      <c r="B40" s="141"/>
      <c r="C40" s="20"/>
      <c r="D40" s="37"/>
      <c r="E40" s="20"/>
      <c r="F40" s="20"/>
      <c r="G40" s="33">
        <f>Others[[#This Row],[Unit Cost]]*Others[[#This Row],[No. of units]]</f>
        <v>0</v>
      </c>
    </row>
    <row r="41" spans="1:7" x14ac:dyDescent="0.25">
      <c r="A41" s="111"/>
      <c r="B41" s="141"/>
      <c r="C41" s="20"/>
      <c r="D41" s="37"/>
      <c r="E41" s="20"/>
      <c r="F41" s="20"/>
      <c r="G41" s="33">
        <f>Others[[#This Row],[Unit Cost]]*Others[[#This Row],[No. of units]]</f>
        <v>0</v>
      </c>
    </row>
    <row r="42" spans="1:7" x14ac:dyDescent="0.25">
      <c r="A42" s="111"/>
      <c r="B42" s="141"/>
      <c r="C42" s="20"/>
      <c r="D42" s="37"/>
      <c r="E42" s="20"/>
      <c r="F42" s="20"/>
      <c r="G42" s="33">
        <f>Others[[#This Row],[Unit Cost]]*Others[[#This Row],[No. of units]]</f>
        <v>0</v>
      </c>
    </row>
    <row r="43" spans="1:7" x14ac:dyDescent="0.25">
      <c r="A43" s="111"/>
      <c r="B43" s="141"/>
      <c r="C43" s="20"/>
      <c r="D43" s="37"/>
      <c r="E43" s="20"/>
      <c r="F43" s="20"/>
      <c r="G43" s="33">
        <f>Others[[#This Row],[Unit Cost]]*Others[[#This Row],[No. of units]]</f>
        <v>0</v>
      </c>
    </row>
    <row r="44" spans="1:7" x14ac:dyDescent="0.25">
      <c r="A44" s="111"/>
      <c r="B44" s="141"/>
      <c r="C44" s="20"/>
      <c r="D44" s="37"/>
      <c r="E44" s="20"/>
      <c r="F44" s="20"/>
      <c r="G44" s="33">
        <f>Others[[#This Row],[Unit Cost]]*Others[[#This Row],[No. of units]]</f>
        <v>0</v>
      </c>
    </row>
    <row r="45" spans="1:7" x14ac:dyDescent="0.25">
      <c r="A45" s="111"/>
      <c r="B45" s="141"/>
      <c r="C45" s="20"/>
      <c r="D45" s="37"/>
      <c r="E45" s="20"/>
      <c r="F45" s="20"/>
      <c r="G45" s="33">
        <f>Others[[#This Row],[Unit Cost]]*Others[[#This Row],[No. of units]]</f>
        <v>0</v>
      </c>
    </row>
    <row r="46" spans="1:7" x14ac:dyDescent="0.25">
      <c r="A46" s="111"/>
      <c r="B46" s="141"/>
      <c r="C46" s="20"/>
      <c r="D46" s="37"/>
      <c r="E46" s="20"/>
      <c r="F46" s="20"/>
      <c r="G46" s="33">
        <f>Others[[#This Row],[Unit Cost]]*Others[[#This Row],[No. of units]]</f>
        <v>0</v>
      </c>
    </row>
    <row r="47" spans="1:7" x14ac:dyDescent="0.25">
      <c r="A47" s="111"/>
      <c r="B47" s="141"/>
      <c r="C47" s="20"/>
      <c r="D47" s="37"/>
      <c r="E47" s="20"/>
      <c r="F47" s="20"/>
      <c r="G47" s="33">
        <f>Others[[#This Row],[Unit Cost]]*Others[[#This Row],[No. of units]]</f>
        <v>0</v>
      </c>
    </row>
    <row r="48" spans="1:7" x14ac:dyDescent="0.25">
      <c r="A48" s="111"/>
      <c r="B48" s="141"/>
      <c r="C48" s="20"/>
      <c r="D48" s="37"/>
      <c r="E48" s="20"/>
      <c r="F48" s="20"/>
      <c r="G48" s="33">
        <f>Others[[#This Row],[Unit Cost]]*Others[[#This Row],[No. of units]]</f>
        <v>0</v>
      </c>
    </row>
    <row r="49" spans="1:7" x14ac:dyDescent="0.25">
      <c r="A49" s="111"/>
      <c r="B49" s="141"/>
      <c r="C49" s="20"/>
      <c r="D49" s="37"/>
      <c r="E49" s="20"/>
      <c r="F49" s="20"/>
      <c r="G49" s="33">
        <f>Others[[#This Row],[Unit Cost]]*Others[[#This Row],[No. of units]]</f>
        <v>0</v>
      </c>
    </row>
    <row r="50" spans="1:7" x14ac:dyDescent="0.25">
      <c r="A50" s="111"/>
      <c r="B50" s="141"/>
      <c r="C50" s="20"/>
      <c r="D50" s="37"/>
      <c r="E50" s="20"/>
      <c r="F50" s="20"/>
      <c r="G50" s="33">
        <f>Others[[#This Row],[Unit Cost]]*Others[[#This Row],[No. of units]]</f>
        <v>0</v>
      </c>
    </row>
    <row r="51" spans="1:7" x14ac:dyDescent="0.25">
      <c r="A51" s="28" t="s">
        <v>36</v>
      </c>
      <c r="B51" s="27"/>
      <c r="C51" s="27"/>
      <c r="D51" s="39"/>
      <c r="E51" s="27"/>
      <c r="F51" s="29"/>
      <c r="G51" s="38">
        <f>SUBTOTAL(109,Others[TOTAL])</f>
        <v>0</v>
      </c>
    </row>
  </sheetData>
  <sheetProtection algorithmName="SHA-512" hashValue="rCLScR8d+03QL73Xg9sLfqrxKklXmGyPhWj6ywG9hbGerC6LD6zddMuMbRKwnmPxH+T/ABNn8KQb4M+4z1tCJA==" saltValue="PZ/LnV6OtUEmQYCYmQgO7A==" spinCount="100000" sheet="1" objects="1" scenarios="1"/>
  <mergeCells count="6">
    <mergeCell ref="A29:G29"/>
    <mergeCell ref="A1:H1"/>
    <mergeCell ref="A2:H2"/>
    <mergeCell ref="A5:H5"/>
    <mergeCell ref="A4:H4"/>
    <mergeCell ref="A3:H3"/>
  </mergeCells>
  <dataValidations xWindow="196" yWindow="553" count="1">
    <dataValidation type="decimal" allowBlank="1" showInputMessage="1" showErrorMessage="1" errorTitle="Out of budget scope" error="Please only enter Activities within the pre-defined output. If the Outputs are not defined, please enter Outputs in the Summary Budget sheet. " promptTitle="Please enter number only" prompt="If you want to enter&quot;Activity 1.2&quot;, please enter &quot;1.2&quot; only" sqref="A7:A26 A31:A50" xr:uid="{4C2955F8-3A18-44D2-BB7D-7C81D340691A}">
      <formula1>MIN(INDIRECT("Summary_1[I. PROJECT ACTIVITIES ]"))</formula1>
      <formula2>MAX(INDIRECT("Summary_1[I. PROJECT ACTIVITIES ]"))+0.9</formula2>
    </dataValidation>
  </dataValidations>
  <pageMargins left="0.7" right="0.7" top="0.75" bottom="0.75" header="0.3" footer="0.3"/>
  <pageSetup scale="82" orientation="landscape" r:id="rId1"/>
  <tableParts count="2"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6"/>
  <sheetViews>
    <sheetView showGridLines="0" zoomScaleNormal="100" workbookViewId="0">
      <selection sqref="A1:D1"/>
    </sheetView>
  </sheetViews>
  <sheetFormatPr defaultRowHeight="15" x14ac:dyDescent="0.25"/>
  <cols>
    <col min="1" max="1" width="59.7109375" customWidth="1"/>
    <col min="2" max="4" width="21.140625" customWidth="1"/>
  </cols>
  <sheetData>
    <row r="1" spans="1:4" x14ac:dyDescent="0.25">
      <c r="A1" s="172" t="s">
        <v>46</v>
      </c>
      <c r="B1" s="172"/>
      <c r="C1" s="172"/>
      <c r="D1" s="172"/>
    </row>
    <row r="2" spans="1:4" x14ac:dyDescent="0.25">
      <c r="A2" s="172" t="s">
        <v>32</v>
      </c>
      <c r="B2" s="172"/>
      <c r="C2" s="172"/>
      <c r="D2" s="172"/>
    </row>
    <row r="3" spans="1:4" ht="27.75" customHeight="1" x14ac:dyDescent="0.25">
      <c r="A3" s="176" t="s">
        <v>77</v>
      </c>
      <c r="B3" s="176"/>
      <c r="C3" s="176"/>
      <c r="D3" s="176"/>
    </row>
    <row r="4" spans="1:4" ht="27.75" customHeight="1" x14ac:dyDescent="0.25">
      <c r="A4" s="168" t="s">
        <v>80</v>
      </c>
      <c r="B4" s="168"/>
      <c r="C4" s="168"/>
      <c r="D4" s="168"/>
    </row>
    <row r="5" spans="1:4" x14ac:dyDescent="0.25">
      <c r="A5" s="35" t="s">
        <v>39</v>
      </c>
      <c r="B5" s="15" t="s">
        <v>40</v>
      </c>
      <c r="C5" s="15" t="s">
        <v>41</v>
      </c>
      <c r="D5" s="16" t="s">
        <v>11</v>
      </c>
    </row>
    <row r="6" spans="1:4" x14ac:dyDescent="0.25">
      <c r="A6" s="139" t="s">
        <v>79</v>
      </c>
      <c r="B6" s="34"/>
      <c r="C6" s="34"/>
      <c r="D6" s="23">
        <f>SUM(Co_Financing[[#This Row],[CASH]:[IN-KIND]])</f>
        <v>0</v>
      </c>
    </row>
    <row r="7" spans="1:4" x14ac:dyDescent="0.25">
      <c r="A7" s="112"/>
      <c r="B7" s="14"/>
      <c r="C7" s="14"/>
      <c r="D7" s="24">
        <f>SUM(Co_Financing[[#This Row],[CASH]:[IN-KIND]])</f>
        <v>0</v>
      </c>
    </row>
    <row r="8" spans="1:4" x14ac:dyDescent="0.25">
      <c r="A8" s="112"/>
      <c r="B8" s="14"/>
      <c r="C8" s="14"/>
      <c r="D8" s="24">
        <f>SUM(Co_Financing[[#This Row],[CASH]:[IN-KIND]])</f>
        <v>0</v>
      </c>
    </row>
    <row r="9" spans="1:4" x14ac:dyDescent="0.25">
      <c r="A9" s="112"/>
      <c r="B9" s="14"/>
      <c r="C9" s="14"/>
      <c r="D9" s="24">
        <f>SUM(Co_Financing[[#This Row],[CASH]:[IN-KIND]])</f>
        <v>0</v>
      </c>
    </row>
    <row r="10" spans="1:4" x14ac:dyDescent="0.25">
      <c r="A10" s="112"/>
      <c r="B10" s="14"/>
      <c r="C10" s="14"/>
      <c r="D10" s="24">
        <f>SUM(Co_Financing[[#This Row],[CASH]:[IN-KIND]])</f>
        <v>0</v>
      </c>
    </row>
    <row r="11" spans="1:4" x14ac:dyDescent="0.25">
      <c r="A11" s="112"/>
      <c r="B11" s="14"/>
      <c r="C11" s="14"/>
      <c r="D11" s="24">
        <f>SUM(Co_Financing[[#This Row],[CASH]:[IN-KIND]])</f>
        <v>0</v>
      </c>
    </row>
    <row r="12" spans="1:4" x14ac:dyDescent="0.25">
      <c r="A12" s="112"/>
      <c r="B12" s="14"/>
      <c r="C12" s="14"/>
      <c r="D12" s="24">
        <f>SUM(Co_Financing[[#This Row],[CASH]:[IN-KIND]])</f>
        <v>0</v>
      </c>
    </row>
    <row r="13" spans="1:4" x14ac:dyDescent="0.25">
      <c r="A13" s="112"/>
      <c r="B13" s="14"/>
      <c r="C13" s="14"/>
      <c r="D13" s="24">
        <f>SUM(Co_Financing[[#This Row],[CASH]:[IN-KIND]])</f>
        <v>0</v>
      </c>
    </row>
    <row r="14" spans="1:4" x14ac:dyDescent="0.25">
      <c r="A14" s="112"/>
      <c r="B14" s="14"/>
      <c r="C14" s="14"/>
      <c r="D14" s="24">
        <f>SUM(Co_Financing[[#This Row],[CASH]:[IN-KIND]])</f>
        <v>0</v>
      </c>
    </row>
    <row r="15" spans="1:4" x14ac:dyDescent="0.25">
      <c r="A15" s="112"/>
      <c r="B15" s="14"/>
      <c r="C15" s="14"/>
      <c r="D15" s="24">
        <f>SUM(Co_Financing[[#This Row],[CASH]:[IN-KIND]])</f>
        <v>0</v>
      </c>
    </row>
    <row r="16" spans="1:4" x14ac:dyDescent="0.25">
      <c r="A16" s="112"/>
      <c r="B16" s="14"/>
      <c r="C16" s="14"/>
      <c r="D16" s="24">
        <f>SUM(Co_Financing[[#This Row],[CASH]:[IN-KIND]])</f>
        <v>0</v>
      </c>
    </row>
    <row r="17" spans="1:4" x14ac:dyDescent="0.25">
      <c r="A17" s="112"/>
      <c r="B17" s="14"/>
      <c r="C17" s="14"/>
      <c r="D17" s="24">
        <f>SUM(Co_Financing[[#This Row],[CASH]:[IN-KIND]])</f>
        <v>0</v>
      </c>
    </row>
    <row r="18" spans="1:4" x14ac:dyDescent="0.25">
      <c r="A18" s="112"/>
      <c r="B18" s="14"/>
      <c r="C18" s="14"/>
      <c r="D18" s="24">
        <f>SUM(Co_Financing[[#This Row],[CASH]:[IN-KIND]])</f>
        <v>0</v>
      </c>
    </row>
    <row r="19" spans="1:4" x14ac:dyDescent="0.25">
      <c r="A19" s="112"/>
      <c r="B19" s="14"/>
      <c r="C19" s="14"/>
      <c r="D19" s="24">
        <f>SUM(Co_Financing[[#This Row],[CASH]:[IN-KIND]])</f>
        <v>0</v>
      </c>
    </row>
    <row r="20" spans="1:4" x14ac:dyDescent="0.25">
      <c r="A20" s="112"/>
      <c r="B20" s="14"/>
      <c r="C20" s="14"/>
      <c r="D20" s="24">
        <f>SUM(Co_Financing[[#This Row],[CASH]:[IN-KIND]])</f>
        <v>0</v>
      </c>
    </row>
    <row r="21" spans="1:4" x14ac:dyDescent="0.25">
      <c r="A21" s="112"/>
      <c r="B21" s="14"/>
      <c r="C21" s="14"/>
      <c r="D21" s="24">
        <f>SUM(Co_Financing[[#This Row],[CASH]:[IN-KIND]])</f>
        <v>0</v>
      </c>
    </row>
    <row r="22" spans="1:4" x14ac:dyDescent="0.25">
      <c r="A22" s="112"/>
      <c r="B22" s="14"/>
      <c r="C22" s="14"/>
      <c r="D22" s="24">
        <f>SUM(Co_Financing[[#This Row],[CASH]:[IN-KIND]])</f>
        <v>0</v>
      </c>
    </row>
    <row r="23" spans="1:4" x14ac:dyDescent="0.25">
      <c r="A23" s="112"/>
      <c r="B23" s="14"/>
      <c r="C23" s="14"/>
      <c r="D23" s="24">
        <f>SUM(Co_Financing[[#This Row],[CASH]:[IN-KIND]])</f>
        <v>0</v>
      </c>
    </row>
    <row r="24" spans="1:4" x14ac:dyDescent="0.25">
      <c r="A24" s="112"/>
      <c r="B24" s="14"/>
      <c r="C24" s="14"/>
      <c r="D24" s="24">
        <f>SUM(Co_Financing[[#This Row],[CASH]:[IN-KIND]])</f>
        <v>0</v>
      </c>
    </row>
    <row r="25" spans="1:4" x14ac:dyDescent="0.25">
      <c r="A25" s="112"/>
      <c r="B25" s="14"/>
      <c r="C25" s="14"/>
      <c r="D25" s="24">
        <f>SUM(Co_Financing[[#This Row],[CASH]:[IN-KIND]])</f>
        <v>0</v>
      </c>
    </row>
    <row r="26" spans="1:4" x14ac:dyDescent="0.25">
      <c r="A26" s="28" t="s">
        <v>36</v>
      </c>
      <c r="B26" s="41"/>
      <c r="C26" s="42"/>
      <c r="D26" s="40">
        <f>SUBTOTAL(109,Co_Financing[TOTAL])</f>
        <v>0</v>
      </c>
    </row>
  </sheetData>
  <sheetProtection algorithmName="SHA-512" hashValue="I7I+X1go/U4S+h0RFj8wGsiggP9DyIOB3XCq30U4ia4r6cLVqwJKCeNheQ6zyJ5uaHz+3IMK4ahEiInkLPrnUA==" saltValue="buSbw22uIMm/93ObGeiA4g==" spinCount="100000" sheet="1" objects="1" scenarios="1"/>
  <mergeCells count="4">
    <mergeCell ref="A1:D1"/>
    <mergeCell ref="A3:D3"/>
    <mergeCell ref="A2:D2"/>
    <mergeCell ref="A4:D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Summary Budget</vt:lpstr>
      <vt:lpstr>A - Staff Costs</vt:lpstr>
      <vt:lpstr>B - Consulting Services</vt:lpstr>
      <vt:lpstr>C - Training Workshops Seminars</vt:lpstr>
      <vt:lpstr>D - Dissemination Costs</vt:lpstr>
      <vt:lpstr>E - Fixed Assets &amp; Other Costs</vt:lpstr>
      <vt:lpstr>III - Co-Financing</vt:lpstr>
      <vt:lpstr>ACTIVITIES</vt:lpstr>
      <vt:lpstr>'E - Fixed Assets &amp; Other Costs'!Print_Area</vt:lpstr>
      <vt:lpstr>Total_Activities</vt:lpstr>
      <vt:lpstr>Total_admin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Sandrine Capelle-Manuel</dc:creator>
  <cp:lastModifiedBy>Erika Puspa</cp:lastModifiedBy>
  <cp:lastPrinted>2019-02-04T13:39:49Z</cp:lastPrinted>
  <dcterms:created xsi:type="dcterms:W3CDTF">2018-12-06T13:19:04Z</dcterms:created>
  <dcterms:modified xsi:type="dcterms:W3CDTF">2019-02-04T16:03:29Z</dcterms:modified>
</cp:coreProperties>
</file>