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bookViews>
    <workbookView xWindow="0" yWindow="180" windowWidth="2160" windowHeight="1236" tabRatio="500" firstSheet="1" activeTab="2"/>
  </bookViews>
  <sheets>
    <sheet name="_SSC" sheetId="2" state="veryHidden" r:id="rId1"/>
    <sheet name="Summary" sheetId="18" r:id="rId2"/>
    <sheet name="Company A" sheetId="9" r:id="rId3"/>
    <sheet name="Company B" sheetId="20" r:id="rId4"/>
    <sheet name="Liquid stoves" sheetId="5" state="hidden" r:id="rId5"/>
  </sheets>
  <definedNames>
    <definedName name="Select" localSheetId="2">'Company A'!$AB$1:$AB$2</definedName>
    <definedName name="Select" localSheetId="3">'Company B'!$AB$1:$AB$2</definedName>
    <definedName name="Select">#REF!</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E39" i="20" l="1"/>
  <c r="E38" i="20"/>
  <c r="E37" i="20"/>
  <c r="E36" i="20"/>
  <c r="E35" i="20"/>
  <c r="E34" i="20"/>
  <c r="E31" i="20"/>
  <c r="E30" i="20"/>
  <c r="E29" i="20"/>
  <c r="E26" i="20"/>
  <c r="E25" i="20"/>
  <c r="E24" i="20"/>
  <c r="E23" i="20"/>
  <c r="E22" i="20"/>
  <c r="E21" i="20"/>
  <c r="E18" i="20"/>
  <c r="E17" i="20"/>
  <c r="E16" i="20"/>
  <c r="E15" i="20"/>
  <c r="E12" i="20"/>
  <c r="E9" i="20"/>
  <c r="E42" i="20" s="1"/>
  <c r="F42" i="20" l="1"/>
  <c r="E9" i="9" l="1"/>
  <c r="E12" i="9"/>
  <c r="E15" i="9" l="1"/>
  <c r="E18" i="9"/>
  <c r="E21" i="9"/>
  <c r="E22" i="9"/>
  <c r="E24" i="9"/>
  <c r="E26" i="9"/>
  <c r="E29" i="9"/>
  <c r="E30" i="9"/>
  <c r="E31" i="9"/>
  <c r="E39" i="9"/>
  <c r="E38" i="9"/>
  <c r="E37" i="9"/>
  <c r="E36" i="9"/>
  <c r="E35" i="9"/>
  <c r="E34" i="9"/>
  <c r="E16" i="9"/>
  <c r="E17" i="9"/>
  <c r="E23" i="9"/>
  <c r="E25" i="9"/>
  <c r="A29" i="5"/>
  <c r="D29" i="5"/>
  <c r="A23" i="5"/>
  <c r="D23" i="5"/>
  <c r="A61" i="5"/>
  <c r="D61" i="5"/>
  <c r="A60" i="5"/>
  <c r="D60" i="5"/>
  <c r="A59" i="5"/>
  <c r="D59" i="5"/>
  <c r="A54" i="5"/>
  <c r="D54" i="5"/>
  <c r="A49" i="5"/>
  <c r="D49" i="5"/>
  <c r="D48" i="5"/>
  <c r="D47" i="5"/>
  <c r="A47" i="5"/>
  <c r="A46" i="5"/>
  <c r="D46" i="5"/>
  <c r="A45" i="5"/>
  <c r="D45" i="5"/>
  <c r="A44" i="5"/>
  <c r="D44" i="5"/>
  <c r="D42" i="5"/>
  <c r="A42" i="5"/>
  <c r="A43" i="5"/>
  <c r="D43" i="5"/>
  <c r="D41" i="5"/>
  <c r="A36" i="5"/>
  <c r="D36" i="5"/>
  <c r="A35" i="5"/>
  <c r="D35" i="5"/>
  <c r="A34" i="5"/>
  <c r="D34" i="5"/>
  <c r="D28" i="5"/>
  <c r="D22" i="5"/>
  <c r="D21" i="5"/>
  <c r="D20" i="5"/>
  <c r="D19" i="5"/>
  <c r="D18" i="5"/>
  <c r="D17" i="5"/>
  <c r="D13" i="5"/>
  <c r="E42" i="9" l="1"/>
  <c r="F42" i="9" l="1"/>
</calcChain>
</file>

<file path=xl/sharedStrings.xml><?xml version="1.0" encoding="utf-8"?>
<sst xmlns="http://schemas.openxmlformats.org/spreadsheetml/2006/main" count="334" uniqueCount="155">
  <si>
    <t>{"IsHide":false,"SheetId":1,"Name":"Sheet1","HiddenRow":1,"VisibleRange":"","SheetTheme":{"TabColor":"","BodyColor":"","BodyImage":""}}</t>
  </si>
  <si>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Update"},"BrowserAndLocation":{"Browsers":[],"ConversionPath":"C:\\Users\\Admin\\Documents\\SpreadsheetConverter"},"AdvancedSettingsModels":[{"Name":2,"Checked":true,"Text":null,"Double":null,"Value":null},{"Name":3,"Checked":false,"Text":null,"Double":null,"Value":null},{"Name":4,"Checked":null,"Text":"","Double":null,"Value":null}],"Dropbox":{"AccessToken":"","AccessSecret":""}}</t>
  </si>
  <si>
    <t>{"IsHide":true,"SheetId":2,"Name":"Sheet3","HiddenRow":2,"VisibleRange":"","SheetTheme":{"TabColor":"","BodyColor":"","BodyImage":""}}</t>
  </si>
  <si>
    <t>_Ctrl_1</t>
  </si>
  <si>
    <t>{"ButtonStyle":0,"Name":"","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IsFreeService":false,"IsAdvanceService":false,"IsDemonstrationService":true,"AfterSuccessfulSubmit":"","AfterFailSubmit":"","AfterCancelWizard":"","IsUseOwnWebServer":false,"OwnWebServerURL":"","OwnWebServerTarget":""},"Flavor":0,"Edition":2,"IgnoreBgInputCell":false}</t>
  </si>
  <si>
    <t>SELECT</t>
  </si>
  <si>
    <t>Specification</t>
  </si>
  <si>
    <t>Score</t>
  </si>
  <si>
    <r>
      <rPr>
        <sz val="11"/>
        <rFont val="Calibri"/>
        <family val="2"/>
      </rPr>
      <t>≥</t>
    </r>
    <r>
      <rPr>
        <sz val="11"/>
        <rFont val="Calibri"/>
        <family val="2"/>
        <scheme val="minor"/>
      </rPr>
      <t xml:space="preserve"> IWA Tier 3 safety</t>
    </r>
  </si>
  <si>
    <r>
      <rPr>
        <sz val="11"/>
        <rFont val="Calibri"/>
        <family val="2"/>
      </rPr>
      <t xml:space="preserve">≥ </t>
    </r>
    <r>
      <rPr>
        <sz val="11"/>
        <rFont val="Calibri"/>
        <family val="2"/>
        <scheme val="minor"/>
      </rPr>
      <t>Tier 2 for IWA fuel efficiency</t>
    </r>
  </si>
  <si>
    <r>
      <rPr>
        <sz val="11"/>
        <rFont val="Calibri"/>
        <family val="2"/>
      </rPr>
      <t>≥</t>
    </r>
    <r>
      <rPr>
        <sz val="11"/>
        <rFont val="Calibri"/>
        <family val="2"/>
        <scheme val="minor"/>
      </rPr>
      <t xml:space="preserve"> 3 score for flames surrounding cookpot on BSSP</t>
    </r>
  </si>
  <si>
    <r>
      <rPr>
        <sz val="11"/>
        <rFont val="Calibri"/>
        <family val="2"/>
      </rPr>
      <t>≥</t>
    </r>
    <r>
      <rPr>
        <sz val="11"/>
        <rFont val="Calibri"/>
        <family val="2"/>
        <scheme val="minor"/>
      </rPr>
      <t xml:space="preserve"> 3 score for fuel containment on BSSP</t>
    </r>
  </si>
  <si>
    <t>Pass</t>
  </si>
  <si>
    <t>Source</t>
  </si>
  <si>
    <t>Stove make and model:</t>
  </si>
  <si>
    <t>Stove description:</t>
  </si>
  <si>
    <t>Can accommodate flat-bread pans/griddles (recommended for specific regions)</t>
  </si>
  <si>
    <t>Recommend this test is conducted by testing organization.</t>
  </si>
  <si>
    <r>
      <t xml:space="preserve">Cooking energy delivered </t>
    </r>
    <r>
      <rPr>
        <sz val="11"/>
        <rFont val="Calibri"/>
        <family val="2"/>
      </rPr>
      <t>≥</t>
    </r>
    <r>
      <rPr>
        <sz val="11"/>
        <rFont val="Calibri"/>
        <family val="2"/>
        <scheme val="minor"/>
      </rPr>
      <t>0.5 kW at high power (select value to nearest 0.1 kW)</t>
    </r>
  </si>
  <si>
    <t>Reviewer Notes</t>
  </si>
  <si>
    <t>Item</t>
  </si>
  <si>
    <t>A1</t>
  </si>
  <si>
    <t>B1</t>
  </si>
  <si>
    <t>B2</t>
  </si>
  <si>
    <t>B3</t>
  </si>
  <si>
    <t>B4</t>
  </si>
  <si>
    <t>B5</t>
  </si>
  <si>
    <t>C1</t>
  </si>
  <si>
    <t>D1</t>
  </si>
  <si>
    <t>D2</t>
  </si>
  <si>
    <t>D3</t>
  </si>
  <si>
    <t>E1</t>
  </si>
  <si>
    <t>E2</t>
  </si>
  <si>
    <t>E3</t>
  </si>
  <si>
    <t>E4</t>
  </si>
  <si>
    <t>E5</t>
  </si>
  <si>
    <t>E6</t>
  </si>
  <si>
    <t>E7</t>
  </si>
  <si>
    <t>E8</t>
  </si>
  <si>
    <t>E9</t>
  </si>
  <si>
    <t>F1</t>
  </si>
  <si>
    <t>G1</t>
  </si>
  <si>
    <t>G2</t>
  </si>
  <si>
    <t>A. FUEL EFFICIENCY</t>
  </si>
  <si>
    <t>B. SAFETY</t>
  </si>
  <si>
    <t>C. AIR QUALITY</t>
  </si>
  <si>
    <t>D. DURABILITY</t>
  </si>
  <si>
    <t>F. TRAINING</t>
  </si>
  <si>
    <t>G. PRODUCTION AND STORAGE</t>
  </si>
  <si>
    <t>Recommended to add notes on how this specification was met.</t>
  </si>
  <si>
    <r>
      <rPr>
        <sz val="11"/>
        <rFont val="Calibri"/>
        <family val="2"/>
      </rPr>
      <t>≥</t>
    </r>
    <r>
      <rPr>
        <sz val="11"/>
        <rFont val="Calibri"/>
        <family val="2"/>
        <scheme val="minor"/>
      </rPr>
      <t xml:space="preserve"> 4 score for flames exiting fuel chamber, canister, or pipes on BSSP</t>
    </r>
  </si>
  <si>
    <t>Must meet all indoor air quality sub tiers</t>
  </si>
  <si>
    <t>≥ 1 year warranty on manufacturer defects</t>
  </si>
  <si>
    <t>Firepower can be easily, reliably, and safely changed</t>
  </si>
  <si>
    <t>≥ 3 for handle temperature rating on BSSP</t>
  </si>
  <si>
    <t>Must meet all fuel efficiency sub tiers</t>
  </si>
  <si>
    <t>Pictorial usage and safety instructions for end-user and training materials in English provided</t>
  </si>
  <si>
    <t>Changing firepower should not involve restarting the stove, dumping out fuel or conducting tasks that cause increased risk of risk of tipping, burning or other hazards.</t>
  </si>
  <si>
    <r>
      <rPr>
        <sz val="11"/>
        <rFont val="Calibri"/>
        <family val="2"/>
      </rPr>
      <t>≤</t>
    </r>
    <r>
      <rPr>
        <sz val="11"/>
        <rFont val="Calibri"/>
        <family val="2"/>
        <scheme val="minor"/>
      </rPr>
      <t xml:space="preserve"> 20 Overall maximum risk factor score on Cookstove Durability Protocol</t>
    </r>
  </si>
  <si>
    <r>
      <t xml:space="preserve">Stove mass is </t>
    </r>
    <r>
      <rPr>
        <sz val="11"/>
        <rFont val="Calibri"/>
        <family val="2"/>
      </rPr>
      <t>≤15 kg</t>
    </r>
    <r>
      <rPr>
        <sz val="11"/>
        <rFont val="Calibri"/>
        <family val="2"/>
        <scheme val="minor"/>
      </rPr>
      <t xml:space="preserve"> (select value to nearest 0.5 kg)</t>
    </r>
  </si>
  <si>
    <t>Can maintain an inventory of 5,000 stoves</t>
  </si>
  <si>
    <t>G3</t>
  </si>
  <si>
    <t>Service/maintenance plan provided (recommended)</t>
  </si>
  <si>
    <t>LIQUID FUEL COOKSTOVE SPECIFICATIONS TEMPLATE</t>
  </si>
  <si>
    <t>Fuel specification for stove compatibility are provided</t>
  </si>
  <si>
    <r>
      <rPr>
        <sz val="11"/>
        <rFont val="Calibri"/>
        <family val="2"/>
      </rPr>
      <t xml:space="preserve">Meets </t>
    </r>
    <r>
      <rPr>
        <sz val="11"/>
        <rFont val="Calibri"/>
        <family val="2"/>
        <scheme val="minor"/>
      </rPr>
      <t>Tier 4 for IWA indoor emissions</t>
    </r>
  </si>
  <si>
    <t>B6</t>
  </si>
  <si>
    <t>C2</t>
  </si>
  <si>
    <t>Stove is not meant to be fueled by kerosene</t>
  </si>
  <si>
    <t>Can accommodate standard UNHCRS pots</t>
  </si>
  <si>
    <t>E. USER ACCEPTABILITY</t>
  </si>
  <si>
    <t>Date:</t>
  </si>
  <si>
    <t>Camp Location:</t>
  </si>
  <si>
    <r>
      <rPr>
        <sz val="11"/>
        <rFont val="Calibri"/>
        <family val="2"/>
      </rPr>
      <t>≥</t>
    </r>
    <r>
      <rPr>
        <sz val="11"/>
        <rFont val="Calibri"/>
        <family val="2"/>
        <scheme val="minor"/>
      </rPr>
      <t xml:space="preserve"> 3 score for Tipping on Biomass Stove Safety Protocol (BSSP)</t>
    </r>
  </si>
  <si>
    <t>May come from stove specifications sheet or can be weighed by test laboratory. Should include all sections of stove if there are separate components (e.g. grill, pot skirt, etc…)</t>
  </si>
  <si>
    <t>User acceptability testing has been conducted (recommended)</t>
  </si>
  <si>
    <t>Can produce a minimum of 3,000 stoves per month</t>
  </si>
  <si>
    <t>Reviewer:</t>
  </si>
  <si>
    <t>Manufacturer should submit evidence of this capacity</t>
  </si>
  <si>
    <t>The service plan should detail how stoves will be repaired and replaced, and under what conditions.  Consideration of how the service plan may be enacted in humanitarian settings should also be explained.</t>
  </si>
  <si>
    <t>This information should be available from the standard testing conducted for evaluation against IWA Tiers of Performance.  It may need to be specifically requested, but does not require any additional testing.</t>
  </si>
  <si>
    <t xml:space="preserve">May be substantiated by a variety of sources, including reports, presentations, papers, or other documentation presenting the user s.  At a minimum,  users/customers </t>
  </si>
  <si>
    <t>Physical stove specifications/dimensions show that pots less than 22cm in internal diameter and larger than 28cm in diameter can be safely placed on pot rests. The laboratory testing organization should confirm the pot sizes are compatible.</t>
  </si>
  <si>
    <t xml:space="preserve">It may be possible that kerosene could be used within the stove, but the stove should be clearly designed for non-kerosene liquid fuels. </t>
  </si>
  <si>
    <t>Produced stoves should be regularly and consistently check for their adherence to product specifications.  Recourse for stoves not meeting specifications should indicated.</t>
  </si>
  <si>
    <t>Has a written quality assurance plan to check product specifications</t>
  </si>
  <si>
    <t>Handles can support stove plus 8kg load without problems</t>
  </si>
  <si>
    <t>Scoring guidance</t>
  </si>
  <si>
    <t>Safety</t>
  </si>
  <si>
    <r>
      <t xml:space="preserve">Minimum to maximum firepower ratio is </t>
    </r>
    <r>
      <rPr>
        <sz val="11"/>
        <rFont val="Calibri"/>
        <family val="2"/>
      </rPr>
      <t>≤</t>
    </r>
    <r>
      <rPr>
        <sz val="12.1"/>
        <rFont val="Calibri"/>
        <family val="2"/>
      </rPr>
      <t>0.5</t>
    </r>
    <r>
      <rPr>
        <sz val="11"/>
        <rFont val="Calibri"/>
        <family val="2"/>
        <scheme val="minor"/>
      </rPr>
      <t xml:space="preserve"> (select to nearest 0.1)</t>
    </r>
  </si>
  <si>
    <t>Fail</t>
  </si>
  <si>
    <t>% efficiency within Tier</t>
  </si>
  <si>
    <t>Scoring criteria</t>
  </si>
  <si>
    <t>Tier 2</t>
  </si>
  <si>
    <t>Tier 3</t>
  </si>
  <si>
    <t>Tier 4</t>
  </si>
  <si>
    <t>Company production standards &amp; Quality control/ISO certs</t>
  </si>
  <si>
    <t>Multiplier/Weighting</t>
  </si>
  <si>
    <t>Total</t>
  </si>
  <si>
    <t>Weight, packaging and transportation considerations</t>
  </si>
  <si>
    <t>Proposed Training Programme</t>
  </si>
  <si>
    <t>4 score for Tipping on Biomass Stove Safety Protocol (BSSP)</t>
  </si>
  <si>
    <t>4 score for fuel containment on BSSP</t>
  </si>
  <si>
    <t>4 score for flames surrounding cookpot on BSSP</t>
  </si>
  <si>
    <t>4 for handle temperature rating on BSSP</t>
  </si>
  <si>
    <t>Operations and Maintenance guide usability</t>
  </si>
  <si>
    <t>Air Quality / Indoor emissions</t>
  </si>
  <si>
    <t xml:space="preserve">Tier 4 </t>
  </si>
  <si>
    <t>Durability, Training and Instructions</t>
  </si>
  <si>
    <t>Company Performance</t>
  </si>
  <si>
    <t>Scoring Range</t>
  </si>
  <si>
    <t>0,1</t>
  </si>
  <si>
    <t>from 0.5 to 2.0 in increments of 0.1</t>
  </si>
  <si>
    <t>1,2,3,4</t>
  </si>
  <si>
    <t xml:space="preserve">Company production capacity </t>
  </si>
  <si>
    <t>Number of years in operation, financial capacity and sales record</t>
  </si>
  <si>
    <t>Tier 1</t>
  </si>
  <si>
    <t>TOTAL STOVE TECHNICAL SCORE</t>
  </si>
  <si>
    <t>Product Warranty / calculated lifespan</t>
  </si>
  <si>
    <t>Product Life cycle analysis / environmental performance, recyclability</t>
  </si>
  <si>
    <t>Usability</t>
  </si>
  <si>
    <t xml:space="preserve">Power </t>
  </si>
  <si>
    <t>1 to 15</t>
  </si>
  <si>
    <t>Ease of use of Stove</t>
  </si>
  <si>
    <t>COOKSTOVE SCORING CRITERIA</t>
  </si>
  <si>
    <t>Company Name</t>
  </si>
  <si>
    <t>Efficiency Category</t>
  </si>
  <si>
    <t>2,3,4</t>
  </si>
  <si>
    <t>Company Names</t>
  </si>
  <si>
    <t>A</t>
  </si>
  <si>
    <t>B</t>
  </si>
  <si>
    <t xml:space="preserve">C </t>
  </si>
  <si>
    <t>D</t>
  </si>
  <si>
    <t>E</t>
  </si>
  <si>
    <t>F</t>
  </si>
  <si>
    <t>G</t>
  </si>
  <si>
    <t>H</t>
  </si>
  <si>
    <t>Total Score</t>
  </si>
  <si>
    <t>I</t>
  </si>
  <si>
    <t>J</t>
  </si>
  <si>
    <t>K</t>
  </si>
  <si>
    <t>L</t>
  </si>
  <si>
    <t>M</t>
  </si>
  <si>
    <t>N</t>
  </si>
  <si>
    <t>O</t>
  </si>
  <si>
    <t>P</t>
  </si>
  <si>
    <t>Q</t>
  </si>
  <si>
    <t>R</t>
  </si>
  <si>
    <t>S</t>
  </si>
  <si>
    <t>T</t>
  </si>
  <si>
    <t>U</t>
  </si>
  <si>
    <t>V</t>
  </si>
  <si>
    <t>W</t>
  </si>
  <si>
    <t>X</t>
  </si>
  <si>
    <t>Efficiency Tier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</si>
</sst>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font>
      <sz val="12"/>
      <color theme="1"/>
      <name val="Calibri"/>
      <family val="2"/>
      <charset val="13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name val="Calibri"/>
      <family val="2"/>
    </font>
    <font>
      <b/>
      <sz val="14"/>
      <color theme="0"/>
      <name val="Calibri"/>
      <family val="2"/>
      <scheme val="minor"/>
    </font>
    <font>
      <b/>
      <sz val="11"/>
      <color rgb="FF005EA4"/>
      <name val="Calibri"/>
      <family val="2"/>
      <scheme val="minor"/>
    </font>
    <font>
      <b/>
      <sz val="10"/>
      <color rgb="FF005EA4"/>
      <name val="Calibri"/>
      <family val="2"/>
      <scheme val="minor"/>
    </font>
    <font>
      <sz val="12.1"/>
      <name val="Calibri"/>
      <family val="2"/>
    </font>
    <font>
      <i/>
      <sz val="11"/>
      <color theme="1"/>
      <name val="Calibri"/>
      <family val="2"/>
      <scheme val="minor"/>
    </font>
    <font>
      <sz val="11"/>
      <color rgb="FF005EA4"/>
      <name val="Calibri"/>
      <family val="2"/>
      <scheme val="minor"/>
    </font>
    <font>
      <b/>
      <sz val="20"/>
      <color rgb="FF005EA4"/>
      <name val="Calibri"/>
      <family val="2"/>
      <scheme val="minor"/>
    </font>
    <font>
      <b/>
      <sz val="12"/>
      <color theme="1"/>
      <name val="Calibri"/>
      <family val="2"/>
      <scheme val="minor"/>
    </font>
    <font>
      <sz val="12"/>
      <color theme="1"/>
      <name val="Calibri"/>
      <family val="2"/>
      <scheme val="minor"/>
    </font>
    <font>
      <sz val="12"/>
      <color theme="1"/>
      <name val="Calibri"/>
      <family val="2"/>
      <charset val="136"/>
      <scheme val="minor"/>
    </font>
    <font>
      <sz val="12"/>
      <color rgb="FFFF0000"/>
      <name val="Calibri"/>
      <family val="2"/>
      <charset val="136"/>
      <scheme val="minor"/>
    </font>
    <font>
      <b/>
      <sz val="14"/>
      <color theme="1"/>
      <name val="Calibri"/>
      <family val="2"/>
      <scheme val="minor"/>
    </font>
    <font>
      <sz val="14"/>
      <color theme="1"/>
      <name val="Calibri"/>
      <family val="2"/>
      <scheme val="minor"/>
    </font>
    <font>
      <b/>
      <sz val="20"/>
      <color theme="1"/>
      <name val="Calibri"/>
      <family val="2"/>
      <scheme val="minor"/>
    </font>
    <font>
      <b/>
      <sz val="16"/>
      <color theme="4"/>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9"/>
        <bgColor indexed="64"/>
      </patternFill>
    </fill>
    <fill>
      <patternFill patternType="solid">
        <fgColor theme="6"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6"/>
        <bgColor indexed="64"/>
      </patternFill>
    </fill>
  </fills>
  <borders count="20">
    <border>
      <left/>
      <right/>
      <top/>
      <bottom/>
      <diagonal/>
    </border>
    <border>
      <left style="thin">
        <color rgb="FF0070C0"/>
      </left>
      <right style="thin">
        <color rgb="FF0070C0"/>
      </right>
      <top style="thin">
        <color rgb="FF0070C0"/>
      </top>
      <bottom style="thin">
        <color rgb="FF0070C0"/>
      </bottom>
      <diagonal/>
    </border>
    <border>
      <left style="thick">
        <color rgb="FF005EA4"/>
      </left>
      <right/>
      <top style="thick">
        <color rgb="FF005EA4"/>
      </top>
      <bottom/>
      <diagonal/>
    </border>
    <border>
      <left/>
      <right/>
      <top style="thick">
        <color rgb="FF005EA4"/>
      </top>
      <bottom/>
      <diagonal/>
    </border>
    <border>
      <left/>
      <right style="thick">
        <color rgb="FF005EA4"/>
      </right>
      <top style="thick">
        <color rgb="FF005EA4"/>
      </top>
      <bottom/>
      <diagonal/>
    </border>
    <border>
      <left style="thick">
        <color rgb="FF005EA4"/>
      </left>
      <right/>
      <top/>
      <bottom/>
      <diagonal/>
    </border>
    <border>
      <left/>
      <right style="thick">
        <color rgb="FF005EA4"/>
      </right>
      <top/>
      <bottom/>
      <diagonal/>
    </border>
    <border>
      <left style="thick">
        <color rgb="FF005EA4"/>
      </left>
      <right/>
      <top/>
      <bottom style="thick">
        <color rgb="FF005EA4"/>
      </bottom>
      <diagonal/>
    </border>
    <border>
      <left/>
      <right/>
      <top/>
      <bottom style="thick">
        <color rgb="FF005EA4"/>
      </bottom>
      <diagonal/>
    </border>
    <border>
      <left/>
      <right style="thick">
        <color rgb="FF005EA4"/>
      </right>
      <top/>
      <bottom style="thick">
        <color rgb="FF005EA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4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9" fontId="23" fillId="0" borderId="0" applyFont="0" applyFill="0" applyBorder="0" applyAlignment="0" applyProtection="0"/>
  </cellStyleXfs>
  <cellXfs count="125">
    <xf numFmtId="0" fontId="0" fillId="0" borderId="0" xfId="0"/>
    <xf numFmtId="0" fontId="11" fillId="2" borderId="0" xfId="0" applyNumberFormat="1" applyFont="1" applyFill="1" applyBorder="1" applyAlignment="1" applyProtection="1">
      <alignment vertical="center"/>
    </xf>
    <xf numFmtId="0" fontId="12" fillId="0" borderId="0" xfId="0" applyNumberFormat="1" applyFont="1" applyFill="1" applyBorder="1" applyAlignment="1" applyProtection="1">
      <alignment horizontal="left" vertical="center"/>
    </xf>
    <xf numFmtId="49" fontId="11" fillId="0" borderId="0" xfId="0" applyNumberFormat="1" applyFont="1" applyFill="1" applyBorder="1" applyAlignment="1" applyProtection="1">
      <alignment horizontal="center" vertical="center"/>
      <protection locked="0"/>
    </xf>
    <xf numFmtId="0" fontId="12" fillId="2" borderId="0" xfId="0" applyNumberFormat="1" applyFont="1" applyFill="1" applyBorder="1" applyAlignment="1" applyProtection="1">
      <alignment horizontal="left" vertical="center"/>
    </xf>
    <xf numFmtId="0" fontId="5" fillId="2" borderId="0" xfId="0" applyFont="1" applyFill="1" applyAlignment="1" applyProtection="1"/>
    <xf numFmtId="0" fontId="5" fillId="2" borderId="0" xfId="0" applyFont="1" applyFill="1" applyBorder="1" applyAlignment="1" applyProtection="1"/>
    <xf numFmtId="0" fontId="12" fillId="2" borderId="0" xfId="0" applyNumberFormat="1" applyFont="1" applyFill="1" applyBorder="1" applyAlignment="1">
      <alignment horizontal="left" vertical="center"/>
    </xf>
    <xf numFmtId="0" fontId="5" fillId="2" borderId="0" xfId="0" applyFont="1" applyFill="1" applyBorder="1" applyAlignment="1" applyProtection="1">
      <alignment horizontal="left"/>
    </xf>
    <xf numFmtId="0" fontId="5" fillId="0" borderId="0" xfId="0" applyFont="1" applyFill="1" applyBorder="1" applyAlignment="1" applyProtection="1">
      <alignment horizontal="left"/>
      <protection locked="0"/>
    </xf>
    <xf numFmtId="0" fontId="5" fillId="2" borderId="0" xfId="0" applyFont="1" applyFill="1" applyAlignment="1" applyProtection="1">
      <alignment horizontal="left"/>
    </xf>
    <xf numFmtId="0" fontId="10" fillId="2" borderId="0" xfId="0" applyFont="1" applyFill="1" applyBorder="1" applyAlignment="1" applyProtection="1">
      <alignment horizontal="left"/>
    </xf>
    <xf numFmtId="0" fontId="9" fillId="2" borderId="0" xfId="0" applyFont="1" applyFill="1" applyAlignment="1" applyProtection="1"/>
    <xf numFmtId="0" fontId="12" fillId="2" borderId="0" xfId="0" applyFont="1" applyFill="1" applyAlignment="1" applyProtection="1"/>
    <xf numFmtId="0" fontId="12" fillId="2" borderId="0" xfId="0" applyFont="1" applyFill="1" applyBorder="1" applyAlignment="1" applyProtection="1">
      <alignment horizontal="left" vertical="center"/>
    </xf>
    <xf numFmtId="0" fontId="11" fillId="2" borderId="0" xfId="0" applyFont="1" applyFill="1" applyBorder="1" applyAlignment="1" applyProtection="1">
      <alignment vertical="center"/>
    </xf>
    <xf numFmtId="0" fontId="11" fillId="2" borderId="0" xfId="0" applyFont="1" applyFill="1" applyBorder="1" applyAlignment="1" applyProtection="1">
      <alignment horizontal="left" vertical="center"/>
    </xf>
    <xf numFmtId="0" fontId="14" fillId="3" borderId="0" xfId="0" applyNumberFormat="1" applyFont="1" applyFill="1" applyBorder="1" applyAlignment="1" applyProtection="1">
      <alignment vertical="center"/>
    </xf>
    <xf numFmtId="0" fontId="12" fillId="3" borderId="0" xfId="0" applyFont="1" applyFill="1" applyBorder="1" applyAlignment="1" applyProtection="1">
      <alignment vertical="center"/>
    </xf>
    <xf numFmtId="0" fontId="11" fillId="3" borderId="0" xfId="0" applyFont="1" applyFill="1" applyBorder="1" applyAlignment="1" applyProtection="1">
      <alignment vertical="center"/>
    </xf>
    <xf numFmtId="0" fontId="11" fillId="3" borderId="0" xfId="0" applyFont="1" applyFill="1" applyBorder="1" applyAlignment="1" applyProtection="1">
      <alignment horizontal="left" vertical="center"/>
    </xf>
    <xf numFmtId="0" fontId="5" fillId="3" borderId="0" xfId="0" applyFont="1" applyFill="1" applyBorder="1" applyAlignment="1" applyProtection="1">
      <alignment horizontal="left"/>
    </xf>
    <xf numFmtId="0" fontId="8" fillId="4" borderId="0" xfId="0" applyNumberFormat="1" applyFont="1" applyFill="1" applyBorder="1" applyAlignment="1" applyProtection="1">
      <alignment vertical="center"/>
    </xf>
    <xf numFmtId="0" fontId="8" fillId="4" borderId="0" xfId="0" applyNumberFormat="1" applyFont="1" applyFill="1" applyBorder="1" applyAlignment="1" applyProtection="1">
      <alignment horizontal="center"/>
    </xf>
    <xf numFmtId="0" fontId="8" fillId="4" borderId="0" xfId="0" applyNumberFormat="1" applyFont="1" applyFill="1" applyBorder="1" applyAlignment="1" applyProtection="1">
      <alignment horizontal="left" vertical="center"/>
    </xf>
    <xf numFmtId="0" fontId="8" fillId="4" borderId="0" xfId="0" applyFont="1" applyFill="1" applyBorder="1" applyAlignment="1" applyProtection="1">
      <alignment horizontal="left"/>
    </xf>
    <xf numFmtId="0" fontId="5" fillId="3" borderId="0" xfId="0" applyFont="1" applyFill="1" applyBorder="1" applyAlignment="1" applyProtection="1"/>
    <xf numFmtId="0" fontId="5" fillId="0" borderId="0" xfId="0" applyFont="1" applyFill="1" applyBorder="1" applyAlignment="1" applyProtection="1"/>
    <xf numFmtId="0" fontId="12" fillId="2" borderId="0" xfId="0" applyFont="1" applyFill="1" applyBorder="1" applyAlignment="1" applyProtection="1"/>
    <xf numFmtId="49" fontId="10" fillId="2" borderId="0" xfId="0" applyNumberFormat="1" applyFont="1" applyFill="1" applyBorder="1" applyAlignment="1" applyProtection="1">
      <alignment horizontal="left"/>
    </xf>
    <xf numFmtId="0" fontId="14" fillId="3" borderId="0" xfId="0" applyNumberFormat="1" applyFont="1" applyFill="1" applyBorder="1" applyAlignment="1" applyProtection="1">
      <alignment horizontal="left" vertical="center"/>
    </xf>
    <xf numFmtId="49" fontId="15" fillId="5" borderId="1" xfId="0" applyNumberFormat="1" applyFont="1" applyFill="1" applyBorder="1" applyAlignment="1" applyProtection="1">
      <alignment horizontal="center" vertical="center"/>
      <protection locked="0"/>
    </xf>
    <xf numFmtId="0" fontId="8" fillId="4" borderId="0" xfId="0" applyNumberFormat="1" applyFont="1" applyFill="1" applyBorder="1" applyAlignment="1" applyProtection="1">
      <alignment horizontal="center" vertical="center"/>
    </xf>
    <xf numFmtId="0" fontId="10" fillId="2" borderId="0" xfId="0" applyFont="1" applyFill="1" applyAlignment="1" applyProtection="1"/>
    <xf numFmtId="0" fontId="10" fillId="2" borderId="0" xfId="0" applyFont="1" applyFill="1" applyAlignment="1" applyProtection="1">
      <alignment horizontal="right"/>
    </xf>
    <xf numFmtId="0" fontId="16" fillId="2" borderId="0" xfId="0" applyFont="1" applyFill="1" applyBorder="1" applyAlignment="1" applyProtection="1">
      <alignment horizontal="left"/>
    </xf>
    <xf numFmtId="0" fontId="16" fillId="2" borderId="0" xfId="0" applyFont="1" applyFill="1" applyBorder="1" applyAlignment="1" applyProtection="1"/>
    <xf numFmtId="0" fontId="10" fillId="2" borderId="0" xfId="0" applyFont="1" applyFill="1" applyBorder="1" applyAlignment="1" applyProtection="1"/>
    <xf numFmtId="0" fontId="8" fillId="2" borderId="0" xfId="0" applyFont="1" applyFill="1" applyAlignment="1" applyProtection="1"/>
    <xf numFmtId="0" fontId="8" fillId="2" borderId="0" xfId="0" applyFont="1" applyFill="1" applyAlignment="1" applyProtection="1">
      <alignment horizontal="right"/>
    </xf>
    <xf numFmtId="49" fontId="11" fillId="5" borderId="1" xfId="0" applyNumberFormat="1" applyFont="1" applyFill="1" applyBorder="1" applyAlignment="1" applyProtection="1">
      <alignment horizontal="center" vertical="center"/>
      <protection locked="0"/>
    </xf>
    <xf numFmtId="49" fontId="11" fillId="0" borderId="1" xfId="0" applyNumberFormat="1" applyFont="1" applyFill="1" applyBorder="1" applyAlignment="1" applyProtection="1">
      <alignment horizontal="center" vertical="center"/>
      <protection locked="0"/>
    </xf>
    <xf numFmtId="0" fontId="5" fillId="2" borderId="0" xfId="0" applyFont="1" applyFill="1" applyBorder="1" applyAlignment="1" applyProtection="1">
      <alignment horizontal="left"/>
      <protection locked="0"/>
    </xf>
    <xf numFmtId="0" fontId="4" fillId="2" borderId="0" xfId="0" applyFont="1" applyFill="1" applyBorder="1" applyAlignment="1" applyProtection="1">
      <alignment horizontal="left"/>
      <protection locked="0"/>
    </xf>
    <xf numFmtId="0" fontId="3" fillId="2" borderId="0"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1" fillId="2" borderId="0" xfId="0" applyFont="1" applyFill="1" applyBorder="1" applyAlignment="1" applyProtection="1"/>
    <xf numFmtId="0" fontId="18" fillId="2" borderId="0" xfId="0" applyFont="1" applyFill="1" applyBorder="1" applyAlignment="1" applyProtection="1"/>
    <xf numFmtId="0" fontId="19" fillId="0" borderId="0" xfId="0" applyNumberFormat="1" applyFont="1" applyFill="1" applyBorder="1" applyAlignment="1" applyProtection="1">
      <alignment horizontal="left" vertical="center"/>
    </xf>
    <xf numFmtId="0" fontId="3" fillId="0" borderId="0" xfId="0" applyFont="1" applyBorder="1"/>
    <xf numFmtId="0" fontId="12" fillId="2" borderId="2" xfId="0" applyFont="1" applyFill="1" applyBorder="1" applyAlignment="1" applyProtection="1"/>
    <xf numFmtId="0" fontId="12" fillId="2" borderId="3" xfId="0" applyFont="1" applyFill="1" applyBorder="1" applyAlignment="1" applyProtection="1"/>
    <xf numFmtId="0" fontId="10" fillId="2" borderId="3" xfId="0" applyFont="1" applyFill="1" applyBorder="1" applyAlignment="1" applyProtection="1"/>
    <xf numFmtId="0" fontId="12" fillId="2" borderId="3" xfId="0" applyFont="1" applyFill="1" applyBorder="1" applyAlignment="1" applyProtection="1">
      <alignment horizontal="left" vertical="center"/>
    </xf>
    <xf numFmtId="0" fontId="11" fillId="2" borderId="3" xfId="0" applyFont="1" applyFill="1" applyBorder="1" applyAlignment="1" applyProtection="1">
      <alignment vertical="center"/>
    </xf>
    <xf numFmtId="0" fontId="11" fillId="2" borderId="3" xfId="0" applyFont="1" applyFill="1" applyBorder="1" applyAlignment="1" applyProtection="1">
      <alignment horizontal="left" vertical="center"/>
    </xf>
    <xf numFmtId="0" fontId="5" fillId="2" borderId="3" xfId="0" applyFont="1" applyFill="1" applyBorder="1" applyAlignment="1" applyProtection="1">
      <alignment horizontal="left"/>
    </xf>
    <xf numFmtId="0" fontId="5" fillId="2" borderId="4" xfId="0" applyFont="1" applyFill="1" applyBorder="1" applyAlignment="1" applyProtection="1"/>
    <xf numFmtId="0" fontId="12" fillId="2" borderId="5" xfId="0" applyFont="1" applyFill="1" applyBorder="1" applyAlignment="1" applyProtection="1"/>
    <xf numFmtId="0" fontId="5" fillId="2" borderId="6" xfId="0" applyFont="1" applyFill="1" applyBorder="1" applyAlignment="1" applyProtection="1"/>
    <xf numFmtId="0" fontId="12" fillId="2" borderId="5" xfId="0" applyFont="1" applyFill="1" applyBorder="1" applyAlignment="1" applyProtection="1">
      <alignment horizontal="left"/>
    </xf>
    <xf numFmtId="0" fontId="11" fillId="2" borderId="5" xfId="0" applyFont="1" applyFill="1" applyBorder="1" applyAlignment="1" applyProtection="1">
      <alignment horizontal="left"/>
    </xf>
    <xf numFmtId="0" fontId="9" fillId="2" borderId="6" xfId="0" applyFont="1" applyFill="1" applyBorder="1" applyAlignment="1" applyProtection="1"/>
    <xf numFmtId="0" fontId="12" fillId="2" borderId="7" xfId="0" applyFont="1" applyFill="1" applyBorder="1" applyAlignment="1" applyProtection="1"/>
    <xf numFmtId="0" fontId="12" fillId="2" borderId="8" xfId="0" applyFont="1" applyFill="1" applyBorder="1" applyAlignment="1" applyProtection="1"/>
    <xf numFmtId="0" fontId="10" fillId="2" borderId="8" xfId="0" applyFont="1" applyFill="1" applyBorder="1" applyAlignment="1" applyProtection="1"/>
    <xf numFmtId="0" fontId="5" fillId="2" borderId="8" xfId="0" applyFont="1" applyFill="1" applyBorder="1" applyAlignment="1" applyProtection="1"/>
    <xf numFmtId="0" fontId="5" fillId="2" borderId="8" xfId="0" applyFont="1" applyFill="1" applyBorder="1" applyAlignment="1" applyProtection="1">
      <alignment horizontal="left"/>
    </xf>
    <xf numFmtId="0" fontId="5" fillId="2" borderId="9" xfId="0" applyFont="1" applyFill="1" applyBorder="1" applyAlignment="1" applyProtection="1"/>
    <xf numFmtId="0" fontId="20" fillId="2" borderId="0" xfId="0" applyFont="1" applyFill="1" applyBorder="1" applyAlignment="1" applyProtection="1">
      <alignment horizontal="left"/>
    </xf>
    <xf numFmtId="0" fontId="19" fillId="2" borderId="0" xfId="0" applyNumberFormat="1" applyFont="1" applyFill="1" applyBorder="1" applyAlignment="1" applyProtection="1">
      <alignment horizontal="left" vertical="center"/>
    </xf>
    <xf numFmtId="0" fontId="1" fillId="2" borderId="0" xfId="0" applyFont="1" applyFill="1" applyBorder="1" applyAlignment="1" applyProtection="1">
      <alignment horizontal="left"/>
      <protection locked="0"/>
    </xf>
    <xf numFmtId="0" fontId="5" fillId="2" borderId="3" xfId="0" applyFont="1" applyFill="1" applyBorder="1" applyAlignment="1" applyProtection="1"/>
    <xf numFmtId="0" fontId="21" fillId="0" borderId="0" xfId="0" applyFont="1"/>
    <xf numFmtId="0" fontId="12" fillId="0" borderId="0" xfId="0" applyNumberFormat="1" applyFont="1" applyFill="1" applyBorder="1" applyAlignment="1" applyProtection="1">
      <alignment horizontal="left" vertical="center" wrapText="1"/>
    </xf>
    <xf numFmtId="0" fontId="0" fillId="6" borderId="0" xfId="0" applyFill="1"/>
    <xf numFmtId="0" fontId="0" fillId="7" borderId="0" xfId="0" applyFill="1"/>
    <xf numFmtId="0" fontId="21" fillId="10" borderId="10" xfId="0" applyFont="1" applyFill="1" applyBorder="1"/>
    <xf numFmtId="0" fontId="21" fillId="0" borderId="10" xfId="0" applyFont="1" applyBorder="1"/>
    <xf numFmtId="0" fontId="0" fillId="0" borderId="10" xfId="0" applyBorder="1"/>
    <xf numFmtId="0" fontId="12" fillId="0" borderId="10" xfId="0" applyNumberFormat="1" applyFont="1" applyFill="1" applyBorder="1" applyAlignment="1" applyProtection="1">
      <alignment horizontal="left" vertical="center"/>
    </xf>
    <xf numFmtId="0" fontId="12" fillId="0" borderId="10" xfId="0" applyNumberFormat="1" applyFont="1" applyFill="1" applyBorder="1" applyAlignment="1" applyProtection="1">
      <alignment horizontal="left" vertical="center" wrapText="1"/>
    </xf>
    <xf numFmtId="0" fontId="0" fillId="0" borderId="10" xfId="0" applyBorder="1" applyAlignment="1">
      <alignment wrapText="1"/>
    </xf>
    <xf numFmtId="0" fontId="12" fillId="2" borderId="10" xfId="0" applyNumberFormat="1" applyFont="1" applyFill="1" applyBorder="1" applyAlignment="1" applyProtection="1">
      <alignment horizontal="left" vertical="center"/>
    </xf>
    <xf numFmtId="16" fontId="0" fillId="0" borderId="10" xfId="0" applyNumberFormat="1" applyBorder="1"/>
    <xf numFmtId="0" fontId="24" fillId="0" borderId="10" xfId="0" applyFont="1" applyBorder="1"/>
    <xf numFmtId="0" fontId="0" fillId="10" borderId="10" xfId="0" applyFill="1" applyBorder="1"/>
    <xf numFmtId="0" fontId="21" fillId="11" borderId="10" xfId="0" applyFont="1" applyFill="1" applyBorder="1"/>
    <xf numFmtId="0" fontId="25" fillId="11" borderId="10" xfId="0" applyFont="1" applyFill="1" applyBorder="1"/>
    <xf numFmtId="0" fontId="26" fillId="11" borderId="10" xfId="0" applyFont="1" applyFill="1" applyBorder="1"/>
    <xf numFmtId="0" fontId="0" fillId="9" borderId="10" xfId="0" applyFill="1" applyBorder="1"/>
    <xf numFmtId="9" fontId="25" fillId="11" borderId="10" xfId="45" applyFont="1" applyFill="1" applyBorder="1"/>
    <xf numFmtId="0" fontId="0" fillId="2" borderId="10" xfId="0" applyFill="1" applyBorder="1"/>
    <xf numFmtId="9" fontId="0" fillId="2" borderId="0" xfId="45" applyFont="1" applyFill="1"/>
    <xf numFmtId="0" fontId="22" fillId="2" borderId="10" xfId="0" applyFont="1" applyFill="1" applyBorder="1"/>
    <xf numFmtId="164" fontId="0" fillId="0" borderId="10" xfId="0" applyNumberFormat="1" applyBorder="1"/>
    <xf numFmtId="1" fontId="0" fillId="0" borderId="10" xfId="0" applyNumberFormat="1" applyBorder="1"/>
    <xf numFmtId="1" fontId="26" fillId="9" borderId="10" xfId="0" applyNumberFormat="1" applyFont="1" applyFill="1" applyBorder="1"/>
    <xf numFmtId="1" fontId="26" fillId="11" borderId="10" xfId="0" applyNumberFormat="1" applyFont="1" applyFill="1" applyBorder="1"/>
    <xf numFmtId="164" fontId="0" fillId="9" borderId="10" xfId="0" applyNumberFormat="1" applyFill="1" applyBorder="1"/>
    <xf numFmtId="17" fontId="0" fillId="0" borderId="10" xfId="0" applyNumberFormat="1" applyBorder="1" applyAlignment="1">
      <alignment wrapText="1"/>
    </xf>
    <xf numFmtId="0" fontId="28" fillId="0" borderId="0" xfId="0" applyFont="1"/>
    <xf numFmtId="0" fontId="28" fillId="0" borderId="0" xfId="0" applyFont="1" applyAlignment="1">
      <alignment horizontal="center" vertical="center"/>
    </xf>
    <xf numFmtId="0" fontId="0" fillId="0" borderId="14" xfId="0" applyBorder="1"/>
    <xf numFmtId="0" fontId="0" fillId="0" borderId="15" xfId="0" applyBorder="1"/>
    <xf numFmtId="0" fontId="0" fillId="0" borderId="16" xfId="0" applyBorder="1"/>
    <xf numFmtId="0" fontId="0" fillId="0" borderId="17" xfId="0" applyBorder="1"/>
    <xf numFmtId="0" fontId="0" fillId="0" borderId="0" xfId="0" applyFill="1"/>
    <xf numFmtId="9" fontId="0" fillId="0" borderId="0" xfId="45" applyFont="1" applyFill="1"/>
    <xf numFmtId="0" fontId="0" fillId="0" borderId="0" xfId="0" applyFill="1" applyBorder="1"/>
    <xf numFmtId="0" fontId="25" fillId="0" borderId="0" xfId="0" applyFont="1" applyFill="1" applyBorder="1"/>
    <xf numFmtId="0" fontId="21" fillId="0" borderId="0" xfId="0" applyFont="1" applyFill="1" applyBorder="1"/>
    <xf numFmtId="9" fontId="25" fillId="0" borderId="0" xfId="45" applyFont="1" applyFill="1" applyBorder="1"/>
    <xf numFmtId="0" fontId="27" fillId="14" borderId="11" xfId="0" applyFont="1" applyFill="1" applyBorder="1" applyAlignment="1">
      <alignment horizontal="center"/>
    </xf>
    <xf numFmtId="0" fontId="27" fillId="14" borderId="12" xfId="0" applyFont="1" applyFill="1" applyBorder="1" applyAlignment="1">
      <alignment horizontal="center"/>
    </xf>
    <xf numFmtId="0" fontId="27" fillId="14" borderId="13" xfId="0" applyFont="1" applyFill="1" applyBorder="1" applyAlignment="1">
      <alignment horizontal="center"/>
    </xf>
    <xf numFmtId="0" fontId="21" fillId="12" borderId="18" xfId="0" applyFont="1" applyFill="1" applyBorder="1" applyAlignment="1">
      <alignment horizontal="left"/>
    </xf>
    <xf numFmtId="0" fontId="21" fillId="12" borderId="19" xfId="0" applyFont="1" applyFill="1" applyBorder="1" applyAlignment="1">
      <alignment horizontal="left"/>
    </xf>
    <xf numFmtId="0" fontId="21" fillId="7" borderId="18" xfId="0" applyFont="1" applyFill="1" applyBorder="1" applyAlignment="1">
      <alignment horizontal="left"/>
    </xf>
    <xf numFmtId="0" fontId="21" fillId="7" borderId="19" xfId="0" applyFont="1" applyFill="1" applyBorder="1" applyAlignment="1">
      <alignment horizontal="left"/>
    </xf>
    <xf numFmtId="0" fontId="21" fillId="13" borderId="18" xfId="0" applyFont="1" applyFill="1" applyBorder="1" applyAlignment="1">
      <alignment horizontal="left"/>
    </xf>
    <xf numFmtId="0" fontId="21" fillId="13" borderId="19" xfId="0" applyFont="1" applyFill="1" applyBorder="1" applyAlignment="1">
      <alignment horizontal="left"/>
    </xf>
    <xf numFmtId="0" fontId="27" fillId="8" borderId="11" xfId="0" applyFont="1" applyFill="1" applyBorder="1" applyAlignment="1">
      <alignment horizontal="center"/>
    </xf>
    <xf numFmtId="0" fontId="27" fillId="8" borderId="12" xfId="0" applyFont="1" applyFill="1" applyBorder="1" applyAlignment="1">
      <alignment horizontal="center"/>
    </xf>
    <xf numFmtId="0" fontId="27" fillId="8" borderId="13" xfId="0" applyFont="1" applyFill="1" applyBorder="1" applyAlignment="1">
      <alignment horizontal="center"/>
    </xf>
  </cellXfs>
  <cellStyles count="4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Normal" xfId="0" builtinId="0"/>
    <cellStyle name="Percent" xfId="45"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005EA4"/>
      <color rgb="FFEC8700"/>
      <color rgb="FFCC6600"/>
      <color rgb="FFDDE9F7"/>
      <color rgb="FFD7E5F5"/>
      <color rgb="FFACC8EA"/>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171449</xdr:colOff>
      <xdr:row>2</xdr:row>
      <xdr:rowOff>281420</xdr:rowOff>
    </xdr:from>
    <xdr:to>
      <xdr:col>4</xdr:col>
      <xdr:colOff>559378</xdr:colOff>
      <xdr:row>7</xdr:row>
      <xdr:rowOff>120570</xdr:rowOff>
    </xdr:to>
    <xdr:pic>
      <xdr:nvPicPr>
        <xdr:cNvPr id="2" name="Picture 1" descr="http://upload.wikimedia.org/wikipedia/en/4/42/Unhcr_logo.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4" y="576695"/>
          <a:ext cx="1083254" cy="109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xdr:row>
      <xdr:rowOff>60614</xdr:rowOff>
    </xdr:from>
    <xdr:to>
      <xdr:col>9</xdr:col>
      <xdr:colOff>8607135</xdr:colOff>
      <xdr:row>8</xdr:row>
      <xdr:rowOff>87458</xdr:rowOff>
    </xdr:to>
    <xdr:sp macro="" textlink="">
      <xdr:nvSpPr>
        <xdr:cNvPr id="3" name="TextBox 2"/>
        <xdr:cNvSpPr txBox="1"/>
      </xdr:nvSpPr>
      <xdr:spPr>
        <a:xfrm>
          <a:off x="8650432" y="355023"/>
          <a:ext cx="8607135" cy="1472912"/>
        </a:xfrm>
        <a:prstGeom prst="rect">
          <a:avLst/>
        </a:prstGeom>
        <a:solidFill>
          <a:srgbClr val="ACC8EA"/>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 for reviewer:</a:t>
          </a:r>
        </a:p>
        <a:p>
          <a:r>
            <a:rPr lang="en-US" sz="1100"/>
            <a:t>Evidence</a:t>
          </a:r>
          <a:r>
            <a:rPr lang="en-US" sz="1100" baseline="0"/>
            <a:t> to evaluate stoves against the stove specifications may come from several different sources, including laboratory test reports; stove specification worksheets; peer review or gray literature; emails, or other  documentation.  The evidence should be organized and labelled as "Test Report (A-D)" or "Supporting Evidence (A-K)".  These items will be referenced to support the stoves score for each specification.  Scores are entered through the "SELECT" drop-down menu next to each requirement.  It is recommended notes be made referring to specific pieces of evidence  that require some degree of interpretation.  </a:t>
          </a:r>
          <a:r>
            <a:rPr lang="en-US" sz="1100" baseline="0">
              <a:solidFill>
                <a:schemeClr val="dk1"/>
              </a:solidFill>
              <a:effectLst/>
              <a:latin typeface="+mn-lt"/>
              <a:ea typeface="+mn-ea"/>
              <a:cs typeface="+mn-cs"/>
            </a:rPr>
            <a:t>The notes areas for these items have been shaded to indicate their importance.  </a:t>
          </a:r>
          <a:r>
            <a:rPr lang="en-US" sz="1100" baseline="0"/>
            <a:t>All relevant items must be scored and any red "X" indicates that the stove does not meet the specifications.  Recommended (but not mandatory) items are in blue text and a failing to meet these specifications will not result in a red X.  Additional guidance for specific items has been provided below as needed.</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2"/>
  <sheetViews>
    <sheetView workbookViewId="0"/>
  </sheetViews>
  <sheetFormatPr defaultColWidth="8.8984375" defaultRowHeight="15.6"/>
  <sheetData>
    <row r="1" spans="1:5">
      <c r="A1" t="s">
        <v>3</v>
      </c>
      <c r="C1" t="s">
        <v>0</v>
      </c>
      <c r="D1" t="s">
        <v>4</v>
      </c>
      <c r="E1" t="s">
        <v>1</v>
      </c>
    </row>
    <row r="2" spans="1:5">
      <c r="C2" t="s">
        <v>2</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workbookViewId="0">
      <selection activeCell="D6" sqref="D6"/>
    </sheetView>
  </sheetViews>
  <sheetFormatPr defaultRowHeight="15.6"/>
  <cols>
    <col min="1" max="1" width="45.19921875" customWidth="1"/>
    <col min="2" max="2" width="19.5" customWidth="1"/>
  </cols>
  <sheetData>
    <row r="1" spans="1:5" ht="26.4" thickBot="1">
      <c r="A1" s="113" t="s">
        <v>124</v>
      </c>
      <c r="B1" s="114"/>
      <c r="C1" s="114"/>
      <c r="D1" s="114"/>
      <c r="E1" s="115"/>
    </row>
    <row r="3" spans="1:5" ht="21">
      <c r="A3" s="101" t="s">
        <v>128</v>
      </c>
      <c r="B3" s="102" t="s">
        <v>137</v>
      </c>
    </row>
    <row r="4" spans="1:5" ht="16.2" thickBot="1"/>
    <row r="5" spans="1:5">
      <c r="A5" s="116" t="s">
        <v>93</v>
      </c>
      <c r="B5" s="117"/>
    </row>
    <row r="6" spans="1:5">
      <c r="A6" s="103" t="s">
        <v>129</v>
      </c>
      <c r="B6" s="104"/>
    </row>
    <row r="7" spans="1:5">
      <c r="A7" s="103" t="s">
        <v>130</v>
      </c>
      <c r="B7" s="104"/>
    </row>
    <row r="8" spans="1:5">
      <c r="A8" s="103" t="s">
        <v>131</v>
      </c>
      <c r="B8" s="104"/>
    </row>
    <row r="9" spans="1:5">
      <c r="A9" s="103" t="s">
        <v>132</v>
      </c>
      <c r="B9" s="104"/>
    </row>
    <row r="10" spans="1:5">
      <c r="A10" s="103" t="s">
        <v>133</v>
      </c>
      <c r="B10" s="104"/>
    </row>
    <row r="11" spans="1:5">
      <c r="A11" s="103" t="s">
        <v>134</v>
      </c>
      <c r="B11" s="104"/>
    </row>
    <row r="12" spans="1:5">
      <c r="A12" s="103" t="s">
        <v>135</v>
      </c>
      <c r="B12" s="104"/>
    </row>
    <row r="13" spans="1:5" ht="16.2" thickBot="1">
      <c r="A13" s="105" t="s">
        <v>136</v>
      </c>
      <c r="B13" s="106"/>
    </row>
    <row r="15" spans="1:5" ht="16.2" thickBot="1"/>
    <row r="16" spans="1:5">
      <c r="A16" s="118" t="s">
        <v>94</v>
      </c>
      <c r="B16" s="119"/>
    </row>
    <row r="17" spans="1:2">
      <c r="A17" s="103" t="s">
        <v>138</v>
      </c>
      <c r="B17" s="104"/>
    </row>
    <row r="18" spans="1:2">
      <c r="A18" s="103" t="s">
        <v>139</v>
      </c>
      <c r="B18" s="104"/>
    </row>
    <row r="19" spans="1:2">
      <c r="A19" s="103" t="s">
        <v>140</v>
      </c>
      <c r="B19" s="104"/>
    </row>
    <row r="20" spans="1:2">
      <c r="A20" s="103" t="s">
        <v>141</v>
      </c>
      <c r="B20" s="104"/>
    </row>
    <row r="21" spans="1:2">
      <c r="A21" s="103" t="s">
        <v>142</v>
      </c>
      <c r="B21" s="104"/>
    </row>
    <row r="22" spans="1:2">
      <c r="A22" s="103" t="s">
        <v>143</v>
      </c>
      <c r="B22" s="104"/>
    </row>
    <row r="23" spans="1:2">
      <c r="A23" s="103" t="s">
        <v>144</v>
      </c>
      <c r="B23" s="104"/>
    </row>
    <row r="24" spans="1:2" ht="16.2" thickBot="1">
      <c r="A24" s="105" t="s">
        <v>145</v>
      </c>
      <c r="B24" s="106"/>
    </row>
    <row r="26" spans="1:2" ht="16.2" thickBot="1"/>
    <row r="27" spans="1:2">
      <c r="A27" s="120" t="s">
        <v>95</v>
      </c>
      <c r="B27" s="121"/>
    </row>
    <row r="28" spans="1:2">
      <c r="A28" s="103" t="s">
        <v>146</v>
      </c>
      <c r="B28" s="104"/>
    </row>
    <row r="29" spans="1:2">
      <c r="A29" s="103" t="s">
        <v>147</v>
      </c>
      <c r="B29" s="104"/>
    </row>
    <row r="30" spans="1:2">
      <c r="A30" s="103" t="s">
        <v>148</v>
      </c>
      <c r="B30" s="104"/>
    </row>
    <row r="31" spans="1:2">
      <c r="A31" s="103" t="s">
        <v>149</v>
      </c>
      <c r="B31" s="104"/>
    </row>
    <row r="32" spans="1:2">
      <c r="A32" s="103" t="s">
        <v>150</v>
      </c>
      <c r="B32" s="104"/>
    </row>
    <row r="33" spans="1:2">
      <c r="A33" s="103" t="s">
        <v>151</v>
      </c>
      <c r="B33" s="104"/>
    </row>
    <row r="34" spans="1:2">
      <c r="A34" s="103" t="s">
        <v>152</v>
      </c>
      <c r="B34" s="104"/>
    </row>
    <row r="35" spans="1:2" ht="16.2" thickBot="1">
      <c r="A35" s="105" t="s">
        <v>153</v>
      </c>
      <c r="B35" s="106"/>
    </row>
  </sheetData>
  <mergeCells count="4">
    <mergeCell ref="A1:E1"/>
    <mergeCell ref="A5:B5"/>
    <mergeCell ref="A16:B16"/>
    <mergeCell ref="A27:B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4"/>
  <sheetViews>
    <sheetView tabSelected="1" workbookViewId="0">
      <selection activeCell="B47" sqref="B47"/>
    </sheetView>
  </sheetViews>
  <sheetFormatPr defaultRowHeight="15.6"/>
  <cols>
    <col min="1" max="1" width="57.3984375" customWidth="1"/>
    <col min="2" max="2" width="21.19921875" customWidth="1"/>
    <col min="3" max="3" width="18.5" customWidth="1"/>
    <col min="4" max="4" width="19.19921875" customWidth="1"/>
  </cols>
  <sheetData>
    <row r="1" spans="1:28" ht="26.4" thickBot="1">
      <c r="A1" s="122" t="s">
        <v>124</v>
      </c>
      <c r="B1" s="123"/>
      <c r="C1" s="123"/>
      <c r="D1" s="123"/>
      <c r="E1" s="124"/>
      <c r="AB1" s="76" t="s">
        <v>12</v>
      </c>
    </row>
    <row r="2" spans="1:28">
      <c r="A2" t="s">
        <v>125</v>
      </c>
      <c r="AB2" s="75" t="s">
        <v>90</v>
      </c>
    </row>
    <row r="3" spans="1:28">
      <c r="A3" t="s">
        <v>126</v>
      </c>
      <c r="B3" t="s">
        <v>127</v>
      </c>
      <c r="AB3" s="75"/>
    </row>
    <row r="4" spans="1:28">
      <c r="AB4" s="75"/>
    </row>
    <row r="5" spans="1:28">
      <c r="A5" s="77" t="s">
        <v>92</v>
      </c>
      <c r="B5" s="77" t="s">
        <v>110</v>
      </c>
      <c r="C5" s="87" t="s">
        <v>7</v>
      </c>
      <c r="D5" s="77" t="s">
        <v>97</v>
      </c>
      <c r="E5" s="77" t="s">
        <v>98</v>
      </c>
    </row>
    <row r="6" spans="1:28">
      <c r="A6" s="78"/>
      <c r="B6" s="79"/>
      <c r="C6" s="90"/>
      <c r="D6" s="79"/>
      <c r="E6" s="79"/>
    </row>
    <row r="7" spans="1:28">
      <c r="A7" s="78"/>
      <c r="B7" s="79"/>
      <c r="C7" s="90"/>
      <c r="D7" s="79"/>
      <c r="E7" s="79"/>
      <c r="F7" s="107"/>
      <c r="G7" s="107"/>
    </row>
    <row r="8" spans="1:28">
      <c r="A8" s="77" t="s">
        <v>120</v>
      </c>
      <c r="B8" s="86"/>
      <c r="C8" s="90"/>
      <c r="D8" s="86"/>
      <c r="E8" s="86"/>
      <c r="F8" s="108"/>
      <c r="G8" s="107"/>
    </row>
    <row r="9" spans="1:28">
      <c r="A9" t="s">
        <v>123</v>
      </c>
      <c r="B9" s="100" t="s">
        <v>122</v>
      </c>
      <c r="C9" s="90">
        <v>15</v>
      </c>
      <c r="D9" s="96">
        <v>1</v>
      </c>
      <c r="E9" s="95">
        <f>C9</f>
        <v>15</v>
      </c>
      <c r="F9" s="107"/>
      <c r="G9" s="107"/>
    </row>
    <row r="10" spans="1:28">
      <c r="B10" s="100"/>
      <c r="C10" s="90"/>
      <c r="D10" s="96"/>
      <c r="E10" s="95"/>
      <c r="F10" s="107"/>
      <c r="G10" s="107"/>
    </row>
    <row r="11" spans="1:28">
      <c r="A11" s="77" t="s">
        <v>121</v>
      </c>
      <c r="B11" s="86"/>
      <c r="C11" s="90"/>
      <c r="D11" s="86"/>
      <c r="E11" s="86"/>
      <c r="F11" s="108"/>
      <c r="G11" s="107"/>
    </row>
    <row r="12" spans="1:28" ht="31.2">
      <c r="A12" s="81" t="s">
        <v>18</v>
      </c>
      <c r="B12" s="82" t="s">
        <v>112</v>
      </c>
      <c r="C12" s="99">
        <v>2</v>
      </c>
      <c r="D12" s="79">
        <v>1</v>
      </c>
      <c r="E12" s="95">
        <f t="shared" ref="E12:E39" si="0">D12*C12</f>
        <v>2</v>
      </c>
      <c r="F12" s="107"/>
      <c r="G12" s="107"/>
    </row>
    <row r="13" spans="1:28">
      <c r="A13" s="81"/>
      <c r="B13" s="79"/>
      <c r="C13" s="90"/>
      <c r="D13" s="79"/>
      <c r="E13" s="79"/>
      <c r="F13" s="107"/>
      <c r="G13" s="107"/>
    </row>
    <row r="14" spans="1:28">
      <c r="A14" s="77" t="s">
        <v>106</v>
      </c>
      <c r="B14" s="86"/>
      <c r="C14" s="90"/>
      <c r="D14" s="86"/>
      <c r="E14" s="86"/>
      <c r="F14" s="108"/>
      <c r="G14" s="107"/>
    </row>
    <row r="15" spans="1:28">
      <c r="A15" s="81" t="s">
        <v>116</v>
      </c>
      <c r="B15" s="92" t="s">
        <v>111</v>
      </c>
      <c r="C15" s="90">
        <v>0</v>
      </c>
      <c r="D15" s="92">
        <v>4</v>
      </c>
      <c r="E15" s="79">
        <f t="shared" si="0"/>
        <v>0</v>
      </c>
      <c r="F15" s="108"/>
      <c r="G15" s="107"/>
    </row>
    <row r="16" spans="1:28">
      <c r="A16" s="81" t="s">
        <v>93</v>
      </c>
      <c r="B16" s="79" t="s">
        <v>111</v>
      </c>
      <c r="C16" s="90">
        <v>0</v>
      </c>
      <c r="D16" s="79">
        <v>6</v>
      </c>
      <c r="E16" s="79">
        <f t="shared" si="0"/>
        <v>0</v>
      </c>
      <c r="F16" s="107"/>
      <c r="G16" s="107"/>
    </row>
    <row r="17" spans="1:7">
      <c r="A17" s="81" t="s">
        <v>94</v>
      </c>
      <c r="B17" s="79" t="s">
        <v>111</v>
      </c>
      <c r="C17" s="90">
        <v>0</v>
      </c>
      <c r="D17" s="79">
        <v>8</v>
      </c>
      <c r="E17" s="79">
        <f t="shared" si="0"/>
        <v>0</v>
      </c>
      <c r="F17" s="107"/>
      <c r="G17" s="107"/>
    </row>
    <row r="18" spans="1:7">
      <c r="A18" s="80" t="s">
        <v>95</v>
      </c>
      <c r="B18" s="79" t="s">
        <v>111</v>
      </c>
      <c r="C18" s="90">
        <v>1</v>
      </c>
      <c r="D18" s="79">
        <v>10</v>
      </c>
      <c r="E18" s="79">
        <f t="shared" si="0"/>
        <v>10</v>
      </c>
      <c r="F18" s="107"/>
      <c r="G18" s="107"/>
    </row>
    <row r="19" spans="1:7">
      <c r="A19" s="80"/>
      <c r="B19" s="79"/>
      <c r="C19" s="90"/>
      <c r="D19" s="79"/>
      <c r="E19" s="79"/>
      <c r="F19" s="107"/>
      <c r="G19" s="107"/>
    </row>
    <row r="20" spans="1:7">
      <c r="A20" s="77" t="s">
        <v>88</v>
      </c>
      <c r="B20" s="86"/>
      <c r="C20" s="90"/>
      <c r="D20" s="86"/>
      <c r="E20" s="86"/>
      <c r="F20" s="108"/>
      <c r="G20" s="107"/>
    </row>
    <row r="21" spans="1:7">
      <c r="A21" s="80" t="s">
        <v>94</v>
      </c>
      <c r="B21" s="79" t="s">
        <v>111</v>
      </c>
      <c r="C21" s="90">
        <v>0</v>
      </c>
      <c r="D21" s="79">
        <v>6</v>
      </c>
      <c r="E21" s="79">
        <f t="shared" si="0"/>
        <v>0</v>
      </c>
      <c r="F21" s="107"/>
      <c r="G21" s="107"/>
    </row>
    <row r="22" spans="1:7">
      <c r="A22" s="80" t="s">
        <v>107</v>
      </c>
      <c r="B22" s="79" t="s">
        <v>111</v>
      </c>
      <c r="C22" s="90">
        <v>1</v>
      </c>
      <c r="D22" s="79">
        <v>9</v>
      </c>
      <c r="E22" s="79">
        <f t="shared" si="0"/>
        <v>9</v>
      </c>
      <c r="F22" s="107"/>
      <c r="G22" s="107"/>
    </row>
    <row r="23" spans="1:7">
      <c r="A23" s="83" t="s">
        <v>101</v>
      </c>
      <c r="B23" s="79" t="s">
        <v>111</v>
      </c>
      <c r="C23" s="90">
        <v>1</v>
      </c>
      <c r="D23" s="79">
        <v>1</v>
      </c>
      <c r="E23" s="79">
        <f t="shared" si="0"/>
        <v>1</v>
      </c>
      <c r="F23" s="107"/>
      <c r="G23" s="107"/>
    </row>
    <row r="24" spans="1:7">
      <c r="A24" s="83" t="s">
        <v>102</v>
      </c>
      <c r="B24" s="79" t="s">
        <v>111</v>
      </c>
      <c r="C24" s="90">
        <v>1</v>
      </c>
      <c r="D24" s="79">
        <v>1</v>
      </c>
      <c r="E24" s="79">
        <f t="shared" si="0"/>
        <v>1</v>
      </c>
      <c r="F24" s="107"/>
      <c r="G24" s="107"/>
    </row>
    <row r="25" spans="1:7">
      <c r="A25" s="83" t="s">
        <v>103</v>
      </c>
      <c r="B25" s="79" t="s">
        <v>111</v>
      </c>
      <c r="C25" s="90">
        <v>1</v>
      </c>
      <c r="D25" s="79">
        <v>1</v>
      </c>
      <c r="E25" s="79">
        <f t="shared" si="0"/>
        <v>1</v>
      </c>
      <c r="F25" s="107"/>
      <c r="G25" s="107"/>
    </row>
    <row r="26" spans="1:7">
      <c r="A26" s="80" t="s">
        <v>104</v>
      </c>
      <c r="B26" s="79" t="s">
        <v>111</v>
      </c>
      <c r="C26" s="90">
        <v>1</v>
      </c>
      <c r="D26" s="79">
        <v>1</v>
      </c>
      <c r="E26" s="79">
        <f t="shared" si="0"/>
        <v>1</v>
      </c>
      <c r="F26" s="107"/>
      <c r="G26" s="107"/>
    </row>
    <row r="27" spans="1:7">
      <c r="A27" s="80"/>
      <c r="B27" s="79"/>
      <c r="C27" s="90"/>
      <c r="D27" s="79"/>
      <c r="E27" s="79"/>
      <c r="F27" s="107"/>
      <c r="G27" s="107"/>
    </row>
    <row r="28" spans="1:7">
      <c r="A28" s="77" t="s">
        <v>108</v>
      </c>
      <c r="B28" s="86"/>
      <c r="C28" s="90"/>
      <c r="D28" s="86"/>
      <c r="E28" s="86"/>
      <c r="F28" s="108"/>
      <c r="G28" s="107"/>
    </row>
    <row r="29" spans="1:7">
      <c r="A29" s="80" t="s">
        <v>58</v>
      </c>
      <c r="B29" s="79" t="s">
        <v>111</v>
      </c>
      <c r="C29" s="90">
        <v>1</v>
      </c>
      <c r="D29" s="79">
        <v>2</v>
      </c>
      <c r="E29" s="79">
        <f t="shared" si="0"/>
        <v>2</v>
      </c>
      <c r="F29" s="107"/>
      <c r="G29" s="107"/>
    </row>
    <row r="30" spans="1:7">
      <c r="A30" s="83" t="s">
        <v>100</v>
      </c>
      <c r="B30" s="84" t="s">
        <v>113</v>
      </c>
      <c r="C30" s="90">
        <v>4</v>
      </c>
      <c r="D30" s="79">
        <v>2</v>
      </c>
      <c r="E30" s="79">
        <f t="shared" si="0"/>
        <v>8</v>
      </c>
      <c r="F30" s="107"/>
      <c r="G30" s="107"/>
    </row>
    <row r="31" spans="1:7">
      <c r="A31" s="79" t="s">
        <v>105</v>
      </c>
      <c r="B31" s="79" t="s">
        <v>113</v>
      </c>
      <c r="C31" s="90">
        <v>4</v>
      </c>
      <c r="D31" s="79">
        <v>0.5</v>
      </c>
      <c r="E31" s="79">
        <f t="shared" si="0"/>
        <v>2</v>
      </c>
      <c r="F31" s="107"/>
      <c r="G31" s="107"/>
    </row>
    <row r="32" spans="1:7">
      <c r="A32" s="79"/>
      <c r="B32" s="79"/>
      <c r="C32" s="90"/>
      <c r="D32" s="79"/>
      <c r="E32" s="79"/>
      <c r="F32" s="107"/>
      <c r="G32" s="107"/>
    </row>
    <row r="33" spans="1:7">
      <c r="A33" s="77" t="s">
        <v>109</v>
      </c>
      <c r="B33" s="86"/>
      <c r="C33" s="90"/>
      <c r="D33" s="86"/>
      <c r="E33" s="86"/>
      <c r="F33" s="108"/>
      <c r="G33" s="107"/>
    </row>
    <row r="34" spans="1:7">
      <c r="A34" s="94" t="s">
        <v>118</v>
      </c>
      <c r="B34" s="92" t="s">
        <v>113</v>
      </c>
      <c r="C34" s="90">
        <v>4</v>
      </c>
      <c r="D34" s="92">
        <v>1</v>
      </c>
      <c r="E34" s="79">
        <f t="shared" si="0"/>
        <v>4</v>
      </c>
      <c r="F34" s="108"/>
      <c r="G34" s="107"/>
    </row>
    <row r="35" spans="1:7">
      <c r="A35" s="79" t="s">
        <v>96</v>
      </c>
      <c r="B35" s="79" t="s">
        <v>113</v>
      </c>
      <c r="C35" s="90">
        <v>4</v>
      </c>
      <c r="D35" s="79">
        <v>1</v>
      </c>
      <c r="E35" s="79">
        <f t="shared" si="0"/>
        <v>4</v>
      </c>
      <c r="F35" s="107"/>
      <c r="G35" s="107"/>
    </row>
    <row r="36" spans="1:7">
      <c r="A36" s="79" t="s">
        <v>119</v>
      </c>
      <c r="B36" s="79" t="s">
        <v>113</v>
      </c>
      <c r="C36" s="90">
        <v>4</v>
      </c>
      <c r="D36" s="79">
        <v>0.5</v>
      </c>
      <c r="E36" s="79">
        <f t="shared" si="0"/>
        <v>2</v>
      </c>
      <c r="F36" s="107"/>
      <c r="G36" s="107"/>
    </row>
    <row r="37" spans="1:7">
      <c r="A37" s="79" t="s">
        <v>99</v>
      </c>
      <c r="B37" s="79" t="s">
        <v>113</v>
      </c>
      <c r="C37" s="90">
        <v>4</v>
      </c>
      <c r="D37" s="79">
        <v>0.5</v>
      </c>
      <c r="E37" s="79">
        <f t="shared" si="0"/>
        <v>2</v>
      </c>
      <c r="F37" s="107"/>
      <c r="G37" s="107"/>
    </row>
    <row r="38" spans="1:7">
      <c r="A38" s="79" t="s">
        <v>114</v>
      </c>
      <c r="B38" s="79" t="s">
        <v>113</v>
      </c>
      <c r="C38" s="90">
        <v>4</v>
      </c>
      <c r="D38" s="79">
        <v>0.5</v>
      </c>
      <c r="E38" s="79">
        <f t="shared" si="0"/>
        <v>2</v>
      </c>
      <c r="F38" s="107"/>
      <c r="G38" s="107"/>
    </row>
    <row r="39" spans="1:7">
      <c r="A39" s="79" t="s">
        <v>115</v>
      </c>
      <c r="B39" s="79" t="s">
        <v>113</v>
      </c>
      <c r="C39" s="90">
        <v>4</v>
      </c>
      <c r="D39" s="79">
        <v>1</v>
      </c>
      <c r="E39" s="79">
        <f t="shared" si="0"/>
        <v>4</v>
      </c>
      <c r="F39" s="107"/>
      <c r="G39" s="107"/>
    </row>
    <row r="40" spans="1:7">
      <c r="A40" s="79"/>
      <c r="B40" s="79"/>
      <c r="C40" s="90"/>
      <c r="D40" s="79"/>
      <c r="E40" s="79"/>
      <c r="F40" s="107"/>
      <c r="G40" s="107"/>
    </row>
    <row r="41" spans="1:7">
      <c r="A41" s="85"/>
      <c r="B41" s="79"/>
      <c r="C41" s="90"/>
      <c r="D41" s="79"/>
      <c r="E41" s="79"/>
    </row>
    <row r="42" spans="1:7" ht="18">
      <c r="A42" s="88" t="s">
        <v>117</v>
      </c>
      <c r="B42" s="89"/>
      <c r="C42" s="97"/>
      <c r="D42" s="98"/>
      <c r="E42" s="88">
        <f>SUM(E6:E41)</f>
        <v>70</v>
      </c>
      <c r="F42" s="91">
        <f>SUM(F6:F41)</f>
        <v>0</v>
      </c>
    </row>
    <row r="44" spans="1:7">
      <c r="A44" s="109"/>
      <c r="B44" s="109"/>
      <c r="C44" s="109"/>
      <c r="D44" s="109"/>
      <c r="E44" s="109"/>
      <c r="F44" s="109"/>
    </row>
    <row r="45" spans="1:7">
      <c r="A45" s="109"/>
      <c r="B45" s="109"/>
      <c r="C45" s="109"/>
      <c r="D45" s="109"/>
      <c r="E45" s="109"/>
      <c r="F45" s="109"/>
    </row>
    <row r="46" spans="1:7" ht="18">
      <c r="A46" s="110"/>
      <c r="B46" s="110"/>
      <c r="C46" s="110"/>
      <c r="D46" s="110"/>
      <c r="E46" s="110"/>
      <c r="F46" s="109"/>
    </row>
    <row r="47" spans="1:7" ht="18">
      <c r="A47" s="110"/>
      <c r="B47" s="110"/>
      <c r="C47" s="110"/>
      <c r="D47" s="110"/>
      <c r="E47" s="110"/>
      <c r="F47" s="109"/>
    </row>
    <row r="48" spans="1:7">
      <c r="A48" s="111"/>
      <c r="B48" s="109"/>
      <c r="C48" s="109"/>
      <c r="D48" s="109"/>
      <c r="E48" s="109"/>
      <c r="F48" s="109"/>
    </row>
    <row r="49" spans="1:6">
      <c r="A49" s="109"/>
      <c r="B49" s="109"/>
      <c r="C49" s="109"/>
      <c r="D49" s="109"/>
      <c r="E49" s="109"/>
      <c r="F49" s="109"/>
    </row>
    <row r="50" spans="1:6" ht="18">
      <c r="A50" s="109"/>
      <c r="B50" s="110"/>
      <c r="C50" s="110"/>
      <c r="D50" s="110"/>
      <c r="E50" s="112"/>
      <c r="F50" s="109"/>
    </row>
    <row r="51" spans="1:6">
      <c r="A51" s="74"/>
      <c r="B51" s="109"/>
      <c r="C51" s="109"/>
      <c r="D51" s="109"/>
      <c r="E51" s="109"/>
      <c r="F51" s="109"/>
    </row>
    <row r="52" spans="1:6">
      <c r="A52" s="109"/>
      <c r="B52" s="109"/>
      <c r="C52" s="109"/>
      <c r="D52" s="109"/>
      <c r="E52" s="109"/>
      <c r="F52" s="109"/>
    </row>
    <row r="56" spans="1:6">
      <c r="A56" s="73"/>
    </row>
    <row r="64" spans="1:6">
      <c r="A64" t="s">
        <v>91</v>
      </c>
    </row>
  </sheetData>
  <sheetProtection password="AFB3" sheet="1" objects="1" scenarios="1"/>
  <mergeCells count="1">
    <mergeCell ref="A1:E1"/>
  </mergeCells>
  <dataValidations count="2">
    <dataValidation allowBlank="1" showErrorMessage="1" promptTitle="This is the title here" prompt="Test" sqref="A51 A29 A18:A19 A23:A27 A8 A11:A16"/>
    <dataValidation type="list" allowBlank="1" showInputMessage="1" showErrorMessage="1" sqref="B8:C8 B11:C11">
      <formula1>$AB$1:$AB$2</formula1>
    </dataValidation>
  </dataValidations>
  <pageMargins left="0.7" right="0.7" top="0.75" bottom="0.75" header="0.3" footer="0.3"/>
  <pageSetup paperSize="9"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4"/>
  <sheetViews>
    <sheetView workbookViewId="0">
      <selection activeCell="C48" sqref="C48"/>
    </sheetView>
  </sheetViews>
  <sheetFormatPr defaultRowHeight="15.6"/>
  <cols>
    <col min="1" max="1" width="57.3984375" customWidth="1"/>
    <col min="2" max="2" width="21.19921875" customWidth="1"/>
    <col min="3" max="3" width="18.5" customWidth="1"/>
    <col min="4" max="4" width="19.19921875" customWidth="1"/>
  </cols>
  <sheetData>
    <row r="1" spans="1:28" ht="26.4" thickBot="1">
      <c r="A1" s="122" t="s">
        <v>124</v>
      </c>
      <c r="B1" s="123"/>
      <c r="C1" s="123"/>
      <c r="D1" s="123"/>
      <c r="E1" s="124"/>
      <c r="AB1" s="76" t="s">
        <v>12</v>
      </c>
    </row>
    <row r="2" spans="1:28">
      <c r="A2" t="s">
        <v>125</v>
      </c>
      <c r="AB2" s="75" t="s">
        <v>90</v>
      </c>
    </row>
    <row r="3" spans="1:28">
      <c r="A3" t="s">
        <v>154</v>
      </c>
      <c r="B3" t="s">
        <v>127</v>
      </c>
      <c r="AB3" s="75"/>
    </row>
    <row r="4" spans="1:28">
      <c r="AB4" s="75"/>
    </row>
    <row r="5" spans="1:28">
      <c r="A5" s="77" t="s">
        <v>92</v>
      </c>
      <c r="B5" s="77" t="s">
        <v>110</v>
      </c>
      <c r="C5" s="87" t="s">
        <v>7</v>
      </c>
      <c r="D5" s="77" t="s">
        <v>97</v>
      </c>
      <c r="E5" s="77" t="s">
        <v>98</v>
      </c>
    </row>
    <row r="6" spans="1:28">
      <c r="A6" s="78"/>
      <c r="B6" s="79"/>
      <c r="C6" s="90"/>
      <c r="D6" s="79"/>
      <c r="E6" s="79"/>
    </row>
    <row r="7" spans="1:28">
      <c r="A7" s="78"/>
      <c r="B7" s="79"/>
      <c r="C7" s="90"/>
      <c r="D7" s="79"/>
      <c r="E7" s="79"/>
      <c r="F7" s="107"/>
      <c r="G7" s="107"/>
    </row>
    <row r="8" spans="1:28">
      <c r="A8" s="77" t="s">
        <v>120</v>
      </c>
      <c r="B8" s="86"/>
      <c r="C8" s="90"/>
      <c r="D8" s="86"/>
      <c r="E8" s="86"/>
      <c r="F8" s="108"/>
      <c r="G8" s="107"/>
    </row>
    <row r="9" spans="1:28">
      <c r="A9" t="s">
        <v>123</v>
      </c>
      <c r="B9" s="100" t="s">
        <v>122</v>
      </c>
      <c r="C9" s="90">
        <v>15</v>
      </c>
      <c r="D9" s="96">
        <v>1</v>
      </c>
      <c r="E9" s="95">
        <f>C9</f>
        <v>15</v>
      </c>
      <c r="F9" s="107"/>
      <c r="G9" s="107"/>
    </row>
    <row r="10" spans="1:28">
      <c r="B10" s="100"/>
      <c r="C10" s="90"/>
      <c r="D10" s="96"/>
      <c r="E10" s="95"/>
      <c r="F10" s="107"/>
      <c r="G10" s="107"/>
    </row>
    <row r="11" spans="1:28">
      <c r="A11" s="77" t="s">
        <v>121</v>
      </c>
      <c r="B11" s="86"/>
      <c r="C11" s="90"/>
      <c r="D11" s="86"/>
      <c r="E11" s="86"/>
      <c r="F11" s="108"/>
      <c r="G11" s="107"/>
    </row>
    <row r="12" spans="1:28" ht="31.2">
      <c r="A12" s="81" t="s">
        <v>18</v>
      </c>
      <c r="B12" s="82" t="s">
        <v>112</v>
      </c>
      <c r="C12" s="99">
        <v>2</v>
      </c>
      <c r="D12" s="79">
        <v>1</v>
      </c>
      <c r="E12" s="95">
        <f t="shared" ref="E12:E39" si="0">D12*C12</f>
        <v>2</v>
      </c>
      <c r="F12" s="107"/>
      <c r="G12" s="107"/>
    </row>
    <row r="13" spans="1:28">
      <c r="A13" s="81"/>
      <c r="B13" s="79"/>
      <c r="C13" s="90"/>
      <c r="D13" s="79"/>
      <c r="E13" s="79"/>
      <c r="F13" s="107"/>
      <c r="G13" s="107"/>
    </row>
    <row r="14" spans="1:28">
      <c r="A14" s="77" t="s">
        <v>106</v>
      </c>
      <c r="B14" s="86"/>
      <c r="C14" s="90"/>
      <c r="D14" s="86"/>
      <c r="E14" s="86"/>
      <c r="F14" s="108"/>
      <c r="G14" s="107"/>
    </row>
    <row r="15" spans="1:28">
      <c r="A15" s="81" t="s">
        <v>116</v>
      </c>
      <c r="B15" s="92" t="s">
        <v>111</v>
      </c>
      <c r="C15" s="90">
        <v>0</v>
      </c>
      <c r="D15" s="92">
        <v>4</v>
      </c>
      <c r="E15" s="79">
        <f t="shared" si="0"/>
        <v>0</v>
      </c>
      <c r="F15" s="108"/>
      <c r="G15" s="107"/>
    </row>
    <row r="16" spans="1:28">
      <c r="A16" s="81" t="s">
        <v>93</v>
      </c>
      <c r="B16" s="79" t="s">
        <v>111</v>
      </c>
      <c r="C16" s="90">
        <v>0</v>
      </c>
      <c r="D16" s="79">
        <v>6</v>
      </c>
      <c r="E16" s="79">
        <f t="shared" si="0"/>
        <v>0</v>
      </c>
      <c r="F16" s="107"/>
      <c r="G16" s="107"/>
    </row>
    <row r="17" spans="1:7">
      <c r="A17" s="81" t="s">
        <v>94</v>
      </c>
      <c r="B17" s="79" t="s">
        <v>111</v>
      </c>
      <c r="C17" s="90">
        <v>0</v>
      </c>
      <c r="D17" s="79">
        <v>8</v>
      </c>
      <c r="E17" s="79">
        <f t="shared" si="0"/>
        <v>0</v>
      </c>
      <c r="F17" s="107"/>
      <c r="G17" s="107"/>
    </row>
    <row r="18" spans="1:7">
      <c r="A18" s="80" t="s">
        <v>95</v>
      </c>
      <c r="B18" s="79" t="s">
        <v>111</v>
      </c>
      <c r="C18" s="90">
        <v>1</v>
      </c>
      <c r="D18" s="79">
        <v>10</v>
      </c>
      <c r="E18" s="79">
        <f t="shared" si="0"/>
        <v>10</v>
      </c>
      <c r="F18" s="107"/>
      <c r="G18" s="107"/>
    </row>
    <row r="19" spans="1:7">
      <c r="A19" s="80"/>
      <c r="B19" s="79"/>
      <c r="C19" s="90"/>
      <c r="D19" s="79"/>
      <c r="E19" s="79"/>
      <c r="F19" s="107"/>
      <c r="G19" s="107"/>
    </row>
    <row r="20" spans="1:7">
      <c r="A20" s="77" t="s">
        <v>88</v>
      </c>
      <c r="B20" s="86"/>
      <c r="C20" s="90"/>
      <c r="D20" s="86"/>
      <c r="E20" s="86"/>
      <c r="F20" s="108"/>
      <c r="G20" s="107"/>
    </row>
    <row r="21" spans="1:7">
      <c r="A21" s="80" t="s">
        <v>94</v>
      </c>
      <c r="B21" s="79" t="s">
        <v>111</v>
      </c>
      <c r="C21" s="90">
        <v>0</v>
      </c>
      <c r="D21" s="79">
        <v>6</v>
      </c>
      <c r="E21" s="79">
        <f t="shared" si="0"/>
        <v>0</v>
      </c>
      <c r="F21" s="107"/>
      <c r="G21" s="107"/>
    </row>
    <row r="22" spans="1:7">
      <c r="A22" s="80" t="s">
        <v>107</v>
      </c>
      <c r="B22" s="79" t="s">
        <v>111</v>
      </c>
      <c r="C22" s="90">
        <v>1</v>
      </c>
      <c r="D22" s="79">
        <v>9</v>
      </c>
      <c r="E22" s="79">
        <f t="shared" si="0"/>
        <v>9</v>
      </c>
      <c r="F22" s="107"/>
      <c r="G22" s="107"/>
    </row>
    <row r="23" spans="1:7">
      <c r="A23" s="83" t="s">
        <v>101</v>
      </c>
      <c r="B23" s="79" t="s">
        <v>111</v>
      </c>
      <c r="C23" s="90">
        <v>1</v>
      </c>
      <c r="D23" s="79">
        <v>1</v>
      </c>
      <c r="E23" s="79">
        <f t="shared" si="0"/>
        <v>1</v>
      </c>
      <c r="F23" s="107"/>
      <c r="G23" s="107"/>
    </row>
    <row r="24" spans="1:7">
      <c r="A24" s="83" t="s">
        <v>102</v>
      </c>
      <c r="B24" s="79" t="s">
        <v>111</v>
      </c>
      <c r="C24" s="90">
        <v>1</v>
      </c>
      <c r="D24" s="79">
        <v>1</v>
      </c>
      <c r="E24" s="79">
        <f t="shared" si="0"/>
        <v>1</v>
      </c>
      <c r="F24" s="107"/>
      <c r="G24" s="107"/>
    </row>
    <row r="25" spans="1:7">
      <c r="A25" s="83" t="s">
        <v>103</v>
      </c>
      <c r="B25" s="79" t="s">
        <v>111</v>
      </c>
      <c r="C25" s="90">
        <v>1</v>
      </c>
      <c r="D25" s="79">
        <v>1</v>
      </c>
      <c r="E25" s="79">
        <f t="shared" si="0"/>
        <v>1</v>
      </c>
      <c r="F25" s="107"/>
      <c r="G25" s="107"/>
    </row>
    <row r="26" spans="1:7">
      <c r="A26" s="80" t="s">
        <v>104</v>
      </c>
      <c r="B26" s="79" t="s">
        <v>111</v>
      </c>
      <c r="C26" s="90">
        <v>1</v>
      </c>
      <c r="D26" s="79">
        <v>1</v>
      </c>
      <c r="E26" s="79">
        <f t="shared" si="0"/>
        <v>1</v>
      </c>
      <c r="F26" s="107"/>
      <c r="G26" s="107"/>
    </row>
    <row r="27" spans="1:7">
      <c r="A27" s="80"/>
      <c r="B27" s="79"/>
      <c r="C27" s="90"/>
      <c r="D27" s="79"/>
      <c r="E27" s="79"/>
      <c r="F27" s="107"/>
      <c r="G27" s="107"/>
    </row>
    <row r="28" spans="1:7">
      <c r="A28" s="77" t="s">
        <v>108</v>
      </c>
      <c r="B28" s="86"/>
      <c r="C28" s="90"/>
      <c r="D28" s="86"/>
      <c r="E28" s="86"/>
      <c r="F28" s="108"/>
      <c r="G28" s="107"/>
    </row>
    <row r="29" spans="1:7">
      <c r="A29" s="80" t="s">
        <v>58</v>
      </c>
      <c r="B29" s="79" t="s">
        <v>111</v>
      </c>
      <c r="C29" s="90">
        <v>1</v>
      </c>
      <c r="D29" s="79">
        <v>2</v>
      </c>
      <c r="E29" s="79">
        <f t="shared" si="0"/>
        <v>2</v>
      </c>
      <c r="F29" s="107"/>
      <c r="G29" s="107"/>
    </row>
    <row r="30" spans="1:7">
      <c r="A30" s="83" t="s">
        <v>100</v>
      </c>
      <c r="B30" s="84" t="s">
        <v>113</v>
      </c>
      <c r="C30" s="90">
        <v>4</v>
      </c>
      <c r="D30" s="79">
        <v>2</v>
      </c>
      <c r="E30" s="79">
        <f t="shared" si="0"/>
        <v>8</v>
      </c>
      <c r="F30" s="107"/>
      <c r="G30" s="107"/>
    </row>
    <row r="31" spans="1:7">
      <c r="A31" s="79" t="s">
        <v>105</v>
      </c>
      <c r="B31" s="79" t="s">
        <v>113</v>
      </c>
      <c r="C31" s="90">
        <v>4</v>
      </c>
      <c r="D31" s="79">
        <v>0.5</v>
      </c>
      <c r="E31" s="79">
        <f t="shared" si="0"/>
        <v>2</v>
      </c>
      <c r="F31" s="107"/>
      <c r="G31" s="107"/>
    </row>
    <row r="32" spans="1:7">
      <c r="A32" s="79"/>
      <c r="B32" s="79"/>
      <c r="C32" s="90"/>
      <c r="D32" s="79"/>
      <c r="E32" s="79"/>
      <c r="F32" s="107"/>
      <c r="G32" s="107"/>
    </row>
    <row r="33" spans="1:7">
      <c r="A33" s="77" t="s">
        <v>109</v>
      </c>
      <c r="B33" s="86"/>
      <c r="C33" s="90"/>
      <c r="D33" s="86"/>
      <c r="E33" s="86"/>
      <c r="F33" s="108"/>
      <c r="G33" s="107"/>
    </row>
    <row r="34" spans="1:7">
      <c r="A34" s="94" t="s">
        <v>118</v>
      </c>
      <c r="B34" s="92" t="s">
        <v>113</v>
      </c>
      <c r="C34" s="90">
        <v>4</v>
      </c>
      <c r="D34" s="92">
        <v>1</v>
      </c>
      <c r="E34" s="79">
        <f t="shared" si="0"/>
        <v>4</v>
      </c>
      <c r="F34" s="93"/>
    </row>
    <row r="35" spans="1:7">
      <c r="A35" s="79" t="s">
        <v>96</v>
      </c>
      <c r="B35" s="79" t="s">
        <v>113</v>
      </c>
      <c r="C35" s="90">
        <v>4</v>
      </c>
      <c r="D35" s="79">
        <v>1</v>
      </c>
      <c r="E35" s="79">
        <f t="shared" si="0"/>
        <v>4</v>
      </c>
    </row>
    <row r="36" spans="1:7">
      <c r="A36" s="79" t="s">
        <v>119</v>
      </c>
      <c r="B36" s="79" t="s">
        <v>113</v>
      </c>
      <c r="C36" s="90">
        <v>4</v>
      </c>
      <c r="D36" s="79">
        <v>0.5</v>
      </c>
      <c r="E36" s="79">
        <f t="shared" si="0"/>
        <v>2</v>
      </c>
    </row>
    <row r="37" spans="1:7">
      <c r="A37" s="79" t="s">
        <v>99</v>
      </c>
      <c r="B37" s="79" t="s">
        <v>113</v>
      </c>
      <c r="C37" s="90">
        <v>4</v>
      </c>
      <c r="D37" s="79">
        <v>0.5</v>
      </c>
      <c r="E37" s="79">
        <f t="shared" si="0"/>
        <v>2</v>
      </c>
    </row>
    <row r="38" spans="1:7">
      <c r="A38" s="79" t="s">
        <v>114</v>
      </c>
      <c r="B38" s="79" t="s">
        <v>113</v>
      </c>
      <c r="C38" s="90">
        <v>4</v>
      </c>
      <c r="D38" s="79">
        <v>0.5</v>
      </c>
      <c r="E38" s="79">
        <f t="shared" si="0"/>
        <v>2</v>
      </c>
    </row>
    <row r="39" spans="1:7">
      <c r="A39" s="79" t="s">
        <v>115</v>
      </c>
      <c r="B39" s="79" t="s">
        <v>113</v>
      </c>
      <c r="C39" s="90">
        <v>4</v>
      </c>
      <c r="D39" s="79">
        <v>1</v>
      </c>
      <c r="E39" s="79">
        <f t="shared" si="0"/>
        <v>4</v>
      </c>
    </row>
    <row r="40" spans="1:7">
      <c r="A40" s="79"/>
      <c r="B40" s="79"/>
      <c r="C40" s="90"/>
      <c r="D40" s="79"/>
      <c r="E40" s="79"/>
    </row>
    <row r="41" spans="1:7">
      <c r="A41" s="85"/>
      <c r="B41" s="79"/>
      <c r="C41" s="90"/>
      <c r="D41" s="79"/>
      <c r="E41" s="79"/>
    </row>
    <row r="42" spans="1:7" ht="18">
      <c r="A42" s="88" t="s">
        <v>117</v>
      </c>
      <c r="B42" s="89"/>
      <c r="C42" s="97"/>
      <c r="D42" s="98"/>
      <c r="E42" s="88">
        <f>SUM(E6:E41)</f>
        <v>70</v>
      </c>
      <c r="F42" s="91">
        <f>SUM(F6:F41)</f>
        <v>0</v>
      </c>
    </row>
    <row r="45" spans="1:7">
      <c r="A45" s="109"/>
      <c r="B45" s="109"/>
      <c r="C45" s="109"/>
      <c r="D45" s="109"/>
      <c r="E45" s="109"/>
      <c r="F45" s="109"/>
    </row>
    <row r="46" spans="1:7" ht="18">
      <c r="A46" s="110"/>
      <c r="B46" s="110"/>
      <c r="C46" s="110"/>
      <c r="D46" s="110"/>
      <c r="E46" s="110"/>
      <c r="F46" s="109"/>
    </row>
    <row r="47" spans="1:7" ht="18">
      <c r="A47" s="110"/>
      <c r="B47" s="110"/>
      <c r="C47" s="110"/>
      <c r="D47" s="110"/>
      <c r="E47" s="110"/>
      <c r="F47" s="109"/>
    </row>
    <row r="48" spans="1:7">
      <c r="A48" s="111"/>
      <c r="B48" s="109"/>
      <c r="C48" s="109"/>
      <c r="D48" s="109"/>
      <c r="E48" s="109"/>
      <c r="F48" s="109"/>
    </row>
    <row r="49" spans="1:6">
      <c r="A49" s="109"/>
      <c r="B49" s="109"/>
      <c r="C49" s="109"/>
      <c r="D49" s="109"/>
      <c r="E49" s="109"/>
      <c r="F49" s="109"/>
    </row>
    <row r="50" spans="1:6" ht="18">
      <c r="A50" s="109"/>
      <c r="B50" s="110"/>
      <c r="C50" s="110"/>
      <c r="D50" s="110"/>
      <c r="E50" s="112"/>
      <c r="F50" s="109"/>
    </row>
    <row r="51" spans="1:6">
      <c r="A51" s="74"/>
      <c r="B51" s="109"/>
      <c r="C51" s="109"/>
      <c r="D51" s="109"/>
      <c r="E51" s="109"/>
      <c r="F51" s="109"/>
    </row>
    <row r="56" spans="1:6">
      <c r="A56" s="73"/>
    </row>
    <row r="64" spans="1:6">
      <c r="A64" t="s">
        <v>91</v>
      </c>
    </row>
  </sheetData>
  <mergeCells count="1">
    <mergeCell ref="A1:E1"/>
  </mergeCells>
  <dataValidations count="2">
    <dataValidation type="list" allowBlank="1" showInputMessage="1" showErrorMessage="1" sqref="B8:C8 B11:C11">
      <formula1>$AB$1:$AB$2</formula1>
    </dataValidation>
    <dataValidation allowBlank="1" showErrorMessage="1" promptTitle="This is the title here" prompt="Test" sqref="A51 A29 A18:A19 A23:A27 A8 A11:A16"/>
  </dataValidations>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M63"/>
  <sheetViews>
    <sheetView showGridLines="0" zoomScale="50" zoomScaleNormal="50" zoomScalePageLayoutView="125" workbookViewId="0">
      <selection activeCell="H31" sqref="H31"/>
    </sheetView>
  </sheetViews>
  <sheetFormatPr defaultColWidth="8.8984375" defaultRowHeight="14.4"/>
  <cols>
    <col min="1" max="1" width="3.19921875" style="33" customWidth="1"/>
    <col min="2" max="2" width="0.59765625" style="13" customWidth="1"/>
    <col min="3" max="3" width="4.59765625" style="13" customWidth="1"/>
    <col min="4" max="4" width="4.5" style="33" customWidth="1"/>
    <col min="5" max="5" width="7.69921875" style="5" customWidth="1"/>
    <col min="6" max="6" width="1.59765625" style="5" customWidth="1"/>
    <col min="7" max="7" width="73" style="5" customWidth="1"/>
    <col min="8" max="8" width="19.69921875" style="10" customWidth="1"/>
    <col min="9" max="9" width="1.09765625" style="10" customWidth="1"/>
    <col min="10" max="10" width="114.3984375" style="10" customWidth="1"/>
    <col min="11" max="11" width="1.69921875" style="5" customWidth="1"/>
    <col min="12" max="12" width="185.59765625" style="5" customWidth="1"/>
    <col min="13" max="13" width="1.59765625" style="5" customWidth="1"/>
    <col min="14" max="16384" width="8.8984375" style="5"/>
  </cols>
  <sheetData>
    <row r="1" spans="1:13" ht="18" customHeight="1" thickBot="1">
      <c r="B1" s="28"/>
      <c r="C1" s="28"/>
      <c r="D1" s="37"/>
      <c r="E1" s="14"/>
      <c r="F1" s="14"/>
      <c r="G1" s="15"/>
      <c r="H1" s="16"/>
      <c r="I1" s="16"/>
      <c r="J1" s="8"/>
      <c r="K1" s="6"/>
    </row>
    <row r="2" spans="1:13" ht="5.25" customHeight="1" thickTop="1">
      <c r="B2" s="50"/>
      <c r="C2" s="51"/>
      <c r="D2" s="52"/>
      <c r="E2" s="53"/>
      <c r="F2" s="53"/>
      <c r="G2" s="54"/>
      <c r="H2" s="55"/>
      <c r="I2" s="55"/>
      <c r="J2" s="56"/>
      <c r="K2" s="72"/>
      <c r="L2" s="72"/>
      <c r="M2" s="57"/>
    </row>
    <row r="3" spans="1:13" ht="42.75" customHeight="1">
      <c r="B3" s="58"/>
      <c r="C3" s="28"/>
      <c r="D3" s="37"/>
      <c r="E3" s="14"/>
      <c r="F3" s="6"/>
      <c r="G3" s="69" t="s">
        <v>63</v>
      </c>
      <c r="H3" s="16"/>
      <c r="I3" s="16"/>
      <c r="J3" s="8"/>
      <c r="K3" s="6"/>
      <c r="L3" s="6"/>
      <c r="M3" s="59"/>
    </row>
    <row r="4" spans="1:13" ht="14.25" customHeight="1">
      <c r="B4" s="58"/>
      <c r="C4" s="28"/>
      <c r="D4" s="37"/>
      <c r="E4" s="14"/>
      <c r="F4" s="14"/>
      <c r="G4" s="16" t="s">
        <v>14</v>
      </c>
      <c r="I4" s="16"/>
      <c r="J4" s="16"/>
      <c r="K4" s="6"/>
      <c r="L4" s="6"/>
      <c r="M4" s="59"/>
    </row>
    <row r="5" spans="1:13" ht="14.25" customHeight="1">
      <c r="B5" s="58"/>
      <c r="C5" s="28"/>
      <c r="D5" s="37"/>
      <c r="E5" s="14"/>
      <c r="F5" s="14"/>
      <c r="G5" s="16" t="s">
        <v>15</v>
      </c>
      <c r="I5" s="16"/>
      <c r="J5" s="16"/>
      <c r="K5" s="6"/>
      <c r="L5" s="6"/>
      <c r="M5" s="59"/>
    </row>
    <row r="6" spans="1:13" ht="14.25" customHeight="1">
      <c r="B6" s="58"/>
      <c r="C6" s="28"/>
      <c r="D6" s="37"/>
      <c r="E6" s="14"/>
      <c r="F6" s="14"/>
      <c r="G6" s="16" t="s">
        <v>72</v>
      </c>
      <c r="I6" s="16"/>
      <c r="J6" s="16"/>
      <c r="K6" s="6"/>
      <c r="L6" s="6"/>
      <c r="M6" s="59"/>
    </row>
    <row r="7" spans="1:13" ht="13.5" customHeight="1">
      <c r="B7" s="58"/>
      <c r="C7" s="28"/>
      <c r="D7" s="37"/>
      <c r="E7" s="6"/>
      <c r="F7" s="6"/>
      <c r="G7" s="16" t="s">
        <v>71</v>
      </c>
      <c r="I7" s="16"/>
      <c r="J7" s="16"/>
      <c r="K7" s="6"/>
      <c r="L7" s="6"/>
      <c r="M7" s="59"/>
    </row>
    <row r="8" spans="1:13" ht="14.25" customHeight="1">
      <c r="B8" s="58"/>
      <c r="C8" s="28"/>
      <c r="D8" s="37"/>
      <c r="E8" s="6"/>
      <c r="F8" s="6"/>
      <c r="G8" s="16" t="s">
        <v>77</v>
      </c>
      <c r="H8" s="16"/>
      <c r="I8" s="16"/>
      <c r="J8" s="8"/>
      <c r="K8" s="6"/>
      <c r="L8" s="6"/>
      <c r="M8" s="59"/>
    </row>
    <row r="9" spans="1:13" ht="18" customHeight="1">
      <c r="B9" s="58"/>
      <c r="C9" s="28"/>
      <c r="D9" s="37"/>
      <c r="E9" s="6"/>
      <c r="F9" s="14"/>
      <c r="G9" s="15"/>
      <c r="H9" s="16"/>
      <c r="I9" s="16"/>
      <c r="J9" s="8"/>
      <c r="K9" s="6"/>
      <c r="L9" s="6"/>
      <c r="M9" s="59"/>
    </row>
    <row r="10" spans="1:13" ht="19.5" customHeight="1">
      <c r="B10" s="58"/>
      <c r="C10" s="17" t="s">
        <v>43</v>
      </c>
      <c r="D10" s="17"/>
      <c r="E10" s="26"/>
      <c r="F10" s="18"/>
      <c r="G10" s="19"/>
      <c r="H10" s="20"/>
      <c r="I10" s="20"/>
      <c r="J10" s="21"/>
      <c r="K10" s="21"/>
      <c r="L10" s="21"/>
      <c r="M10" s="59"/>
    </row>
    <row r="11" spans="1:13" ht="14.25" customHeight="1">
      <c r="B11" s="58"/>
      <c r="C11" s="22" t="s">
        <v>20</v>
      </c>
      <c r="D11" s="22" t="s">
        <v>12</v>
      </c>
      <c r="E11" s="23" t="s">
        <v>7</v>
      </c>
      <c r="F11" s="22"/>
      <c r="G11" s="22" t="s">
        <v>6</v>
      </c>
      <c r="H11" s="32" t="s">
        <v>13</v>
      </c>
      <c r="I11" s="24"/>
      <c r="J11" s="25" t="s">
        <v>19</v>
      </c>
      <c r="K11" s="25"/>
      <c r="L11" s="25" t="s">
        <v>87</v>
      </c>
      <c r="M11" s="59"/>
    </row>
    <row r="12" spans="1:13" s="6" customFormat="1" ht="3.6" customHeight="1">
      <c r="A12" s="37"/>
      <c r="B12" s="58"/>
      <c r="C12" s="28"/>
      <c r="D12" s="37"/>
      <c r="E12" s="1"/>
      <c r="F12" s="1"/>
      <c r="G12" s="1"/>
      <c r="H12" s="4"/>
      <c r="I12" s="4"/>
      <c r="J12" s="8"/>
      <c r="L12" s="8"/>
      <c r="M12" s="59"/>
    </row>
    <row r="13" spans="1:13">
      <c r="B13" s="60"/>
      <c r="C13" s="35" t="s">
        <v>21</v>
      </c>
      <c r="D13" s="29" t="str">
        <f>E13</f>
        <v>SELECT</v>
      </c>
      <c r="E13" s="31" t="s">
        <v>5</v>
      </c>
      <c r="F13" s="27"/>
      <c r="G13" s="2" t="s">
        <v>9</v>
      </c>
      <c r="H13" s="31" t="s">
        <v>5</v>
      </c>
      <c r="I13" s="3"/>
      <c r="J13" s="41"/>
      <c r="K13" s="6"/>
      <c r="L13" s="44" t="s">
        <v>55</v>
      </c>
      <c r="M13" s="59"/>
    </row>
    <row r="14" spans="1:13" ht="6.75" customHeight="1">
      <c r="B14" s="60"/>
      <c r="C14" s="35"/>
      <c r="D14" s="29"/>
      <c r="E14" s="3"/>
      <c r="F14" s="6"/>
      <c r="G14" s="7"/>
      <c r="H14" s="2"/>
      <c r="I14" s="2"/>
      <c r="J14" s="9"/>
      <c r="K14" s="6"/>
      <c r="L14" s="9"/>
      <c r="M14" s="59"/>
    </row>
    <row r="15" spans="1:13" ht="19.5" customHeight="1">
      <c r="B15" s="60"/>
      <c r="C15" s="30" t="s">
        <v>44</v>
      </c>
      <c r="D15" s="30"/>
      <c r="E15" s="26"/>
      <c r="F15" s="18"/>
      <c r="G15" s="19"/>
      <c r="H15" s="20"/>
      <c r="I15" s="20"/>
      <c r="J15" s="21"/>
      <c r="K15" s="21"/>
      <c r="L15" s="21"/>
      <c r="M15" s="59"/>
    </row>
    <row r="16" spans="1:13" s="12" customFormat="1" ht="14.25" customHeight="1">
      <c r="A16" s="38"/>
      <c r="B16" s="61"/>
      <c r="C16" s="22" t="s">
        <v>20</v>
      </c>
      <c r="D16" s="24" t="s">
        <v>12</v>
      </c>
      <c r="E16" s="23" t="s">
        <v>7</v>
      </c>
      <c r="F16" s="22"/>
      <c r="G16" s="22" t="s">
        <v>6</v>
      </c>
      <c r="H16" s="32" t="s">
        <v>13</v>
      </c>
      <c r="I16" s="24"/>
      <c r="J16" s="25" t="s">
        <v>19</v>
      </c>
      <c r="K16" s="25"/>
      <c r="L16" s="25" t="s">
        <v>87</v>
      </c>
      <c r="M16" s="62"/>
    </row>
    <row r="17" spans="1:13" s="6" customFormat="1" ht="3.6" customHeight="1">
      <c r="A17" s="37"/>
      <c r="B17" s="60"/>
      <c r="C17" s="35"/>
      <c r="D17" s="29">
        <f t="shared" ref="D17" si="0">E17</f>
        <v>0</v>
      </c>
      <c r="E17" s="1"/>
      <c r="F17" s="1"/>
      <c r="G17" s="1"/>
      <c r="H17" s="4"/>
      <c r="I17" s="4"/>
      <c r="J17" s="8"/>
      <c r="L17" s="8"/>
      <c r="M17" s="59"/>
    </row>
    <row r="18" spans="1:13">
      <c r="A18" s="34"/>
      <c r="B18" s="60"/>
      <c r="C18" s="35" t="s">
        <v>22</v>
      </c>
      <c r="D18" s="29" t="str">
        <f>E18</f>
        <v>SELECT</v>
      </c>
      <c r="E18" s="31" t="s">
        <v>5</v>
      </c>
      <c r="F18" s="27"/>
      <c r="G18" s="2" t="s">
        <v>8</v>
      </c>
      <c r="H18" s="31" t="s">
        <v>5</v>
      </c>
      <c r="I18" s="2"/>
      <c r="J18" s="41"/>
      <c r="K18" s="6"/>
      <c r="L18" s="42"/>
      <c r="M18" s="59"/>
    </row>
    <row r="19" spans="1:13">
      <c r="A19" s="34"/>
      <c r="B19" s="60"/>
      <c r="C19" s="35" t="s">
        <v>23</v>
      </c>
      <c r="D19" s="29" t="str">
        <f t="shared" ref="D19:D21" si="1">E19</f>
        <v>SELECT</v>
      </c>
      <c r="E19" s="31" t="s">
        <v>5</v>
      </c>
      <c r="F19" s="6"/>
      <c r="G19" s="4" t="s">
        <v>73</v>
      </c>
      <c r="H19" s="31" t="s">
        <v>5</v>
      </c>
      <c r="I19" s="2"/>
      <c r="J19" s="41"/>
      <c r="K19" s="6"/>
      <c r="L19" s="42"/>
      <c r="M19" s="59"/>
    </row>
    <row r="20" spans="1:13">
      <c r="A20" s="34"/>
      <c r="B20" s="60"/>
      <c r="C20" s="35" t="s">
        <v>24</v>
      </c>
      <c r="D20" s="29" t="str">
        <f t="shared" si="1"/>
        <v>SELECT</v>
      </c>
      <c r="E20" s="31" t="s">
        <v>5</v>
      </c>
      <c r="F20" s="6"/>
      <c r="G20" s="4" t="s">
        <v>11</v>
      </c>
      <c r="H20" s="31" t="s">
        <v>5</v>
      </c>
      <c r="I20" s="2"/>
      <c r="J20" s="41"/>
      <c r="K20" s="6"/>
      <c r="L20" s="42"/>
      <c r="M20" s="59"/>
    </row>
    <row r="21" spans="1:13">
      <c r="A21" s="34"/>
      <c r="B21" s="60"/>
      <c r="C21" s="35" t="s">
        <v>25</v>
      </c>
      <c r="D21" s="29" t="str">
        <f t="shared" si="1"/>
        <v>SELECT</v>
      </c>
      <c r="E21" s="31" t="s">
        <v>5</v>
      </c>
      <c r="F21" s="6"/>
      <c r="G21" s="4" t="s">
        <v>10</v>
      </c>
      <c r="H21" s="31" t="s">
        <v>5</v>
      </c>
      <c r="I21" s="2"/>
      <c r="J21" s="41"/>
      <c r="K21" s="6"/>
      <c r="L21" s="42"/>
      <c r="M21" s="59"/>
    </row>
    <row r="22" spans="1:13">
      <c r="A22" s="34"/>
      <c r="B22" s="60"/>
      <c r="C22" s="35" t="s">
        <v>26</v>
      </c>
      <c r="D22" s="29" t="str">
        <f>E22</f>
        <v>SELECT</v>
      </c>
      <c r="E22" s="31" t="s">
        <v>5</v>
      </c>
      <c r="F22" s="6"/>
      <c r="G22" s="4" t="s">
        <v>50</v>
      </c>
      <c r="H22" s="31" t="s">
        <v>5</v>
      </c>
      <c r="I22" s="2"/>
      <c r="J22" s="41"/>
      <c r="K22" s="6"/>
      <c r="L22" s="42"/>
      <c r="M22" s="59"/>
    </row>
    <row r="23" spans="1:13">
      <c r="A23" s="34">
        <f>IF(OR(E23="no",E23="unknown"),0,1)</f>
        <v>1</v>
      </c>
      <c r="B23" s="58"/>
      <c r="C23" s="36" t="s">
        <v>66</v>
      </c>
      <c r="D23" s="11">
        <f>IF(E23="select",-2,0)+A23</f>
        <v>-1</v>
      </c>
      <c r="E23" s="31" t="s">
        <v>5</v>
      </c>
      <c r="F23" s="6"/>
      <c r="G23" s="2" t="s">
        <v>64</v>
      </c>
      <c r="H23" s="31" t="s">
        <v>5</v>
      </c>
      <c r="I23" s="2"/>
      <c r="J23" s="40"/>
      <c r="K23" s="6"/>
      <c r="L23" s="9"/>
      <c r="M23" s="59"/>
    </row>
    <row r="24" spans="1:13" ht="6.75" customHeight="1">
      <c r="B24" s="60"/>
      <c r="C24" s="35"/>
      <c r="D24" s="29"/>
      <c r="E24" s="3"/>
      <c r="F24" s="6"/>
      <c r="G24" s="7"/>
      <c r="H24" s="2"/>
      <c r="I24" s="2"/>
      <c r="J24" s="9"/>
      <c r="K24" s="6"/>
      <c r="L24" s="9"/>
      <c r="M24" s="59"/>
    </row>
    <row r="25" spans="1:13" ht="19.5" customHeight="1">
      <c r="A25" s="34"/>
      <c r="B25" s="60"/>
      <c r="C25" s="17" t="s">
        <v>45</v>
      </c>
      <c r="D25" s="17"/>
      <c r="E25" s="26"/>
      <c r="F25" s="18"/>
      <c r="G25" s="19"/>
      <c r="H25" s="20"/>
      <c r="I25" s="20"/>
      <c r="J25" s="21"/>
      <c r="K25" s="21"/>
      <c r="L25" s="21"/>
      <c r="M25" s="59"/>
    </row>
    <row r="26" spans="1:13" s="12" customFormat="1" ht="14.25" customHeight="1">
      <c r="A26" s="39"/>
      <c r="B26" s="61"/>
      <c r="C26" s="22" t="s">
        <v>20</v>
      </c>
      <c r="D26" s="22" t="s">
        <v>12</v>
      </c>
      <c r="E26" s="23" t="s">
        <v>7</v>
      </c>
      <c r="F26" s="22"/>
      <c r="G26" s="22" t="s">
        <v>6</v>
      </c>
      <c r="H26" s="32" t="s">
        <v>13</v>
      </c>
      <c r="I26" s="24"/>
      <c r="J26" s="25" t="s">
        <v>19</v>
      </c>
      <c r="K26" s="25"/>
      <c r="L26" s="25" t="s">
        <v>87</v>
      </c>
      <c r="M26" s="62"/>
    </row>
    <row r="27" spans="1:13" s="6" customFormat="1" ht="3.6" customHeight="1">
      <c r="A27" s="34"/>
      <c r="B27" s="60"/>
      <c r="C27" s="35"/>
      <c r="D27" s="37"/>
      <c r="E27" s="1"/>
      <c r="F27" s="1"/>
      <c r="G27" s="1"/>
      <c r="H27" s="4"/>
      <c r="I27" s="4"/>
      <c r="J27" s="8"/>
      <c r="L27" s="8"/>
      <c r="M27" s="59"/>
    </row>
    <row r="28" spans="1:13">
      <c r="B28" s="60"/>
      <c r="C28" s="35" t="s">
        <v>27</v>
      </c>
      <c r="D28" s="29" t="str">
        <f>E28</f>
        <v>SELECT</v>
      </c>
      <c r="E28" s="31" t="s">
        <v>5</v>
      </c>
      <c r="F28" s="27"/>
      <c r="G28" s="2" t="s">
        <v>65</v>
      </c>
      <c r="H28" s="31" t="s">
        <v>5</v>
      </c>
      <c r="I28" s="3"/>
      <c r="J28" s="41"/>
      <c r="K28" s="6"/>
      <c r="L28" s="44" t="s">
        <v>51</v>
      </c>
      <c r="M28" s="59"/>
    </row>
    <row r="29" spans="1:13">
      <c r="A29" s="34">
        <f>IF(OR(E29="no",E29="unknown"),0,1)</f>
        <v>1</v>
      </c>
      <c r="B29" s="58"/>
      <c r="C29" s="36" t="s">
        <v>67</v>
      </c>
      <c r="D29" s="11">
        <f>IF(E29="select",-2,0)+A29</f>
        <v>-1</v>
      </c>
      <c r="E29" s="31" t="s">
        <v>5</v>
      </c>
      <c r="F29" s="6"/>
      <c r="G29" s="2" t="s">
        <v>68</v>
      </c>
      <c r="H29" s="31" t="s">
        <v>5</v>
      </c>
      <c r="I29" s="2"/>
      <c r="J29" s="41"/>
      <c r="K29" s="6"/>
      <c r="L29" s="71" t="s">
        <v>83</v>
      </c>
      <c r="M29" s="59"/>
    </row>
    <row r="30" spans="1:13" ht="6.75" customHeight="1">
      <c r="B30" s="60"/>
      <c r="C30" s="35"/>
      <c r="D30" s="29"/>
      <c r="E30" s="3"/>
      <c r="F30" s="6"/>
      <c r="G30" s="7"/>
      <c r="H30" s="2"/>
      <c r="I30" s="2"/>
      <c r="J30" s="9"/>
      <c r="K30" s="6"/>
      <c r="L30" s="9"/>
      <c r="M30" s="59"/>
    </row>
    <row r="31" spans="1:13" ht="18">
      <c r="B31" s="60"/>
      <c r="C31" s="30" t="s">
        <v>46</v>
      </c>
      <c r="D31" s="30"/>
      <c r="E31" s="17"/>
      <c r="F31" s="26"/>
      <c r="G31" s="18"/>
      <c r="H31" s="19"/>
      <c r="I31" s="20"/>
      <c r="J31" s="20"/>
      <c r="K31" s="21"/>
      <c r="L31" s="20"/>
      <c r="M31" s="59"/>
    </row>
    <row r="32" spans="1:13">
      <c r="B32" s="60"/>
      <c r="C32" s="22" t="s">
        <v>20</v>
      </c>
      <c r="D32" s="24" t="s">
        <v>12</v>
      </c>
      <c r="E32" s="23" t="s">
        <v>7</v>
      </c>
      <c r="F32" s="22"/>
      <c r="G32" s="22" t="s">
        <v>6</v>
      </c>
      <c r="H32" s="32" t="s">
        <v>13</v>
      </c>
      <c r="I32" s="24"/>
      <c r="J32" s="25" t="s">
        <v>19</v>
      </c>
      <c r="K32" s="25"/>
      <c r="L32" s="25" t="s">
        <v>87</v>
      </c>
      <c r="M32" s="59"/>
    </row>
    <row r="33" spans="1:13" s="6" customFormat="1" ht="3.6" customHeight="1">
      <c r="A33" s="34"/>
      <c r="B33" s="60"/>
      <c r="C33" s="35"/>
      <c r="D33" s="37"/>
      <c r="E33" s="1"/>
      <c r="F33" s="1"/>
      <c r="G33" s="1"/>
      <c r="H33" s="4"/>
      <c r="I33" s="4"/>
      <c r="J33" s="8"/>
      <c r="L33" s="8"/>
      <c r="M33" s="59"/>
    </row>
    <row r="34" spans="1:13">
      <c r="A34" s="34">
        <f>IF(OR(E34="no",E34="unknown"),0,1)</f>
        <v>1</v>
      </c>
      <c r="B34" s="58"/>
      <c r="C34" s="36" t="s">
        <v>28</v>
      </c>
      <c r="D34" s="11">
        <f>IF(E34="select",-2,0)+A34</f>
        <v>-1</v>
      </c>
      <c r="E34" s="31" t="s">
        <v>5</v>
      </c>
      <c r="F34" s="27"/>
      <c r="G34" s="2" t="s">
        <v>58</v>
      </c>
      <c r="H34" s="31" t="s">
        <v>5</v>
      </c>
      <c r="I34" s="2"/>
      <c r="J34" s="40"/>
      <c r="K34" s="6"/>
      <c r="L34" s="42"/>
      <c r="M34" s="59"/>
    </row>
    <row r="35" spans="1:13">
      <c r="A35" s="34">
        <f>IF(OR(E35="no",E35="unknown"),0,1)</f>
        <v>1</v>
      </c>
      <c r="B35" s="58"/>
      <c r="C35" s="36" t="s">
        <v>29</v>
      </c>
      <c r="D35" s="11">
        <f>IF(E35="select",-2,0)+A35</f>
        <v>-1</v>
      </c>
      <c r="E35" s="31" t="s">
        <v>5</v>
      </c>
      <c r="F35" s="6"/>
      <c r="G35" s="2" t="s">
        <v>52</v>
      </c>
      <c r="H35" s="31" t="s">
        <v>5</v>
      </c>
      <c r="I35" s="2"/>
      <c r="J35" s="40"/>
      <c r="K35" s="6"/>
      <c r="L35" s="42"/>
      <c r="M35" s="59"/>
    </row>
    <row r="36" spans="1:13">
      <c r="A36" s="34">
        <f>IF(OR(E36="no",E36="unknown"),0,1)</f>
        <v>1</v>
      </c>
      <c r="B36" s="58"/>
      <c r="C36" s="36" t="s">
        <v>30</v>
      </c>
      <c r="D36" s="11">
        <f>IF(E36="select",-2,0)+A36</f>
        <v>-1</v>
      </c>
      <c r="E36" s="31" t="s">
        <v>5</v>
      </c>
      <c r="F36" s="47"/>
      <c r="G36" s="48" t="s">
        <v>62</v>
      </c>
      <c r="H36" s="31" t="s">
        <v>5</v>
      </c>
      <c r="I36" s="8"/>
      <c r="J36" s="40"/>
      <c r="K36" s="6"/>
      <c r="L36" s="71" t="s">
        <v>79</v>
      </c>
      <c r="M36" s="59"/>
    </row>
    <row r="37" spans="1:13" ht="6.75" customHeight="1">
      <c r="B37" s="60"/>
      <c r="C37" s="35"/>
      <c r="D37" s="29"/>
      <c r="E37" s="3"/>
      <c r="F37" s="6"/>
      <c r="G37" s="7"/>
      <c r="H37" s="2"/>
      <c r="I37" s="2"/>
      <c r="J37" s="9"/>
      <c r="K37" s="6"/>
      <c r="L37" s="9"/>
      <c r="M37" s="59"/>
    </row>
    <row r="38" spans="1:13" ht="18">
      <c r="B38" s="58"/>
      <c r="C38" s="30" t="s">
        <v>70</v>
      </c>
      <c r="D38" s="30"/>
      <c r="E38" s="17"/>
      <c r="F38" s="26"/>
      <c r="G38" s="18"/>
      <c r="H38" s="19"/>
      <c r="I38" s="20"/>
      <c r="J38" s="20"/>
      <c r="K38" s="21"/>
      <c r="L38" s="20"/>
      <c r="M38" s="59"/>
    </row>
    <row r="39" spans="1:13">
      <c r="B39" s="58"/>
      <c r="C39" s="22" t="s">
        <v>20</v>
      </c>
      <c r="D39" s="24" t="s">
        <v>12</v>
      </c>
      <c r="E39" s="23" t="s">
        <v>7</v>
      </c>
      <c r="F39" s="22"/>
      <c r="G39" s="22" t="s">
        <v>6</v>
      </c>
      <c r="H39" s="32" t="s">
        <v>13</v>
      </c>
      <c r="I39" s="24"/>
      <c r="J39" s="25" t="s">
        <v>19</v>
      </c>
      <c r="K39" s="25"/>
      <c r="L39" s="25" t="s">
        <v>87</v>
      </c>
      <c r="M39" s="59"/>
    </row>
    <row r="40" spans="1:13" s="6" customFormat="1" ht="3.6" customHeight="1">
      <c r="A40" s="34"/>
      <c r="B40" s="60"/>
      <c r="C40" s="35"/>
      <c r="D40" s="37"/>
      <c r="E40" s="1"/>
      <c r="F40" s="1"/>
      <c r="G40" s="1"/>
      <c r="H40" s="4"/>
      <c r="I40" s="4"/>
      <c r="J40" s="8"/>
      <c r="L40" s="8"/>
      <c r="M40" s="59"/>
    </row>
    <row r="41" spans="1:13">
      <c r="A41" s="34"/>
      <c r="B41" s="58"/>
      <c r="C41" s="36" t="s">
        <v>31</v>
      </c>
      <c r="D41" s="11" t="str">
        <f>IF(E41="≥2.0",2,E41)</f>
        <v>SELECT</v>
      </c>
      <c r="E41" s="31" t="s">
        <v>5</v>
      </c>
      <c r="F41" s="27"/>
      <c r="G41" s="2" t="s">
        <v>18</v>
      </c>
      <c r="H41" s="31" t="s">
        <v>5</v>
      </c>
      <c r="I41" s="2"/>
      <c r="J41" s="41"/>
      <c r="K41" s="6"/>
      <c r="L41" s="71" t="s">
        <v>80</v>
      </c>
      <c r="M41" s="59"/>
    </row>
    <row r="42" spans="1:13" ht="15.6">
      <c r="A42" s="34">
        <f>IF(OR(E42="no",E42="unknown"),0,1)</f>
        <v>1</v>
      </c>
      <c r="B42" s="58"/>
      <c r="C42" s="36" t="s">
        <v>32</v>
      </c>
      <c r="D42" s="11" t="str">
        <f>IF(E42="≥2.0",2,E42)</f>
        <v>SELECT</v>
      </c>
      <c r="E42" s="31" t="s">
        <v>5</v>
      </c>
      <c r="F42" s="6"/>
      <c r="G42" s="2" t="s">
        <v>89</v>
      </c>
      <c r="H42" s="31" t="s">
        <v>5</v>
      </c>
      <c r="I42" s="2"/>
      <c r="J42" s="41"/>
      <c r="K42" s="6"/>
      <c r="L42" s="71" t="s">
        <v>80</v>
      </c>
      <c r="M42" s="59"/>
    </row>
    <row r="43" spans="1:13">
      <c r="A43" s="34">
        <f>IF(OR(E43="no",E43="unknown"),0,1)</f>
        <v>1</v>
      </c>
      <c r="B43" s="58"/>
      <c r="C43" s="36" t="s">
        <v>33</v>
      </c>
      <c r="D43" s="11">
        <f>IF(E43="select",-2,0)+A43</f>
        <v>-1</v>
      </c>
      <c r="E43" s="31" t="s">
        <v>5</v>
      </c>
      <c r="F43" s="6"/>
      <c r="G43" s="2" t="s">
        <v>53</v>
      </c>
      <c r="H43" s="31" t="s">
        <v>5</v>
      </c>
      <c r="I43" s="2"/>
      <c r="J43" s="40"/>
      <c r="K43" s="6"/>
      <c r="L43" s="45" t="s">
        <v>57</v>
      </c>
      <c r="M43" s="59"/>
    </row>
    <row r="44" spans="1:13">
      <c r="A44" s="34">
        <f>IF(OR(E44="no",E44="unknown"),0,1)</f>
        <v>1</v>
      </c>
      <c r="B44" s="58"/>
      <c r="C44" s="36" t="s">
        <v>34</v>
      </c>
      <c r="D44" s="11">
        <f>IF(E44="select",-2,0)+A44</f>
        <v>-1</v>
      </c>
      <c r="E44" s="31" t="s">
        <v>5</v>
      </c>
      <c r="F44" s="6"/>
      <c r="G44" s="2" t="s">
        <v>69</v>
      </c>
      <c r="H44" s="31" t="s">
        <v>5</v>
      </c>
      <c r="I44" s="2"/>
      <c r="J44" s="41"/>
      <c r="K44" s="6"/>
      <c r="L44" s="71" t="s">
        <v>82</v>
      </c>
      <c r="M44" s="59"/>
    </row>
    <row r="45" spans="1:13">
      <c r="A45" s="34">
        <f>IF(OR(E45="no",E45="unknown"),0,1)</f>
        <v>1</v>
      </c>
      <c r="B45" s="58"/>
      <c r="C45" s="36" t="s">
        <v>35</v>
      </c>
      <c r="D45" s="11">
        <f>IF(E45="select",-2,0)+A45</f>
        <v>-1</v>
      </c>
      <c r="E45" s="31" t="s">
        <v>5</v>
      </c>
      <c r="F45" s="47"/>
      <c r="G45" s="48" t="s">
        <v>16</v>
      </c>
      <c r="H45" s="31" t="s">
        <v>5</v>
      </c>
      <c r="I45" s="2"/>
      <c r="J45" s="40"/>
      <c r="K45" s="6"/>
      <c r="L45" s="44" t="s">
        <v>49</v>
      </c>
      <c r="M45" s="59"/>
    </row>
    <row r="46" spans="1:13">
      <c r="A46" s="34">
        <f t="shared" ref="A46:A49" si="2">IF(OR(E46="no",E46="unknown"),0,1)</f>
        <v>1</v>
      </c>
      <c r="B46" s="58"/>
      <c r="C46" s="36" t="s">
        <v>36</v>
      </c>
      <c r="D46" s="11">
        <f>IF(E46="select",-2,0)+A46</f>
        <v>-1</v>
      </c>
      <c r="E46" s="31" t="s">
        <v>5</v>
      </c>
      <c r="F46" s="6"/>
      <c r="G46" s="2" t="s">
        <v>86</v>
      </c>
      <c r="H46" s="31" t="s">
        <v>5</v>
      </c>
      <c r="I46" s="2"/>
      <c r="J46" s="41"/>
      <c r="K46" s="6"/>
      <c r="L46" s="43" t="s">
        <v>17</v>
      </c>
      <c r="M46" s="59"/>
    </row>
    <row r="47" spans="1:13">
      <c r="A47" s="34">
        <f t="shared" si="2"/>
        <v>1</v>
      </c>
      <c r="B47" s="58"/>
      <c r="C47" s="36" t="s">
        <v>37</v>
      </c>
      <c r="D47" s="29" t="str">
        <f t="shared" ref="D47" si="3">E47</f>
        <v>SELECT</v>
      </c>
      <c r="E47" s="31" t="s">
        <v>5</v>
      </c>
      <c r="F47" s="6"/>
      <c r="G47" s="2" t="s">
        <v>54</v>
      </c>
      <c r="H47" s="31" t="s">
        <v>5</v>
      </c>
      <c r="I47" s="2"/>
      <c r="J47" s="41"/>
      <c r="K47" s="6"/>
      <c r="L47" s="6"/>
      <c r="M47" s="59"/>
    </row>
    <row r="48" spans="1:13">
      <c r="A48" s="34"/>
      <c r="B48" s="58"/>
      <c r="C48" s="36" t="s">
        <v>38</v>
      </c>
      <c r="D48" s="11" t="str">
        <f>IF(E48="≥20",20,E48)</f>
        <v>SELECT</v>
      </c>
      <c r="E48" s="31" t="s">
        <v>5</v>
      </c>
      <c r="F48" s="6"/>
      <c r="G48" s="2" t="s">
        <v>59</v>
      </c>
      <c r="H48" s="31" t="s">
        <v>5</v>
      </c>
      <c r="I48" s="2"/>
      <c r="J48" s="41"/>
      <c r="K48" s="6"/>
      <c r="L48" s="71" t="s">
        <v>74</v>
      </c>
      <c r="M48" s="59"/>
    </row>
    <row r="49" spans="1:13">
      <c r="A49" s="34">
        <f t="shared" si="2"/>
        <v>1</v>
      </c>
      <c r="B49" s="58"/>
      <c r="C49" s="36" t="s">
        <v>39</v>
      </c>
      <c r="D49" s="11">
        <f>IF(E49="select",-2,0)+A49</f>
        <v>-1</v>
      </c>
      <c r="E49" s="31" t="s">
        <v>5</v>
      </c>
      <c r="F49" s="47"/>
      <c r="G49" s="70" t="s">
        <v>75</v>
      </c>
      <c r="H49" s="31" t="s">
        <v>5</v>
      </c>
      <c r="I49" s="2"/>
      <c r="J49" s="40"/>
      <c r="K49" s="6"/>
      <c r="L49" s="46" t="s">
        <v>81</v>
      </c>
      <c r="M49" s="59"/>
    </row>
    <row r="50" spans="1:13" ht="6.75" customHeight="1">
      <c r="B50" s="60"/>
      <c r="C50" s="35"/>
      <c r="D50" s="29"/>
      <c r="E50" s="3"/>
      <c r="F50" s="6"/>
      <c r="G50" s="7"/>
      <c r="H50" s="2"/>
      <c r="I50" s="2"/>
      <c r="J50" s="9"/>
      <c r="K50" s="6"/>
      <c r="L50" s="6"/>
      <c r="M50" s="59"/>
    </row>
    <row r="51" spans="1:13" ht="18">
      <c r="B51" s="58"/>
      <c r="C51" s="30" t="s">
        <v>47</v>
      </c>
      <c r="D51" s="30"/>
      <c r="E51" s="17"/>
      <c r="F51" s="26"/>
      <c r="G51" s="18"/>
      <c r="H51" s="19"/>
      <c r="I51" s="20"/>
      <c r="J51" s="20"/>
      <c r="K51" s="21"/>
      <c r="L51" s="20"/>
      <c r="M51" s="59"/>
    </row>
    <row r="52" spans="1:13">
      <c r="B52" s="58"/>
      <c r="C52" s="22" t="s">
        <v>20</v>
      </c>
      <c r="D52" s="24" t="s">
        <v>12</v>
      </c>
      <c r="E52" s="23" t="s">
        <v>7</v>
      </c>
      <c r="F52" s="22"/>
      <c r="G52" s="22" t="s">
        <v>6</v>
      </c>
      <c r="H52" s="32" t="s">
        <v>13</v>
      </c>
      <c r="I52" s="24"/>
      <c r="J52" s="25" t="s">
        <v>19</v>
      </c>
      <c r="K52" s="25"/>
      <c r="L52" s="25" t="s">
        <v>87</v>
      </c>
      <c r="M52" s="59"/>
    </row>
    <row r="53" spans="1:13" s="6" customFormat="1" ht="3.6" customHeight="1">
      <c r="A53" s="34"/>
      <c r="B53" s="60"/>
      <c r="C53" s="35"/>
      <c r="D53" s="37"/>
      <c r="E53" s="1"/>
      <c r="F53" s="1"/>
      <c r="G53" s="1"/>
      <c r="H53" s="4"/>
      <c r="I53" s="4"/>
      <c r="J53" s="8"/>
      <c r="L53" s="8"/>
      <c r="M53" s="59"/>
    </row>
    <row r="54" spans="1:13">
      <c r="A54" s="34">
        <f>IF(OR(E54="no",E54="unknown"),0,1)</f>
        <v>1</v>
      </c>
      <c r="B54" s="58"/>
      <c r="C54" s="36" t="s">
        <v>40</v>
      </c>
      <c r="D54" s="11">
        <f>IF(E54="select",-2,0)+A54</f>
        <v>-1</v>
      </c>
      <c r="E54" s="31" t="s">
        <v>5</v>
      </c>
      <c r="F54" s="27"/>
      <c r="G54" s="49" t="s">
        <v>56</v>
      </c>
      <c r="H54" s="31" t="s">
        <v>5</v>
      </c>
      <c r="I54" s="2"/>
      <c r="J54" s="41"/>
      <c r="K54" s="6"/>
      <c r="L54" s="42"/>
      <c r="M54" s="59"/>
    </row>
    <row r="55" spans="1:13" ht="6.75" customHeight="1">
      <c r="B55" s="60"/>
      <c r="C55" s="35"/>
      <c r="D55" s="29"/>
      <c r="E55" s="3"/>
      <c r="F55" s="6"/>
      <c r="G55" s="7"/>
      <c r="H55" s="2"/>
      <c r="I55" s="2"/>
      <c r="J55" s="9"/>
      <c r="K55" s="6"/>
      <c r="L55" s="42"/>
      <c r="M55" s="59"/>
    </row>
    <row r="56" spans="1:13" ht="18">
      <c r="B56" s="58"/>
      <c r="C56" s="30" t="s">
        <v>48</v>
      </c>
      <c r="D56" s="30"/>
      <c r="E56" s="17"/>
      <c r="F56" s="26"/>
      <c r="G56" s="18"/>
      <c r="H56" s="19"/>
      <c r="I56" s="20"/>
      <c r="J56" s="20"/>
      <c r="K56" s="21"/>
      <c r="L56" s="20"/>
      <c r="M56" s="59"/>
    </row>
    <row r="57" spans="1:13">
      <c r="B57" s="58"/>
      <c r="C57" s="22" t="s">
        <v>20</v>
      </c>
      <c r="D57" s="24" t="s">
        <v>12</v>
      </c>
      <c r="E57" s="23" t="s">
        <v>7</v>
      </c>
      <c r="F57" s="22"/>
      <c r="G57" s="22" t="s">
        <v>6</v>
      </c>
      <c r="H57" s="32" t="s">
        <v>13</v>
      </c>
      <c r="I57" s="24"/>
      <c r="J57" s="25" t="s">
        <v>19</v>
      </c>
      <c r="K57" s="25"/>
      <c r="L57" s="25" t="s">
        <v>87</v>
      </c>
      <c r="M57" s="59"/>
    </row>
    <row r="58" spans="1:13" s="6" customFormat="1" ht="3.6" customHeight="1">
      <c r="A58" s="34"/>
      <c r="B58" s="60"/>
      <c r="C58" s="35"/>
      <c r="D58" s="37"/>
      <c r="E58" s="1"/>
      <c r="F58" s="1"/>
      <c r="G58" s="1"/>
      <c r="H58" s="4"/>
      <c r="I58" s="4"/>
      <c r="J58" s="8"/>
      <c r="L58" s="8"/>
      <c r="M58" s="59"/>
    </row>
    <row r="59" spans="1:13">
      <c r="A59" s="34">
        <f>IF(OR(E59="no",E59="unknown"),0,1)</f>
        <v>1</v>
      </c>
      <c r="B59" s="58"/>
      <c r="C59" s="36" t="s">
        <v>41</v>
      </c>
      <c r="D59" s="11">
        <f>IF(E59="select",-2,0)+A59</f>
        <v>-1</v>
      </c>
      <c r="E59" s="31" t="s">
        <v>5</v>
      </c>
      <c r="F59" s="27"/>
      <c r="G59" s="2" t="s">
        <v>76</v>
      </c>
      <c r="H59" s="31" t="s">
        <v>5</v>
      </c>
      <c r="I59" s="2"/>
      <c r="J59" s="40"/>
      <c r="K59" s="6"/>
      <c r="L59" s="71" t="s">
        <v>78</v>
      </c>
      <c r="M59" s="59"/>
    </row>
    <row r="60" spans="1:13">
      <c r="A60" s="34">
        <f>IF(OR(E60="no",E60="unknown"),0,1)</f>
        <v>1</v>
      </c>
      <c r="B60" s="58"/>
      <c r="C60" s="36" t="s">
        <v>42</v>
      </c>
      <c r="D60" s="11">
        <f>IF(E60="select",-2,0)+A60</f>
        <v>-1</v>
      </c>
      <c r="E60" s="31" t="s">
        <v>5</v>
      </c>
      <c r="F60" s="6"/>
      <c r="G60" s="2" t="s">
        <v>60</v>
      </c>
      <c r="H60" s="31" t="s">
        <v>5</v>
      </c>
      <c r="I60" s="2"/>
      <c r="J60" s="40"/>
      <c r="K60" s="6"/>
      <c r="L60" s="71" t="s">
        <v>78</v>
      </c>
      <c r="M60" s="59"/>
    </row>
    <row r="61" spans="1:13">
      <c r="A61" s="34">
        <f>IF(OR(E61="no",E61="unknown"),0,1)</f>
        <v>1</v>
      </c>
      <c r="B61" s="58"/>
      <c r="C61" s="36" t="s">
        <v>61</v>
      </c>
      <c r="D61" s="11">
        <f>IF(E61="select",-2,0)+A61</f>
        <v>-1</v>
      </c>
      <c r="E61" s="31" t="s">
        <v>5</v>
      </c>
      <c r="F61" s="27"/>
      <c r="G61" s="2" t="s">
        <v>85</v>
      </c>
      <c r="H61" s="31" t="s">
        <v>5</v>
      </c>
      <c r="I61" s="2"/>
      <c r="J61" s="40"/>
      <c r="K61" s="6"/>
      <c r="L61" s="71" t="s">
        <v>84</v>
      </c>
      <c r="M61" s="59"/>
    </row>
    <row r="62" spans="1:13" ht="6" customHeight="1" thickBot="1">
      <c r="B62" s="63"/>
      <c r="C62" s="64"/>
      <c r="D62" s="65"/>
      <c r="E62" s="66"/>
      <c r="F62" s="66"/>
      <c r="G62" s="66"/>
      <c r="H62" s="67"/>
      <c r="I62" s="67"/>
      <c r="J62" s="67"/>
      <c r="K62" s="66"/>
      <c r="L62" s="66"/>
      <c r="M62" s="68"/>
    </row>
    <row r="63" spans="1:13" ht="15" thickTop="1"/>
  </sheetData>
  <sheetProtection selectLockedCells="1"/>
  <conditionalFormatting sqref="E14">
    <cfRule type="containsText" dxfId="5" priority="26" operator="containsText" text="N">
      <formula>NOT(ISERROR(SEARCH("N",E14)))</formula>
    </cfRule>
  </conditionalFormatting>
  <conditionalFormatting sqref="E24">
    <cfRule type="containsText" dxfId="4" priority="15" operator="containsText" text="N">
      <formula>NOT(ISERROR(SEARCH("N",E24)))</formula>
    </cfRule>
  </conditionalFormatting>
  <conditionalFormatting sqref="E30">
    <cfRule type="containsText" dxfId="3" priority="14" operator="containsText" text="N">
      <formula>NOT(ISERROR(SEARCH("N",E30)))</formula>
    </cfRule>
  </conditionalFormatting>
  <conditionalFormatting sqref="E37">
    <cfRule type="containsText" dxfId="2" priority="13" operator="containsText" text="N">
      <formula>NOT(ISERROR(SEARCH("N",E37)))</formula>
    </cfRule>
  </conditionalFormatting>
  <conditionalFormatting sqref="E50">
    <cfRule type="containsText" dxfId="1" priority="12" operator="containsText" text="N">
      <formula>NOT(ISERROR(SEARCH("N",E50)))</formula>
    </cfRule>
  </conditionalFormatting>
  <conditionalFormatting sqref="E55">
    <cfRule type="containsText" dxfId="0" priority="11" operator="containsText" text="N">
      <formula>NOT(ISERROR(SEARCH("N",E55)))</formula>
    </cfRule>
  </conditionalFormatting>
  <dataValidations count="8">
    <dataValidation allowBlank="1" showErrorMessage="1" promptTitle="This is the title here" prompt="Test" sqref="G13 G59:G61 G18:G23 G34:G36 G28:G29 G41:G49"/>
    <dataValidation type="list" allowBlank="1" showInputMessage="1" showErrorMessage="1" sqref="E48">
      <formula1>#REF!</formula1>
    </dataValidation>
    <dataValidation type="list" allowBlank="1" showInputMessage="1" showErrorMessage="1" sqref="E41">
      <formula1>#REF!</formula1>
    </dataValidation>
    <dataValidation type="list" allowBlank="1" showInputMessage="1" showErrorMessage="1" sqref="E42">
      <formula1>#REF!</formula1>
    </dataValidation>
    <dataValidation type="list" allowBlank="1" showInputMessage="1" showErrorMessage="1" sqref="H13 H59:H61 H18:H23 H34:H36 H28:H29 H54 H41:H49">
      <formula1>#REF!</formula1>
    </dataValidation>
    <dataValidation type="list" allowBlank="1" showInputMessage="1" showErrorMessage="1" sqref="I13 I28">
      <formula1>#REF!</formula1>
    </dataValidation>
    <dataValidation type="list" allowBlank="1" showInputMessage="1" showErrorMessage="1" sqref="E14 E29:E30 E34:E37 E23:E24 E54:E55 E49:E50 E59:E61 E43:E46">
      <formula1>#REF!</formula1>
    </dataValidation>
    <dataValidation type="list" allowBlank="1" showInputMessage="1" showErrorMessage="1" sqref="E13 E47 E18:E22 E28">
      <formula1>#REF!</formula1>
    </dataValidation>
  </dataValidations>
  <pageMargins left="0.75" right="0.75" top="1" bottom="1" header="0.5" footer="0.5"/>
  <pageSetup scale="54" orientation="portrait" horizontalDpi="4294967292" verticalDpi="4294967292" r:id="rId1"/>
  <drawing r:id="rId2"/>
  <extLst>
    <ext xmlns:x14="http://schemas.microsoft.com/office/spreadsheetml/2009/9/main" uri="{78C0D931-6437-407d-A8EE-F0AAD7539E65}">
      <x14:conditionalFormattings>
        <x14:conditionalFormatting xmlns:xm="http://schemas.microsoft.com/office/excel/2006/main">
          <x14:cfRule type="iconSet" priority="25" id="{2B509EEA-75BD-4657-9576-00AA0735E6F3}">
            <x14:iconSet iconSet="3Symbols" custom="1">
              <x14:cfvo type="percent">
                <xm:f>0</xm:f>
              </x14:cfvo>
              <x14:cfvo type="num">
                <xm:f>-1</xm:f>
              </x14:cfvo>
              <x14:cfvo type="num">
                <xm:f>3</xm:f>
              </x14:cfvo>
              <x14:cfIcon iconSet="NoIcons" iconId="0"/>
              <x14:cfIcon iconSet="3Symbols" iconId="0"/>
              <x14:cfIcon iconSet="3Symbols" iconId="2"/>
            </x14:iconSet>
          </x14:cfRule>
          <xm:sqref>D18:D21</xm:sqref>
        </x14:conditionalFormatting>
        <x14:conditionalFormatting xmlns:xm="http://schemas.microsoft.com/office/excel/2006/main">
          <x14:cfRule type="iconSet" priority="24" id="{53E11AB8-D6C4-41AC-A677-4ABA6487E833}">
            <x14:iconSet iconSet="3Symbols" custom="1">
              <x14:cfvo type="percent">
                <xm:f>0</xm:f>
              </x14:cfvo>
              <x14:cfvo type="num">
                <xm:f>-1</xm:f>
              </x14:cfvo>
              <x14:cfvo type="num">
                <xm:f>2</xm:f>
              </x14:cfvo>
              <x14:cfIcon iconSet="NoIcons" iconId="0"/>
              <x14:cfIcon iconSet="3Symbols" iconId="0"/>
              <x14:cfIcon iconSet="3Symbols" iconId="2"/>
            </x14:iconSet>
          </x14:cfRule>
          <xm:sqref>D13</xm:sqref>
        </x14:conditionalFormatting>
        <x14:conditionalFormatting xmlns:xm="http://schemas.microsoft.com/office/excel/2006/main">
          <x14:cfRule type="iconSet" priority="23" id="{6BCE668B-D7BC-477D-91BE-FB102D62E711}">
            <x14:iconSet iconSet="3Symbols" custom="1">
              <x14:cfvo type="percent">
                <xm:f>0</xm:f>
              </x14:cfvo>
              <x14:cfvo type="num">
                <xm:f>-1</xm:f>
              </x14:cfvo>
              <x14:cfvo type="num">
                <xm:f>4</xm:f>
              </x14:cfvo>
              <x14:cfIcon iconSet="NoIcons" iconId="0"/>
              <x14:cfIcon iconSet="3Symbols" iconId="0"/>
              <x14:cfIcon iconSet="3Symbols" iconId="2"/>
            </x14:iconSet>
          </x14:cfRule>
          <xm:sqref>D22</xm:sqref>
        </x14:conditionalFormatting>
        <x14:conditionalFormatting xmlns:xm="http://schemas.microsoft.com/office/excel/2006/main">
          <x14:cfRule type="iconSet" priority="27" id="{6CEF2970-A483-4840-B27F-AD59919DBFBD}">
            <x14:iconSet iconSet="3Symbols" custom="1">
              <x14:cfvo type="percent">
                <xm:f>0</xm:f>
              </x14:cfvo>
              <x14:cfvo type="num">
                <xm:f>-1</xm:f>
              </x14:cfvo>
              <x14:cfvo type="num">
                <xm:f>2</xm:f>
              </x14:cfvo>
              <x14:cfIcon iconSet="NoIcons" iconId="0"/>
              <x14:cfIcon iconSet="3Symbols" iconId="0"/>
              <x14:cfIcon iconSet="3Symbols" iconId="2"/>
            </x14:iconSet>
          </x14:cfRule>
          <xm:sqref>I13</xm:sqref>
        </x14:conditionalFormatting>
        <x14:conditionalFormatting xmlns:xm="http://schemas.microsoft.com/office/excel/2006/main">
          <x14:cfRule type="iconSet" priority="21" id="{FA0CD108-6DFD-4577-BB26-27A2BD813C5C}">
            <x14:iconSet iconSet="3Symbols" custom="1">
              <x14:cfvo type="percent">
                <xm:f>0</xm:f>
              </x14:cfvo>
              <x14:cfvo type="num">
                <xm:f>0</xm:f>
              </x14:cfvo>
              <x14:cfvo type="num">
                <xm:f>4</xm:f>
              </x14:cfvo>
              <x14:cfIcon iconSet="NoIcons" iconId="0"/>
              <x14:cfIcon iconSet="3Symbols" iconId="0"/>
              <x14:cfIcon iconSet="3Symbols" iconId="2"/>
            </x14:iconSet>
          </x14:cfRule>
          <xm:sqref>D28</xm:sqref>
        </x14:conditionalFormatting>
        <x14:conditionalFormatting xmlns:xm="http://schemas.microsoft.com/office/excel/2006/main">
          <x14:cfRule type="iconSet" priority="22" id="{90BDC1AA-5809-41C2-8A56-695F50D45182}">
            <x14:iconSet iconSet="3Symbols" custom="1">
              <x14:cfvo type="percent">
                <xm:f>0</xm:f>
              </x14:cfvo>
              <x14:cfvo type="num">
                <xm:f>-1</xm:f>
              </x14:cfvo>
              <x14:cfvo type="num">
                <xm:f>2</xm:f>
              </x14:cfvo>
              <x14:cfIcon iconSet="NoIcons" iconId="0"/>
              <x14:cfIcon iconSet="3Symbols" iconId="0"/>
              <x14:cfIcon iconSet="3Symbols" iconId="2"/>
            </x14:iconSet>
          </x14:cfRule>
          <xm:sqref>I28</xm:sqref>
        </x14:conditionalFormatting>
        <x14:conditionalFormatting xmlns:xm="http://schemas.microsoft.com/office/excel/2006/main">
          <x14:cfRule type="iconSet" priority="20" id="{D7B2BD4F-7767-446F-944A-6786C191B669}">
            <x14:iconSet iconSet="3Symbols" custom="1">
              <x14:cfvo type="percent">
                <xm:f>0</xm:f>
              </x14:cfvo>
              <x14:cfvo type="num">
                <xm:f>0</xm:f>
              </x14:cfvo>
              <x14:cfvo type="num">
                <xm:f>1</xm:f>
              </x14:cfvo>
              <x14:cfIcon iconSet="NoIcons" iconId="0"/>
              <x14:cfIcon iconSet="3Symbols" iconId="0"/>
              <x14:cfIcon iconSet="3Symbols" iconId="2"/>
            </x14:iconSet>
          </x14:cfRule>
          <xm:sqref>D54</xm:sqref>
        </x14:conditionalFormatting>
        <x14:conditionalFormatting xmlns:xm="http://schemas.microsoft.com/office/excel/2006/main">
          <x14:cfRule type="iconSet" priority="18" id="{51C1E951-2CF5-4557-8E83-AE12E4EA5D24}">
            <x14:iconSet iconSet="3Symbols" custom="1">
              <x14:cfvo type="percent">
                <xm:f>0</xm:f>
              </x14:cfvo>
              <x14:cfvo type="num">
                <xm:f>0</xm:f>
              </x14:cfvo>
              <x14:cfvo type="num">
                <xm:f>1</xm:f>
              </x14:cfvo>
              <x14:cfIcon iconSet="NoIcons" iconId="0"/>
              <x14:cfIcon iconSet="3Symbols" iconId="0"/>
              <x14:cfIcon iconSet="3Symbols" iconId="2"/>
            </x14:iconSet>
          </x14:cfRule>
          <xm:sqref>D34:D35</xm:sqref>
        </x14:conditionalFormatting>
        <x14:conditionalFormatting xmlns:xm="http://schemas.microsoft.com/office/excel/2006/main">
          <x14:cfRule type="iconSet" priority="19" id="{D3B65164-A80C-4461-842E-FD0E7C1EC7EB}">
            <x14:iconSet iconSet="3Symbols" custom="1">
              <x14:cfvo type="percent">
                <xm:f>0</xm:f>
              </x14:cfvo>
              <x14:cfvo type="num">
                <xm:f>0</xm:f>
              </x14:cfvo>
              <x14:cfvo type="num">
                <xm:f>1</xm:f>
              </x14:cfvo>
              <x14:cfIcon iconSet="NoIcons" iconId="0"/>
              <x14:cfIcon iconSet="3Symbols" iconId="0"/>
              <x14:cfIcon iconSet="3Symbols" iconId="2"/>
            </x14:iconSet>
          </x14:cfRule>
          <xm:sqref>D59:D60</xm:sqref>
        </x14:conditionalFormatting>
        <x14:conditionalFormatting xmlns:xm="http://schemas.microsoft.com/office/excel/2006/main">
          <x14:cfRule type="iconSet" priority="17" id="{AA673FFA-907F-4675-8763-5B32CCA472C7}">
            <x14:iconSet iconSet="3Symbols" custom="1">
              <x14:cfvo type="percent">
                <xm:f>0</xm:f>
              </x14:cfvo>
              <x14:cfvo type="num">
                <xm:f>0</xm:f>
              </x14:cfvo>
              <x14:cfvo type="num">
                <xm:f>1</xm:f>
              </x14:cfvo>
              <x14:cfIcon iconSet="NoIcons" iconId="0"/>
              <x14:cfIcon iconSet="NoIcons" iconId="0"/>
              <x14:cfIcon iconSet="3Symbols" iconId="2"/>
            </x14:iconSet>
          </x14:cfRule>
          <xm:sqref>D36</xm:sqref>
        </x14:conditionalFormatting>
        <x14:conditionalFormatting xmlns:xm="http://schemas.microsoft.com/office/excel/2006/main">
          <x14:cfRule type="iconSet" priority="16" id="{DD6CE30A-711A-41EC-982B-BEE45DE4BF47}">
            <x14:iconSet iconSet="3Symbols" custom="1">
              <x14:cfvo type="percent">
                <xm:f>0</xm:f>
              </x14:cfvo>
              <x14:cfvo type="num">
                <xm:f>0</xm:f>
              </x14:cfvo>
              <x14:cfvo type="num">
                <xm:f>1</xm:f>
              </x14:cfvo>
              <x14:cfIcon iconSet="NoIcons" iconId="0"/>
              <x14:cfIcon iconSet="NoIcons" iconId="0"/>
              <x14:cfIcon iconSet="3Symbols" iconId="2"/>
            </x14:iconSet>
          </x14:cfRule>
          <xm:sqref>D45</xm:sqref>
        </x14:conditionalFormatting>
        <x14:conditionalFormatting xmlns:xm="http://schemas.microsoft.com/office/excel/2006/main">
          <x14:cfRule type="iconSet" priority="10" id="{10FEEDD1-08F3-4A48-A688-0F26A01E01BD}">
            <x14:iconSet iconSet="3Symbols" custom="1">
              <x14:cfvo type="percent">
                <xm:f>0</xm:f>
              </x14:cfvo>
              <x14:cfvo type="num">
                <xm:f>0</xm:f>
              </x14:cfvo>
              <x14:cfvo type="num">
                <xm:f>0.5</xm:f>
              </x14:cfvo>
              <x14:cfIcon iconSet="NoIcons" iconId="0"/>
              <x14:cfIcon iconSet="3Symbols" iconId="0"/>
              <x14:cfIcon iconSet="3Symbols" iconId="2"/>
            </x14:iconSet>
          </x14:cfRule>
          <xm:sqref>D41</xm:sqref>
        </x14:conditionalFormatting>
        <x14:conditionalFormatting xmlns:xm="http://schemas.microsoft.com/office/excel/2006/main">
          <x14:cfRule type="iconSet" priority="9" id="{3C721658-ECA1-4A87-9B99-5780ED61A894}">
            <x14:iconSet iconSet="3Symbols" custom="1">
              <x14:cfvo type="percent">
                <xm:f>0</xm:f>
              </x14:cfvo>
              <x14:cfvo type="num">
                <xm:f>0</xm:f>
              </x14:cfvo>
              <x14:cfvo type="num">
                <xm:f>1</xm:f>
              </x14:cfvo>
              <x14:cfIcon iconSet="NoIcons" iconId="0"/>
              <x14:cfIcon iconSet="3Symbols" iconId="0"/>
              <x14:cfIcon iconSet="3Symbols" iconId="2"/>
            </x14:iconSet>
          </x14:cfRule>
          <xm:sqref>D43</xm:sqref>
        </x14:conditionalFormatting>
        <x14:conditionalFormatting xmlns:xm="http://schemas.microsoft.com/office/excel/2006/main">
          <x14:cfRule type="iconSet" priority="8" id="{9131361F-50F7-4F43-8904-F71F2B06773D}">
            <x14:iconSet iconSet="3Symbols" custom="1">
              <x14:cfvo type="percent">
                <xm:f>0</xm:f>
              </x14:cfvo>
              <x14:cfvo type="num">
                <xm:f>0</xm:f>
              </x14:cfvo>
              <x14:cfvo type="num">
                <xm:f>1</xm:f>
              </x14:cfvo>
              <x14:cfIcon iconSet="NoIcons" iconId="0"/>
              <x14:cfIcon iconSet="3Symbols" iconId="0"/>
              <x14:cfIcon iconSet="3Symbols" iconId="2"/>
            </x14:iconSet>
          </x14:cfRule>
          <xm:sqref>D44 D46</xm:sqref>
        </x14:conditionalFormatting>
        <x14:conditionalFormatting xmlns:xm="http://schemas.microsoft.com/office/excel/2006/main">
          <x14:cfRule type="iconSet" priority="7" id="{6F527513-34AC-4C08-931B-A14951896313}">
            <x14:iconSet iconSet="3Symbols" custom="1">
              <x14:cfvo type="percent">
                <xm:f>0</xm:f>
              </x14:cfvo>
              <x14:cfvo type="num">
                <xm:f>0</xm:f>
              </x14:cfvo>
              <x14:cfvo type="num">
                <xm:f>1</xm:f>
              </x14:cfvo>
              <x14:cfIcon iconSet="NoIcons" iconId="0"/>
              <x14:cfIcon iconSet="3Symbols" iconId="0"/>
              <x14:cfIcon iconSet="3Symbols" iconId="2"/>
            </x14:iconSet>
          </x14:cfRule>
          <xm:sqref>D49</xm:sqref>
        </x14:conditionalFormatting>
        <x14:conditionalFormatting xmlns:xm="http://schemas.microsoft.com/office/excel/2006/main">
          <x14:cfRule type="iconSet" priority="28" id="{E0F333FF-AC2A-4119-B2E2-DF4E64487218}">
            <x14:iconSet iconSet="3Symbols" custom="1">
              <x14:cfvo type="percent">
                <xm:f>0</xm:f>
              </x14:cfvo>
              <x14:cfvo type="num">
                <xm:f>0</xm:f>
              </x14:cfvo>
              <x14:cfvo type="num" gte="0">
                <xm:f>0.5</xm:f>
              </x14:cfvo>
              <x14:cfIcon iconSet="NoIcons" iconId="0"/>
              <x14:cfIcon iconSet="3Symbols" iconId="2"/>
              <x14:cfIcon iconSet="3Symbols" iconId="0"/>
            </x14:iconSet>
          </x14:cfRule>
          <xm:sqref>D42</xm:sqref>
        </x14:conditionalFormatting>
        <x14:conditionalFormatting xmlns:xm="http://schemas.microsoft.com/office/excel/2006/main">
          <x14:cfRule type="iconSet" priority="5" id="{A8A62AD1-2A61-4B7E-9043-E79E5B82085D}">
            <x14:iconSet iconSet="3Symbols" custom="1">
              <x14:cfvo type="percent">
                <xm:f>0</xm:f>
              </x14:cfvo>
              <x14:cfvo type="num">
                <xm:f>0</xm:f>
              </x14:cfvo>
              <x14:cfvo type="num">
                <xm:f>1</xm:f>
              </x14:cfvo>
              <x14:cfIcon iconSet="NoIcons" iconId="0"/>
              <x14:cfIcon iconSet="3Symbols" iconId="0"/>
              <x14:cfIcon iconSet="3Symbols" iconId="2"/>
            </x14:iconSet>
          </x14:cfRule>
          <xm:sqref>D61</xm:sqref>
        </x14:conditionalFormatting>
        <x14:conditionalFormatting xmlns:xm="http://schemas.microsoft.com/office/excel/2006/main">
          <x14:cfRule type="iconSet" priority="4" id="{735F89B2-FE93-4DFD-BD15-BEF69D78300F}">
            <x14:iconSet iconSet="3Symbols" custom="1">
              <x14:cfvo type="percent">
                <xm:f>0</xm:f>
              </x14:cfvo>
              <x14:cfvo type="num">
                <xm:f>-1</xm:f>
              </x14:cfvo>
              <x14:cfvo type="num">
                <xm:f>3</xm:f>
              </x14:cfvo>
              <x14:cfIcon iconSet="NoIcons" iconId="0"/>
              <x14:cfIcon iconSet="3Symbols" iconId="0"/>
              <x14:cfIcon iconSet="3Symbols" iconId="2"/>
            </x14:iconSet>
          </x14:cfRule>
          <xm:sqref>D47</xm:sqref>
        </x14:conditionalFormatting>
        <x14:conditionalFormatting xmlns:xm="http://schemas.microsoft.com/office/excel/2006/main">
          <x14:cfRule type="iconSet" priority="3" id="{BB5E46E5-A93A-4C4F-938A-2C1275A6DE12}">
            <x14:iconSet iconSet="3Symbols" custom="1">
              <x14:cfvo type="percent">
                <xm:f>0</xm:f>
              </x14:cfvo>
              <x14:cfvo type="num">
                <xm:f>0</xm:f>
              </x14:cfvo>
              <x14:cfvo type="num" gte="0">
                <xm:f>15</xm:f>
              </x14:cfvo>
              <x14:cfIcon iconSet="NoIcons" iconId="0"/>
              <x14:cfIcon iconSet="3Symbols" iconId="2"/>
              <x14:cfIcon iconSet="3Symbols" iconId="0"/>
            </x14:iconSet>
          </x14:cfRule>
          <xm:sqref>D48</xm:sqref>
        </x14:conditionalFormatting>
        <x14:conditionalFormatting xmlns:xm="http://schemas.microsoft.com/office/excel/2006/main">
          <x14:cfRule type="iconSet" priority="2" id="{EA8CE492-84D9-46B3-929D-3E47691E1357}">
            <x14:iconSet iconSet="3Symbols" custom="1">
              <x14:cfvo type="percent">
                <xm:f>0</xm:f>
              </x14:cfvo>
              <x14:cfvo type="num">
                <xm:f>0</xm:f>
              </x14:cfvo>
              <x14:cfvo type="num">
                <xm:f>1</xm:f>
              </x14:cfvo>
              <x14:cfIcon iconSet="NoIcons" iconId="0"/>
              <x14:cfIcon iconSet="3Symbols" iconId="0"/>
              <x14:cfIcon iconSet="3Symbols" iconId="2"/>
            </x14:iconSet>
          </x14:cfRule>
          <xm:sqref>D23</xm:sqref>
        </x14:conditionalFormatting>
        <x14:conditionalFormatting xmlns:xm="http://schemas.microsoft.com/office/excel/2006/main">
          <x14:cfRule type="iconSet" priority="1" id="{6D397161-582C-471D-BAE9-C5C7C498D00B}">
            <x14:iconSet iconSet="3Symbols" custom="1">
              <x14:cfvo type="percent">
                <xm:f>0</xm:f>
              </x14:cfvo>
              <x14:cfvo type="num">
                <xm:f>0</xm:f>
              </x14:cfvo>
              <x14:cfvo type="num">
                <xm:f>1</xm:f>
              </x14:cfvo>
              <x14:cfIcon iconSet="NoIcons" iconId="0"/>
              <x14:cfIcon iconSet="3Symbols" iconId="0"/>
              <x14:cfIcon iconSet="3Symbols" iconId="2"/>
            </x14:iconSet>
          </x14:cfRule>
          <xm:sqref>D29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Company A</vt:lpstr>
      <vt:lpstr>Company B</vt:lpstr>
      <vt:lpstr>Liquid stoves</vt:lpstr>
      <vt:lpstr>'Company A'!Select</vt:lpstr>
      <vt:lpstr>'Company B'!Select</vt:lpstr>
    </vt:vector>
  </TitlesOfParts>
  <Company>CSU Energy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Morgan DeFoort</dc:creator>
  <cp:lastModifiedBy>Viktoria Retyi</cp:lastModifiedBy>
  <cp:lastPrinted>2014-02-15T23:16:11Z</cp:lastPrinted>
  <dcterms:created xsi:type="dcterms:W3CDTF">2014-01-27T22:36:21Z</dcterms:created>
  <dcterms:modified xsi:type="dcterms:W3CDTF">2016-09-05T10:17:25Z</dcterms:modified>
</cp:coreProperties>
</file>