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unesco-my.sharepoint.com/personal/j_karanja_unesco_org/Documents/BES-Net Project II/PROJECT DOCUMENTS/Proposals/Kunming Biodiversity Fund/Implementation/TT/IPA Advert/vs 2/vs3/V4/"/>
    </mc:Choice>
  </mc:AlternateContent>
  <xr:revisionPtr revIDLastSave="323" documentId="13_ncr:1_{DE8E9B2D-E172-47E2-80FF-E8EF70E74683}" xr6:coauthVersionLast="47" xr6:coauthVersionMax="47" xr10:uidLastSave="{72F5DE05-8BA1-4485-8420-69A45E933122}"/>
  <bookViews>
    <workbookView xWindow="28680" yWindow="-120" windowWidth="29040" windowHeight="15990" xr2:uid="{5396F98C-4CD9-467E-A968-C57AC4F97C1A}"/>
  </bookViews>
  <sheets>
    <sheet name="TECHNICAL_ILK" sheetId="1" r:id="rId1"/>
  </sheets>
  <definedNames>
    <definedName name="_xlnm.Print_Area" localSheetId="0">TECHNICAL_ILK!$A$1:$I$120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1" i="1" l="1"/>
  <c r="E68" i="1"/>
  <c r="E67" i="1"/>
  <c r="E42" i="1"/>
  <c r="E41" i="1"/>
  <c r="E40" i="1"/>
  <c r="E39" i="1"/>
  <c r="E36" i="1"/>
  <c r="E35" i="1"/>
  <c r="E34" i="1"/>
  <c r="E33" i="1"/>
  <c r="E104" i="1"/>
  <c r="E103" i="1"/>
  <c r="E102" i="1"/>
  <c r="E99" i="1"/>
  <c r="E98" i="1"/>
  <c r="E95" i="1"/>
  <c r="E92" i="1"/>
  <c r="E90" i="1"/>
  <c r="E89" i="1"/>
  <c r="E106" i="1"/>
  <c r="E21" i="1"/>
  <c r="F21" i="1"/>
  <c r="G21" i="1"/>
  <c r="H21" i="1"/>
  <c r="I21" i="1"/>
  <c r="E83" i="1" l="1"/>
  <c r="E71" i="1"/>
  <c r="E79" i="1"/>
  <c r="E80" i="1"/>
  <c r="E81" i="1"/>
  <c r="E19" i="1"/>
  <c r="E18" i="1"/>
  <c r="E17" i="1"/>
  <c r="E50" i="1" l="1"/>
  <c r="E108" i="1" s="1"/>
  <c r="E48" i="1"/>
  <c r="E43" i="1"/>
  <c r="E30" i="1"/>
  <c r="E29" i="1"/>
  <c r="E28" i="1"/>
  <c r="E27" i="1"/>
  <c r="E47" i="1"/>
  <c r="E46" i="1"/>
  <c r="E45" i="1"/>
  <c r="E37" i="1" l="1"/>
  <c r="G50" i="1"/>
  <c r="I50" i="1"/>
  <c r="F83" i="1"/>
  <c r="G83" i="1"/>
  <c r="H83" i="1"/>
  <c r="I83" i="1"/>
  <c r="E49" i="1" l="1"/>
  <c r="G108" i="1" l="1"/>
  <c r="I108" i="1"/>
  <c r="F108" i="1"/>
  <c r="F50" i="1"/>
  <c r="H108" i="1"/>
  <c r="H50" i="1"/>
</calcChain>
</file>

<file path=xl/sharedStrings.xml><?xml version="1.0" encoding="utf-8"?>
<sst xmlns="http://schemas.openxmlformats.org/spreadsheetml/2006/main" count="195" uniqueCount="142">
  <si>
    <t>Technical Proposal Evaluation Form 1</t>
  </si>
  <si>
    <t xml:space="preserve">General Criteria </t>
  </si>
  <si>
    <t>1.4</t>
  </si>
  <si>
    <t>2 years of experience (70%)</t>
  </si>
  <si>
    <t>Technical Proposal Evaluation Form 2</t>
  </si>
  <si>
    <t>Excellent evidence of ability to support &amp; exceed requirements (100%)</t>
  </si>
  <si>
    <t>Good evidence of ability to support &amp; exceed requirements (85%)</t>
  </si>
  <si>
    <t>Satisfactory evidence of ability to support requirements (70%)</t>
  </si>
  <si>
    <t>No information submitted or unacceptable with requirement (0%)</t>
  </si>
  <si>
    <t>Total Proposed Workplan and Approach</t>
  </si>
  <si>
    <t>Technical Proposal Evaluation Form 3</t>
  </si>
  <si>
    <t>More than one initiative connected to CBD</t>
  </si>
  <si>
    <t>At least one initiative connected to CBD</t>
  </si>
  <si>
    <t>Just understanding with no previous experience</t>
  </si>
  <si>
    <t>No previous experience</t>
  </si>
  <si>
    <t>Project Ref:</t>
  </si>
  <si>
    <t xml:space="preserve">The proposal should include realistic workplan with specific treatment of key deliverables and priorities and also clear repartition of tasks amongst team member and interaction with stakeholders
</t>
  </si>
  <si>
    <t>The proposal should include description of quality assurance mechanisms, risks and mitigation measures for each major step of the project</t>
  </si>
  <si>
    <t>Quality Based under Fixed Budget Selection (QB-FBS)</t>
  </si>
  <si>
    <t>1.1</t>
  </si>
  <si>
    <t>1.2</t>
  </si>
  <si>
    <t>1.3</t>
  </si>
  <si>
    <t>3 years of experience (90%)</t>
  </si>
  <si>
    <t>1.5</t>
  </si>
  <si>
    <t>No experience (0 %)</t>
  </si>
  <si>
    <t>2.1</t>
  </si>
  <si>
    <t xml:space="preserve">To what extent does the proposal describe how each of the illustrative questions in the TOR could be addressed and / or elaborated
[The proposal should be elaborated considering the key activities as per TOR based on offerors own interpretation (i.e. assumption that impact the proposal) as well as strategies in achieving the expected outcomes and stakeholders to be involved in the different activities]. 
</t>
  </si>
  <si>
    <t>2.2</t>
  </si>
  <si>
    <t>2.3</t>
  </si>
  <si>
    <t>Marginally acceptable/weak evidence to support requirements (40%)</t>
  </si>
  <si>
    <t>No evidence to demonstrate ability to comply with requirements (10%)</t>
  </si>
  <si>
    <r>
      <rPr>
        <b/>
        <sz val="9"/>
        <rFont val="Arial"/>
        <family val="2"/>
      </rPr>
      <t>Excellent command of English (100%)</t>
    </r>
    <r>
      <rPr>
        <sz val="9"/>
        <rFont val="Arial"/>
        <family val="2"/>
      </rPr>
      <t xml:space="preserve"> - native speaker, no mistakes on either grammar or syntax; the sentences are concise and clear; use of appropriate technical vocabulary, the text is easy to read and understand; excellent writing style</t>
    </r>
  </si>
  <si>
    <r>
      <t xml:space="preserve">Very good command of English (85%) - </t>
    </r>
    <r>
      <rPr>
        <sz val="9"/>
        <rFont val="Arial"/>
        <family val="2"/>
      </rPr>
      <t xml:space="preserve">fluent, very few grammar or spelling mistakes; sentences use clear and appropraite vocabulary, they are easy to understand while reflecting sublteties accurately; very good writing skills </t>
    </r>
  </si>
  <si>
    <r>
      <rPr>
        <b/>
        <sz val="9"/>
        <rFont val="Arial"/>
        <family val="2"/>
      </rPr>
      <t>Good command of English (70%)</t>
    </r>
    <r>
      <rPr>
        <sz val="9"/>
        <rFont val="Arial"/>
        <family val="2"/>
      </rPr>
      <t xml:space="preserve"> -  only a few grammar or spelling mistakes; sentences are clear; one can understand the sentences and ideas presented although the writing style could be further improved</t>
    </r>
  </si>
  <si>
    <r>
      <rPr>
        <b/>
        <sz val="9"/>
        <rFont val="Arial"/>
        <family val="2"/>
      </rPr>
      <t xml:space="preserve">Poor command of English </t>
    </r>
    <r>
      <rPr>
        <sz val="9"/>
        <rFont val="Arial"/>
        <family val="2"/>
      </rPr>
      <t xml:space="preserve">- many spelling and grammar mistakes, sentences are unclear; poor sytntax and difficulty understanding the meaning OR </t>
    </r>
    <r>
      <rPr>
        <b/>
        <sz val="9"/>
        <rFont val="Arial"/>
        <family val="2"/>
      </rPr>
      <t>no demonstration</t>
    </r>
    <r>
      <rPr>
        <sz val="9"/>
        <rFont val="Arial"/>
        <family val="2"/>
      </rPr>
      <t xml:space="preserve"> of command of English at all. </t>
    </r>
    <r>
      <rPr>
        <b/>
        <sz val="9"/>
        <rFont val="Arial"/>
        <family val="2"/>
      </rPr>
      <t>(disqualified)</t>
    </r>
  </si>
  <si>
    <t>X</t>
  </si>
  <si>
    <r>
      <t>Less than 2 years of experience</t>
    </r>
    <r>
      <rPr>
        <b/>
        <sz val="9"/>
        <rFont val="Arial"/>
        <family val="2"/>
      </rPr>
      <t xml:space="preserve"> (disqualified)</t>
    </r>
  </si>
  <si>
    <r>
      <t xml:space="preserve">It is </t>
    </r>
    <r>
      <rPr>
        <u/>
        <sz val="9"/>
        <rFont val="Arial"/>
        <family val="2"/>
      </rPr>
      <t>mandatory</t>
    </r>
    <r>
      <rPr>
        <sz val="9"/>
        <rFont val="Arial"/>
        <family val="2"/>
      </rPr>
      <t xml:space="preserve"> for the team leader to have minimum a bachelor’s degree in ecological sciences or social sciences with preferred specialization in Indigenous Peoples issues and/or Indigenous and local knowledge or in a relevant field.</t>
    </r>
  </si>
  <si>
    <r>
      <t xml:space="preserve">It is </t>
    </r>
    <r>
      <rPr>
        <u/>
        <sz val="9"/>
        <rFont val="Arial"/>
        <family val="2"/>
      </rPr>
      <t>mandatory</t>
    </r>
    <r>
      <rPr>
        <sz val="9"/>
        <rFont val="Arial"/>
        <family val="2"/>
      </rPr>
      <t xml:space="preserve"> for the team leader to have at least 2 years of experience in project management and coordination, including in multicultural and multidisciplinary settings.</t>
    </r>
  </si>
  <si>
    <t>5 or above references (100%)</t>
  </si>
  <si>
    <t>3.1</t>
  </si>
  <si>
    <t>3.2</t>
  </si>
  <si>
    <r>
      <t>Notes</t>
    </r>
    <r>
      <rPr>
        <sz val="9"/>
        <rFont val="Arial"/>
        <family val="2"/>
      </rPr>
      <t xml:space="preserve"> </t>
    </r>
  </si>
  <si>
    <t xml:space="preserve">Scoring Scale </t>
  </si>
  <si>
    <t>Points obtainable</t>
  </si>
  <si>
    <t>2.4</t>
  </si>
  <si>
    <r>
      <t>Notes</t>
    </r>
    <r>
      <rPr>
        <sz val="9"/>
        <color theme="3"/>
        <rFont val="Arial"/>
        <family val="2"/>
      </rPr>
      <t xml:space="preserve"> </t>
    </r>
  </si>
  <si>
    <t>Name/Country</t>
  </si>
  <si>
    <t>Total Expertise of the Entity</t>
  </si>
  <si>
    <r>
      <t>Notes/Issues to Consider</t>
    </r>
    <r>
      <rPr>
        <sz val="9"/>
        <color theme="3"/>
        <rFont val="Arial"/>
        <family val="2"/>
      </rPr>
      <t xml:space="preserve"> 
</t>
    </r>
    <r>
      <rPr>
        <b/>
        <sz val="9"/>
        <color theme="3"/>
        <rFont val="Arial"/>
        <family val="2"/>
      </rPr>
      <t>( As per TOR)</t>
    </r>
  </si>
  <si>
    <t xml:space="preserve">Measurable Criteria / Scoring Scale </t>
  </si>
  <si>
    <t>Entity</t>
  </si>
  <si>
    <t>4 years of experience (100%)</t>
  </si>
  <si>
    <r>
      <t>Less than bachelor's degree in required areas</t>
    </r>
    <r>
      <rPr>
        <b/>
        <sz val="9"/>
        <rFont val="Arial"/>
        <family val="2"/>
      </rPr>
      <t xml:space="preserve"> disqualified</t>
    </r>
  </si>
  <si>
    <t>Total Personnel</t>
  </si>
  <si>
    <t xml:space="preserve"> Call For Partnership CFP </t>
  </si>
  <si>
    <t>Date of Evaluation:</t>
  </si>
  <si>
    <t xml:space="preserve">Names / Signatures: </t>
  </si>
  <si>
    <t>x</t>
  </si>
  <si>
    <t xml:space="preserve">Less than 2 years, disqualified </t>
  </si>
  <si>
    <t>More than 3 publications and/or designed reports</t>
  </si>
  <si>
    <t>1 publication or designed report (70%)</t>
  </si>
  <si>
    <t>2 publications and/or designed reports (80%)</t>
  </si>
  <si>
    <t>3 publications and/or designed reports (90%)</t>
  </si>
  <si>
    <r>
      <t xml:space="preserve">No publication or designed report </t>
    </r>
    <r>
      <rPr>
        <b/>
        <sz val="9"/>
        <rFont val="Arial"/>
        <family val="2"/>
      </rPr>
      <t>disqualified</t>
    </r>
  </si>
  <si>
    <t>28 points for a bachelor's degree, 32 for a Master's degree, 36 for a PhD, 2 additional points for any specialized training in Indigenous Peoples issues and/or Indigenous and local knowledge or in a relevant field (for a maximum of 40 points)</t>
  </si>
  <si>
    <t>Team Leader</t>
  </si>
  <si>
    <t>Technical Expert</t>
  </si>
  <si>
    <t>At least one Team member</t>
  </si>
  <si>
    <r>
      <rPr>
        <b/>
        <sz val="9"/>
        <rFont val="Arial"/>
        <family val="2"/>
      </rPr>
      <t xml:space="preserve">
</t>
    </r>
    <r>
      <rPr>
        <sz val="9"/>
        <rFont val="Arial"/>
        <family val="2"/>
      </rPr>
      <t xml:space="preserve">Less than 2 years in Trinidad and Tobago: </t>
    </r>
    <r>
      <rPr>
        <b/>
        <sz val="9"/>
        <rFont val="Arial"/>
        <family val="2"/>
      </rPr>
      <t xml:space="preserve">disqualified </t>
    </r>
  </si>
  <si>
    <r>
      <t xml:space="preserve">It is </t>
    </r>
    <r>
      <rPr>
        <u/>
        <sz val="9"/>
        <color theme="3"/>
        <rFont val="Arial"/>
        <family val="2"/>
      </rPr>
      <t>mandatory</t>
    </r>
    <r>
      <rPr>
        <sz val="9"/>
        <color theme="3"/>
        <rFont val="Arial"/>
        <family val="2"/>
      </rPr>
      <t xml:space="preserve"> for an Entity to have proof of publication and/or designed report on biodiversity and/or Indigenous and local knowledge
[min 1 publication or designed report good ] </t>
    </r>
  </si>
  <si>
    <t>Proof of publication and reporting writing
[max 30 points]</t>
  </si>
  <si>
    <t>1-2 references (70%)</t>
  </si>
  <si>
    <t>3 references (80%)</t>
  </si>
  <si>
    <t>4 references (90 %)</t>
  </si>
  <si>
    <t>21 points for required 2 years of experience in Trinidad and Tobago, 3 points for any additional two year up to maximum 30 points</t>
  </si>
  <si>
    <t>Working experience of at least 2 years in Trinidad and Tobago
[max 30 points]</t>
  </si>
  <si>
    <t>No bachelor disqualified</t>
  </si>
  <si>
    <r>
      <t xml:space="preserve">Less then 2 projects: </t>
    </r>
    <r>
      <rPr>
        <b/>
        <sz val="9"/>
        <rFont val="Arial"/>
        <family val="2"/>
      </rPr>
      <t>disqualified</t>
    </r>
  </si>
  <si>
    <r>
      <t xml:space="preserve">It is </t>
    </r>
    <r>
      <rPr>
        <u/>
        <sz val="9"/>
        <rFont val="Arial"/>
        <family val="2"/>
      </rPr>
      <t>mandatory</t>
    </r>
    <r>
      <rPr>
        <sz val="9"/>
        <rFont val="Arial"/>
        <family val="2"/>
      </rPr>
      <t xml:space="preserve"> that one or more expert have good command of English proficiency (oral communication and report-writing) as demonstrated in the technical proposal for this evaluation</t>
    </r>
  </si>
  <si>
    <r>
      <t xml:space="preserve">It is </t>
    </r>
    <r>
      <rPr>
        <u/>
        <sz val="9"/>
        <rFont val="Arial"/>
        <family val="2"/>
      </rPr>
      <t>mandatory</t>
    </r>
    <r>
      <rPr>
        <sz val="9"/>
        <rFont val="Arial"/>
        <family val="2"/>
      </rPr>
      <t xml:space="preserve"> for the team expert to have minimum a bachelor’s degree in ecological sciences or social sciences with preferred specialization in Indigenous Peoples issues and/or Indigenous and local knowledge or in a relevant field.</t>
    </r>
  </si>
  <si>
    <r>
      <t xml:space="preserve">It is </t>
    </r>
    <r>
      <rPr>
        <u/>
        <sz val="9"/>
        <color theme="3"/>
        <rFont val="Arial"/>
        <family val="2"/>
      </rPr>
      <t>mandatory</t>
    </r>
    <r>
      <rPr>
        <sz val="9"/>
        <color theme="3"/>
        <rFont val="Arial"/>
        <family val="2"/>
      </rPr>
      <t xml:space="preserve"> for the Entity to have proven 2 years of experience in working and collaborating with different stakeholders, such as policy makers and Indigenous/local and scientific communities.
</t>
    </r>
  </si>
  <si>
    <r>
      <t xml:space="preserve">It is </t>
    </r>
    <r>
      <rPr>
        <u/>
        <sz val="9"/>
        <rFont val="Arial"/>
        <family val="2"/>
      </rPr>
      <t>mandatory</t>
    </r>
    <r>
      <rPr>
        <sz val="9"/>
        <rFont val="Arial"/>
        <family val="2"/>
      </rPr>
      <t xml:space="preserve"> for the technical expert to have experience in coordinating at least 2 projects in a similar field.</t>
    </r>
  </si>
  <si>
    <t>21 points for proven experience in 2 similar projects, 3 points for any additional project up to maximum 30 points</t>
  </si>
  <si>
    <t>21 points for a bachelor's degree, 25.5 for a Master's degree,  30 for a PhD, (for a maximum of 30 points)</t>
  </si>
  <si>
    <r>
      <t xml:space="preserve">It is </t>
    </r>
    <r>
      <rPr>
        <u/>
        <sz val="9"/>
        <color theme="3"/>
        <rFont val="Arial"/>
        <family val="2"/>
      </rPr>
      <t>mandatory</t>
    </r>
    <r>
      <rPr>
        <sz val="9"/>
        <color theme="3"/>
        <rFont val="Arial"/>
        <family val="2"/>
      </rPr>
      <t xml:space="preserve"> for Entity to have min 5 years experience experience on biodiversity and natural resources management.
</t>
    </r>
  </si>
  <si>
    <r>
      <t xml:space="preserve">Less then 5 years: </t>
    </r>
    <r>
      <rPr>
        <b/>
        <sz val="9"/>
        <rFont val="Arial"/>
        <family val="2"/>
      </rPr>
      <t>disqualified</t>
    </r>
  </si>
  <si>
    <r>
      <t xml:space="preserve">It is </t>
    </r>
    <r>
      <rPr>
        <u/>
        <sz val="9"/>
        <color theme="3"/>
        <rFont val="Arial"/>
        <family val="2"/>
      </rPr>
      <t>mandatory</t>
    </r>
    <r>
      <rPr>
        <sz val="9"/>
        <color theme="3"/>
        <rFont val="Arial"/>
        <family val="2"/>
      </rPr>
      <t xml:space="preserve"> for Entity to have min 3 years  experience in Indigenous and local knowledge
</t>
    </r>
  </si>
  <si>
    <r>
      <t xml:space="preserve">Less than 3 years, </t>
    </r>
    <r>
      <rPr>
        <b/>
        <sz val="9"/>
        <rFont val="Arial"/>
        <family val="2"/>
      </rPr>
      <t>disqualified</t>
    </r>
  </si>
  <si>
    <r>
      <t>It is</t>
    </r>
    <r>
      <rPr>
        <u/>
        <sz val="9"/>
        <rFont val="Arial"/>
        <family val="2"/>
      </rPr>
      <t xml:space="preserve"> desirable</t>
    </r>
    <r>
      <rPr>
        <sz val="9"/>
        <rFont val="Arial"/>
        <family val="2"/>
      </rPr>
      <t xml:space="preserve"> that one or more team member to have an experience in working with the Convention on Biological Diversity (CBD)</t>
    </r>
  </si>
  <si>
    <t xml:space="preserve">Trinidad and Tobago National Outlook on Indigenous and Local Knowledge of Biodiversity Project </t>
  </si>
  <si>
    <t>How comprehensive and innovative are proposed implementation methodologies and approaches in the proposal?
[The proposal should be elaborated approaches and methodologies that will be utilized in the project implementation in all the three outputs</t>
  </si>
  <si>
    <r>
      <t xml:space="preserve">It is </t>
    </r>
    <r>
      <rPr>
        <u/>
        <sz val="9"/>
        <rFont val="Arial"/>
        <family val="2"/>
      </rPr>
      <t>desirable</t>
    </r>
    <r>
      <rPr>
        <sz val="9"/>
        <rFont val="Arial"/>
        <family val="2"/>
      </rPr>
      <t xml:space="preserve"> that one or more team member demonstrate familiarity with, UNESCO and/or the United Nations system and other international organizations. </t>
    </r>
  </si>
  <si>
    <r>
      <t xml:space="preserve">It is </t>
    </r>
    <r>
      <rPr>
        <u/>
        <sz val="9"/>
        <color theme="3"/>
        <rFont val="Arial"/>
        <family val="2"/>
      </rPr>
      <t xml:space="preserve">mandatory </t>
    </r>
    <r>
      <rPr>
        <sz val="9"/>
        <color theme="3"/>
        <rFont val="Arial"/>
        <family val="2"/>
      </rPr>
      <t>for Entity to have at least 2 years in working with  local communities in Trinidad and Tobago.</t>
    </r>
  </si>
  <si>
    <r>
      <t xml:space="preserve">It is </t>
    </r>
    <r>
      <rPr>
        <u/>
        <sz val="10"/>
        <rFont val="Arial"/>
        <family val="2"/>
      </rPr>
      <t>mandatory</t>
    </r>
    <r>
      <rPr>
        <sz val="10"/>
        <rFont val="Arial"/>
      </rPr>
      <t xml:space="preserve"> for the entity experienced staff responsible for financial management in all operations (review based on Form 7-9A)</t>
    </r>
  </si>
  <si>
    <t>Organization has no dedicated financial staff (Disqualified)</t>
  </si>
  <si>
    <t>Has dedicated financial staff with minimum experience (70%)</t>
  </si>
  <si>
    <t>Has a dedicated financial staff with adequate experience (100%)</t>
  </si>
  <si>
    <t>Has an online sophisticated accounting system of tracking expenditure (100%)</t>
  </si>
  <si>
    <t>No system for tracking expenditure (disqualified)</t>
  </si>
  <si>
    <t>Has an offline system of tracking expenditure (70%)</t>
  </si>
  <si>
    <t>Has on online system of tracking expenditure (85%)</t>
  </si>
  <si>
    <t>No audits or financial reviews conducted (0%)</t>
  </si>
  <si>
    <t>Audits or financial reviews conducted with major issues and corective action taken (70%)</t>
  </si>
  <si>
    <t>Audits or financial reviews conducted with major issues and no corrective action taken (10%)</t>
  </si>
  <si>
    <t>Regular audits or intal financial reviews conducted with minor issues (85%)</t>
  </si>
  <si>
    <t>Regular audits or internal financial reviews conducted with no issues(100%)</t>
  </si>
  <si>
    <r>
      <t xml:space="preserve">It is </t>
    </r>
    <r>
      <rPr>
        <u/>
        <sz val="10"/>
        <rFont val="Arial"/>
        <family val="2"/>
      </rPr>
      <t>desirable</t>
    </r>
    <r>
      <rPr>
        <sz val="10"/>
        <rFont val="Arial"/>
      </rPr>
      <t xml:space="preserve"> for the entity to have internal and external audits or regular financial reviews (review based on form 7-9A and shared audit report) </t>
    </r>
  </si>
  <si>
    <t>No finanical proposal submitted (disqualifed)</t>
  </si>
  <si>
    <t>High cost effectiveness: The proposal matches the fixed budget and resources are optimally allocated, costs are justifiable, all expenditures are necessary (100%).</t>
  </si>
  <si>
    <t>Poor value of money: Costs are inflated, and impact is significantly low. The proposal is not cost-effective and lacks proper justification for expenditure, necesittating for budget negotition (30%)</t>
  </si>
  <si>
    <t>Moderate cost efficiency: The proposal provides moderate value where some costs are high or not fully justifiable, and there may be opportunities for optimization (70%)</t>
  </si>
  <si>
    <t>Good cost efficiency: The proposal demonstrates strong impact with a good balance between cost and benefit (85%)</t>
  </si>
  <si>
    <t>It is mandatory for the entity to submit a financial proposal with a justifiable value of money</t>
  </si>
  <si>
    <t>Financial Proposal Evaluation Form 1</t>
  </si>
  <si>
    <t>Financial Soundness</t>
  </si>
  <si>
    <t>Total Financial</t>
  </si>
  <si>
    <t>Grand Total Technical &amp; Financial Proposal</t>
  </si>
  <si>
    <r>
      <t xml:space="preserve">It is </t>
    </r>
    <r>
      <rPr>
        <u/>
        <sz val="10"/>
        <rFont val="Arial"/>
        <family val="2"/>
      </rPr>
      <t>mandatory</t>
    </r>
    <r>
      <rPr>
        <sz val="10"/>
        <rFont val="Arial"/>
      </rPr>
      <t xml:space="preserve"> for the entity to have an accounting system for tracking expenditure and accountability (review based on form 7-9A)</t>
    </r>
  </si>
  <si>
    <t>Financial Proposal and Value of Money 
[max 100 points]</t>
  </si>
  <si>
    <t>Financial Staffing and Capacity
[max 80 points]</t>
  </si>
  <si>
    <t>Accounting System for Tracking Expenditure
[max 60 points]</t>
  </si>
  <si>
    <t>Audits/Financial Review 
[max 60 points]</t>
  </si>
  <si>
    <r>
      <t xml:space="preserve">It is </t>
    </r>
    <r>
      <rPr>
        <u/>
        <sz val="10"/>
        <rFont val="Arial"/>
        <family val="2"/>
      </rPr>
      <t>mandatory</t>
    </r>
    <r>
      <rPr>
        <sz val="10"/>
        <rFont val="Arial"/>
      </rPr>
      <t xml:space="preserve"> for the technical expert to have at least 2 years of experience with stakeholders’ and community engagement.</t>
    </r>
  </si>
  <si>
    <t xml:space="preserve">Expertise of Entity [200 Points] </t>
  </si>
  <si>
    <t>Institutional experience in the field of biodiversity and natural resources management
[max 60 points]</t>
  </si>
  <si>
    <t>42 points for required 5 years of experience, 6 points for any additional year up to maximum 60 points</t>
  </si>
  <si>
    <t>35 points for required 3 years of experience, 5 points for any additional two year up to maximum 50 points</t>
  </si>
  <si>
    <t>Working experience and knowledge in researching and documenting traditional, Indigenous and local knowledge. 
[max 50 points]</t>
  </si>
  <si>
    <t>Working and collaborating with different stakeholders, such as policy makers and Indigenous/local and scientific communities
[max 30 points]</t>
  </si>
  <si>
    <t>To what degree does the Institute understand the task in relation to the objectives, deliverables and requirements set out in TOR - is scope of task well defined? 
[max 80 points]</t>
  </si>
  <si>
    <t>Are the proposed methodologies and approaches comprehensive, including safeguards for working with Indigenous Peoples and local communities as well as inclusive approaches on engaging all relevant stakeholders and actors? (lmplementation approach and methodology)
[max 120 points]</t>
  </si>
  <si>
    <t>Does the workplan clearly and logically outline all the project activities and associated logistics with a realistic implementation timeline which will ensure timely submission of deliverables
[max 60 points]</t>
  </si>
  <si>
    <t>To what extent does the proposal include a description of quality assurance mechanisms and anticipated risks and mitigation measures for each step of the project to ensure that the outputs will be achieved
[max 40 points]</t>
  </si>
  <si>
    <t>Proposed Work Plan and Approach  [300 Points]</t>
  </si>
  <si>
    <t>Personnel / General Qualifications  [200 Points]</t>
  </si>
  <si>
    <t>21 points for required 2 years of  experience, 3 points for any additional year up to maximum 30 points</t>
  </si>
  <si>
    <t>17.5 pts for 2 years experience, 2.5 points for any additional year up to maximum 25 points</t>
  </si>
  <si>
    <t>DESIRABLE
Professional experience in specialization field 
[max  20 points]</t>
  </si>
  <si>
    <r>
      <t xml:space="preserve">MANDATORY                    
Professional experience in the field of specialization
 [max 180 points]   
                                                                                                                </t>
    </r>
    <r>
      <rPr>
        <sz val="9"/>
        <color theme="3"/>
        <rFont val="Arial"/>
        <family val="2"/>
      </rPr>
      <t>The candidate is automatically disqualified if they do not possess one of the mandatory criterion</t>
    </r>
  </si>
  <si>
    <t>Low value of money: Questionable cost allocation requiring clarification. Impact is limited compared to the costs involved (40%).</t>
  </si>
  <si>
    <t>Less than 2 year of experience (Disqualified)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</si>
</sst>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sz val="10"/>
      <name val="Arial"/>
      <family val="2"/>
    </font>
    <font>
      <b/>
      <sz val="14"/>
      <name val="Arial"/>
      <family val="2"/>
    </font>
    <font>
      <sz val="9"/>
      <name val="Arial"/>
      <family val="2"/>
    </font>
    <font>
      <b/>
      <sz val="9"/>
      <name val="Arial"/>
      <family val="2"/>
    </font>
    <font>
      <sz val="14"/>
      <name val="Arial"/>
      <family val="2"/>
    </font>
    <font>
      <i/>
      <sz val="9"/>
      <name val="Arial"/>
      <family val="2"/>
    </font>
    <font>
      <i/>
      <sz val="9"/>
      <color rgb="FF003366"/>
      <name val="Arial"/>
      <family val="2"/>
    </font>
    <font>
      <sz val="9"/>
      <color theme="3"/>
      <name val="Arial"/>
      <family val="2"/>
    </font>
    <font>
      <sz val="10"/>
      <color theme="3"/>
      <name val="Arial"/>
      <family val="2"/>
    </font>
    <font>
      <b/>
      <sz val="9"/>
      <color theme="3"/>
      <name val="Arial"/>
      <family val="2"/>
    </font>
    <font>
      <b/>
      <sz val="12"/>
      <color theme="3"/>
      <name val="Arial"/>
      <family val="2"/>
    </font>
    <font>
      <u/>
      <sz val="9"/>
      <color theme="3"/>
      <name val="Arial"/>
      <family val="2"/>
    </font>
    <font>
      <u/>
      <sz val="9"/>
      <name val="Arial"/>
      <family val="2"/>
    </font>
    <font>
      <sz val="9"/>
      <color rgb="FFFF0000"/>
      <name val="Arial"/>
      <family val="2"/>
    </font>
    <font>
      <sz val="9"/>
      <color indexed="12"/>
      <name val="Arial"/>
      <family val="2"/>
    </font>
    <font>
      <sz val="9"/>
      <color rgb="FF003366"/>
      <name val="Arial"/>
      <family val="2"/>
    </font>
    <font>
      <sz val="10"/>
      <color rgb="FF003366"/>
      <name val="Arial"/>
      <family val="2"/>
    </font>
    <font>
      <sz val="10"/>
      <color rgb="FFC00000"/>
      <name val="Arial"/>
      <family val="2"/>
    </font>
    <font>
      <sz val="12"/>
      <color theme="3"/>
      <name val="Arial"/>
      <family val="2"/>
    </font>
    <font>
      <b/>
      <sz val="14"/>
      <color theme="3"/>
      <name val="Arial"/>
      <family val="2"/>
    </font>
    <font>
      <sz val="14"/>
      <color theme="3"/>
      <name val="Arial"/>
      <family val="2"/>
    </font>
    <font>
      <sz val="10"/>
      <name val="Arial"/>
    </font>
    <font>
      <b/>
      <sz val="10"/>
      <name val="Arial"/>
      <family val="2"/>
    </font>
    <font>
      <u/>
      <sz val="10"/>
      <name val="Arial"/>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3" tint="0.79998168889431442"/>
        <bgColor indexed="64"/>
      </patternFill>
    </fill>
  </fills>
  <borders count="66">
    <border>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0" borderId="0"/>
    <xf numFmtId="9" fontId="22" fillId="0" borderId="0" applyFont="0" applyFill="0" applyBorder="0" applyAlignment="0" applyProtection="0"/>
  </cellStyleXfs>
  <cellXfs count="248">
    <xf numFmtId="0" fontId="0" fillId="0" borderId="0" xfId="0"/>
    <xf numFmtId="0" fontId="3" fillId="0" borderId="0" xfId="0" applyFont="1" applyAlignment="1">
      <alignment horizontal="center" vertical="center"/>
    </xf>
    <xf numFmtId="0" fontId="3" fillId="0" borderId="0" xfId="0" applyFont="1" applyAlignment="1">
      <alignment vertical="center"/>
    </xf>
    <xf numFmtId="0" fontId="4"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2" xfId="0" applyFont="1" applyBorder="1" applyAlignment="1">
      <alignment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7" xfId="0" applyFont="1" applyBorder="1" applyAlignment="1">
      <alignment horizontal="center" vertical="center" wrapText="1"/>
    </xf>
    <xf numFmtId="0" fontId="8" fillId="0" borderId="0" xfId="0" applyFont="1" applyAlignment="1">
      <alignment horizontal="right" vertical="center"/>
    </xf>
    <xf numFmtId="0" fontId="3" fillId="0" borderId="3" xfId="0" applyFont="1" applyBorder="1" applyAlignment="1">
      <alignment horizontal="center" vertical="center" wrapText="1"/>
    </xf>
    <xf numFmtId="0" fontId="4" fillId="2" borderId="35" xfId="0" applyFont="1" applyFill="1" applyBorder="1" applyAlignment="1">
      <alignment horizontal="center" vertical="center" wrapText="1"/>
    </xf>
    <xf numFmtId="0" fontId="3" fillId="0" borderId="44" xfId="0" applyFont="1" applyBorder="1" applyAlignment="1">
      <alignment horizontal="center" vertical="center" wrapText="1"/>
    </xf>
    <xf numFmtId="0" fontId="3" fillId="2" borderId="36" xfId="0" applyFont="1" applyFill="1" applyBorder="1" applyAlignment="1">
      <alignment horizontal="center" vertical="center" wrapText="1"/>
    </xf>
    <xf numFmtId="0" fontId="3" fillId="0" borderId="0" xfId="0" applyFont="1" applyAlignment="1">
      <alignment horizontal="right" vertical="center"/>
    </xf>
    <xf numFmtId="0" fontId="3" fillId="0" borderId="3" xfId="0" applyFont="1" applyBorder="1" applyAlignment="1">
      <alignment vertical="center" wrapText="1"/>
    </xf>
    <xf numFmtId="0" fontId="3" fillId="0" borderId="22" xfId="0" applyFont="1" applyBorder="1" applyAlignment="1">
      <alignment horizontal="center" vertical="center" wrapText="1"/>
    </xf>
    <xf numFmtId="0" fontId="3" fillId="0" borderId="51" xfId="0" applyFont="1" applyBorder="1" applyAlignment="1">
      <alignment horizontal="center" vertical="center" wrapText="1"/>
    </xf>
    <xf numFmtId="0" fontId="4" fillId="2" borderId="26" xfId="0" applyFont="1" applyFill="1" applyBorder="1" applyAlignment="1">
      <alignment horizontal="center" vertical="center" wrapText="1"/>
    </xf>
    <xf numFmtId="0" fontId="4" fillId="0" borderId="36" xfId="1" applyFont="1" applyBorder="1" applyAlignment="1">
      <alignment horizontal="center" vertical="center" wrapText="1"/>
    </xf>
    <xf numFmtId="0" fontId="4" fillId="0" borderId="1" xfId="0" applyFont="1" applyBorder="1" applyAlignment="1">
      <alignment horizontal="center" vertical="center" wrapText="1"/>
    </xf>
    <xf numFmtId="0" fontId="3" fillId="0" borderId="13" xfId="0" applyFont="1" applyBorder="1" applyAlignment="1">
      <alignment vertical="center" wrapText="1"/>
    </xf>
    <xf numFmtId="0" fontId="4" fillId="0" borderId="4" xfId="0" applyFont="1" applyBorder="1" applyAlignment="1">
      <alignment horizontal="center" vertical="center" wrapText="1"/>
    </xf>
    <xf numFmtId="1" fontId="3" fillId="0" borderId="3" xfId="0" applyNumberFormat="1" applyFont="1" applyBorder="1" applyAlignment="1">
      <alignment horizontal="center" vertical="center" wrapText="1"/>
    </xf>
    <xf numFmtId="0" fontId="5" fillId="0" borderId="0" xfId="0" applyFont="1" applyAlignment="1">
      <alignment horizontal="center" vertical="center"/>
    </xf>
    <xf numFmtId="1" fontId="4" fillId="0" borderId="0" xfId="0" applyNumberFormat="1" applyFont="1" applyAlignment="1">
      <alignment horizontal="center" vertical="center" wrapText="1"/>
    </xf>
    <xf numFmtId="3" fontId="2" fillId="3" borderId="8"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4" borderId="0" xfId="0" applyFont="1" applyFill="1" applyAlignment="1">
      <alignment horizontal="center" vertical="center"/>
    </xf>
    <xf numFmtId="0" fontId="2" fillId="3" borderId="8" xfId="0" applyFont="1" applyFill="1" applyBorder="1" applyAlignment="1">
      <alignment horizontal="center" vertical="center" wrapText="1"/>
    </xf>
    <xf numFmtId="0" fontId="2" fillId="0" borderId="0" xfId="0" applyFont="1" applyAlignment="1">
      <alignment horizontal="center" vertical="center"/>
    </xf>
    <xf numFmtId="1" fontId="2" fillId="3" borderId="6" xfId="0" applyNumberFormat="1" applyFont="1" applyFill="1" applyBorder="1" applyAlignment="1">
      <alignment horizontal="center" vertical="center" wrapText="1"/>
    </xf>
    <xf numFmtId="0" fontId="14" fillId="0" borderId="3" xfId="0" applyFont="1" applyBorder="1" applyAlignment="1">
      <alignment vertical="center" wrapText="1"/>
    </xf>
    <xf numFmtId="0" fontId="15" fillId="0" borderId="3" xfId="0" applyFont="1" applyBorder="1" applyAlignment="1">
      <alignment horizontal="center" vertical="center" wrapText="1"/>
    </xf>
    <xf numFmtId="0" fontId="14" fillId="0" borderId="2" xfId="0" applyFont="1" applyBorder="1" applyAlignment="1">
      <alignment vertical="center" wrapText="1"/>
    </xf>
    <xf numFmtId="0" fontId="15" fillId="0" borderId="2" xfId="0" applyFont="1" applyBorder="1" applyAlignment="1">
      <alignment horizontal="center" vertical="center" wrapText="1"/>
    </xf>
    <xf numFmtId="0" fontId="3" fillId="0" borderId="56"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 xfId="0" applyFont="1" applyBorder="1" applyAlignment="1">
      <alignment horizontal="center" vertical="center" wrapText="1"/>
    </xf>
    <xf numFmtId="1" fontId="2" fillId="3" borderId="12" xfId="0" applyNumberFormat="1" applyFont="1" applyFill="1" applyBorder="1" applyAlignment="1">
      <alignment horizontal="center" vertical="center" wrapText="1"/>
    </xf>
    <xf numFmtId="0" fontId="3" fillId="0" borderId="10" xfId="0" applyFont="1" applyBorder="1" applyAlignment="1">
      <alignment vertical="center" wrapText="1"/>
    </xf>
    <xf numFmtId="0" fontId="10" fillId="0" borderId="51" xfId="0" applyFont="1" applyBorder="1" applyAlignment="1">
      <alignment horizontal="center" vertical="center" wrapText="1"/>
    </xf>
    <xf numFmtId="0" fontId="18" fillId="0" borderId="51" xfId="0" applyFont="1" applyBorder="1" applyAlignment="1">
      <alignment horizontal="center" vertical="center" wrapText="1"/>
    </xf>
    <xf numFmtId="0" fontId="18" fillId="0" borderId="52" xfId="0" applyFont="1" applyBorder="1" applyAlignment="1">
      <alignment horizontal="center" vertical="center" wrapText="1"/>
    </xf>
    <xf numFmtId="0" fontId="4" fillId="0" borderId="58" xfId="0" applyFont="1" applyBorder="1" applyAlignment="1">
      <alignment horizontal="center" vertical="center" wrapText="1"/>
    </xf>
    <xf numFmtId="0" fontId="18" fillId="0" borderId="55" xfId="0" applyFont="1" applyBorder="1" applyAlignment="1">
      <alignment horizontal="center" vertical="center" wrapText="1"/>
    </xf>
    <xf numFmtId="0" fontId="4" fillId="0" borderId="52" xfId="0" applyFont="1" applyBorder="1" applyAlignment="1">
      <alignment horizontal="center" vertical="center" wrapText="1"/>
    </xf>
    <xf numFmtId="3" fontId="4" fillId="3" borderId="5" xfId="0" applyNumberFormat="1"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3" fillId="0" borderId="5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57"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57"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52" xfId="0" applyFont="1" applyBorder="1" applyAlignment="1">
      <alignment horizontal="center" vertical="center" wrapText="1"/>
    </xf>
    <xf numFmtId="0" fontId="4" fillId="3" borderId="2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0" borderId="53" xfId="0" applyFont="1" applyBorder="1" applyAlignment="1">
      <alignment vertical="center" wrapText="1"/>
    </xf>
    <xf numFmtId="0" fontId="3" fillId="0" borderId="22" xfId="0" applyFont="1" applyBorder="1" applyAlignment="1">
      <alignment vertical="center" wrapText="1"/>
    </xf>
    <xf numFmtId="0" fontId="3" fillId="0" borderId="23" xfId="0" applyFont="1" applyBorder="1" applyAlignment="1">
      <alignment vertical="center" wrapText="1"/>
    </xf>
    <xf numFmtId="0" fontId="3" fillId="0" borderId="31" xfId="0" applyFont="1" applyBorder="1" applyAlignment="1">
      <alignment vertical="center" wrapText="1"/>
    </xf>
    <xf numFmtId="0" fontId="3" fillId="0" borderId="57" xfId="0" applyFont="1" applyBorder="1" applyAlignment="1">
      <alignment vertical="center" wrapText="1"/>
    </xf>
    <xf numFmtId="1" fontId="3" fillId="0" borderId="31" xfId="0" applyNumberFormat="1" applyFont="1" applyBorder="1" applyAlignment="1">
      <alignment horizontal="center" vertical="center" wrapText="1"/>
    </xf>
    <xf numFmtId="1" fontId="3" fillId="0" borderId="54" xfId="0" applyNumberFormat="1" applyFont="1" applyBorder="1" applyAlignment="1">
      <alignment horizontal="center" vertical="center" wrapText="1"/>
    </xf>
    <xf numFmtId="1" fontId="3" fillId="0" borderId="51" xfId="0" applyNumberFormat="1" applyFont="1" applyBorder="1" applyAlignment="1">
      <alignment horizontal="center" vertical="center" wrapText="1"/>
    </xf>
    <xf numFmtId="0" fontId="3" fillId="0" borderId="40" xfId="0" applyFont="1" applyBorder="1" applyAlignment="1">
      <alignment vertical="center" wrapText="1"/>
    </xf>
    <xf numFmtId="0" fontId="14" fillId="0" borderId="57" xfId="0" applyFont="1" applyBorder="1" applyAlignment="1">
      <alignment vertical="center" wrapText="1"/>
    </xf>
    <xf numFmtId="0" fontId="15" fillId="0" borderId="39" xfId="0" applyFont="1" applyBorder="1" applyAlignment="1">
      <alignment horizontal="center" vertical="center" wrapText="1"/>
    </xf>
    <xf numFmtId="0" fontId="5" fillId="4" borderId="0" xfId="0" applyFont="1" applyFill="1" applyAlignment="1">
      <alignment horizontal="center" vertical="center"/>
    </xf>
    <xf numFmtId="0" fontId="21" fillId="0" borderId="0" xfId="0" applyFont="1" applyAlignment="1">
      <alignment horizontal="center" vertical="center"/>
    </xf>
    <xf numFmtId="0" fontId="3" fillId="0" borderId="0" xfId="0" applyFont="1" applyAlignment="1">
      <alignment horizontal="right" vertical="top" wrapText="1"/>
    </xf>
    <xf numFmtId="0" fontId="2" fillId="4" borderId="41" xfId="0" applyFont="1" applyFill="1" applyBorder="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left" vertical="center" wrapText="1"/>
    </xf>
    <xf numFmtId="0" fontId="3" fillId="0" borderId="43" xfId="0" applyFont="1"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4" fillId="4" borderId="42" xfId="0" applyFont="1" applyFill="1" applyBorder="1" applyAlignment="1">
      <alignment horizontal="center" vertical="center" wrapText="1"/>
    </xf>
    <xf numFmtId="9" fontId="3" fillId="0" borderId="31" xfId="2" applyFont="1" applyBorder="1" applyAlignment="1">
      <alignment horizontal="center" vertical="center" wrapText="1"/>
    </xf>
    <xf numFmtId="0" fontId="3" fillId="0" borderId="59" xfId="0" applyFont="1" applyBorder="1" applyAlignment="1">
      <alignment vertical="center" wrapText="1"/>
    </xf>
    <xf numFmtId="0" fontId="3" fillId="0" borderId="1" xfId="0" applyFont="1" applyBorder="1" applyAlignment="1">
      <alignment vertical="center" wrapText="1"/>
    </xf>
    <xf numFmtId="0" fontId="3" fillId="0" borderId="39" xfId="0" applyFont="1" applyBorder="1" applyAlignment="1">
      <alignment vertical="center" wrapText="1"/>
    </xf>
    <xf numFmtId="0" fontId="0" fillId="0" borderId="43" xfId="0" applyBorder="1" applyAlignment="1">
      <alignment vertical="center"/>
    </xf>
    <xf numFmtId="0" fontId="0" fillId="0" borderId="8" xfId="0" applyBorder="1" applyAlignment="1">
      <alignment vertical="center"/>
    </xf>
    <xf numFmtId="0" fontId="3" fillId="0" borderId="3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34" xfId="0" applyFont="1" applyBorder="1" applyAlignment="1">
      <alignment horizontal="center" vertical="center" wrapText="1"/>
    </xf>
    <xf numFmtId="0" fontId="3" fillId="3" borderId="37"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3" borderId="56"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3" fillId="3" borderId="18" xfId="0" applyFont="1" applyFill="1" applyBorder="1" applyAlignment="1">
      <alignment horizontal="center" vertical="center"/>
    </xf>
    <xf numFmtId="0" fontId="6" fillId="0" borderId="0" xfId="0" applyFont="1" applyAlignment="1">
      <alignment horizontal="center" vertical="center" wrapText="1"/>
    </xf>
    <xf numFmtId="0" fontId="3" fillId="0" borderId="29" xfId="0" applyFont="1" applyBorder="1" applyAlignment="1">
      <alignment vertical="center" wrapText="1"/>
    </xf>
    <xf numFmtId="0" fontId="3" fillId="0" borderId="26" xfId="0" applyFont="1" applyBorder="1" applyAlignment="1">
      <alignment horizontal="center" vertical="center" wrapText="1"/>
    </xf>
    <xf numFmtId="0" fontId="3" fillId="0" borderId="16" xfId="0" applyFont="1" applyBorder="1" applyAlignment="1">
      <alignment horizontal="center" vertical="center" wrapText="1"/>
    </xf>
    <xf numFmtId="0" fontId="10" fillId="0" borderId="0" xfId="0" applyFont="1" applyAlignment="1">
      <alignment horizontal="center" vertical="center" wrapText="1"/>
    </xf>
    <xf numFmtId="0" fontId="3" fillId="0" borderId="60" xfId="0" applyFont="1" applyBorder="1" applyAlignment="1">
      <alignment vertical="center" wrapText="1"/>
    </xf>
    <xf numFmtId="0" fontId="3" fillId="0" borderId="61" xfId="0" applyFont="1" applyBorder="1" applyAlignment="1">
      <alignment vertical="center" wrapText="1"/>
    </xf>
    <xf numFmtId="0" fontId="3" fillId="0" borderId="62" xfId="0" applyFont="1" applyBorder="1" applyAlignment="1">
      <alignment vertical="center" wrapText="1"/>
    </xf>
    <xf numFmtId="0" fontId="0" fillId="0" borderId="42" xfId="0" applyBorder="1" applyAlignment="1">
      <alignment vertical="center"/>
    </xf>
    <xf numFmtId="3" fontId="20" fillId="2" borderId="63" xfId="0" applyNumberFormat="1" applyFont="1" applyFill="1" applyBorder="1" applyAlignment="1">
      <alignment horizontal="center" vertical="center" wrapText="1"/>
    </xf>
    <xf numFmtId="3" fontId="20" fillId="2" borderId="64" xfId="0" applyNumberFormat="1" applyFont="1" applyFill="1" applyBorder="1" applyAlignment="1">
      <alignment horizontal="center" vertical="center" wrapText="1"/>
    </xf>
    <xf numFmtId="1" fontId="20" fillId="2" borderId="64" xfId="0" applyNumberFormat="1" applyFont="1" applyFill="1" applyBorder="1" applyAlignment="1">
      <alignment horizontal="center" vertical="center" wrapText="1"/>
    </xf>
    <xf numFmtId="1" fontId="20" fillId="2" borderId="65" xfId="0" applyNumberFormat="1" applyFont="1" applyFill="1" applyBorder="1" applyAlignment="1">
      <alignment horizontal="center" vertical="center" wrapText="1"/>
    </xf>
    <xf numFmtId="0" fontId="0" fillId="0" borderId="33" xfId="0" applyBorder="1" applyAlignment="1">
      <alignment horizontal="center" vertical="center" wrapText="1"/>
    </xf>
    <xf numFmtId="0" fontId="0" fillId="0" borderId="5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2" fillId="3" borderId="42"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0" fillId="0" borderId="28" xfId="0" applyBorder="1" applyAlignment="1">
      <alignment horizontal="center" vertical="center" wrapText="1"/>
    </xf>
    <xf numFmtId="0" fontId="0" fillId="0" borderId="27" xfId="0" applyBorder="1" applyAlignment="1">
      <alignment horizontal="center" vertical="center" wrapText="1"/>
    </xf>
    <xf numFmtId="0" fontId="0" fillId="0" borderId="27" xfId="0" applyBorder="1" applyAlignment="1">
      <alignment horizontal="left" vertical="center" wrapText="1"/>
    </xf>
    <xf numFmtId="0" fontId="0" fillId="0" borderId="19" xfId="0" applyBorder="1" applyAlignment="1">
      <alignment horizontal="center" vertical="center" wrapText="1"/>
    </xf>
    <xf numFmtId="0" fontId="0" fillId="0" borderId="38" xfId="0" applyBorder="1" applyAlignment="1">
      <alignment horizontal="center" vertical="center" wrapText="1"/>
    </xf>
    <xf numFmtId="0" fontId="0" fillId="0" borderId="34" xfId="0" applyBorder="1" applyAlignment="1">
      <alignment horizontal="center" vertical="center" wrapText="1"/>
    </xf>
    <xf numFmtId="0" fontId="0" fillId="0" borderId="31" xfId="0" applyBorder="1" applyAlignment="1">
      <alignment horizontal="center" vertical="center" wrapText="1"/>
    </xf>
    <xf numFmtId="0" fontId="0" fillId="0" borderId="57" xfId="0" applyBorder="1" applyAlignment="1">
      <alignment horizontal="center" vertical="center" wrapText="1"/>
    </xf>
    <xf numFmtId="0" fontId="0" fillId="0" borderId="54" xfId="0" applyBorder="1" applyAlignment="1">
      <alignment horizontal="center" vertical="center" wrapText="1"/>
    </xf>
    <xf numFmtId="0" fontId="0" fillId="0" borderId="52" xfId="0" applyBorder="1" applyAlignment="1">
      <alignment horizontal="center" vertical="center" wrapText="1"/>
    </xf>
    <xf numFmtId="0" fontId="23" fillId="0" borderId="53" xfId="0" applyFont="1" applyBorder="1" applyAlignment="1">
      <alignment horizontal="center" vertical="center" wrapText="1"/>
    </xf>
    <xf numFmtId="0" fontId="2" fillId="3" borderId="9"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12" xfId="0" applyFont="1" applyFill="1" applyBorder="1" applyAlignment="1">
      <alignment horizontal="center" vertical="center"/>
    </xf>
    <xf numFmtId="0" fontId="3" fillId="4" borderId="32" xfId="0" applyFont="1" applyFill="1" applyBorder="1" applyAlignment="1">
      <alignment horizontal="center" vertical="center"/>
    </xf>
    <xf numFmtId="0" fontId="0" fillId="4" borderId="0" xfId="0" applyFill="1" applyAlignment="1">
      <alignment vertical="center"/>
    </xf>
    <xf numFmtId="0" fontId="0" fillId="4" borderId="17" xfId="0" applyFill="1" applyBorder="1" applyAlignment="1">
      <alignment vertical="center"/>
    </xf>
    <xf numFmtId="0" fontId="4" fillId="0" borderId="29" xfId="0" applyFont="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4" fillId="0" borderId="42" xfId="0" applyFont="1" applyBorder="1" applyAlignment="1">
      <alignment horizontal="center" vertical="center" wrapText="1"/>
    </xf>
    <xf numFmtId="0" fontId="1" fillId="0" borderId="8" xfId="0" applyFont="1" applyBorder="1" applyAlignment="1">
      <alignment horizontal="center" vertical="center" wrapText="1"/>
    </xf>
    <xf numFmtId="0" fontId="16" fillId="0" borderId="42" xfId="0" applyFont="1" applyBorder="1" applyAlignment="1">
      <alignment horizontal="center" vertical="center" wrapText="1"/>
    </xf>
    <xf numFmtId="0" fontId="0" fillId="0" borderId="43" xfId="0" applyBorder="1" applyAlignment="1">
      <alignment horizontal="center" vertical="center" wrapText="1"/>
    </xf>
    <xf numFmtId="0" fontId="0" fillId="0" borderId="8" xfId="0" applyBorder="1" applyAlignment="1">
      <alignment horizontal="center" vertical="center" wrapText="1"/>
    </xf>
    <xf numFmtId="0" fontId="11" fillId="0" borderId="28" xfId="0" applyFont="1" applyBorder="1" applyAlignment="1">
      <alignment horizontal="center" vertical="center" wrapText="1"/>
    </xf>
    <xf numFmtId="0" fontId="19" fillId="0" borderId="25" xfId="0" applyFont="1" applyBorder="1" applyAlignment="1">
      <alignment horizontal="center" vertical="center" wrapText="1"/>
    </xf>
    <xf numFmtId="0" fontId="4" fillId="0" borderId="19" xfId="0" applyFont="1" applyBorder="1" applyAlignment="1">
      <alignment horizontal="center" vertical="center" wrapText="1"/>
    </xf>
    <xf numFmtId="0" fontId="0" fillId="0" borderId="55" xfId="0" applyBorder="1" applyAlignment="1">
      <alignment horizontal="center" vertical="center" wrapText="1"/>
    </xf>
    <xf numFmtId="0" fontId="2" fillId="3" borderId="9"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48" xfId="0" applyFont="1" applyFill="1" applyBorder="1" applyAlignment="1">
      <alignment horizontal="center" vertical="center" wrapText="1"/>
    </xf>
    <xf numFmtId="0" fontId="5" fillId="3" borderId="49" xfId="0" applyFont="1" applyFill="1" applyBorder="1" applyAlignment="1">
      <alignment horizontal="center" vertical="center" wrapText="1"/>
    </xf>
    <xf numFmtId="0" fontId="3" fillId="0" borderId="30"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46" xfId="0" applyFont="1" applyBorder="1" applyAlignment="1">
      <alignment horizontal="center" vertical="center" wrapText="1"/>
    </xf>
    <xf numFmtId="0" fontId="4" fillId="0" borderId="47" xfId="0" applyFont="1" applyBorder="1" applyAlignment="1">
      <alignment horizontal="center" vertical="center" wrapText="1"/>
    </xf>
    <xf numFmtId="0" fontId="0" fillId="0" borderId="21" xfId="0" applyBorder="1" applyAlignment="1">
      <alignment horizontal="center" vertical="center" wrapText="1"/>
    </xf>
    <xf numFmtId="0" fontId="0" fillId="0" borderId="50" xfId="0" applyBorder="1" applyAlignment="1">
      <alignment horizontal="center" vertical="center" wrapText="1"/>
    </xf>
    <xf numFmtId="0" fontId="3" fillId="0" borderId="45" xfId="0" applyFont="1" applyBorder="1" applyAlignment="1">
      <alignment horizontal="center" vertical="center" wrapText="1"/>
    </xf>
    <xf numFmtId="0" fontId="8" fillId="0" borderId="42"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8" xfId="0" applyFont="1" applyBorder="1" applyAlignment="1">
      <alignment horizontal="center" vertical="center" wrapText="1"/>
    </xf>
    <xf numFmtId="0" fontId="4" fillId="0" borderId="21"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4" fillId="0" borderId="32" xfId="0" applyFont="1" applyBorder="1" applyAlignment="1">
      <alignment horizontal="center" vertical="center" wrapText="1"/>
    </xf>
    <xf numFmtId="0" fontId="0" fillId="0" borderId="32" xfId="0" applyBorder="1" applyAlignment="1">
      <alignment horizontal="center" vertical="center" wrapText="1"/>
    </xf>
    <xf numFmtId="0" fontId="3" fillId="0" borderId="0" xfId="0" applyFont="1" applyAlignment="1">
      <alignment horizontal="left" vertical="center"/>
    </xf>
    <xf numFmtId="0" fontId="4" fillId="0" borderId="49" xfId="0" applyFont="1" applyBorder="1" applyAlignment="1">
      <alignment horizontal="center" vertical="center" wrapText="1"/>
    </xf>
    <xf numFmtId="0" fontId="0" fillId="0" borderId="33" xfId="0" applyBorder="1" applyAlignment="1">
      <alignment horizontal="center" vertical="center" wrapText="1"/>
    </xf>
    <xf numFmtId="0" fontId="4"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2" fillId="2" borderId="24"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11" fillId="0" borderId="53"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4" fillId="0" borderId="54" xfId="0" applyFont="1" applyBorder="1" applyAlignment="1">
      <alignment horizontal="center" vertical="center" wrapText="1"/>
    </xf>
    <xf numFmtId="0" fontId="0" fillId="0" borderId="51" xfId="0" applyBorder="1" applyAlignment="1">
      <alignment horizontal="center" vertical="center" wrapText="1"/>
    </xf>
    <xf numFmtId="0" fontId="3" fillId="0" borderId="43" xfId="0" applyFont="1" applyBorder="1" applyAlignment="1">
      <alignment horizontal="center" vertical="center" wrapText="1"/>
    </xf>
    <xf numFmtId="0" fontId="8" fillId="0" borderId="32" xfId="0" applyFont="1" applyBorder="1" applyAlignment="1">
      <alignment horizontal="center" vertical="center" wrapText="1"/>
    </xf>
    <xf numFmtId="0" fontId="9" fillId="0" borderId="32" xfId="0" applyFont="1" applyBorder="1" applyAlignment="1">
      <alignment horizontal="center" vertical="center" wrapText="1"/>
    </xf>
    <xf numFmtId="0" fontId="8" fillId="0" borderId="41" xfId="0" applyFont="1" applyBorder="1" applyAlignment="1">
      <alignment horizontal="center" vertical="center" wrapText="1"/>
    </xf>
    <xf numFmtId="0" fontId="0" fillId="0" borderId="24" xfId="0" applyBorder="1" applyAlignment="1">
      <alignment horizontal="center" vertical="center" wrapText="1"/>
    </xf>
    <xf numFmtId="0" fontId="3" fillId="0" borderId="45" xfId="0" applyFont="1" applyBorder="1" applyAlignment="1">
      <alignment horizontal="center" vertical="center" wrapText="1" shrinkToFit="1"/>
    </xf>
    <xf numFmtId="0" fontId="1" fillId="0" borderId="30" xfId="0" applyFont="1" applyBorder="1" applyAlignment="1">
      <alignment horizontal="center" vertical="center" wrapText="1" shrinkToFit="1"/>
    </xf>
    <xf numFmtId="0" fontId="1" fillId="0" borderId="46" xfId="0" applyFont="1" applyBorder="1" applyAlignment="1">
      <alignment horizontal="center" vertical="center" wrapText="1" shrinkToFit="1"/>
    </xf>
    <xf numFmtId="0" fontId="17" fillId="0" borderId="43" xfId="0" applyFont="1" applyBorder="1" applyAlignment="1">
      <alignment horizontal="center" vertical="center" wrapText="1"/>
    </xf>
    <xf numFmtId="0" fontId="17" fillId="0" borderId="8" xfId="0" applyFont="1" applyBorder="1" applyAlignment="1">
      <alignment horizontal="center" vertical="center" wrapText="1"/>
    </xf>
    <xf numFmtId="0" fontId="4" fillId="0" borderId="48" xfId="0" applyFont="1" applyBorder="1" applyAlignment="1">
      <alignment horizontal="center" vertical="center" wrapText="1"/>
    </xf>
    <xf numFmtId="0" fontId="0" fillId="0" borderId="0" xfId="0" applyAlignment="1">
      <alignment vertical="center"/>
    </xf>
    <xf numFmtId="0" fontId="23" fillId="5" borderId="9" xfId="0" applyFont="1" applyFill="1" applyBorder="1" applyAlignment="1">
      <alignment horizontal="left" vertical="center" wrapText="1"/>
    </xf>
    <xf numFmtId="0" fontId="0" fillId="5" borderId="14" xfId="0" applyFill="1" applyBorder="1" applyAlignment="1">
      <alignment horizontal="left" vertical="center" wrapText="1"/>
    </xf>
    <xf numFmtId="0" fontId="0" fillId="5" borderId="7" xfId="0" applyFill="1" applyBorder="1" applyAlignment="1">
      <alignment horizontal="left" vertical="center" wrapText="1"/>
    </xf>
    <xf numFmtId="0" fontId="0" fillId="5" borderId="33" xfId="0" applyFill="1" applyBorder="1" applyAlignment="1">
      <alignment horizontal="left" vertical="center" wrapText="1"/>
    </xf>
    <xf numFmtId="0" fontId="3" fillId="0" borderId="41" xfId="0" applyFont="1" applyBorder="1" applyAlignment="1">
      <alignment horizontal="center" vertical="center" wrapText="1"/>
    </xf>
    <xf numFmtId="0" fontId="23" fillId="5" borderId="14" xfId="0" applyFont="1" applyFill="1" applyBorder="1" applyAlignment="1">
      <alignment horizontal="left" vertical="center" wrapText="1"/>
    </xf>
    <xf numFmtId="0" fontId="0" fillId="0" borderId="14" xfId="0" applyBorder="1" applyAlignment="1">
      <alignment vertical="center" wrapText="1"/>
    </xf>
    <xf numFmtId="0" fontId="0" fillId="0" borderId="12" xfId="0" applyBorder="1" applyAlignment="1">
      <alignment vertical="center" wrapText="1"/>
    </xf>
    <xf numFmtId="0" fontId="23" fillId="5" borderId="41" xfId="0" applyFont="1" applyFill="1" applyBorder="1" applyAlignment="1">
      <alignment horizontal="left" vertical="center" wrapText="1"/>
    </xf>
    <xf numFmtId="0" fontId="23" fillId="5" borderId="48" xfId="0" applyFont="1" applyFill="1" applyBorder="1" applyAlignment="1">
      <alignment horizontal="left" vertical="center" wrapText="1"/>
    </xf>
    <xf numFmtId="0" fontId="23" fillId="5" borderId="49" xfId="0" applyFont="1" applyFill="1" applyBorder="1" applyAlignment="1">
      <alignment horizontal="left" vertical="center" wrapText="1"/>
    </xf>
    <xf numFmtId="0" fontId="23" fillId="5" borderId="0" xfId="0" applyFont="1" applyFill="1" applyAlignment="1">
      <alignment horizontal="left" vertical="center" wrapText="1"/>
    </xf>
    <xf numFmtId="0" fontId="23" fillId="5" borderId="17" xfId="0" applyFont="1" applyFill="1" applyBorder="1" applyAlignment="1">
      <alignment horizontal="left" vertical="center" wrapText="1"/>
    </xf>
    <xf numFmtId="0" fontId="1" fillId="0" borderId="42" xfId="0" applyFont="1" applyBorder="1" applyAlignment="1">
      <alignment horizontal="center" vertical="center" wrapText="1"/>
    </xf>
    <xf numFmtId="0" fontId="3" fillId="4"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0" fillId="0" borderId="43" xfId="0" applyBorder="1" applyAlignment="1">
      <alignment horizontal="center" vertical="center"/>
    </xf>
    <xf numFmtId="0" fontId="0" fillId="0" borderId="8" xfId="0" applyBorder="1" applyAlignment="1">
      <alignment horizontal="center" vertical="center"/>
    </xf>
    <xf numFmtId="0" fontId="3" fillId="0" borderId="0" xfId="0" applyFont="1" applyAlignment="1">
      <alignment horizontal="center" vertical="center" wrapText="1"/>
    </xf>
    <xf numFmtId="0" fontId="8" fillId="0" borderId="0" xfId="0" applyFont="1" applyAlignment="1">
      <alignment horizontal="left" vertical="center" wrapText="1"/>
    </xf>
    <xf numFmtId="0" fontId="4" fillId="4" borderId="9" xfId="0" applyFont="1" applyFill="1" applyBorder="1" applyAlignment="1">
      <alignment horizontal="center" vertical="center"/>
    </xf>
    <xf numFmtId="0" fontId="0" fillId="4" borderId="14" xfId="0" applyFill="1" applyBorder="1" applyAlignment="1">
      <alignment horizontal="center" vertical="center"/>
    </xf>
    <xf numFmtId="0" fontId="0" fillId="4" borderId="12" xfId="0" applyFill="1" applyBorder="1" applyAlignment="1">
      <alignment horizontal="center" vertical="center"/>
    </xf>
    <xf numFmtId="0" fontId="2" fillId="3" borderId="24"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33" xfId="0" applyFont="1" applyFill="1" applyBorder="1" applyAlignment="1">
      <alignment horizontal="center" vertical="center"/>
    </xf>
    <xf numFmtId="0" fontId="4" fillId="0" borderId="25" xfId="0" applyFont="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3" fillId="0" borderId="28" xfId="0" applyFont="1" applyBorder="1" applyAlignment="1">
      <alignment horizontal="center" vertical="center" wrapText="1"/>
    </xf>
    <xf numFmtId="0" fontId="3" fillId="0" borderId="19" xfId="0" applyFont="1" applyBorder="1" applyAlignment="1">
      <alignment horizontal="center" vertical="center" wrapText="1"/>
    </xf>
    <xf numFmtId="0" fontId="4" fillId="0" borderId="34" xfId="0" applyFont="1" applyBorder="1" applyAlignment="1">
      <alignment horizontal="center" vertical="center"/>
    </xf>
    <xf numFmtId="0" fontId="0" fillId="0" borderId="15" xfId="0" applyBorder="1" applyAlignment="1">
      <alignment horizontal="center" vertical="center"/>
    </xf>
    <xf numFmtId="0" fontId="3" fillId="0" borderId="8" xfId="0" applyFont="1" applyBorder="1" applyAlignment="1">
      <alignment horizontal="center" vertical="center" wrapText="1"/>
    </xf>
    <xf numFmtId="0" fontId="2" fillId="3" borderId="41" xfId="0" applyFont="1" applyFill="1" applyBorder="1" applyAlignment="1">
      <alignment horizontal="center" vertical="center" wrapText="1"/>
    </xf>
    <xf numFmtId="0" fontId="0" fillId="0" borderId="49" xfId="0" applyBorder="1" applyAlignment="1">
      <alignment horizontal="center" vertical="center" wrapText="1"/>
    </xf>
    <xf numFmtId="0" fontId="20" fillId="2" borderId="9" xfId="0" applyFont="1" applyFill="1" applyBorder="1" applyAlignment="1">
      <alignment horizontal="center" vertical="center" wrapText="1"/>
    </xf>
    <xf numFmtId="0" fontId="0" fillId="0" borderId="12" xfId="0" applyBorder="1" applyAlignment="1">
      <alignment vertical="center"/>
    </xf>
    <xf numFmtId="0" fontId="0" fillId="0" borderId="43" xfId="0" applyBorder="1" applyAlignment="1">
      <alignment vertical="center"/>
    </xf>
    <xf numFmtId="0" fontId="0" fillId="0" borderId="8" xfId="0" applyBorder="1" applyAlignment="1">
      <alignment vertical="center"/>
    </xf>
    <xf numFmtId="0" fontId="0" fillId="0" borderId="9"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1" fillId="0" borderId="41" xfId="0" applyFont="1" applyBorder="1" applyAlignment="1">
      <alignment horizontal="center" vertical="center" wrapText="1"/>
    </xf>
    <xf numFmtId="0" fontId="0" fillId="0" borderId="42" xfId="0" applyBorder="1" applyAlignment="1">
      <alignment horizontal="center" vertical="center" wrapText="1"/>
    </xf>
  </cellXfs>
  <cellStyles count="3">
    <cellStyle name="Normal" xfId="0" builtinId="0"/>
    <cellStyle name="Normal 2" xfId="1" xr:uid="{D9817B24-6167-4EEA-B8BF-F13C8A308775}"/>
    <cellStyle name="Percent" xfId="2" builtinId="5"/>
  </cellStyles>
  <dxfs count="0"/>
  <tableStyles count="0" defaultTableStyle="TableStyleMedium9" defaultPivotStyle="PivotStyleLight16"/>
  <colors>
    <mruColors>
      <color rgb="FF00336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5A75-AF51-4FC8-857A-1A16613BC86E}">
  <dimension ref="A1:P114"/>
  <sheetViews>
    <sheetView tabSelected="1" topLeftCell="A89" zoomScaleNormal="100" zoomScaleSheetLayoutView="100" workbookViewId="0">
      <selection activeCell="L72" sqref="L72"/>
    </sheetView>
  </sheetViews>
  <sheetFormatPr defaultColWidth="9.42578125" defaultRowHeight="12" x14ac:dyDescent="0.2"/>
  <cols>
    <col min="1" max="1" width="4.42578125" style="3" customWidth="1"/>
    <col min="2" max="2" width="41.5703125" style="5" customWidth="1"/>
    <col min="3" max="3" width="51.140625" style="8" customWidth="1"/>
    <col min="4" max="4" width="59.28515625" style="4" customWidth="1"/>
    <col min="5" max="5" width="14.42578125" style="1" customWidth="1"/>
    <col min="6" max="6" width="13.28515625" style="1" customWidth="1"/>
    <col min="7" max="7" width="13.85546875" style="1" customWidth="1"/>
    <col min="8" max="8" width="13.28515625" style="1" customWidth="1"/>
    <col min="9" max="9" width="13.5703125" style="1" customWidth="1"/>
    <col min="10" max="16384" width="9.42578125" style="1"/>
  </cols>
  <sheetData>
    <row r="1" spans="1:11" x14ac:dyDescent="0.2">
      <c r="A1" s="176" t="s">
        <v>18</v>
      </c>
      <c r="B1" s="176"/>
      <c r="C1" s="176"/>
      <c r="D1" s="176"/>
      <c r="E1" s="176"/>
      <c r="F1" s="176"/>
      <c r="G1" s="176"/>
      <c r="H1" s="176"/>
      <c r="I1" s="176"/>
    </row>
    <row r="2" spans="1:11" ht="12.75" thickBot="1" x14ac:dyDescent="0.25">
      <c r="C2" s="12"/>
      <c r="D2" s="17"/>
      <c r="E2" s="17"/>
      <c r="F2" s="17"/>
      <c r="G2" s="17"/>
      <c r="H2" s="17"/>
      <c r="I2" s="17"/>
    </row>
    <row r="3" spans="1:11" s="3" customFormat="1" ht="15.75" thickBot="1" x14ac:dyDescent="0.25">
      <c r="A3" s="186" t="s">
        <v>0</v>
      </c>
      <c r="B3" s="187"/>
      <c r="C3" s="187"/>
      <c r="D3" s="188"/>
      <c r="E3" s="177" t="s">
        <v>44</v>
      </c>
      <c r="F3" s="179" t="s">
        <v>51</v>
      </c>
      <c r="G3" s="180"/>
      <c r="H3" s="180"/>
      <c r="I3" s="181"/>
    </row>
    <row r="4" spans="1:11" s="3" customFormat="1" ht="24.75" thickBot="1" x14ac:dyDescent="0.25">
      <c r="A4" s="189" t="s">
        <v>1</v>
      </c>
      <c r="B4" s="190"/>
      <c r="C4" s="44" t="s">
        <v>49</v>
      </c>
      <c r="D4" s="49" t="s">
        <v>50</v>
      </c>
      <c r="E4" s="178"/>
      <c r="F4" s="48" t="s">
        <v>47</v>
      </c>
      <c r="G4" s="45" t="s">
        <v>47</v>
      </c>
      <c r="H4" s="45" t="s">
        <v>47</v>
      </c>
      <c r="I4" s="46" t="s">
        <v>47</v>
      </c>
    </row>
    <row r="5" spans="1:11" s="33" customFormat="1" ht="18.75" thickBot="1" x14ac:dyDescent="0.25">
      <c r="A5" s="182" t="s">
        <v>124</v>
      </c>
      <c r="B5" s="183"/>
      <c r="C5" s="183"/>
      <c r="D5" s="183"/>
      <c r="E5" s="184"/>
      <c r="F5" s="184"/>
      <c r="G5" s="184"/>
      <c r="H5" s="184"/>
      <c r="I5" s="185"/>
    </row>
    <row r="6" spans="1:11" ht="33" customHeight="1" x14ac:dyDescent="0.2">
      <c r="A6" s="174" t="s">
        <v>19</v>
      </c>
      <c r="B6" s="191" t="s">
        <v>125</v>
      </c>
      <c r="C6" s="192" t="s">
        <v>85</v>
      </c>
      <c r="D6" s="96" t="s">
        <v>126</v>
      </c>
      <c r="E6" s="14">
        <v>60</v>
      </c>
      <c r="F6" s="24"/>
      <c r="G6" s="43"/>
      <c r="H6" s="43"/>
      <c r="I6" s="74"/>
    </row>
    <row r="7" spans="1:11" ht="33" customHeight="1" thickBot="1" x14ac:dyDescent="0.25">
      <c r="A7" s="175"/>
      <c r="B7" s="173"/>
      <c r="C7" s="193"/>
      <c r="D7" s="98" t="s">
        <v>86</v>
      </c>
      <c r="E7" s="103" t="s">
        <v>35</v>
      </c>
      <c r="F7" s="6"/>
      <c r="G7" s="18"/>
      <c r="H7" s="18"/>
      <c r="I7" s="70"/>
    </row>
    <row r="8" spans="1:11" ht="33" customHeight="1" x14ac:dyDescent="0.2">
      <c r="A8" s="147" t="s">
        <v>20</v>
      </c>
      <c r="B8" s="172" t="s">
        <v>128</v>
      </c>
      <c r="C8" s="194" t="s">
        <v>87</v>
      </c>
      <c r="D8" s="9" t="s">
        <v>127</v>
      </c>
      <c r="E8" s="21">
        <v>50</v>
      </c>
      <c r="F8" s="37"/>
      <c r="G8" s="35"/>
      <c r="H8" s="35"/>
      <c r="I8" s="75"/>
    </row>
    <row r="9" spans="1:11" ht="33" customHeight="1" thickBot="1" x14ac:dyDescent="0.25">
      <c r="A9" s="151"/>
      <c r="B9" s="151"/>
      <c r="C9" s="195"/>
      <c r="D9" s="11" t="s">
        <v>88</v>
      </c>
      <c r="E9" s="105" t="s">
        <v>35</v>
      </c>
      <c r="F9" s="37"/>
      <c r="G9" s="35"/>
      <c r="H9" s="35"/>
      <c r="I9" s="75"/>
    </row>
    <row r="10" spans="1:11" ht="33" customHeight="1" x14ac:dyDescent="0.2">
      <c r="A10" s="147" t="s">
        <v>21</v>
      </c>
      <c r="B10" s="172" t="s">
        <v>76</v>
      </c>
      <c r="C10" s="167" t="s">
        <v>93</v>
      </c>
      <c r="D10" s="95" t="s">
        <v>75</v>
      </c>
      <c r="E10" s="104">
        <v>30</v>
      </c>
      <c r="F10" s="37"/>
      <c r="G10" s="35"/>
      <c r="H10" s="35"/>
      <c r="I10" s="75"/>
    </row>
    <row r="11" spans="1:11" ht="33" customHeight="1" thickBot="1" x14ac:dyDescent="0.25">
      <c r="A11" s="151"/>
      <c r="B11" s="151"/>
      <c r="C11" s="151"/>
      <c r="D11" s="94" t="s">
        <v>69</v>
      </c>
      <c r="E11" s="99" t="s">
        <v>35</v>
      </c>
      <c r="F11" s="37"/>
      <c r="G11" s="35"/>
      <c r="H11" s="35"/>
      <c r="I11" s="75"/>
    </row>
    <row r="12" spans="1:11" ht="17.45" customHeight="1" x14ac:dyDescent="0.2">
      <c r="A12" s="147" t="s">
        <v>2</v>
      </c>
      <c r="B12" s="172" t="s">
        <v>129</v>
      </c>
      <c r="C12" s="167" t="s">
        <v>81</v>
      </c>
      <c r="D12" s="96" t="s">
        <v>52</v>
      </c>
      <c r="E12" s="14">
        <v>30</v>
      </c>
      <c r="F12" s="38"/>
      <c r="G12" s="36"/>
      <c r="H12" s="36"/>
      <c r="I12" s="59"/>
      <c r="J12" s="7"/>
      <c r="K12" s="106"/>
    </row>
    <row r="13" spans="1:11" ht="17.45" customHeight="1" x14ac:dyDescent="0.2">
      <c r="A13" s="150"/>
      <c r="B13" s="173"/>
      <c r="C13" s="168"/>
      <c r="D13" s="97" t="s">
        <v>22</v>
      </c>
      <c r="E13" s="100">
        <v>27</v>
      </c>
      <c r="F13" s="38"/>
      <c r="G13" s="36"/>
      <c r="H13" s="36"/>
      <c r="I13" s="59"/>
      <c r="J13" s="7"/>
    </row>
    <row r="14" spans="1:11" ht="17.45" customHeight="1" x14ac:dyDescent="0.2">
      <c r="A14" s="150"/>
      <c r="B14" s="173"/>
      <c r="C14" s="168"/>
      <c r="D14" s="97" t="s">
        <v>3</v>
      </c>
      <c r="E14" s="100">
        <v>21</v>
      </c>
      <c r="F14" s="38"/>
      <c r="G14" s="36"/>
      <c r="H14" s="36"/>
      <c r="I14" s="59"/>
      <c r="J14" s="7"/>
    </row>
    <row r="15" spans="1:11" ht="17.45" customHeight="1" thickBot="1" x14ac:dyDescent="0.25">
      <c r="A15" s="151"/>
      <c r="B15" s="173"/>
      <c r="C15" s="168"/>
      <c r="D15" s="94" t="s">
        <v>59</v>
      </c>
      <c r="E15" s="100" t="s">
        <v>58</v>
      </c>
      <c r="F15" s="38"/>
      <c r="G15" s="36"/>
      <c r="H15" s="36"/>
      <c r="I15" s="59"/>
      <c r="J15" s="7"/>
    </row>
    <row r="16" spans="1:11" ht="16.899999999999999" customHeight="1" x14ac:dyDescent="0.2">
      <c r="A16" s="174" t="s">
        <v>23</v>
      </c>
      <c r="B16" s="172" t="s">
        <v>71</v>
      </c>
      <c r="C16" s="167" t="s">
        <v>70</v>
      </c>
      <c r="D16" s="93" t="s">
        <v>60</v>
      </c>
      <c r="E16" s="14">
        <v>30</v>
      </c>
      <c r="F16" s="38"/>
      <c r="G16" s="36"/>
      <c r="H16" s="36"/>
      <c r="I16" s="59"/>
    </row>
    <row r="17" spans="1:9" ht="16.899999999999999" customHeight="1" x14ac:dyDescent="0.2">
      <c r="A17" s="175"/>
      <c r="B17" s="173"/>
      <c r="C17" s="168"/>
      <c r="D17" s="97" t="s">
        <v>63</v>
      </c>
      <c r="E17" s="16">
        <f>E16*90%</f>
        <v>27</v>
      </c>
      <c r="F17" s="38"/>
      <c r="G17" s="36"/>
      <c r="H17" s="36"/>
      <c r="I17" s="59"/>
    </row>
    <row r="18" spans="1:9" ht="16.899999999999999" customHeight="1" x14ac:dyDescent="0.2">
      <c r="A18" s="175"/>
      <c r="B18" s="173"/>
      <c r="C18" s="168"/>
      <c r="D18" s="97" t="s">
        <v>62</v>
      </c>
      <c r="E18" s="16">
        <f>E16*80%</f>
        <v>24</v>
      </c>
      <c r="F18" s="38"/>
      <c r="G18" s="36"/>
      <c r="H18" s="36"/>
      <c r="I18" s="59"/>
    </row>
    <row r="19" spans="1:9" ht="16.899999999999999" customHeight="1" x14ac:dyDescent="0.2">
      <c r="A19" s="175"/>
      <c r="B19" s="173"/>
      <c r="C19" s="168"/>
      <c r="D19" s="97" t="s">
        <v>61</v>
      </c>
      <c r="E19" s="16">
        <f>E16*70%</f>
        <v>21</v>
      </c>
      <c r="F19" s="38"/>
      <c r="G19" s="36"/>
      <c r="H19" s="36"/>
      <c r="I19" s="59"/>
    </row>
    <row r="20" spans="1:9" ht="16.899999999999999" customHeight="1" thickBot="1" x14ac:dyDescent="0.25">
      <c r="A20" s="175"/>
      <c r="B20" s="148"/>
      <c r="C20" s="169"/>
      <c r="D20" s="98" t="s">
        <v>64</v>
      </c>
      <c r="E20" s="102" t="s">
        <v>58</v>
      </c>
      <c r="F20" s="40"/>
      <c r="G20" s="41"/>
      <c r="H20" s="41"/>
      <c r="I20" s="76"/>
    </row>
    <row r="21" spans="1:9" s="33" customFormat="1" ht="18.75" thickBot="1" x14ac:dyDescent="0.25">
      <c r="A21" s="138" t="s">
        <v>48</v>
      </c>
      <c r="B21" s="139"/>
      <c r="C21" s="139"/>
      <c r="D21" s="140"/>
      <c r="E21" s="30">
        <f>E6+E8+E10+E12+E16</f>
        <v>200</v>
      </c>
      <c r="F21" s="42">
        <f>SUM(F6:F20)</f>
        <v>0</v>
      </c>
      <c r="G21" s="34">
        <f>SUM(G6:G20)</f>
        <v>0</v>
      </c>
      <c r="H21" s="34">
        <f>SUM(H6:H20)</f>
        <v>0</v>
      </c>
      <c r="I21" s="34">
        <f>SUM(I6:I20)</f>
        <v>0</v>
      </c>
    </row>
    <row r="22" spans="1:9" s="31" customFormat="1" ht="13.5" thickBot="1" x14ac:dyDescent="0.25">
      <c r="A22" s="141"/>
      <c r="B22" s="142"/>
      <c r="C22" s="142"/>
      <c r="D22" s="142"/>
      <c r="E22" s="142"/>
      <c r="F22" s="142"/>
      <c r="G22" s="142"/>
      <c r="H22" s="142"/>
      <c r="I22" s="143"/>
    </row>
    <row r="23" spans="1:9" s="3" customFormat="1" ht="15" x14ac:dyDescent="0.2">
      <c r="A23" s="152" t="s">
        <v>4</v>
      </c>
      <c r="B23" s="153"/>
      <c r="C23" s="153"/>
      <c r="D23" s="153"/>
      <c r="E23" s="147" t="s">
        <v>44</v>
      </c>
      <c r="F23" s="144" t="s">
        <v>51</v>
      </c>
      <c r="G23" s="145"/>
      <c r="H23" s="145"/>
      <c r="I23" s="146"/>
    </row>
    <row r="24" spans="1:9" s="3" customFormat="1" ht="13.5" thickBot="1" x14ac:dyDescent="0.25">
      <c r="A24" s="154" t="s">
        <v>1</v>
      </c>
      <c r="B24" s="155"/>
      <c r="C24" s="44" t="s">
        <v>46</v>
      </c>
      <c r="D24" s="47" t="s">
        <v>43</v>
      </c>
      <c r="E24" s="148"/>
      <c r="F24" s="48" t="s">
        <v>47</v>
      </c>
      <c r="G24" s="45" t="s">
        <v>47</v>
      </c>
      <c r="H24" s="45" t="s">
        <v>47</v>
      </c>
      <c r="I24" s="46" t="s">
        <v>47</v>
      </c>
    </row>
    <row r="25" spans="1:9" ht="18.75" thickBot="1" x14ac:dyDescent="0.25">
      <c r="A25" s="156" t="s">
        <v>134</v>
      </c>
      <c r="B25" s="157"/>
      <c r="C25" s="157"/>
      <c r="D25" s="157"/>
      <c r="E25" s="157"/>
      <c r="F25" s="158"/>
      <c r="G25" s="158"/>
      <c r="H25" s="158"/>
      <c r="I25" s="159"/>
    </row>
    <row r="26" spans="1:9" ht="21" customHeight="1" x14ac:dyDescent="0.2">
      <c r="A26" s="170" t="s">
        <v>25</v>
      </c>
      <c r="B26" s="160" t="s">
        <v>130</v>
      </c>
      <c r="C26" s="171" t="s">
        <v>26</v>
      </c>
      <c r="D26" s="15" t="s">
        <v>5</v>
      </c>
      <c r="E26" s="50">
        <v>80</v>
      </c>
      <c r="F26" s="54"/>
      <c r="G26" s="19"/>
      <c r="H26" s="19"/>
      <c r="I26" s="55"/>
    </row>
    <row r="27" spans="1:9" ht="21" customHeight="1" x14ac:dyDescent="0.2">
      <c r="A27" s="164"/>
      <c r="B27" s="161"/>
      <c r="C27" s="168"/>
      <c r="D27" s="10" t="s">
        <v>6</v>
      </c>
      <c r="E27" s="51">
        <f>E26*85%</f>
        <v>68</v>
      </c>
      <c r="F27" s="56"/>
      <c r="G27" s="13"/>
      <c r="H27" s="13"/>
      <c r="I27" s="57"/>
    </row>
    <row r="28" spans="1:9" ht="21" customHeight="1" x14ac:dyDescent="0.2">
      <c r="A28" s="164"/>
      <c r="B28" s="161"/>
      <c r="C28" s="168"/>
      <c r="D28" s="10" t="s">
        <v>7</v>
      </c>
      <c r="E28" s="51">
        <f>E26*70%</f>
        <v>56</v>
      </c>
      <c r="F28" s="56"/>
      <c r="G28" s="13"/>
      <c r="H28" s="13"/>
      <c r="I28" s="57"/>
    </row>
    <row r="29" spans="1:9" ht="21" customHeight="1" x14ac:dyDescent="0.2">
      <c r="A29" s="164"/>
      <c r="B29" s="161"/>
      <c r="C29" s="168"/>
      <c r="D29" s="10" t="s">
        <v>29</v>
      </c>
      <c r="E29" s="51">
        <f>E26*40%</f>
        <v>32</v>
      </c>
      <c r="F29" s="56"/>
      <c r="G29" s="13"/>
      <c r="H29" s="13"/>
      <c r="I29" s="57"/>
    </row>
    <row r="30" spans="1:9" ht="21" customHeight="1" x14ac:dyDescent="0.2">
      <c r="A30" s="164"/>
      <c r="B30" s="161"/>
      <c r="C30" s="168"/>
      <c r="D30" s="10" t="s">
        <v>30</v>
      </c>
      <c r="E30" s="51">
        <f>E26*10%</f>
        <v>8</v>
      </c>
      <c r="F30" s="56"/>
      <c r="G30" s="13"/>
      <c r="H30" s="13"/>
      <c r="I30" s="57"/>
    </row>
    <row r="31" spans="1:9" ht="21" customHeight="1" thickBot="1" x14ac:dyDescent="0.25">
      <c r="A31" s="165"/>
      <c r="B31" s="162"/>
      <c r="C31" s="169"/>
      <c r="D31" s="11" t="s">
        <v>8</v>
      </c>
      <c r="E31" s="52">
        <v>0</v>
      </c>
      <c r="F31" s="56"/>
      <c r="G31" s="13"/>
      <c r="H31" s="13"/>
      <c r="I31" s="57"/>
    </row>
    <row r="32" spans="1:9" ht="21" customHeight="1" x14ac:dyDescent="0.2">
      <c r="A32" s="163" t="s">
        <v>27</v>
      </c>
      <c r="B32" s="166" t="s">
        <v>131</v>
      </c>
      <c r="C32" s="167" t="s">
        <v>91</v>
      </c>
      <c r="D32" s="9" t="s">
        <v>5</v>
      </c>
      <c r="E32" s="53">
        <v>120</v>
      </c>
      <c r="F32" s="58"/>
      <c r="G32" s="36"/>
      <c r="H32" s="36"/>
      <c r="I32" s="59"/>
    </row>
    <row r="33" spans="1:9" ht="21" customHeight="1" x14ac:dyDescent="0.2">
      <c r="A33" s="164"/>
      <c r="B33" s="161"/>
      <c r="C33" s="168"/>
      <c r="D33" s="10" t="s">
        <v>6</v>
      </c>
      <c r="E33" s="51">
        <f>120*85/100</f>
        <v>102</v>
      </c>
      <c r="F33" s="58"/>
      <c r="G33" s="36"/>
      <c r="H33" s="36"/>
      <c r="I33" s="59"/>
    </row>
    <row r="34" spans="1:9" ht="21" customHeight="1" x14ac:dyDescent="0.2">
      <c r="A34" s="164"/>
      <c r="B34" s="161"/>
      <c r="C34" s="168"/>
      <c r="D34" s="10" t="s">
        <v>7</v>
      </c>
      <c r="E34" s="51">
        <f>120*70/100</f>
        <v>84</v>
      </c>
      <c r="F34" s="58"/>
      <c r="G34" s="36"/>
      <c r="H34" s="36"/>
      <c r="I34" s="59"/>
    </row>
    <row r="35" spans="1:9" ht="21" customHeight="1" x14ac:dyDescent="0.2">
      <c r="A35" s="164"/>
      <c r="B35" s="161"/>
      <c r="C35" s="168"/>
      <c r="D35" s="10" t="s">
        <v>29</v>
      </c>
      <c r="E35" s="51">
        <f>120*40/100</f>
        <v>48</v>
      </c>
      <c r="F35" s="58"/>
      <c r="G35" s="36"/>
      <c r="H35" s="36"/>
      <c r="I35" s="59"/>
    </row>
    <row r="36" spans="1:9" ht="21" customHeight="1" x14ac:dyDescent="0.2">
      <c r="A36" s="164"/>
      <c r="B36" s="161"/>
      <c r="C36" s="168"/>
      <c r="D36" s="10" t="s">
        <v>30</v>
      </c>
      <c r="E36" s="51">
        <f>120*10/100</f>
        <v>12</v>
      </c>
      <c r="F36" s="58"/>
      <c r="G36" s="36"/>
      <c r="H36" s="36"/>
      <c r="I36" s="59"/>
    </row>
    <row r="37" spans="1:9" ht="21" customHeight="1" thickBot="1" x14ac:dyDescent="0.25">
      <c r="A37" s="165"/>
      <c r="B37" s="162"/>
      <c r="C37" s="169"/>
      <c r="D37" s="11" t="s">
        <v>8</v>
      </c>
      <c r="E37" s="52">
        <f>SUM(E36*0)</f>
        <v>0</v>
      </c>
      <c r="F37" s="58"/>
      <c r="G37" s="36"/>
      <c r="H37" s="36"/>
      <c r="I37" s="59"/>
    </row>
    <row r="38" spans="1:9" ht="21" customHeight="1" x14ac:dyDescent="0.2">
      <c r="A38" s="163" t="s">
        <v>28</v>
      </c>
      <c r="B38" s="166" t="s">
        <v>132</v>
      </c>
      <c r="C38" s="149" t="s">
        <v>16</v>
      </c>
      <c r="D38" s="9" t="s">
        <v>5</v>
      </c>
      <c r="E38" s="53">
        <v>60</v>
      </c>
      <c r="F38" s="56"/>
      <c r="G38" s="13"/>
      <c r="H38" s="13"/>
      <c r="I38" s="57"/>
    </row>
    <row r="39" spans="1:9" ht="21" customHeight="1" x14ac:dyDescent="0.2">
      <c r="A39" s="164"/>
      <c r="B39" s="161"/>
      <c r="C39" s="150"/>
      <c r="D39" s="10" t="s">
        <v>6</v>
      </c>
      <c r="E39" s="51">
        <f>60*85/100</f>
        <v>51</v>
      </c>
      <c r="F39" s="56"/>
      <c r="G39" s="13"/>
      <c r="H39" s="13"/>
      <c r="I39" s="57"/>
    </row>
    <row r="40" spans="1:9" ht="21" customHeight="1" x14ac:dyDescent="0.2">
      <c r="A40" s="164"/>
      <c r="B40" s="161"/>
      <c r="C40" s="150"/>
      <c r="D40" s="10" t="s">
        <v>7</v>
      </c>
      <c r="E40" s="51">
        <f>60*70/100</f>
        <v>42</v>
      </c>
      <c r="F40" s="56"/>
      <c r="G40" s="13"/>
      <c r="H40" s="13"/>
      <c r="I40" s="57"/>
    </row>
    <row r="41" spans="1:9" ht="21" customHeight="1" x14ac:dyDescent="0.2">
      <c r="A41" s="164"/>
      <c r="B41" s="161"/>
      <c r="C41" s="150"/>
      <c r="D41" s="10" t="s">
        <v>29</v>
      </c>
      <c r="E41" s="51">
        <f>60*40/100</f>
        <v>24</v>
      </c>
      <c r="F41" s="56"/>
      <c r="G41" s="13"/>
      <c r="H41" s="13"/>
      <c r="I41" s="57"/>
    </row>
    <row r="42" spans="1:9" ht="21" customHeight="1" x14ac:dyDescent="0.2">
      <c r="A42" s="164"/>
      <c r="B42" s="161"/>
      <c r="C42" s="150"/>
      <c r="D42" s="10" t="s">
        <v>30</v>
      </c>
      <c r="E42" s="51">
        <f>60*10/100</f>
        <v>6</v>
      </c>
      <c r="F42" s="56"/>
      <c r="G42" s="13"/>
      <c r="H42" s="13"/>
      <c r="I42" s="57"/>
    </row>
    <row r="43" spans="1:9" ht="21" customHeight="1" thickBot="1" x14ac:dyDescent="0.25">
      <c r="A43" s="165"/>
      <c r="B43" s="162"/>
      <c r="C43" s="151"/>
      <c r="D43" s="11" t="s">
        <v>8</v>
      </c>
      <c r="E43" s="52">
        <f>SUM(E42*0)</f>
        <v>0</v>
      </c>
      <c r="F43" s="56"/>
      <c r="G43" s="13"/>
      <c r="H43" s="13"/>
      <c r="I43" s="57"/>
    </row>
    <row r="44" spans="1:9" ht="21" customHeight="1" x14ac:dyDescent="0.2">
      <c r="A44" s="163" t="s">
        <v>45</v>
      </c>
      <c r="B44" s="196" t="s">
        <v>133</v>
      </c>
      <c r="C44" s="149" t="s">
        <v>17</v>
      </c>
      <c r="D44" s="9" t="s">
        <v>5</v>
      </c>
      <c r="E44" s="53">
        <v>40</v>
      </c>
      <c r="F44" s="56"/>
      <c r="G44" s="13"/>
      <c r="H44" s="13"/>
      <c r="I44" s="57"/>
    </row>
    <row r="45" spans="1:9" ht="21" customHeight="1" x14ac:dyDescent="0.2">
      <c r="A45" s="164"/>
      <c r="B45" s="197"/>
      <c r="C45" s="199"/>
      <c r="D45" s="10" t="s">
        <v>6</v>
      </c>
      <c r="E45" s="51">
        <f>E44*85/100</f>
        <v>34</v>
      </c>
      <c r="F45" s="56"/>
      <c r="G45" s="13"/>
      <c r="H45" s="13"/>
      <c r="I45" s="57"/>
    </row>
    <row r="46" spans="1:9" ht="21" customHeight="1" x14ac:dyDescent="0.2">
      <c r="A46" s="164"/>
      <c r="B46" s="197"/>
      <c r="C46" s="199"/>
      <c r="D46" s="10" t="s">
        <v>7</v>
      </c>
      <c r="E46" s="51">
        <f>E44*70/100</f>
        <v>28</v>
      </c>
      <c r="F46" s="56"/>
      <c r="G46" s="13"/>
      <c r="H46" s="13"/>
      <c r="I46" s="57"/>
    </row>
    <row r="47" spans="1:9" ht="21" customHeight="1" x14ac:dyDescent="0.2">
      <c r="A47" s="164"/>
      <c r="B47" s="197"/>
      <c r="C47" s="199"/>
      <c r="D47" s="10" t="s">
        <v>29</v>
      </c>
      <c r="E47" s="51">
        <f>E44*40/100</f>
        <v>16</v>
      </c>
      <c r="F47" s="56"/>
      <c r="G47" s="13"/>
      <c r="H47" s="13"/>
      <c r="I47" s="57"/>
    </row>
    <row r="48" spans="1:9" ht="21" customHeight="1" x14ac:dyDescent="0.2">
      <c r="A48" s="164"/>
      <c r="B48" s="197"/>
      <c r="C48" s="199"/>
      <c r="D48" s="10" t="s">
        <v>30</v>
      </c>
      <c r="E48" s="51">
        <f>E44*10/100</f>
        <v>4</v>
      </c>
      <c r="F48" s="56"/>
      <c r="G48" s="13"/>
      <c r="H48" s="13"/>
      <c r="I48" s="57"/>
    </row>
    <row r="49" spans="1:9" ht="21" customHeight="1" thickBot="1" x14ac:dyDescent="0.25">
      <c r="A49" s="165"/>
      <c r="B49" s="198"/>
      <c r="C49" s="200"/>
      <c r="D49" s="11" t="s">
        <v>8</v>
      </c>
      <c r="E49" s="52">
        <f>SUM(E48*0)</f>
        <v>0</v>
      </c>
      <c r="F49" s="60"/>
      <c r="G49" s="20"/>
      <c r="H49" s="20"/>
      <c r="I49" s="61"/>
    </row>
    <row r="50" spans="1:9" s="27" customFormat="1" ht="18.75" thickBot="1" x14ac:dyDescent="0.25">
      <c r="A50" s="226" t="s">
        <v>9</v>
      </c>
      <c r="B50" s="227"/>
      <c r="C50" s="227"/>
      <c r="D50" s="228"/>
      <c r="E50" s="29">
        <f>E38+E26+E32+E44</f>
        <v>300</v>
      </c>
      <c r="F50" s="32">
        <f ca="1">SUM(F26:F50)</f>
        <v>0</v>
      </c>
      <c r="G50" s="32">
        <f>G48+G43+G30</f>
        <v>0</v>
      </c>
      <c r="H50" s="32">
        <f t="shared" ref="H50" ca="1" si="0">SUM(H26:H50)</f>
        <v>0</v>
      </c>
      <c r="I50" s="32">
        <f>I27+I38+I45</f>
        <v>0</v>
      </c>
    </row>
    <row r="51" spans="1:9" ht="13.5" thickBot="1" x14ac:dyDescent="0.25">
      <c r="A51" s="223"/>
      <c r="B51" s="224"/>
      <c r="C51" s="224"/>
      <c r="D51" s="224"/>
      <c r="E51" s="224"/>
      <c r="F51" s="224"/>
      <c r="G51" s="224"/>
      <c r="H51" s="224"/>
      <c r="I51" s="225"/>
    </row>
    <row r="52" spans="1:9" s="3" customFormat="1" ht="15" x14ac:dyDescent="0.2">
      <c r="A52" s="152" t="s">
        <v>10</v>
      </c>
      <c r="B52" s="153"/>
      <c r="C52" s="153"/>
      <c r="D52" s="153"/>
      <c r="E52" s="147" t="s">
        <v>44</v>
      </c>
      <c r="F52" s="229" t="s">
        <v>51</v>
      </c>
      <c r="G52" s="230"/>
      <c r="H52" s="230"/>
      <c r="I52" s="231"/>
    </row>
    <row r="53" spans="1:9" s="3" customFormat="1" ht="13.5" thickBot="1" x14ac:dyDescent="0.25">
      <c r="A53" s="234" t="s">
        <v>1</v>
      </c>
      <c r="B53" s="235"/>
      <c r="C53" s="23" t="s">
        <v>42</v>
      </c>
      <c r="D53" s="25" t="s">
        <v>43</v>
      </c>
      <c r="E53" s="148"/>
      <c r="F53" s="48" t="s">
        <v>47</v>
      </c>
      <c r="G53" s="45" t="s">
        <v>47</v>
      </c>
      <c r="H53" s="45" t="s">
        <v>47</v>
      </c>
      <c r="I53" s="46" t="s">
        <v>47</v>
      </c>
    </row>
    <row r="54" spans="1:9" s="27" customFormat="1" ht="18.75" thickBot="1" x14ac:dyDescent="0.25">
      <c r="A54" s="156" t="s">
        <v>135</v>
      </c>
      <c r="B54" s="157"/>
      <c r="C54" s="157"/>
      <c r="D54" s="157"/>
      <c r="E54" s="157"/>
      <c r="F54" s="158"/>
      <c r="G54" s="158"/>
      <c r="H54" s="158"/>
      <c r="I54" s="159"/>
    </row>
    <row r="55" spans="1:9" s="77" customFormat="1" ht="18.75" customHeight="1" thickBot="1" x14ac:dyDescent="0.25">
      <c r="A55" s="86" t="s">
        <v>40</v>
      </c>
      <c r="B55" s="217" t="s">
        <v>139</v>
      </c>
      <c r="C55" s="203" t="s">
        <v>66</v>
      </c>
      <c r="D55" s="208"/>
      <c r="E55" s="208"/>
      <c r="F55" s="209"/>
      <c r="G55" s="209"/>
      <c r="H55" s="209"/>
      <c r="I55" s="210"/>
    </row>
    <row r="56" spans="1:9" ht="48" x14ac:dyDescent="0.2">
      <c r="A56" s="83"/>
      <c r="B56" s="218"/>
      <c r="C56" s="172" t="s">
        <v>37</v>
      </c>
      <c r="D56" s="9" t="s">
        <v>65</v>
      </c>
      <c r="E56" s="101">
        <v>40</v>
      </c>
      <c r="F56" s="66"/>
      <c r="G56" s="67"/>
      <c r="H56" s="67"/>
      <c r="I56" s="68"/>
    </row>
    <row r="57" spans="1:9" ht="12.75" customHeight="1" thickBot="1" x14ac:dyDescent="0.25">
      <c r="A57" s="83"/>
      <c r="B57" s="218"/>
      <c r="C57" s="236"/>
      <c r="D57" s="11" t="s">
        <v>53</v>
      </c>
      <c r="E57" s="99" t="s">
        <v>35</v>
      </c>
      <c r="F57" s="69"/>
      <c r="G57" s="18"/>
      <c r="H57" s="18"/>
      <c r="I57" s="70"/>
    </row>
    <row r="58" spans="1:9" ht="24" x14ac:dyDescent="0.2">
      <c r="A58" s="83"/>
      <c r="B58" s="218"/>
      <c r="C58" s="172" t="s">
        <v>38</v>
      </c>
      <c r="D58" s="9" t="s">
        <v>136</v>
      </c>
      <c r="E58" s="101">
        <v>30</v>
      </c>
      <c r="F58" s="69"/>
      <c r="G58" s="18"/>
      <c r="H58" s="18"/>
      <c r="I58" s="70"/>
    </row>
    <row r="59" spans="1:9" ht="12.75" customHeight="1" thickBot="1" x14ac:dyDescent="0.25">
      <c r="A59" s="83"/>
      <c r="B59" s="218"/>
      <c r="C59" s="191"/>
      <c r="D59" s="39" t="s">
        <v>36</v>
      </c>
      <c r="E59" s="99" t="s">
        <v>35</v>
      </c>
      <c r="F59" s="88"/>
      <c r="G59" s="89"/>
      <c r="H59" s="89"/>
      <c r="I59" s="90"/>
    </row>
    <row r="60" spans="1:9" ht="13.5" thickBot="1" x14ac:dyDescent="0.25">
      <c r="A60" s="83"/>
      <c r="B60" s="218"/>
      <c r="C60" s="211" t="s">
        <v>67</v>
      </c>
      <c r="D60" s="212"/>
      <c r="E60" s="212"/>
      <c r="F60" s="212"/>
      <c r="G60" s="212"/>
      <c r="H60" s="212"/>
      <c r="I60" s="213"/>
    </row>
    <row r="61" spans="1:9" s="2" customFormat="1" ht="33.75" customHeight="1" x14ac:dyDescent="0.2">
      <c r="A61" s="83"/>
      <c r="B61" s="218"/>
      <c r="C61" s="232" t="s">
        <v>82</v>
      </c>
      <c r="D61" s="9" t="s">
        <v>83</v>
      </c>
      <c r="E61" s="62">
        <v>30</v>
      </c>
      <c r="F61" s="18"/>
      <c r="G61" s="18"/>
      <c r="H61" s="18"/>
      <c r="I61" s="18"/>
    </row>
    <row r="62" spans="1:9" s="2" customFormat="1" ht="33.75" customHeight="1" thickBot="1" x14ac:dyDescent="0.25">
      <c r="A62" s="83"/>
      <c r="B62" s="218"/>
      <c r="C62" s="233"/>
      <c r="D62" s="11" t="s">
        <v>78</v>
      </c>
      <c r="E62" s="63" t="s">
        <v>35</v>
      </c>
      <c r="F62" s="18"/>
      <c r="G62" s="18"/>
      <c r="H62" s="18"/>
      <c r="I62" s="18"/>
    </row>
    <row r="63" spans="1:9" s="2" customFormat="1" ht="33.75" customHeight="1" x14ac:dyDescent="0.2">
      <c r="A63" s="83"/>
      <c r="B63" s="218"/>
      <c r="C63" s="207" t="s">
        <v>80</v>
      </c>
      <c r="D63" s="9" t="s">
        <v>84</v>
      </c>
      <c r="E63" s="62">
        <v>30</v>
      </c>
      <c r="F63" s="18"/>
      <c r="G63" s="18"/>
      <c r="H63" s="18"/>
      <c r="I63" s="18"/>
    </row>
    <row r="64" spans="1:9" s="2" customFormat="1" ht="33.75" customHeight="1" thickBot="1" x14ac:dyDescent="0.25">
      <c r="A64" s="83"/>
      <c r="B64" s="218"/>
      <c r="C64" s="195"/>
      <c r="D64" s="11" t="s">
        <v>77</v>
      </c>
      <c r="E64" s="63" t="s">
        <v>35</v>
      </c>
      <c r="F64" s="18"/>
      <c r="G64" s="18"/>
      <c r="H64" s="18"/>
      <c r="I64" s="18"/>
    </row>
    <row r="65" spans="1:9" s="2" customFormat="1" ht="13.5" thickBot="1" x14ac:dyDescent="0.25">
      <c r="A65" s="83"/>
      <c r="B65" s="218"/>
      <c r="C65" s="203" t="s">
        <v>68</v>
      </c>
      <c r="D65" s="204"/>
      <c r="E65" s="204"/>
      <c r="F65" s="205"/>
      <c r="G65" s="205"/>
      <c r="H65" s="205"/>
      <c r="I65" s="206"/>
    </row>
    <row r="66" spans="1:9" s="2" customFormat="1" ht="52.9" customHeight="1" x14ac:dyDescent="0.2">
      <c r="A66" s="83"/>
      <c r="B66" s="218"/>
      <c r="C66" s="172" t="s">
        <v>79</v>
      </c>
      <c r="D66" s="9" t="s">
        <v>31</v>
      </c>
      <c r="E66" s="101">
        <v>25</v>
      </c>
      <c r="F66" s="107"/>
      <c r="G66" s="67"/>
      <c r="H66" s="67"/>
      <c r="I66" s="68"/>
    </row>
    <row r="67" spans="1:9" s="2" customFormat="1" ht="52.9" customHeight="1" x14ac:dyDescent="0.2">
      <c r="A67" s="83"/>
      <c r="B67" s="218"/>
      <c r="C67" s="150"/>
      <c r="D67" s="22" t="s">
        <v>32</v>
      </c>
      <c r="E67" s="100">
        <f>25*85%</f>
        <v>21.25</v>
      </c>
      <c r="F67" s="24"/>
      <c r="G67" s="43"/>
      <c r="H67" s="43"/>
      <c r="I67" s="74"/>
    </row>
    <row r="68" spans="1:9" s="2" customFormat="1" ht="52.9" customHeight="1" x14ac:dyDescent="0.2">
      <c r="A68" s="83"/>
      <c r="B68" s="218"/>
      <c r="C68" s="150"/>
      <c r="D68" s="10" t="s">
        <v>33</v>
      </c>
      <c r="E68" s="100">
        <f>E66*70%</f>
        <v>17.5</v>
      </c>
      <c r="F68" s="24"/>
      <c r="G68" s="43"/>
      <c r="H68" s="43"/>
      <c r="I68" s="74"/>
    </row>
    <row r="69" spans="1:9" s="2" customFormat="1" ht="52.9" customHeight="1" thickBot="1" x14ac:dyDescent="0.25">
      <c r="A69" s="83"/>
      <c r="B69" s="218"/>
      <c r="C69" s="151"/>
      <c r="D69" s="11" t="s">
        <v>34</v>
      </c>
      <c r="E69" s="99" t="s">
        <v>35</v>
      </c>
      <c r="F69" s="111"/>
      <c r="G69" s="112"/>
      <c r="H69" s="112"/>
      <c r="I69" s="113"/>
    </row>
    <row r="70" spans="1:9" s="2" customFormat="1" ht="52.9" customHeight="1" x14ac:dyDescent="0.2">
      <c r="A70" s="4"/>
      <c r="B70" s="218"/>
      <c r="C70" s="216" t="s">
        <v>123</v>
      </c>
      <c r="D70" s="108" t="s">
        <v>137</v>
      </c>
      <c r="E70" s="62">
        <v>25</v>
      </c>
      <c r="F70" s="66"/>
      <c r="G70" s="67"/>
      <c r="H70" s="67"/>
      <c r="I70" s="68"/>
    </row>
    <row r="71" spans="1:9" s="2" customFormat="1" ht="52.9" customHeight="1" x14ac:dyDescent="0.2">
      <c r="A71" s="4"/>
      <c r="B71" s="218"/>
      <c r="C71" s="150"/>
      <c r="D71" s="109" t="s">
        <v>3</v>
      </c>
      <c r="E71" s="64">
        <f>E70*70%</f>
        <v>17.5</v>
      </c>
      <c r="F71" s="69"/>
      <c r="G71" s="18"/>
      <c r="H71" s="18"/>
      <c r="I71" s="70"/>
    </row>
    <row r="72" spans="1:9" s="2" customFormat="1" ht="52.9" customHeight="1" thickBot="1" x14ac:dyDescent="0.25">
      <c r="A72" s="4"/>
      <c r="B72" s="218"/>
      <c r="C72" s="150"/>
      <c r="D72" s="109" t="s">
        <v>141</v>
      </c>
      <c r="E72" s="64" t="s">
        <v>58</v>
      </c>
      <c r="F72" s="69"/>
      <c r="G72" s="18"/>
      <c r="H72" s="18"/>
      <c r="I72" s="70"/>
    </row>
    <row r="73" spans="1:9" s="2" customFormat="1" ht="13.5" thickBot="1" x14ac:dyDescent="0.25">
      <c r="A73" s="201" t="s">
        <v>41</v>
      </c>
      <c r="B73" s="172" t="s">
        <v>138</v>
      </c>
      <c r="C73" s="203" t="s">
        <v>68</v>
      </c>
      <c r="D73" s="208"/>
      <c r="E73" s="208"/>
      <c r="F73" s="214"/>
      <c r="G73" s="214"/>
      <c r="H73" s="214"/>
      <c r="I73" s="215"/>
    </row>
    <row r="74" spans="1:9" s="2" customFormat="1" x14ac:dyDescent="0.2">
      <c r="A74" s="202"/>
      <c r="B74" s="241"/>
      <c r="C74" s="172" t="s">
        <v>89</v>
      </c>
      <c r="D74" s="9" t="s">
        <v>11</v>
      </c>
      <c r="E74" s="62">
        <v>10</v>
      </c>
      <c r="F74" s="69"/>
      <c r="G74" s="18"/>
      <c r="H74" s="18"/>
      <c r="I74" s="70"/>
    </row>
    <row r="75" spans="1:9" s="2" customFormat="1" x14ac:dyDescent="0.2">
      <c r="A75" s="202"/>
      <c r="B75" s="241"/>
      <c r="C75" s="150"/>
      <c r="D75" s="10" t="s">
        <v>12</v>
      </c>
      <c r="E75" s="64">
        <v>8.5</v>
      </c>
      <c r="F75" s="69"/>
      <c r="G75" s="18"/>
      <c r="H75" s="18"/>
      <c r="I75" s="70"/>
    </row>
    <row r="76" spans="1:9" s="2" customFormat="1" x14ac:dyDescent="0.2">
      <c r="A76" s="202"/>
      <c r="B76" s="241"/>
      <c r="C76" s="150"/>
      <c r="D76" s="10" t="s">
        <v>13</v>
      </c>
      <c r="E76" s="64">
        <v>7</v>
      </c>
      <c r="F76" s="69"/>
      <c r="G76" s="18"/>
      <c r="H76" s="18"/>
      <c r="I76" s="70"/>
    </row>
    <row r="77" spans="1:9" s="2" customFormat="1" ht="25.15" customHeight="1" thickBot="1" x14ac:dyDescent="0.25">
      <c r="A77" s="202"/>
      <c r="B77" s="241"/>
      <c r="C77" s="151"/>
      <c r="D77" s="11" t="s">
        <v>14</v>
      </c>
      <c r="E77" s="63">
        <v>0</v>
      </c>
      <c r="F77" s="69"/>
      <c r="G77" s="18"/>
      <c r="H77" s="18"/>
      <c r="I77" s="70"/>
    </row>
    <row r="78" spans="1:9" s="2" customFormat="1" ht="25.15" customHeight="1" x14ac:dyDescent="0.2">
      <c r="A78" s="202"/>
      <c r="B78" s="241"/>
      <c r="C78" s="217" t="s">
        <v>92</v>
      </c>
      <c r="D78" s="9" t="s">
        <v>39</v>
      </c>
      <c r="E78" s="62">
        <v>10</v>
      </c>
      <c r="F78" s="71"/>
      <c r="G78" s="26"/>
      <c r="H78" s="13"/>
      <c r="I78" s="57"/>
    </row>
    <row r="79" spans="1:9" s="2" customFormat="1" ht="25.15" customHeight="1" x14ac:dyDescent="0.2">
      <c r="A79" s="202"/>
      <c r="B79" s="241"/>
      <c r="C79" s="150"/>
      <c r="D79" s="15" t="s">
        <v>74</v>
      </c>
      <c r="E79" s="65">
        <f>E78*90%</f>
        <v>9</v>
      </c>
      <c r="F79" s="71"/>
      <c r="G79" s="26"/>
      <c r="H79" s="13"/>
      <c r="I79" s="57"/>
    </row>
    <row r="80" spans="1:9" x14ac:dyDescent="0.2">
      <c r="A80" s="202"/>
      <c r="B80" s="241"/>
      <c r="C80" s="150"/>
      <c r="D80" s="15" t="s">
        <v>73</v>
      </c>
      <c r="E80" s="65">
        <f>E78*80%</f>
        <v>8</v>
      </c>
      <c r="F80" s="71"/>
      <c r="G80" s="26"/>
      <c r="H80" s="13"/>
      <c r="I80" s="57"/>
    </row>
    <row r="81" spans="1:9" s="2" customFormat="1" ht="25.15" customHeight="1" x14ac:dyDescent="0.2">
      <c r="A81" s="202"/>
      <c r="B81" s="241"/>
      <c r="C81" s="150"/>
      <c r="D81" s="10" t="s">
        <v>72</v>
      </c>
      <c r="E81" s="64">
        <f>E78*70%</f>
        <v>7</v>
      </c>
      <c r="F81" s="87"/>
      <c r="G81" s="26"/>
      <c r="H81" s="13"/>
      <c r="I81" s="57"/>
    </row>
    <row r="82" spans="1:9" s="2" customFormat="1" ht="25.15" customHeight="1" thickBot="1" x14ac:dyDescent="0.25">
      <c r="A82" s="202"/>
      <c r="B82" s="242"/>
      <c r="C82" s="151"/>
      <c r="D82" s="11" t="s">
        <v>24</v>
      </c>
      <c r="E82" s="63">
        <v>0</v>
      </c>
      <c r="F82" s="72"/>
      <c r="G82" s="73"/>
      <c r="H82" s="20"/>
      <c r="I82" s="61"/>
    </row>
    <row r="83" spans="1:9" s="2" customFormat="1" ht="25.15" customHeight="1" thickBot="1" x14ac:dyDescent="0.25">
      <c r="A83" s="202"/>
      <c r="B83" s="114"/>
      <c r="C83" s="237" t="s">
        <v>54</v>
      </c>
      <c r="D83" s="238"/>
      <c r="E83" s="125">
        <f>E56+E58+E61+E63+E66+E70+E74+E78</f>
        <v>200</v>
      </c>
      <c r="F83" s="126">
        <f>SUM(F56:F77)</f>
        <v>0</v>
      </c>
      <c r="G83" s="125">
        <f>SUM(G56:G77)</f>
        <v>0</v>
      </c>
      <c r="H83" s="125">
        <f>SUM(H56:H77)</f>
        <v>0</v>
      </c>
      <c r="I83" s="125">
        <f>SUM(I56:I77)</f>
        <v>0</v>
      </c>
    </row>
    <row r="84" spans="1:9" s="2" customFormat="1" ht="14.25" customHeight="1" thickBot="1" x14ac:dyDescent="0.25">
      <c r="A84" s="202"/>
      <c r="B84" s="243"/>
      <c r="C84" s="244"/>
      <c r="D84" s="244"/>
      <c r="E84" s="244"/>
      <c r="F84" s="244"/>
      <c r="G84" s="244"/>
      <c r="H84" s="244"/>
      <c r="I84" s="245"/>
    </row>
    <row r="85" spans="1:9" s="2" customFormat="1" ht="25.15" customHeight="1" thickBot="1" x14ac:dyDescent="0.25">
      <c r="A85" s="202"/>
      <c r="B85" s="152" t="s">
        <v>114</v>
      </c>
      <c r="C85" s="153"/>
      <c r="D85" s="153"/>
      <c r="E85" s="123"/>
      <c r="F85" s="123"/>
      <c r="G85" s="123"/>
      <c r="H85" s="123"/>
      <c r="I85" s="119"/>
    </row>
    <row r="86" spans="1:9" s="2" customFormat="1" ht="25.15" customHeight="1" thickBot="1" x14ac:dyDescent="0.25">
      <c r="A86" s="202"/>
      <c r="B86" s="154" t="s">
        <v>1</v>
      </c>
      <c r="C86" s="155"/>
      <c r="D86" s="44" t="s">
        <v>46</v>
      </c>
      <c r="E86" s="47" t="s">
        <v>43</v>
      </c>
      <c r="F86" s="123"/>
      <c r="G86" s="123"/>
      <c r="H86" s="123"/>
      <c r="I86" s="119"/>
    </row>
    <row r="87" spans="1:9" s="2" customFormat="1" ht="25.15" customHeight="1" thickBot="1" x14ac:dyDescent="0.25">
      <c r="A87" s="202"/>
      <c r="B87" s="156" t="s">
        <v>115</v>
      </c>
      <c r="C87" s="157"/>
      <c r="D87" s="157"/>
      <c r="E87" s="125"/>
      <c r="F87" s="126"/>
      <c r="G87" s="125"/>
      <c r="H87" s="125"/>
      <c r="I87" s="125"/>
    </row>
    <row r="88" spans="1:9" s="2" customFormat="1" ht="47.25" customHeight="1" x14ac:dyDescent="0.2">
      <c r="A88" s="202"/>
      <c r="B88" s="216" t="s">
        <v>119</v>
      </c>
      <c r="C88" s="247" t="s">
        <v>113</v>
      </c>
      <c r="D88" s="127" t="s">
        <v>109</v>
      </c>
      <c r="E88" s="137">
        <v>100</v>
      </c>
      <c r="F88" s="121"/>
      <c r="G88" s="121"/>
      <c r="H88" s="121"/>
      <c r="I88" s="122"/>
    </row>
    <row r="89" spans="1:9" s="2" customFormat="1" ht="35.25" customHeight="1" x14ac:dyDescent="0.2">
      <c r="A89" s="202"/>
      <c r="B89" s="219"/>
      <c r="C89" s="150"/>
      <c r="D89" s="128" t="s">
        <v>112</v>
      </c>
      <c r="E89" s="133">
        <f>E88*85%</f>
        <v>85</v>
      </c>
      <c r="F89" s="124"/>
      <c r="G89" s="124"/>
      <c r="H89" s="124"/>
      <c r="I89" s="134"/>
    </row>
    <row r="90" spans="1:9" s="2" customFormat="1" ht="41.25" customHeight="1" x14ac:dyDescent="0.2">
      <c r="A90" s="202"/>
      <c r="B90" s="219"/>
      <c r="C90" s="150"/>
      <c r="D90" s="128" t="s">
        <v>111</v>
      </c>
      <c r="E90" s="133">
        <f>E88*70%</f>
        <v>70</v>
      </c>
      <c r="F90" s="124"/>
      <c r="G90" s="124"/>
      <c r="H90" s="124"/>
      <c r="I90" s="134"/>
    </row>
    <row r="91" spans="1:9" s="2" customFormat="1" ht="41.25" customHeight="1" x14ac:dyDescent="0.2">
      <c r="A91" s="202"/>
      <c r="B91" s="219"/>
      <c r="C91" s="150"/>
      <c r="D91" s="128" t="s">
        <v>140</v>
      </c>
      <c r="E91" s="133">
        <f>E88*40%</f>
        <v>40</v>
      </c>
      <c r="F91" s="124"/>
      <c r="G91" s="124"/>
      <c r="H91" s="124"/>
      <c r="I91" s="134"/>
    </row>
    <row r="92" spans="1:9" s="2" customFormat="1" ht="44.25" customHeight="1" x14ac:dyDescent="0.2">
      <c r="A92" s="202"/>
      <c r="B92" s="219"/>
      <c r="C92" s="150"/>
      <c r="D92" s="129" t="s">
        <v>110</v>
      </c>
      <c r="E92" s="133">
        <f>E88*30%</f>
        <v>30</v>
      </c>
      <c r="F92" s="124"/>
      <c r="G92" s="124"/>
      <c r="H92" s="124"/>
      <c r="I92" s="134"/>
    </row>
    <row r="93" spans="1:9" s="2" customFormat="1" ht="25.15" customHeight="1" thickBot="1" x14ac:dyDescent="0.25">
      <c r="A93" s="202"/>
      <c r="B93" s="220"/>
      <c r="C93" s="151"/>
      <c r="D93" s="130" t="s">
        <v>108</v>
      </c>
      <c r="E93" s="135" t="s">
        <v>58</v>
      </c>
      <c r="F93" s="120"/>
      <c r="G93" s="120"/>
      <c r="H93" s="120"/>
      <c r="I93" s="136"/>
    </row>
    <row r="94" spans="1:9" s="2" customFormat="1" ht="25.15" customHeight="1" x14ac:dyDescent="0.2">
      <c r="A94" s="202"/>
      <c r="B94" s="216" t="s">
        <v>120</v>
      </c>
      <c r="C94" s="216" t="s">
        <v>94</v>
      </c>
      <c r="D94" s="131" t="s">
        <v>97</v>
      </c>
      <c r="E94" s="137">
        <v>80</v>
      </c>
      <c r="F94" s="121"/>
      <c r="G94" s="121"/>
      <c r="H94" s="121"/>
      <c r="I94" s="122"/>
    </row>
    <row r="95" spans="1:9" s="2" customFormat="1" ht="25.15" customHeight="1" x14ac:dyDescent="0.2">
      <c r="A95" s="202"/>
      <c r="B95" s="219"/>
      <c r="C95" s="173"/>
      <c r="D95" s="128" t="s">
        <v>96</v>
      </c>
      <c r="E95" s="133">
        <f>E94*70%</f>
        <v>56</v>
      </c>
      <c r="F95" s="124"/>
      <c r="G95" s="124"/>
      <c r="H95" s="124"/>
      <c r="I95" s="134"/>
    </row>
    <row r="96" spans="1:9" s="2" customFormat="1" ht="25.15" customHeight="1" thickBot="1" x14ac:dyDescent="0.25">
      <c r="A96" s="202"/>
      <c r="B96" s="220"/>
      <c r="C96" s="148"/>
      <c r="D96" s="132" t="s">
        <v>95</v>
      </c>
      <c r="E96" s="135" t="s">
        <v>58</v>
      </c>
      <c r="F96" s="120"/>
      <c r="G96" s="120"/>
      <c r="H96" s="120"/>
      <c r="I96" s="136"/>
    </row>
    <row r="97" spans="1:16" s="2" customFormat="1" ht="27" customHeight="1" x14ac:dyDescent="0.2">
      <c r="A97" s="202"/>
      <c r="B97" s="216" t="s">
        <v>121</v>
      </c>
      <c r="C97" s="246" t="s">
        <v>118</v>
      </c>
      <c r="D97" s="127" t="s">
        <v>98</v>
      </c>
      <c r="E97" s="137">
        <v>60</v>
      </c>
      <c r="F97" s="121"/>
      <c r="G97" s="121"/>
      <c r="H97" s="121"/>
      <c r="I97" s="122"/>
    </row>
    <row r="98" spans="1:16" s="2" customFormat="1" ht="25.15" customHeight="1" x14ac:dyDescent="0.2">
      <c r="A98" s="202"/>
      <c r="B98" s="219"/>
      <c r="C98" s="175"/>
      <c r="D98" s="128" t="s">
        <v>101</v>
      </c>
      <c r="E98" s="133">
        <f>E97*85%</f>
        <v>51</v>
      </c>
      <c r="F98" s="124"/>
      <c r="G98" s="124"/>
      <c r="H98" s="124"/>
      <c r="I98" s="134"/>
    </row>
    <row r="99" spans="1:16" s="2" customFormat="1" ht="25.15" customHeight="1" x14ac:dyDescent="0.2">
      <c r="A99" s="202"/>
      <c r="B99" s="219"/>
      <c r="C99" s="175"/>
      <c r="D99" s="128" t="s">
        <v>100</v>
      </c>
      <c r="E99" s="133">
        <f>E97*70%</f>
        <v>42</v>
      </c>
      <c r="F99" s="124"/>
      <c r="G99" s="124"/>
      <c r="H99" s="124"/>
      <c r="I99" s="134"/>
    </row>
    <row r="100" spans="1:16" s="2" customFormat="1" ht="25.15" customHeight="1" thickBot="1" x14ac:dyDescent="0.25">
      <c r="A100" s="202"/>
      <c r="B100" s="220"/>
      <c r="C100" s="195"/>
      <c r="D100" s="132" t="s">
        <v>99</v>
      </c>
      <c r="E100" s="135" t="s">
        <v>58</v>
      </c>
      <c r="F100" s="120"/>
      <c r="G100" s="120"/>
      <c r="H100" s="120"/>
      <c r="I100" s="136"/>
    </row>
    <row r="101" spans="1:16" s="2" customFormat="1" ht="30" customHeight="1" x14ac:dyDescent="0.2">
      <c r="A101" s="202"/>
      <c r="B101" s="216" t="s">
        <v>122</v>
      </c>
      <c r="C101" s="216" t="s">
        <v>107</v>
      </c>
      <c r="D101" s="127" t="s">
        <v>106</v>
      </c>
      <c r="E101" s="137">
        <v>60</v>
      </c>
      <c r="F101" s="121"/>
      <c r="G101" s="121"/>
      <c r="H101" s="121"/>
      <c r="I101" s="122"/>
    </row>
    <row r="102" spans="1:16" s="2" customFormat="1" ht="30" customHeight="1" x14ac:dyDescent="0.2">
      <c r="A102" s="202"/>
      <c r="B102" s="219"/>
      <c r="C102" s="150"/>
      <c r="D102" s="128" t="s">
        <v>105</v>
      </c>
      <c r="E102" s="133">
        <f>E101*85%</f>
        <v>51</v>
      </c>
      <c r="F102" s="124"/>
      <c r="G102" s="124"/>
      <c r="H102" s="124"/>
      <c r="I102" s="134"/>
    </row>
    <row r="103" spans="1:16" s="2" customFormat="1" ht="32.25" customHeight="1" x14ac:dyDescent="0.2">
      <c r="A103" s="202"/>
      <c r="B103" s="219"/>
      <c r="C103" s="150"/>
      <c r="D103" s="128" t="s">
        <v>103</v>
      </c>
      <c r="E103" s="133">
        <f>E101*70%</f>
        <v>42</v>
      </c>
      <c r="F103" s="124"/>
      <c r="G103" s="124"/>
      <c r="H103" s="124"/>
      <c r="I103" s="134"/>
    </row>
    <row r="104" spans="1:16" s="2" customFormat="1" ht="30.75" customHeight="1" x14ac:dyDescent="0.2">
      <c r="A104" s="202"/>
      <c r="B104" s="219"/>
      <c r="C104" s="150"/>
      <c r="D104" s="128" t="s">
        <v>104</v>
      </c>
      <c r="E104" s="133">
        <f>E101*10%</f>
        <v>6</v>
      </c>
      <c r="F104" s="124"/>
      <c r="G104" s="124"/>
      <c r="H104" s="124"/>
      <c r="I104" s="134"/>
    </row>
    <row r="105" spans="1:16" s="2" customFormat="1" ht="25.15" customHeight="1" thickBot="1" x14ac:dyDescent="0.25">
      <c r="A105" s="202"/>
      <c r="B105" s="220"/>
      <c r="C105" s="151"/>
      <c r="D105" s="130" t="s">
        <v>102</v>
      </c>
      <c r="E105" s="135">
        <v>0</v>
      </c>
      <c r="F105" s="120"/>
      <c r="G105" s="120"/>
      <c r="H105" s="120"/>
      <c r="I105" s="136"/>
    </row>
    <row r="106" spans="1:16" s="2" customFormat="1" ht="25.15" customHeight="1" thickBot="1" x14ac:dyDescent="0.25">
      <c r="A106" s="202"/>
      <c r="B106" s="91"/>
      <c r="C106" s="237" t="s">
        <v>116</v>
      </c>
      <c r="D106" s="238"/>
      <c r="E106" s="125">
        <f>E88+E94+E97+E101</f>
        <v>300</v>
      </c>
      <c r="F106" s="126"/>
      <c r="G106" s="125"/>
      <c r="H106" s="125"/>
      <c r="I106" s="125"/>
    </row>
    <row r="107" spans="1:16" s="2" customFormat="1" ht="25.15" customHeight="1" thickBot="1" x14ac:dyDescent="0.25">
      <c r="A107" s="202"/>
      <c r="B107" s="91"/>
      <c r="C107" s="84"/>
      <c r="D107" s="84"/>
      <c r="E107" s="84"/>
      <c r="F107" s="84"/>
      <c r="G107" s="84"/>
      <c r="H107" s="84"/>
      <c r="I107" s="85"/>
    </row>
    <row r="108" spans="1:16" s="2" customFormat="1" ht="25.15" customHeight="1" thickBot="1" x14ac:dyDescent="0.25">
      <c r="A108" s="202"/>
      <c r="B108" s="92"/>
      <c r="C108" s="239" t="s">
        <v>117</v>
      </c>
      <c r="D108" s="240"/>
      <c r="E108" s="115">
        <f>E83+E50+E21+E106</f>
        <v>1000</v>
      </c>
      <c r="F108" s="116">
        <f ca="1">F83+F50+F21</f>
        <v>0</v>
      </c>
      <c r="G108" s="117">
        <f>G83+G50+G21</f>
        <v>0</v>
      </c>
      <c r="H108" s="117">
        <f ca="1">H83+H50+H21</f>
        <v>0</v>
      </c>
      <c r="I108" s="118">
        <f>I83+I50+I21</f>
        <v>0</v>
      </c>
    </row>
    <row r="109" spans="1:16" ht="25.15" customHeight="1" x14ac:dyDescent="0.2">
      <c r="A109" s="202"/>
      <c r="B109" s="27"/>
      <c r="C109" s="110"/>
      <c r="D109" s="5"/>
      <c r="E109" s="5"/>
      <c r="F109" s="28"/>
      <c r="G109" s="28"/>
      <c r="H109" s="28"/>
      <c r="I109" s="28"/>
      <c r="J109" s="221"/>
      <c r="K109" s="221"/>
      <c r="L109" s="221"/>
      <c r="M109" s="221"/>
      <c r="N109" s="221"/>
      <c r="O109" s="221"/>
      <c r="P109" s="221"/>
    </row>
    <row r="110" spans="1:16" s="2" customFormat="1" ht="25.15" customHeight="1" thickBot="1" x14ac:dyDescent="0.25">
      <c r="A110" s="4"/>
      <c r="B110" s="4"/>
      <c r="C110" s="8"/>
      <c r="D110" s="4"/>
      <c r="E110" s="1"/>
      <c r="F110" s="1"/>
      <c r="G110" s="1"/>
      <c r="H110" s="1"/>
      <c r="I110" s="1"/>
      <c r="J110" s="221"/>
      <c r="K110" s="221"/>
      <c r="L110" s="221"/>
      <c r="M110" s="221"/>
      <c r="N110" s="221"/>
      <c r="O110" s="221"/>
      <c r="P110" s="221"/>
    </row>
    <row r="111" spans="1:16" s="77" customFormat="1" ht="18" x14ac:dyDescent="0.2">
      <c r="A111" s="80"/>
      <c r="B111" s="82" t="s">
        <v>55</v>
      </c>
      <c r="C111" s="222" t="s">
        <v>90</v>
      </c>
      <c r="D111" s="222"/>
      <c r="E111" s="1"/>
      <c r="F111" s="1"/>
      <c r="G111" s="1"/>
      <c r="H111" s="1"/>
      <c r="I111" s="1"/>
    </row>
    <row r="112" spans="1:16" s="78" customFormat="1" ht="18.75" customHeight="1" x14ac:dyDescent="0.2">
      <c r="B112" s="81" t="s">
        <v>15</v>
      </c>
      <c r="C112" s="79"/>
      <c r="D112" s="79"/>
      <c r="E112" s="79"/>
      <c r="F112" s="79"/>
      <c r="G112" s="79"/>
      <c r="H112" s="79"/>
      <c r="I112" s="79"/>
    </row>
    <row r="113" spans="1:2" x14ac:dyDescent="0.2">
      <c r="A113" s="5"/>
      <c r="B113" s="81" t="s">
        <v>56</v>
      </c>
    </row>
    <row r="114" spans="1:2" ht="12.75" customHeight="1" x14ac:dyDescent="0.2">
      <c r="B114" s="81" t="s">
        <v>57</v>
      </c>
    </row>
  </sheetData>
  <mergeCells count="85">
    <mergeCell ref="C101:C105"/>
    <mergeCell ref="B88:B93"/>
    <mergeCell ref="C88:C93"/>
    <mergeCell ref="B101:B105"/>
    <mergeCell ref="B84:I84"/>
    <mergeCell ref="B85:D85"/>
    <mergeCell ref="B86:C86"/>
    <mergeCell ref="B87:D87"/>
    <mergeCell ref="C97:C100"/>
    <mergeCell ref="C111:D111"/>
    <mergeCell ref="A51:I51"/>
    <mergeCell ref="A50:D50"/>
    <mergeCell ref="E52:E53"/>
    <mergeCell ref="F52:I52"/>
    <mergeCell ref="A54:I54"/>
    <mergeCell ref="C61:C62"/>
    <mergeCell ref="C74:C77"/>
    <mergeCell ref="C58:C59"/>
    <mergeCell ref="A53:B53"/>
    <mergeCell ref="C56:C57"/>
    <mergeCell ref="A52:D52"/>
    <mergeCell ref="C83:D83"/>
    <mergeCell ref="C108:D108"/>
    <mergeCell ref="B73:B82"/>
    <mergeCell ref="C78:C82"/>
    <mergeCell ref="N109:N110"/>
    <mergeCell ref="O109:O110"/>
    <mergeCell ref="P109:P110"/>
    <mergeCell ref="J109:J110"/>
    <mergeCell ref="K109:K110"/>
    <mergeCell ref="L109:L110"/>
    <mergeCell ref="M109:M110"/>
    <mergeCell ref="A44:A49"/>
    <mergeCell ref="B44:B49"/>
    <mergeCell ref="C44:C49"/>
    <mergeCell ref="A73:A109"/>
    <mergeCell ref="C65:I65"/>
    <mergeCell ref="C66:C69"/>
    <mergeCell ref="C63:C64"/>
    <mergeCell ref="C55:I55"/>
    <mergeCell ref="C60:I60"/>
    <mergeCell ref="C73:I73"/>
    <mergeCell ref="C70:C72"/>
    <mergeCell ref="B55:B72"/>
    <mergeCell ref="C94:C96"/>
    <mergeCell ref="B94:B96"/>
    <mergeCell ref="B97:B100"/>
    <mergeCell ref="C106:D106"/>
    <mergeCell ref="A10:A11"/>
    <mergeCell ref="B10:B11"/>
    <mergeCell ref="C10:C11"/>
    <mergeCell ref="A1:I1"/>
    <mergeCell ref="E3:E4"/>
    <mergeCell ref="F3:I3"/>
    <mergeCell ref="A5:I5"/>
    <mergeCell ref="A3:D3"/>
    <mergeCell ref="A4:B4"/>
    <mergeCell ref="A6:A7"/>
    <mergeCell ref="B6:B7"/>
    <mergeCell ref="C6:C7"/>
    <mergeCell ref="B8:B9"/>
    <mergeCell ref="C8:C9"/>
    <mergeCell ref="A8:A9"/>
    <mergeCell ref="A12:A15"/>
    <mergeCell ref="B12:B15"/>
    <mergeCell ref="C12:C15"/>
    <mergeCell ref="A16:A20"/>
    <mergeCell ref="B16:B20"/>
    <mergeCell ref="C16:C20"/>
    <mergeCell ref="A21:D21"/>
    <mergeCell ref="A22:I22"/>
    <mergeCell ref="F23:I23"/>
    <mergeCell ref="E23:E24"/>
    <mergeCell ref="C38:C43"/>
    <mergeCell ref="A23:D23"/>
    <mergeCell ref="A24:B24"/>
    <mergeCell ref="A25:I25"/>
    <mergeCell ref="B26:B31"/>
    <mergeCell ref="A32:A37"/>
    <mergeCell ref="B32:B37"/>
    <mergeCell ref="C32:C37"/>
    <mergeCell ref="B38:B43"/>
    <mergeCell ref="A26:A31"/>
    <mergeCell ref="A38:A43"/>
    <mergeCell ref="C26:C31"/>
  </mergeCells>
  <phoneticPr fontId="0" type="noConversion"/>
  <pageMargins left="0.51181102362204722" right="0.23622047244094491" top="0.6692913385826772" bottom="0.51181102362204722" header="0.51181102362204722" footer="0.27559055118110237"/>
  <pageSetup scale="61" fitToHeight="0" orientation="landscape" r:id="rId1"/>
  <headerFooter alignWithMargins="0">
    <oddHeader>&amp;CRFP EVALUATION GRID - SAMPLE (BFM/FPC)</oddHeader>
    <oddFooter>&amp;C&amp;P&amp;R&amp;8Form AM 10-11 (October 2012)</oddFooter>
  </headerFooter>
  <rowBreaks count="2" manualBreakCount="2">
    <brk id="22" max="16383" man="1"/>
    <brk id="5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AdminFormManualReferences"><![CDATA[<a title="AM Item 10.2" href="/EN/Chap10/Pages/Item10.2.aspx" target="_blank">AM Item 10.2</a><br><a title="AM Item 7.2" href="/EN/Chap7/Pages/Item7.2.aspx" target="_blank">AM Item 7.2</a><br><a title="AM Item 7.4" href="/EN/Chap7/Pages/Item7.4.aspx" target="_blank">AM Item 7.4</a>]]></LongProp>
  <LongProp xmlns="" name="ManualReferences"><![CDATA[<a title="AM Item 10.2" href="/sites/ADM-Manual/ManualDocumentsEn/Forms/Gallery.aspx?FilterType1=Lookup&amp;FilterField1=_Section_x003A_NavId&amp;FilterValue1=c10s2" target="_blank">AM Item 10.2</a><br><a title="AM Item 7.2" href="/sites/ADM-Manual/ManualDocumentsEn/Forms/Gallery.aspx?FilterType1=Lookup&amp;FilterField1=_Section_x003A_NavId&amp;FilterValue1=c7s2" target="_blank">AM Item 7.2</a><br><a title="AM Item 7.4" href="/sites/ADM-Manual/ManualDocumentsEn/Forms/Gallery.aspx?FilterType1=Lookup&amp;FilterField1=_Section_x003A_NavId&amp;FilterValue1=c7s4" target="_blank">AM Item 7.4</a>]]></LongProp>
</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354335BECF21B40B6CCFAE91E076EEB" ma:contentTypeVersion="26" ma:contentTypeDescription="Create a new document." ma:contentTypeScope="" ma:versionID="717af3296dd2700be0a564f25f7ec011">
  <xsd:schema xmlns:xsd="http://www.w3.org/2001/XMLSchema" xmlns:xs="http://www.w3.org/2001/XMLSchema" xmlns:p="http://schemas.microsoft.com/office/2006/metadata/properties" xmlns:ns2="f8ef70f3-4e3d-42be-bd40-fbc1cacc1519" xmlns:ns3="5b799ec2-212c-48b5-b7ff-d14ec6cbce2b" targetNamespace="http://schemas.microsoft.com/office/2006/metadata/properties" ma:root="true" ma:fieldsID="90962cb188b5094015c65625e7a17d6f" ns2:_="" ns3:_="">
    <xsd:import namespace="f8ef70f3-4e3d-42be-bd40-fbc1cacc1519"/>
    <xsd:import namespace="5b799ec2-212c-48b5-b7ff-d14ec6cbce2b"/>
    <xsd:element name="properties">
      <xsd:complexType>
        <xsd:sequence>
          <xsd:element name="documentManagement">
            <xsd:complexType>
              <xsd:all>
                <xsd:element ref="ns2:Date" minOccurs="0"/>
                <xsd:element ref="ns2:Sections"/>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OCR"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Number" minOccurs="0"/>
                <xsd:element ref="ns2:Lastupdate" minOccurs="0"/>
                <xsd:element ref="ns2:lastmodification" minOccurs="0"/>
                <xsd:element ref="ns2: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ef70f3-4e3d-42be-bd40-fbc1cacc1519" elementFormDefault="qualified">
    <xsd:import namespace="http://schemas.microsoft.com/office/2006/documentManagement/types"/>
    <xsd:import namespace="http://schemas.microsoft.com/office/infopath/2007/PartnerControls"/>
    <xsd:element name="Date" ma:index="2" nillable="true" ma:displayName="Date" ma:format="DateOnly" ma:internalName="Date" ma:readOnly="false">
      <xsd:simpleType>
        <xsd:restriction base="dms:DateTime"/>
      </xsd:simpleType>
    </xsd:element>
    <xsd:element name="Sections" ma:index="3" ma:displayName="Sections" ma:format="Dropdown" ma:list="UserInfo" ma:SharePointGroup="0" ma:internalName="Sections" ma:readOnly="false">
      <xsd:complexType>
        <xsd:complexContent>
          <xsd:extension base="dms:UserMulti">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hidden="true" ma:internalName="MediaServiceKeyPoints" ma:readOnly="true">
      <xsd:simpleType>
        <xsd:restriction base="dms:Note"/>
      </xsd:simpleType>
    </xsd:element>
    <xsd:element name="MediaServiceAutoTags" ma:index="12" nillable="true" ma:displayName="Tags" ma:hidden="true"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hidden="true" ma:internalName="MediaServiceLocation" ma:readOnly="true">
      <xsd:simpleType>
        <xsd:restriction base="dms:Text"/>
      </xsd:simpleType>
    </xsd:element>
    <xsd:element name="MediaServiceOCR" ma:index="19" nillable="true" ma:displayName="Extracted Text" ma:hidden="true" ma:internalName="MediaServiceOCR" ma:readOnly="true">
      <xsd:simpleType>
        <xsd:restriction base="dms:Note"/>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0cec18f-64e3-475c-b7ef-ac8bd502240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Number" ma:index="28" nillable="true" ma:displayName="Number" ma:format="Dropdown" ma:internalName="Number" ma:percentage="FALSE">
      <xsd:simpleType>
        <xsd:restriction base="dms:Number"/>
      </xsd:simpleType>
    </xsd:element>
    <xsd:element name="Lastupdate" ma:index="29" nillable="true" ma:displayName="Last update" ma:format="DateTime" ma:internalName="Lastupdate">
      <xsd:simpleType>
        <xsd:restriction base="dms:DateTime"/>
      </xsd:simpleType>
    </xsd:element>
    <xsd:element name="lastmodification" ma:index="30" nillable="true" ma:displayName="last modification" ma:format="DateTime" ma:internalName="lastmodification">
      <xsd:simpleType>
        <xsd:restriction base="dms:DateTime"/>
      </xsd:simpleType>
    </xsd:element>
    <xsd:element name="time" ma:index="31" nillable="true" ma:displayName="time" ma:format="DateOnly" ma:internalName="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b799ec2-212c-48b5-b7ff-d14ec6cbce2b" elementFormDefault="qualified">
    <xsd:import namespace="http://schemas.microsoft.com/office/2006/documentManagement/types"/>
    <xsd:import namespace="http://schemas.microsoft.com/office/infopath/2007/PartnerControls"/>
    <xsd:element name="SharedWithUsers" ma:index="17"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hidden="true" ma:internalName="SharedWithDetails" ma:readOnly="true">
      <xsd:simpleType>
        <xsd:restriction base="dms:Note"/>
      </xsd:simpleType>
    </xsd:element>
    <xsd:element name="TaxCatchAll" ma:index="23" nillable="true" ma:displayName="Taxonomy Catch All Column" ma:hidden="true" ma:list="{1eed4bcd-6f00-4b5e-92d6-8cfa33652163}" ma:internalName="TaxCatchAll" ma:readOnly="false" ma:showField="CatchAllData" ma:web="5b799ec2-212c-48b5-b7ff-d14ec6cbce2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umber xmlns="f8ef70f3-4e3d-42be-bd40-fbc1cacc1519" xsi:nil="true"/>
    <TaxCatchAll xmlns="5b799ec2-212c-48b5-b7ff-d14ec6cbce2b" xsi:nil="true"/>
    <Date xmlns="f8ef70f3-4e3d-42be-bd40-fbc1cacc1519" xsi:nil="true"/>
    <Lastupdate xmlns="f8ef70f3-4e3d-42be-bd40-fbc1cacc1519" xsi:nil="true"/>
    <Sections xmlns="f8ef70f3-4e3d-42be-bd40-fbc1cacc1519">
      <UserInfo>
        <DisplayName/>
        <AccountId/>
        <AccountType/>
      </UserInfo>
    </Sections>
    <lcf76f155ced4ddcb4097134ff3c332f xmlns="f8ef70f3-4e3d-42be-bd40-fbc1cacc1519">
      <Terms xmlns="http://schemas.microsoft.com/office/infopath/2007/PartnerControls"/>
    </lcf76f155ced4ddcb4097134ff3c332f>
    <lastmodification xmlns="f8ef70f3-4e3d-42be-bd40-fbc1cacc1519" xsi:nil="true"/>
    <time xmlns="f8ef70f3-4e3d-42be-bd40-fbc1cacc1519" xsi:nil="true"/>
    <SharedWithUsers xmlns="5b799ec2-212c-48b5-b7ff-d14ec6cbce2b">
      <UserInfo>
        <DisplayName/>
        <AccountId xsi:nil="true"/>
        <AccountType/>
      </UserInfo>
    </SharedWithUsers>
  </documentManagement>
</p:properties>
</file>

<file path=customXml/itemProps1.xml><?xml version="1.0" encoding="utf-8"?>
<ds:datastoreItem xmlns:ds="http://schemas.openxmlformats.org/officeDocument/2006/customXml" ds:itemID="{2564B752-57A7-4604-8C1F-9DB966ED5A91}">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5CF4C110-2A7C-49A5-B579-DA0A05184C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ef70f3-4e3d-42be-bd40-fbc1cacc1519"/>
    <ds:schemaRef ds:uri="5b799ec2-212c-48b5-b7ff-d14ec6cbce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48A1E8-F748-43A7-9E76-8C17AF59F119}">
  <ds:schemaRefs>
    <ds:schemaRef ds:uri="http://schemas.microsoft.com/sharepoint/v3/contenttype/forms"/>
  </ds:schemaRefs>
</ds:datastoreItem>
</file>

<file path=customXml/itemProps4.xml><?xml version="1.0" encoding="utf-8"?>
<ds:datastoreItem xmlns:ds="http://schemas.openxmlformats.org/officeDocument/2006/customXml" ds:itemID="{05BB2CFB-1F08-4E9C-B9FF-BE8B0D076A66}">
  <ds:schemaRefs>
    <ds:schemaRef ds:uri="http://schemas.microsoft.com/office/2006/metadata/properties"/>
    <ds:schemaRef ds:uri="http://schemas.microsoft.com/office/infopath/2007/PartnerControls"/>
    <ds:schemaRef ds:uri="f8ef70f3-4e3d-42be-bd40-fbc1cacc1519"/>
    <ds:schemaRef ds:uri="5b799ec2-212c-48b5-b7ff-d14ec6cbce2b"/>
  </ds:schemaRefs>
</ds:datastoreItem>
</file>

<file path=docMetadata/LabelInfo.xml><?xml version="1.0" encoding="utf-8"?>
<clbl:labelList xmlns:clbl="http://schemas.microsoft.com/office/2020/mipLabelMetadata">
  <clbl:label id="{f8e024d6-51f2-471b-ac2c-b1117d65062e}" enabled="1" method="Standard" siteId="{1d4fae52-39b3-4bfa-b0b3-022956b11194}"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TECHNICAL_ILK</vt:lpstr>
      <vt:lpstr>TECHNICAL_ILK!Print_Area</vt:lpstr>
    </vt:vector>
  </TitlesOfParts>
  <Manager/>
  <Company>UNESCO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Form AM 10-11 RFP Evaluation - SAMPLE</dc:subject>
  <dc:creator>BFM/FPC/PRO</dc:creator>
  <cp:keywords>evaluation; procurement; sample; rechnical; RFP; Bid</cp:keywords>
  <dc:description>Ex Form 803A
RFP Evaluation - SAMPLE 
Updated 31 Oct 2012</dc:description>
  <cp:lastModifiedBy>Karanja, Joseph</cp:lastModifiedBy>
  <cp:revision/>
  <dcterms:created xsi:type="dcterms:W3CDTF">2005-03-02T15:51:52Z</dcterms:created>
  <dcterms:modified xsi:type="dcterms:W3CDTF">2025-03-07T09:16:44Z</dcterms:modified>
  <cp:category>Procurement</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st Publishing Date">
    <vt:lpwstr>2012-10-31T00:00:00Z</vt:lpwstr>
  </property>
  <property fmtid="{D5CDD505-2E9C-101B-9397-08002B2CF9AE}" pid="3" name="AdminFormNote">
    <vt:lpwstr>&lt;em&gt;&lt;font size="1"&gt;Previous Form 803A&lt;/font&gt;&lt;/em&gt;</vt:lpwstr>
  </property>
  <property fmtid="{D5CDD505-2E9C-101B-9397-08002B2CF9AE}" pid="4" name="Reference Number">
    <vt:lpwstr>Form AM 10-11</vt:lpwstr>
  </property>
  <property fmtid="{D5CDD505-2E9C-101B-9397-08002B2CF9AE}" pid="5" name="AdminFormOrderNumber">
    <vt:lpwstr>1011.00000000000</vt:lpwstr>
  </property>
  <property fmtid="{D5CDD505-2E9C-101B-9397-08002B2CF9AE}" pid="6" name="AdminFormManualReferences">
    <vt:lpwstr>&lt;a title="AM Item 10.2" href="/EN/Chap10/Pages/Item10.2.aspx" target="_blank"&gt;AM Item 10.2&lt;/a&gt;&lt;br&gt;&lt;a title="AM Item 7.2" href="/EN/Chap7/Pages/Item7.2.aspx" target="_blank"&gt;AM Item 7.2&lt;/a&gt;&lt;br&gt;&lt;a title="AM Item 7.4" href="/EN/Chap7/Pages/Item7.4.aspx" targ</vt:lpwstr>
  </property>
  <property fmtid="{D5CDD505-2E9C-101B-9397-08002B2CF9AE}" pid="7" name="ContentType">
    <vt:lpwstr>Admin Manual Forms Content Type</vt:lpwstr>
  </property>
  <property fmtid="{D5CDD505-2E9C-101B-9397-08002B2CF9AE}" pid="8" name="URL">
    <vt:lpwstr/>
  </property>
  <property fmtid="{D5CDD505-2E9C-101B-9397-08002B2CF9AE}" pid="9" name="display_urn:schemas-microsoft-com:office:office#Editor">
    <vt:lpwstr>Ellis, Tracy Maria</vt:lpwstr>
  </property>
  <property fmtid="{D5CDD505-2E9C-101B-9397-08002B2CF9AE}" pid="10" name="display_urn:schemas-microsoft-com:office:office#Author">
    <vt:lpwstr>Ellis, Tracy Maria</vt:lpwstr>
  </property>
  <property fmtid="{D5CDD505-2E9C-101B-9397-08002B2CF9AE}" pid="11" name="_dlc_DocId">
    <vt:lpwstr>VDN5PMCSHNYJ-1748840331-14</vt:lpwstr>
  </property>
  <property fmtid="{D5CDD505-2E9C-101B-9397-08002B2CF9AE}" pid="12" name="_dlc_DocIdItemGuid">
    <vt:lpwstr>18ae607d-f7a7-4f2a-a46b-fcb3be5a58ed</vt:lpwstr>
  </property>
  <property fmtid="{D5CDD505-2E9C-101B-9397-08002B2CF9AE}" pid="13" name="_dlc_DocIdUrl">
    <vt:lpwstr>https://manual-part1.unesco.org/EN/_layouts/15/DocIdRedir.aspx?ID=VDN5PMCSHNYJ-1748840331-14, VDN5PMCSHNYJ-1748840331-14</vt:lpwstr>
  </property>
  <property fmtid="{D5CDD505-2E9C-101B-9397-08002B2CF9AE}" pid="14" name="ContentTypeId">
    <vt:lpwstr>0x0101009354335BECF21B40B6CCFAE91E076EEB</vt:lpwstr>
  </property>
  <property fmtid="{D5CDD505-2E9C-101B-9397-08002B2CF9AE}" pid="15" name="MediaServiceImageTags">
    <vt:lpwstr/>
  </property>
  <property fmtid="{D5CDD505-2E9C-101B-9397-08002B2CF9AE}" pid="16" name="Order">
    <vt:r8>592500</vt:r8>
  </property>
  <property fmtid="{D5CDD505-2E9C-101B-9397-08002B2CF9AE}" pid="17" name="ComplianceAssetId">
    <vt:lpwstr/>
  </property>
  <property fmtid="{D5CDD505-2E9C-101B-9397-08002B2CF9AE}" pid="18" name="_ExtendedDescription">
    <vt:lpwstr/>
  </property>
  <property fmtid="{D5CDD505-2E9C-101B-9397-08002B2CF9AE}" pid="19" name="TriggerFlowInfo">
    <vt:lpwstr/>
  </property>
</Properties>
</file>