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alor Resumo" sheetId="1" r:id="rId4"/>
    <sheet state="visible" name="Cronograma L4 Pe. Ant. Curti " sheetId="2" r:id="rId5"/>
    <sheet state="visible" name="Cronograma L4 Koko Waraura" sheetId="3" r:id="rId6"/>
    <sheet state="visible" name="Cronograma L4 Ant. Gastão" sheetId="4" r:id="rId7"/>
    <sheet state="visible" name="Cronograma L4 Tuxaua Evanderson" sheetId="5" r:id="rId8"/>
  </sheets>
  <definedNames/>
  <calcPr/>
</workbook>
</file>

<file path=xl/sharedStrings.xml><?xml version="1.0" encoding="utf-8"?>
<sst xmlns="http://schemas.openxmlformats.org/spreadsheetml/2006/main" count="290" uniqueCount="145">
  <si>
    <t>Construção de 10 escolas indígenas nos estados do Pará e Roraima, Brasil</t>
  </si>
  <si>
    <t>DATA:</t>
  </si>
  <si>
    <t>Data-base:</t>
  </si>
  <si>
    <t>BDI Obra:</t>
  </si>
  <si>
    <t xml:space="preserve">Enc. sociais: </t>
  </si>
  <si>
    <t>Não Desonerado</t>
  </si>
  <si>
    <t>Lote 4:</t>
  </si>
  <si>
    <t>Uiramutã, Normandia e Pacaraima - RR</t>
  </si>
  <si>
    <t>Escolas:</t>
  </si>
  <si>
    <t>E.I. Padre Antonio Curti, E.I Koko Waraura, E.M.I. Antônio Gastão e E.I. Tuxaua Evanderson</t>
  </si>
  <si>
    <t>Empresa:</t>
  </si>
  <si>
    <t>#</t>
  </si>
  <si>
    <t>PRODUTO</t>
  </si>
  <si>
    <t>Unid.</t>
  </si>
  <si>
    <t>E.I. Padre Antonio Curti (2 salas)</t>
  </si>
  <si>
    <t>E.I Koko Waraura (2 salas)</t>
  </si>
  <si>
    <t>E.M.I. Antônio Gastão (1 sala)</t>
  </si>
  <si>
    <t>E.I. Tuxaua Evanderson (2 salas)</t>
  </si>
  <si>
    <t>VALOR TOTAL (R$)</t>
  </si>
  <si>
    <t>PESO (%)</t>
  </si>
  <si>
    <t>QUANT.</t>
  </si>
  <si>
    <t>VALOR</t>
  </si>
  <si>
    <t xml:space="preserve">F A S E    A      P L A N E J A M E N T O </t>
  </si>
  <si>
    <t>1</t>
  </si>
  <si>
    <t>Estudos do local</t>
  </si>
  <si>
    <t>1.1</t>
  </si>
  <si>
    <t>Levantamento planialtimétrico cadastral</t>
  </si>
  <si>
    <t>m²</t>
  </si>
  <si>
    <t>1.2</t>
  </si>
  <si>
    <t>Sondagem do solo</t>
  </si>
  <si>
    <t>un</t>
  </si>
  <si>
    <t>1.3</t>
  </si>
  <si>
    <t>Estudo Geofísico</t>
  </si>
  <si>
    <t>km²</t>
  </si>
  <si>
    <t>1.4</t>
  </si>
  <si>
    <t>Avaliação do local</t>
  </si>
  <si>
    <t>2</t>
  </si>
  <si>
    <t>Gestão social</t>
  </si>
  <si>
    <t>2.1</t>
  </si>
  <si>
    <t>Relatório de início das atividades</t>
  </si>
  <si>
    <t>2.2</t>
  </si>
  <si>
    <t>Relatório de apresentação do projeto e planejamento de obra</t>
  </si>
  <si>
    <t>3</t>
  </si>
  <si>
    <t>Projeto Executivo</t>
  </si>
  <si>
    <t>3.1</t>
  </si>
  <si>
    <t>Arquitetônico</t>
  </si>
  <si>
    <t>3.2</t>
  </si>
  <si>
    <t>Estrutural</t>
  </si>
  <si>
    <t>3.3</t>
  </si>
  <si>
    <t>Água fria</t>
  </si>
  <si>
    <t>3.4</t>
  </si>
  <si>
    <t>Esgoto sanitário</t>
  </si>
  <si>
    <t>3.5</t>
  </si>
  <si>
    <t>Instalações de Gás</t>
  </si>
  <si>
    <t>3.6</t>
  </si>
  <si>
    <t>Sistema de proteção contra incêndio</t>
  </si>
  <si>
    <t>3.7</t>
  </si>
  <si>
    <t>Instalações Elétricas e de rede lógica</t>
  </si>
  <si>
    <t>3.8</t>
  </si>
  <si>
    <t>SPDA</t>
  </si>
  <si>
    <t>3.9</t>
  </si>
  <si>
    <t>Impermeabilização</t>
  </si>
  <si>
    <t>3.10</t>
  </si>
  <si>
    <t>Sistema fotovoltaico de energia</t>
  </si>
  <si>
    <t>3.11</t>
  </si>
  <si>
    <t>Fossa/ tratamento ecológico do esgoto</t>
  </si>
  <si>
    <t>3.12</t>
  </si>
  <si>
    <t>Poço profundo</t>
  </si>
  <si>
    <t>4</t>
  </si>
  <si>
    <t>Caderno de projeto e obra</t>
  </si>
  <si>
    <t>4.1</t>
  </si>
  <si>
    <t>Memorial descritivo, Memorial de cálculo e Quantitativos</t>
  </si>
  <si>
    <t>4.2</t>
  </si>
  <si>
    <t>Caderno de Encargos e Especificações Técnicas</t>
  </si>
  <si>
    <t>4.3</t>
  </si>
  <si>
    <t>ARTs</t>
  </si>
  <si>
    <t>4.4</t>
  </si>
  <si>
    <t>Orçamento e cronograma</t>
  </si>
  <si>
    <t>4.5</t>
  </si>
  <si>
    <t>Planejamento do canteiro de obras</t>
  </si>
  <si>
    <t>4.6</t>
  </si>
  <si>
    <t>Licenciamentos e aprovações</t>
  </si>
  <si>
    <t>4.7</t>
  </si>
  <si>
    <t>Autorização para perfurar o poço</t>
  </si>
  <si>
    <t>4.8</t>
  </si>
  <si>
    <t xml:space="preserve">Plano de Demolição </t>
  </si>
  <si>
    <t>F A S E     B     E X E C U Ç Ã O   D E   O B R A</t>
  </si>
  <si>
    <t>5</t>
  </si>
  <si>
    <t>Atividades Prévias</t>
  </si>
  <si>
    <t>5.1</t>
  </si>
  <si>
    <t>Demolição</t>
  </si>
  <si>
    <t>m³</t>
  </si>
  <si>
    <t>5.2</t>
  </si>
  <si>
    <t>Serviços preliminares (mobilização, limpeza do terreno e canteiro)</t>
  </si>
  <si>
    <t>6</t>
  </si>
  <si>
    <t>Implementação</t>
  </si>
  <si>
    <t>6.1</t>
  </si>
  <si>
    <t>Execução da escola</t>
  </si>
  <si>
    <t>6.2</t>
  </si>
  <si>
    <t>Administração local (logística inclusa)</t>
  </si>
  <si>
    <t>7</t>
  </si>
  <si>
    <t>Externa</t>
  </si>
  <si>
    <t>7.1</t>
  </si>
  <si>
    <t>7.2</t>
  </si>
  <si>
    <t>Fossa septica</t>
  </si>
  <si>
    <t>7.3</t>
  </si>
  <si>
    <t>Fechamento perimetral e urbanização</t>
  </si>
  <si>
    <t>8</t>
  </si>
  <si>
    <t>Documental</t>
  </si>
  <si>
    <t>8.1</t>
  </si>
  <si>
    <t>Qualidade, saúde e segurança, meio ambiente e social</t>
  </si>
  <si>
    <t>8.2</t>
  </si>
  <si>
    <t>Documentação para emissão do Certificado de Recebimento (item 3.7)</t>
  </si>
  <si>
    <t>F A S E     C     P E R Í O D O   D E   N O T I F I C A Ç Ã O   D E   D E F E I T O S</t>
  </si>
  <si>
    <t>9</t>
  </si>
  <si>
    <t>Relatórios trimestrais</t>
  </si>
  <si>
    <t>Realização dos reparos e informes trimestrais</t>
  </si>
  <si>
    <t>Total (R$)</t>
  </si>
  <si>
    <t>Assinatura:</t>
  </si>
  <si>
    <t xml:space="preserve">Nome: </t>
  </si>
  <si>
    <t xml:space="preserve">CREA/CAU: </t>
  </si>
  <si>
    <t>Responsável pelo preenchimento
(Inserir nome completo e nº CREA ou CAU, e assinar)</t>
  </si>
  <si>
    <t>Escola:</t>
  </si>
  <si>
    <t>C R O N O G R A M A    F I S I C O  -  F I N A N C E I R O</t>
  </si>
  <si>
    <t>ITEM</t>
  </si>
  <si>
    <t>DESCRIÇÃO DOS SERVIÇOS</t>
  </si>
  <si>
    <t>VALOR (R$)</t>
  </si>
  <si>
    <t>% ITEM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</si>
  <si>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</si>
  <si>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</si>
  <si>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</si>
  <si>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</si>
  <si>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</si>
  <si>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</si>
  <si>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</si>
  <si>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</si>
  <si>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</si>
  <si>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</si>
  <si>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</si>
  <si>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</si>
  <si>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</si>
  <si>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VALOR TOTAL COM BDI</t>
  </si>
  <si>
    <t>MENSAL</t>
  </si>
  <si>
    <t>ACUMULADO</t>
  </si>
  <si>
    <t>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</si>
</sst>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_-[$R$-416]* #,##0.00_-;\-[$R$-416]* #,##0.00_-;_-[$R$-416]* &quot;-&quot;??_-;_-@"/>
    <numFmt numFmtId="165" formatCode="[$R$ -416]#,##0.00"/>
    <numFmt numFmtId="166" formatCode="#,##0.0"/>
    <numFmt numFmtId="167" formatCode="0.0%"/>
    <numFmt numFmtId="168" formatCode="_(* #,##0.00_);_(* \(#,##0.00\);_(* &quot;-&quot;??_);_(@_)"/>
    <numFmt numFmtId="169" formatCode="_-* #,##0.00_-;\-* #,##0.00_-;_-* &quot;-&quot;??_-;_-@"/>
    <numFmt numFmtId="170" formatCode="#,##0_ ;\-#,##0\ "/>
    <numFmt numFmtId="171" formatCode="_-&quot;R$&quot;\ * #,##0.00_-;\-&quot;R$&quot;\ * #,##0.00_-;_-&quot;R$&quot;\ * &quot;-&quot;??_-;_-@"/>
    <numFmt numFmtId="172" formatCode="0.0000%"/>
  </numFmts>
  <fonts count="11">
    <font>
      <sz val="10.0"/>
      <color rgb="FF000000"/>
      <name val="Arial"/>
      <scheme val="minor"/>
    </font>
    <font>
      <b/>
      <sz val="14.0"/>
      <color rgb="FF000000"/>
      <name val="Arial"/>
    </font>
    <font/>
    <font>
      <b/>
      <sz val="11.0"/>
      <color rgb="FF000000"/>
      <name val="Arial"/>
    </font>
    <font>
      <sz val="11.0"/>
      <color theme="1"/>
      <name val="Arial"/>
    </font>
    <font>
      <b/>
      <sz val="11.0"/>
      <color theme="1"/>
      <name val="Arial"/>
    </font>
    <font>
      <sz val="11.0"/>
      <color rgb="FF000000"/>
      <name val="Arial"/>
    </font>
    <font>
      <b/>
      <sz val="11.0"/>
      <color rgb="FF666666"/>
      <name val="Arial"/>
    </font>
    <font>
      <sz val="10.0"/>
      <color theme="1"/>
      <name val="Arial"/>
    </font>
    <font>
      <b/>
      <sz val="11.0"/>
      <color rgb="FFFF0000"/>
      <name val="Arial"/>
    </font>
    <font>
      <sz val="11.0"/>
      <color rgb="FFFFFFFF"/>
      <name val="Arial"/>
    </font>
  </fonts>
  <fills count="1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00B0F0"/>
        <bgColor rgb="FF00B0F0"/>
      </patternFill>
    </fill>
    <fill>
      <patternFill patternType="solid">
        <fgColor rgb="FFA4C2F4"/>
        <bgColor rgb="FFA4C2F4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DADADA"/>
        <bgColor rgb="FFDADADA"/>
      </patternFill>
    </fill>
    <fill>
      <patternFill patternType="solid">
        <fgColor rgb="FFC5E0B3"/>
        <bgColor rgb="FFC5E0B3"/>
      </patternFill>
    </fill>
    <fill>
      <patternFill patternType="solid">
        <fgColor rgb="FFADB9CA"/>
        <bgColor rgb="FFADB9CA"/>
      </patternFill>
    </fill>
  </fills>
  <borders count="94">
    <border/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top style="thin">
        <color rgb="FFD8D8D8"/>
      </top>
    </border>
    <border>
      <left style="thin">
        <color rgb="FFD8D8D8"/>
      </left>
      <top style="thin">
        <color rgb="FFD8D8D8"/>
      </top>
      <bottom style="thin">
        <color rgb="FFFFFFFF"/>
      </bottom>
    </border>
    <border>
      <bottom style="thin">
        <color rgb="FFFFFFFF"/>
      </bottom>
    </border>
    <border>
      <top style="thin">
        <color rgb="FFFFFFFF"/>
      </top>
    </border>
    <border>
      <left/>
      <top style="thin">
        <color rgb="FFFFFFFF"/>
      </top>
      <bottom style="thin">
        <color rgb="FFFFFFFF"/>
      </bottom>
    </border>
    <border>
      <right style="thin">
        <color rgb="FFD8D8D8"/>
      </right>
      <top style="thin">
        <color rgb="FFFFFFFF"/>
      </top>
    </border>
    <border>
      <left style="thin">
        <color rgb="FFD8D8D8"/>
      </left>
      <top style="thin">
        <color rgb="FFFFFFFF"/>
      </top>
      <bottom style="thin">
        <color rgb="FFFFFFFF"/>
      </bottom>
    </border>
    <border>
      <right/>
      <top style="thin">
        <color rgb="FFFFFFFF"/>
      </top>
      <bottom style="thin">
        <color rgb="FFFFFFFF"/>
      </bottom>
    </border>
    <border>
      <left/>
      <top style="thin">
        <color rgb="FFFFFFFF"/>
      </top>
    </border>
    <border>
      <right/>
      <top style="thin">
        <color rgb="FFFFFFFF"/>
      </top>
    </border>
    <border>
      <left/>
      <top style="thin">
        <color rgb="FFFFFFFF"/>
      </top>
      <bottom/>
    </border>
    <border>
      <right/>
      <top style="thin">
        <color rgb="FFFFFFFF"/>
      </top>
      <bottom/>
    </border>
    <border>
      <right style="thin">
        <color rgb="FFFFFFFF"/>
      </right>
      <top style="thin">
        <color rgb="FFFFFFFF"/>
      </top>
    </border>
    <border>
      <right style="thin">
        <color rgb="FFA4C2F4"/>
      </right>
      <top style="thin">
        <color rgb="FF000000"/>
      </top>
    </border>
    <border>
      <left style="thin">
        <color rgb="FFA4C2F4"/>
      </lef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A4C2F4"/>
      </right>
      <bottom style="thin">
        <color rgb="FF000000"/>
      </bottom>
    </border>
    <border>
      <left style="thin">
        <color rgb="FFA4C2F4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B7B7B7"/>
      </right>
      <top style="thin">
        <color rgb="FF000000"/>
      </top>
      <bottom style="thin">
        <color rgb="FF000000"/>
      </bottom>
    </border>
    <border>
      <left style="thin">
        <color rgb="FFB7B7B7"/>
      </left>
      <right style="thin">
        <color rgb="FFB7B7B7"/>
      </right>
      <top style="thin">
        <color rgb="FF000000"/>
      </top>
      <bottom style="thin">
        <color rgb="FF000000"/>
      </bottom>
    </border>
    <border>
      <left style="thin">
        <color rgb="FFB7B7B7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left style="thin">
        <color rgb="FFB7B7B7"/>
      </left>
      <right style="thin">
        <color rgb="FFB7B7B7"/>
      </right>
      <bottom style="thin">
        <color rgb="FF000000"/>
      </bottom>
    </border>
    <border>
      <left style="thin">
        <color rgb="FFD9D9D9"/>
      </left>
      <right style="thin">
        <color rgb="FFD9D9D9"/>
      </right>
      <bottom style="thin">
        <color rgb="FF000000"/>
      </bottom>
    </border>
    <border>
      <left style="thin">
        <color rgb="FFFFFFFF"/>
      </lef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B7B7B7"/>
      </right>
      <top style="thin">
        <color rgb="FFFFFFFF"/>
      </top>
      <bottom style="thin">
        <color rgb="FFFFFFFF"/>
      </bottom>
    </border>
    <border>
      <left style="thin">
        <color rgb="FFB7B7B7"/>
      </left>
      <right style="thin">
        <color rgb="FFB7B7B7"/>
      </right>
      <top/>
      <bottom/>
    </border>
    <border>
      <left style="thin">
        <color rgb="FFB7B7B7"/>
      </left>
      <right style="thin">
        <color rgb="FFB7B7B7"/>
      </right>
    </border>
    <border>
      <left style="thin">
        <color rgb="FFB7B7B7"/>
      </left>
      <right style="thin">
        <color rgb="FFB7B7B7"/>
      </right>
      <top style="thin">
        <color rgb="FFFFFFFF"/>
      </top>
      <bottom style="thin">
        <color rgb="FFFFFFFF"/>
      </bottom>
    </border>
    <border>
      <left style="thin">
        <color rgb="FFB7B7B7"/>
      </left>
      <right/>
      <top/>
      <bottom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</border>
    <border>
      <left style="thin">
        <color rgb="FF00B0F0"/>
      </left>
      <right style="thin">
        <color rgb="FF00B0F0"/>
      </right>
      <top style="thin">
        <color rgb="FF00B0F0"/>
      </top>
      <bottom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FFFFFF"/>
      </bottom>
    </border>
    <border>
      <left/>
      <top style="thick">
        <color rgb="FF000000"/>
      </top>
      <bottom style="thin">
        <color rgb="FFFFFFFF"/>
      </bottom>
    </border>
    <border>
      <right style="thin">
        <color rgb="FFFFFFFF"/>
      </right>
      <top style="thick">
        <color rgb="FF000000"/>
      </top>
      <bottom style="thin">
        <color rgb="FFFFFFFF"/>
      </bottom>
    </border>
    <border>
      <left/>
      <right/>
      <top/>
      <bottom style="thin">
        <color rgb="FFFFFFFF"/>
      </bottom>
    </border>
    <border>
      <left/>
      <right/>
      <top/>
      <bottom/>
    </border>
    <border>
      <left/>
      <right/>
      <top style="thin">
        <color rgb="FFFFFFFF"/>
      </top>
      <bottom/>
    </border>
    <border>
      <left style="thin">
        <color rgb="FF000000"/>
      </left>
    </border>
    <border>
      <left/>
      <right/>
      <top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DADADA"/>
      </right>
      <top/>
      <bottom style="thin">
        <color rgb="FF000000"/>
      </bottom>
    </border>
    <border>
      <left style="thin">
        <color rgb="FFDADADA"/>
      </left>
      <right style="thin">
        <color rgb="FFDADADA"/>
      </right>
      <top/>
      <bottom style="thin">
        <color rgb="FF000000"/>
      </bottom>
    </border>
    <border>
      <left style="thin">
        <color rgb="FFDADADA"/>
      </left>
      <right style="thin">
        <color rgb="FFDADADA"/>
      </right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F3F3F3"/>
      </right>
    </border>
    <border>
      <left style="thin">
        <color rgb="FFF3F3F3"/>
      </left>
      <right style="thin">
        <color rgb="FFF3F3F3"/>
      </right>
      <top style="medium">
        <color rgb="FF000000"/>
      </top>
      <bottom style="medium">
        <color rgb="FF000000"/>
      </bottom>
    </border>
    <border>
      <left style="thin">
        <color rgb="FFF3F3F3"/>
      </left>
      <right style="thin">
        <color rgb="FFF3F3F3"/>
      </right>
      <top style="medium">
        <color rgb="FF000000"/>
      </top>
    </border>
    <border>
      <left style="thin">
        <color rgb="FFF3F3F3"/>
      </left>
      <top style="medium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19">
    <xf borderId="0" fillId="0" fontId="0" numFmtId="0" xfId="0" applyAlignment="1" applyFont="1">
      <alignment readingOrder="0" shrinkToFit="0" vertical="bottom" wrapText="0"/>
    </xf>
    <xf borderId="1" fillId="0" fontId="1" numFmtId="164" xfId="0" applyAlignment="1" applyBorder="1" applyFont="1" applyNumberFormat="1">
      <alignment horizontal="center" readingOrder="0" shrinkToFit="0" vertical="center" wrapText="1"/>
    </xf>
    <xf borderId="2" fillId="0" fontId="2" numFmtId="0" xfId="0" applyBorder="1" applyFont="1"/>
    <xf borderId="3" fillId="0" fontId="3" numFmtId="164" xfId="0" applyAlignment="1" applyBorder="1" applyFont="1" applyNumberFormat="1">
      <alignment horizontal="center" readingOrder="0" shrinkToFit="0" vertical="center" wrapText="1"/>
    </xf>
    <xf borderId="1" fillId="0" fontId="4" numFmtId="2" xfId="0" applyAlignment="1" applyBorder="1" applyFont="1" applyNumberFormat="1">
      <alignment vertical="center"/>
    </xf>
    <xf borderId="4" fillId="0" fontId="4" numFmtId="49" xfId="0" applyAlignment="1" applyBorder="1" applyFont="1" applyNumberFormat="1">
      <alignment horizontal="right" vertical="center"/>
    </xf>
    <xf borderId="4" fillId="0" fontId="4" numFmtId="0" xfId="0" applyAlignment="1" applyBorder="1" applyFont="1">
      <alignment vertical="center"/>
    </xf>
    <xf borderId="3" fillId="0" fontId="4" numFmtId="0" xfId="0" applyAlignment="1" applyBorder="1" applyFont="1">
      <alignment horizontal="center" vertical="center"/>
    </xf>
    <xf borderId="3" fillId="0" fontId="4" numFmtId="0" xfId="0" applyAlignment="1" applyBorder="1" applyFont="1">
      <alignment vertical="center"/>
    </xf>
    <xf borderId="5" fillId="2" fontId="3" numFmtId="49" xfId="0" applyAlignment="1" applyBorder="1" applyFill="1" applyFont="1" applyNumberFormat="1">
      <alignment horizontal="left" readingOrder="0" vertical="center"/>
    </xf>
    <xf borderId="6" fillId="2" fontId="4" numFmtId="14" xfId="0" applyAlignment="1" applyBorder="1" applyFont="1" applyNumberFormat="1">
      <alignment horizontal="left" shrinkToFit="0" vertical="center" wrapText="1"/>
    </xf>
    <xf borderId="3" fillId="0" fontId="5" numFmtId="164" xfId="0" applyAlignment="1" applyBorder="1" applyFont="1" applyNumberFormat="1">
      <alignment horizontal="center" readingOrder="0" vertical="center"/>
    </xf>
    <xf borderId="3" fillId="0" fontId="5" numFmtId="164" xfId="0" applyAlignment="1" applyBorder="1" applyFont="1" applyNumberFormat="1">
      <alignment horizontal="left" readingOrder="0" vertical="center"/>
    </xf>
    <xf borderId="1" fillId="0" fontId="5" numFmtId="164" xfId="0" applyAlignment="1" applyBorder="1" applyFont="1" applyNumberFormat="1">
      <alignment horizontal="left" readingOrder="0" vertical="center"/>
    </xf>
    <xf borderId="7" fillId="0" fontId="5" numFmtId="164" xfId="0" applyAlignment="1" applyBorder="1" applyFont="1" applyNumberFormat="1">
      <alignment horizontal="left" readingOrder="0" vertical="center"/>
    </xf>
    <xf borderId="3" fillId="0" fontId="4" numFmtId="164" xfId="0" applyAlignment="1" applyBorder="1" applyFont="1" applyNumberFormat="1">
      <alignment vertical="center"/>
    </xf>
    <xf borderId="8" fillId="2" fontId="3" numFmtId="49" xfId="0" applyAlignment="1" applyBorder="1" applyFont="1" applyNumberFormat="1">
      <alignment horizontal="left" readingOrder="0" vertical="center"/>
    </xf>
    <xf borderId="9" fillId="3" fontId="4" numFmtId="164" xfId="0" applyAlignment="1" applyBorder="1" applyFill="1" applyFont="1" applyNumberFormat="1">
      <alignment horizontal="left" shrinkToFit="0" vertical="center" wrapText="1"/>
    </xf>
    <xf borderId="9" fillId="3" fontId="4" numFmtId="14" xfId="0" applyAlignment="1" applyBorder="1" applyFont="1" applyNumberFormat="1">
      <alignment horizontal="left" shrinkToFit="0" vertical="center" wrapText="1"/>
    </xf>
    <xf borderId="10" fillId="2" fontId="3" numFmtId="49" xfId="0" applyAlignment="1" applyBorder="1" applyFont="1" applyNumberFormat="1">
      <alignment horizontal="left" readingOrder="0" vertical="center"/>
    </xf>
    <xf borderId="11" fillId="2" fontId="4" numFmtId="164" xfId="0" applyAlignment="1" applyBorder="1" applyFont="1" applyNumberFormat="1">
      <alignment readingOrder="0" vertical="center"/>
    </xf>
    <xf borderId="3" fillId="0" fontId="5" numFmtId="164" xfId="0" applyAlignment="1" applyBorder="1" applyFont="1" applyNumberFormat="1">
      <alignment horizontal="center" vertical="center"/>
    </xf>
    <xf borderId="3" fillId="0" fontId="5" numFmtId="164" xfId="0" applyAlignment="1" applyBorder="1" applyFont="1" applyNumberFormat="1">
      <alignment vertical="center"/>
    </xf>
    <xf borderId="1" fillId="0" fontId="5" numFmtId="164" xfId="0" applyAlignment="1" applyBorder="1" applyFont="1" applyNumberFormat="1">
      <alignment vertical="center"/>
    </xf>
    <xf borderId="12" fillId="0" fontId="5" numFmtId="164" xfId="0" applyAlignment="1" applyBorder="1" applyFont="1" applyNumberFormat="1">
      <alignment vertical="center"/>
    </xf>
    <xf borderId="9" fillId="2" fontId="4" numFmtId="164" xfId="0" applyAlignment="1" applyBorder="1" applyFont="1" applyNumberFormat="1">
      <alignment readingOrder="0" vertical="center"/>
    </xf>
    <xf borderId="3" fillId="0" fontId="5" numFmtId="164" xfId="0" applyAlignment="1" applyBorder="1" applyFont="1" applyNumberFormat="1">
      <alignment readingOrder="0" vertical="center"/>
    </xf>
    <xf borderId="1" fillId="0" fontId="5" numFmtId="164" xfId="0" applyAlignment="1" applyBorder="1" applyFont="1" applyNumberFormat="1">
      <alignment readingOrder="0" vertical="center"/>
    </xf>
    <xf borderId="12" fillId="0" fontId="5" numFmtId="164" xfId="0" applyAlignment="1" applyBorder="1" applyFont="1" applyNumberFormat="1">
      <alignment readingOrder="0" vertical="center"/>
    </xf>
    <xf borderId="13" fillId="2" fontId="4" numFmtId="164" xfId="0" applyAlignment="1" applyBorder="1" applyFont="1" applyNumberFormat="1">
      <alignment readingOrder="0" shrinkToFit="0" vertical="center" wrapText="1"/>
    </xf>
    <xf borderId="14" fillId="0" fontId="5" numFmtId="164" xfId="0" applyAlignment="1" applyBorder="1" applyFont="1" applyNumberFormat="1">
      <alignment readingOrder="0" vertical="center"/>
    </xf>
    <xf borderId="15" fillId="3" fontId="5" numFmtId="164" xfId="0" applyAlignment="1" applyBorder="1" applyFont="1" applyNumberFormat="1">
      <alignment vertical="center"/>
    </xf>
    <xf borderId="16" fillId="0" fontId="5" numFmtId="164" xfId="0" applyAlignment="1" applyBorder="1" applyFont="1" applyNumberFormat="1">
      <alignment vertical="center"/>
    </xf>
    <xf borderId="17" fillId="0" fontId="4" numFmtId="49" xfId="0" applyAlignment="1" applyBorder="1" applyFont="1" applyNumberFormat="1">
      <alignment horizontal="right" vertical="center"/>
    </xf>
    <xf borderId="4" fillId="0" fontId="6" numFmtId="0" xfId="0" applyAlignment="1" applyBorder="1" applyFont="1">
      <alignment vertical="center"/>
    </xf>
    <xf borderId="4" fillId="0" fontId="4" numFmtId="0" xfId="0" applyAlignment="1" applyBorder="1" applyFont="1">
      <alignment horizontal="center" vertical="center"/>
    </xf>
    <xf borderId="18" fillId="4" fontId="5" numFmtId="49" xfId="0" applyAlignment="1" applyBorder="1" applyFill="1" applyFont="1" applyNumberFormat="1">
      <alignment horizontal="center" readingOrder="0" shrinkToFit="0" vertical="center" wrapText="1"/>
    </xf>
    <xf borderId="19" fillId="4" fontId="5" numFmtId="0" xfId="0" applyAlignment="1" applyBorder="1" applyFont="1">
      <alignment horizontal="center" readingOrder="0" shrinkToFit="0" vertical="center" wrapText="1"/>
    </xf>
    <xf borderId="20" fillId="4" fontId="5" numFmtId="0" xfId="0" applyAlignment="1" applyBorder="1" applyFont="1">
      <alignment horizontal="center" readingOrder="0" shrinkToFit="0" vertical="center" wrapText="1"/>
    </xf>
    <xf borderId="21" fillId="4" fontId="5" numFmtId="0" xfId="0" applyAlignment="1" applyBorder="1" applyFont="1">
      <alignment horizontal="center" readingOrder="0" shrinkToFit="0" vertical="center" wrapText="1"/>
    </xf>
    <xf borderId="22" fillId="0" fontId="2" numFmtId="0" xfId="0" applyBorder="1" applyFont="1"/>
    <xf borderId="23" fillId="4" fontId="5" numFmtId="0" xfId="0" applyAlignment="1" applyBorder="1" applyFont="1">
      <alignment horizontal="center" readingOrder="0" shrinkToFit="0" vertical="center" wrapText="1"/>
    </xf>
    <xf borderId="24" fillId="0" fontId="2" numFmtId="0" xfId="0" applyBorder="1" applyFont="1"/>
    <xf borderId="25" fillId="0" fontId="2" numFmtId="0" xfId="0" applyBorder="1" applyFont="1"/>
    <xf borderId="26" fillId="0" fontId="2" numFmtId="0" xfId="0" applyBorder="1" applyFont="1"/>
    <xf borderId="27" fillId="4" fontId="5" numFmtId="0" xfId="0" applyAlignment="1" applyBorder="1" applyFont="1">
      <alignment horizontal="center" readingOrder="0" shrinkToFit="0" vertical="center" wrapText="1"/>
    </xf>
    <xf borderId="28" fillId="0" fontId="2" numFmtId="0" xfId="0" applyBorder="1" applyFont="1"/>
    <xf borderId="29" fillId="5" fontId="4" numFmtId="49" xfId="0" applyAlignment="1" applyBorder="1" applyFill="1" applyFont="1" applyNumberFormat="1">
      <alignment vertical="center"/>
    </xf>
    <xf borderId="30" fillId="5" fontId="5" numFmtId="0" xfId="0" applyAlignment="1" applyBorder="1" applyFont="1">
      <alignment vertical="center"/>
    </xf>
    <xf borderId="30" fillId="5" fontId="7" numFmtId="165" xfId="0" applyAlignment="1" applyBorder="1" applyFont="1" applyNumberFormat="1">
      <alignment horizontal="center" readingOrder="0" shrinkToFit="0" vertical="center" wrapText="1"/>
    </xf>
    <xf borderId="30" fillId="5" fontId="7" numFmtId="165" xfId="0" applyAlignment="1" applyBorder="1" applyFont="1" applyNumberFormat="1">
      <alignment readingOrder="0" shrinkToFit="0" vertical="center" wrapText="1"/>
    </xf>
    <xf borderId="30" fillId="5" fontId="3" numFmtId="165" xfId="0" applyAlignment="1" applyBorder="1" applyFont="1" applyNumberFormat="1">
      <alignment readingOrder="0" shrinkToFit="0" vertical="center" wrapText="1"/>
    </xf>
    <xf borderId="30" fillId="5" fontId="5" numFmtId="165" xfId="0" applyAlignment="1" applyBorder="1" applyFont="1" applyNumberFormat="1">
      <alignment readingOrder="0" vertical="center"/>
    </xf>
    <xf borderId="31" fillId="5" fontId="5" numFmtId="3" xfId="0" applyAlignment="1" applyBorder="1" applyFont="1" applyNumberFormat="1">
      <alignment readingOrder="0" vertical="center"/>
    </xf>
    <xf borderId="32" fillId="6" fontId="5" numFmtId="49" xfId="0" applyAlignment="1" applyBorder="1" applyFill="1" applyFont="1" applyNumberFormat="1">
      <alignment horizontal="center" shrinkToFit="0" vertical="center" wrapText="1"/>
    </xf>
    <xf borderId="33" fillId="6" fontId="5" numFmtId="0" xfId="0" applyAlignment="1" applyBorder="1" applyFont="1">
      <alignment vertical="center"/>
    </xf>
    <xf borderId="33" fillId="6" fontId="7" numFmtId="165" xfId="0" applyAlignment="1" applyBorder="1" applyFont="1" applyNumberFormat="1">
      <alignment horizontal="center" readingOrder="0" shrinkToFit="0" vertical="center" wrapText="1"/>
    </xf>
    <xf borderId="33" fillId="6" fontId="7" numFmtId="165" xfId="0" applyAlignment="1" applyBorder="1" applyFont="1" applyNumberFormat="1">
      <alignment readingOrder="0" shrinkToFit="0" vertical="center" wrapText="1"/>
    </xf>
    <xf borderId="33" fillId="6" fontId="3" numFmtId="165" xfId="0" applyAlignment="1" applyBorder="1" applyFont="1" applyNumberFormat="1">
      <alignment readingOrder="0" shrinkToFit="0" vertical="center" wrapText="1"/>
    </xf>
    <xf borderId="33" fillId="6" fontId="5" numFmtId="165" xfId="0" applyAlignment="1" applyBorder="1" applyFont="1" applyNumberFormat="1">
      <alignment readingOrder="0" vertical="center"/>
    </xf>
    <xf borderId="34" fillId="6" fontId="5" numFmtId="10" xfId="0" applyAlignment="1" applyBorder="1" applyFont="1" applyNumberFormat="1">
      <alignment readingOrder="0" vertical="center"/>
    </xf>
    <xf borderId="35" fillId="0" fontId="4" numFmtId="49" xfId="0" applyAlignment="1" applyBorder="1" applyFont="1" applyNumberFormat="1">
      <alignment horizontal="right" shrinkToFit="0" vertical="center" wrapText="1"/>
    </xf>
    <xf borderId="36" fillId="0" fontId="4" numFmtId="0" xfId="0" applyAlignment="1" applyBorder="1" applyFont="1">
      <alignment vertical="center"/>
    </xf>
    <xf borderId="21" fillId="0" fontId="6" numFmtId="165" xfId="0" applyAlignment="1" applyBorder="1" applyFont="1" applyNumberFormat="1">
      <alignment horizontal="center" readingOrder="0" shrinkToFit="0" vertical="center" wrapText="1"/>
    </xf>
    <xf borderId="21" fillId="0" fontId="6" numFmtId="3" xfId="0" applyAlignment="1" applyBorder="1" applyFont="1" applyNumberFormat="1">
      <alignment readingOrder="0" shrinkToFit="0" vertical="center" wrapText="1"/>
    </xf>
    <xf borderId="27" fillId="3" fontId="6" numFmtId="165" xfId="0" applyAlignment="1" applyBorder="1" applyFont="1" applyNumberFormat="1">
      <alignment readingOrder="0" shrinkToFit="0" vertical="center" wrapText="1"/>
    </xf>
    <xf borderId="27" fillId="0" fontId="4" numFmtId="165" xfId="0" applyAlignment="1" applyBorder="1" applyFont="1" applyNumberFormat="1">
      <alignment readingOrder="0" vertical="center"/>
    </xf>
    <xf borderId="27" fillId="0" fontId="4" numFmtId="10" xfId="0" applyAlignment="1" applyBorder="1" applyFont="1" applyNumberFormat="1">
      <alignment readingOrder="0" vertical="center"/>
    </xf>
    <xf borderId="21" fillId="0" fontId="6" numFmtId="166" xfId="0" applyAlignment="1" applyBorder="1" applyFont="1" applyNumberFormat="1">
      <alignment readingOrder="0" shrinkToFit="0" vertical="center" wrapText="1"/>
    </xf>
    <xf borderId="33" fillId="6" fontId="3" numFmtId="165" xfId="0" applyAlignment="1" applyBorder="1" applyFont="1" applyNumberFormat="1">
      <alignment horizontal="center" readingOrder="0" shrinkToFit="0" vertical="center" wrapText="1"/>
    </xf>
    <xf borderId="33" fillId="6" fontId="3" numFmtId="165" xfId="0" applyAlignment="1" applyBorder="1" applyFont="1" applyNumberFormat="1">
      <alignment horizontal="center" shrinkToFit="0" vertical="center" wrapText="1"/>
    </xf>
    <xf borderId="33" fillId="6" fontId="3" numFmtId="165" xfId="0" applyAlignment="1" applyBorder="1" applyFont="1" applyNumberFormat="1">
      <alignment shrinkToFit="0" vertical="center" wrapText="1"/>
    </xf>
    <xf borderId="33" fillId="6" fontId="5" numFmtId="165" xfId="0" applyAlignment="1" applyBorder="1" applyFont="1" applyNumberFormat="1">
      <alignment vertical="center"/>
    </xf>
    <xf borderId="34" fillId="6" fontId="5" numFmtId="10" xfId="0" applyAlignment="1" applyBorder="1" applyFont="1" applyNumberFormat="1">
      <alignment vertical="center"/>
    </xf>
    <xf borderId="27" fillId="0" fontId="4" numFmtId="165" xfId="0" applyAlignment="1" applyBorder="1" applyFont="1" applyNumberFormat="1">
      <alignment vertical="center"/>
    </xf>
    <xf borderId="27" fillId="0" fontId="4" numFmtId="10" xfId="0" applyAlignment="1" applyBorder="1" applyFont="1" applyNumberFormat="1">
      <alignment vertical="center"/>
    </xf>
    <xf borderId="21" fillId="0" fontId="6" numFmtId="165" xfId="0" applyAlignment="1" applyBorder="1" applyFont="1" applyNumberFormat="1">
      <alignment horizontal="center" readingOrder="0" vertical="center"/>
    </xf>
    <xf borderId="37" fillId="5" fontId="5" numFmtId="0" xfId="0" applyAlignment="1" applyBorder="1" applyFont="1">
      <alignment vertical="center"/>
    </xf>
    <xf borderId="37" fillId="5" fontId="3" numFmtId="165" xfId="0" applyAlignment="1" applyBorder="1" applyFont="1" applyNumberFormat="1">
      <alignment horizontal="center" shrinkToFit="0" vertical="center" wrapText="1"/>
    </xf>
    <xf borderId="37" fillId="5" fontId="3" numFmtId="165" xfId="0" applyAlignment="1" applyBorder="1" applyFont="1" applyNumberFormat="1">
      <alignment shrinkToFit="0" vertical="center" wrapText="1"/>
    </xf>
    <xf borderId="30" fillId="5" fontId="3" numFmtId="165" xfId="0" applyAlignment="1" applyBorder="1" applyFont="1" applyNumberFormat="1">
      <alignment shrinkToFit="0" vertical="center" wrapText="1"/>
    </xf>
    <xf borderId="30" fillId="5" fontId="5" numFmtId="165" xfId="0" applyAlignment="1" applyBorder="1" applyFont="1" applyNumberFormat="1">
      <alignment vertical="center"/>
    </xf>
    <xf borderId="31" fillId="5" fontId="5" numFmtId="10" xfId="0" applyAlignment="1" applyBorder="1" applyFont="1" applyNumberFormat="1">
      <alignment vertical="center"/>
    </xf>
    <xf borderId="38" fillId="6" fontId="5" numFmtId="0" xfId="0" applyAlignment="1" applyBorder="1" applyFont="1">
      <alignment vertical="center"/>
    </xf>
    <xf borderId="38" fillId="6" fontId="3" numFmtId="165" xfId="0" applyAlignment="1" applyBorder="1" applyFont="1" applyNumberFormat="1">
      <alignment horizontal="center" shrinkToFit="0" vertical="center" wrapText="1"/>
    </xf>
    <xf borderId="38" fillId="6" fontId="3" numFmtId="165" xfId="0" applyAlignment="1" applyBorder="1" applyFont="1" applyNumberFormat="1">
      <alignment shrinkToFit="0" vertical="center" wrapText="1"/>
    </xf>
    <xf borderId="39" fillId="0" fontId="4" numFmtId="0" xfId="0" applyAlignment="1" applyBorder="1" applyFont="1">
      <alignment vertical="center"/>
    </xf>
    <xf borderId="26" fillId="0" fontId="6" numFmtId="165" xfId="0" applyAlignment="1" applyBorder="1" applyFont="1" applyNumberFormat="1">
      <alignment horizontal="center" readingOrder="0" shrinkToFit="0" vertical="center" wrapText="1"/>
    </xf>
    <xf borderId="40" fillId="0" fontId="4" numFmtId="0" xfId="0" applyAlignment="1" applyBorder="1" applyFont="1">
      <alignment vertical="center"/>
    </xf>
    <xf borderId="33" fillId="6" fontId="3" numFmtId="3" xfId="0" applyAlignment="1" applyBorder="1" applyFont="1" applyNumberFormat="1">
      <alignment readingOrder="0" shrinkToFit="0" vertical="center" wrapText="1"/>
    </xf>
    <xf borderId="37" fillId="5" fontId="4" numFmtId="165" xfId="0" applyAlignment="1" applyBorder="1" applyFont="1" applyNumberFormat="1">
      <alignment vertical="center"/>
    </xf>
    <xf borderId="30" fillId="5" fontId="6" numFmtId="165" xfId="0" applyAlignment="1" applyBorder="1" applyFont="1" applyNumberFormat="1">
      <alignment vertical="center"/>
    </xf>
    <xf borderId="38" fillId="6" fontId="4" numFmtId="165" xfId="0" applyAlignment="1" applyBorder="1" applyFont="1" applyNumberFormat="1">
      <alignment vertical="center"/>
    </xf>
    <xf borderId="33" fillId="6" fontId="6" numFmtId="165" xfId="0" applyAlignment="1" applyBorder="1" applyFont="1" applyNumberFormat="1">
      <alignment vertical="center"/>
    </xf>
    <xf borderId="26" fillId="0" fontId="4" numFmtId="165" xfId="0" applyAlignment="1" applyBorder="1" applyFont="1" applyNumberFormat="1">
      <alignment horizontal="center" shrinkToFit="0" vertical="center" wrapText="1"/>
    </xf>
    <xf borderId="21" fillId="0" fontId="4" numFmtId="3" xfId="0" applyAlignment="1" applyBorder="1" applyFont="1" applyNumberFormat="1">
      <alignment horizontal="right" shrinkToFit="0" vertical="center" wrapText="1"/>
    </xf>
    <xf borderId="27" fillId="3" fontId="6" numFmtId="165" xfId="0" applyAlignment="1" applyBorder="1" applyFont="1" applyNumberFormat="1">
      <alignment readingOrder="0" vertical="center"/>
    </xf>
    <xf borderId="41" fillId="0" fontId="4" numFmtId="49" xfId="0" applyAlignment="1" applyBorder="1" applyFont="1" applyNumberFormat="1">
      <alignment horizontal="right" vertical="center"/>
    </xf>
    <xf borderId="41" fillId="0" fontId="4" numFmtId="0" xfId="0" applyAlignment="1" applyBorder="1" applyFont="1">
      <alignment vertical="center"/>
    </xf>
    <xf borderId="41" fillId="0" fontId="4" numFmtId="0" xfId="0" applyAlignment="1" applyBorder="1" applyFont="1">
      <alignment horizontal="center" vertical="center"/>
    </xf>
    <xf borderId="41" fillId="0" fontId="6" numFmtId="0" xfId="0" applyAlignment="1" applyBorder="1" applyFont="1">
      <alignment vertical="center"/>
    </xf>
    <xf borderId="42" fillId="5" fontId="4" numFmtId="49" xfId="0" applyAlignment="1" applyBorder="1" applyFont="1" applyNumberFormat="1">
      <alignment horizontal="right" vertical="center"/>
    </xf>
    <xf borderId="43" fillId="5" fontId="5" numFmtId="0" xfId="0" applyAlignment="1" applyBorder="1" applyFont="1">
      <alignment horizontal="right" readingOrder="0" shrinkToFit="0" vertical="center" wrapText="1"/>
    </xf>
    <xf borderId="44" fillId="5" fontId="4" numFmtId="0" xfId="0" applyAlignment="1" applyBorder="1" applyFont="1">
      <alignment horizontal="center" vertical="center"/>
    </xf>
    <xf borderId="44" fillId="5" fontId="4" numFmtId="0" xfId="0" applyAlignment="1" applyBorder="1" applyFont="1">
      <alignment vertical="center"/>
    </xf>
    <xf borderId="45" fillId="5" fontId="4" numFmtId="165" xfId="0" applyAlignment="1" applyBorder="1" applyFont="1" applyNumberFormat="1">
      <alignment vertical="center"/>
    </xf>
    <xf borderId="45" fillId="5" fontId="4" numFmtId="0" xfId="0" applyAlignment="1" applyBorder="1" applyFont="1">
      <alignment vertical="center"/>
    </xf>
    <xf borderId="45" fillId="5" fontId="5" numFmtId="165" xfId="0" applyAlignment="1" applyBorder="1" applyFont="1" applyNumberFormat="1">
      <alignment vertical="center"/>
    </xf>
    <xf borderId="46" fillId="5" fontId="5" numFmtId="167" xfId="0" applyAlignment="1" applyBorder="1" applyFont="1" applyNumberFormat="1">
      <alignment shrinkToFit="0" vertical="center" wrapText="1"/>
    </xf>
    <xf borderId="3" fillId="0" fontId="4" numFmtId="49" xfId="0" applyAlignment="1" applyBorder="1" applyFont="1" applyNumberFormat="1">
      <alignment horizontal="right" vertical="center"/>
    </xf>
    <xf borderId="47" fillId="3" fontId="4" numFmtId="49" xfId="0" applyAlignment="1" applyBorder="1" applyFont="1" applyNumberFormat="1">
      <alignment shrinkToFit="0" vertical="center" wrapText="0"/>
    </xf>
    <xf borderId="47" fillId="3" fontId="4" numFmtId="49" xfId="0" applyAlignment="1" applyBorder="1" applyFont="1" applyNumberFormat="1">
      <alignment horizontal="center" vertical="center"/>
    </xf>
    <xf borderId="2" fillId="0" fontId="4" numFmtId="0" xfId="0" applyAlignment="1" applyBorder="1" applyFont="1">
      <alignment horizontal="center" vertical="center"/>
    </xf>
    <xf borderId="48" fillId="3" fontId="4" numFmtId="49" xfId="0" applyAlignment="1" applyBorder="1" applyFont="1" applyNumberFormat="1">
      <alignment shrinkToFit="0" vertical="center" wrapText="0"/>
    </xf>
    <xf borderId="49" fillId="3" fontId="4" numFmtId="49" xfId="0" applyAlignment="1" applyBorder="1" applyFont="1" applyNumberFormat="1">
      <alignment horizontal="center" vertical="center"/>
    </xf>
    <xf borderId="50" fillId="7" fontId="5" numFmtId="49" xfId="0" applyAlignment="1" applyBorder="1" applyFill="1" applyFont="1" applyNumberFormat="1">
      <alignment horizontal="center" readingOrder="0" shrinkToFit="0" vertical="center" wrapText="1"/>
    </xf>
    <xf borderId="51" fillId="0" fontId="2" numFmtId="0" xfId="0" applyBorder="1" applyFont="1"/>
    <xf borderId="3" fillId="0" fontId="1" numFmtId="164" xfId="0" applyAlignment="1" applyBorder="1" applyFont="1" applyNumberFormat="1">
      <alignment readingOrder="0" vertical="center"/>
    </xf>
    <xf borderId="4" fillId="0" fontId="4" numFmtId="2" xfId="0" applyAlignment="1" applyBorder="1" applyFont="1" applyNumberFormat="1">
      <alignment vertical="center"/>
    </xf>
    <xf borderId="4" fillId="0" fontId="4" numFmtId="164" xfId="0" applyAlignment="1" applyBorder="1" applyFont="1" applyNumberFormat="1">
      <alignment shrinkToFit="0" vertical="center" wrapText="1"/>
    </xf>
    <xf borderId="4" fillId="0" fontId="4" numFmtId="164" xfId="0" applyAlignment="1" applyBorder="1" applyFont="1" applyNumberFormat="1">
      <alignment vertical="center"/>
    </xf>
    <xf borderId="4" fillId="0" fontId="4" numFmtId="168" xfId="0" applyAlignment="1" applyBorder="1" applyFont="1" applyNumberFormat="1">
      <alignment vertical="center"/>
    </xf>
    <xf borderId="52" fillId="2" fontId="5" numFmtId="164" xfId="0" applyAlignment="1" applyBorder="1" applyFont="1" applyNumberFormat="1">
      <alignment horizontal="center" vertical="center"/>
    </xf>
    <xf borderId="52" fillId="2" fontId="4" numFmtId="14" xfId="0" applyAlignment="1" applyBorder="1" applyFont="1" applyNumberFormat="1">
      <alignment horizontal="center" shrinkToFit="0" vertical="center" wrapText="1"/>
    </xf>
    <xf borderId="53" fillId="0" fontId="5" numFmtId="164" xfId="0" applyAlignment="1" applyBorder="1" applyFont="1" applyNumberFormat="1">
      <alignment vertical="center"/>
    </xf>
    <xf borderId="52" fillId="2" fontId="5" numFmtId="164" xfId="0" applyAlignment="1" applyBorder="1" applyFont="1" applyNumberFormat="1">
      <alignment readingOrder="0" vertical="center"/>
    </xf>
    <xf borderId="52" fillId="2" fontId="8" numFmtId="164" xfId="0" applyAlignment="1" applyBorder="1" applyFont="1" applyNumberFormat="1">
      <alignment readingOrder="0" vertical="center"/>
    </xf>
    <xf borderId="52" fillId="2" fontId="5" numFmtId="164" xfId="0" applyAlignment="1" applyBorder="1" applyFont="1" applyNumberFormat="1">
      <alignment vertical="center"/>
    </xf>
    <xf borderId="52" fillId="2" fontId="5" numFmtId="164" xfId="0" applyAlignment="1" applyBorder="1" applyFont="1" applyNumberFormat="1">
      <alignment horizontal="right" readingOrder="0" vertical="center"/>
    </xf>
    <xf borderId="52" fillId="2" fontId="4" numFmtId="164" xfId="0" applyAlignment="1" applyBorder="1" applyFont="1" applyNumberFormat="1">
      <alignment readingOrder="0" shrinkToFit="0" vertical="center" wrapText="0"/>
    </xf>
    <xf borderId="52" fillId="2" fontId="4" numFmtId="164" xfId="0" applyAlignment="1" applyBorder="1" applyFont="1" applyNumberFormat="1">
      <alignment vertical="center"/>
    </xf>
    <xf borderId="54" fillId="2" fontId="5" numFmtId="164" xfId="0" applyAlignment="1" applyBorder="1" applyFont="1" applyNumberFormat="1">
      <alignment horizontal="center" readingOrder="0" vertical="center"/>
    </xf>
    <xf borderId="54" fillId="2" fontId="4" numFmtId="164" xfId="0" applyAlignment="1" applyBorder="1" applyFont="1" applyNumberFormat="1">
      <alignment horizontal="center" shrinkToFit="0" vertical="center" wrapText="1"/>
    </xf>
    <xf borderId="53" fillId="0" fontId="5" numFmtId="14" xfId="0" applyAlignment="1" applyBorder="1" applyFont="1" applyNumberFormat="1">
      <alignment horizontal="center" vertical="center"/>
    </xf>
    <xf borderId="54" fillId="2" fontId="5" numFmtId="164" xfId="0" applyAlignment="1" applyBorder="1" applyFont="1" applyNumberFormat="1">
      <alignment vertical="center"/>
    </xf>
    <xf borderId="54" fillId="2" fontId="4" numFmtId="164" xfId="0" applyAlignment="1" applyBorder="1" applyFont="1" applyNumberFormat="1">
      <alignment vertical="center"/>
    </xf>
    <xf borderId="55" fillId="0" fontId="4" numFmtId="2" xfId="0" applyAlignment="1" applyBorder="1" applyFont="1" applyNumberFormat="1">
      <alignment vertical="center"/>
    </xf>
    <xf borderId="56" fillId="0" fontId="5" numFmtId="164" xfId="0" applyAlignment="1" applyBorder="1" applyFont="1" applyNumberFormat="1">
      <alignment horizontal="center" shrinkToFit="0" vertical="center" wrapText="1"/>
    </xf>
    <xf borderId="56" fillId="0" fontId="5" numFmtId="164" xfId="0" applyAlignment="1" applyBorder="1" applyFont="1" applyNumberFormat="1">
      <alignment horizontal="center" vertical="center"/>
    </xf>
    <xf borderId="56" fillId="0" fontId="4" numFmtId="164" xfId="0" applyAlignment="1" applyBorder="1" applyFont="1" applyNumberFormat="1">
      <alignment vertical="center"/>
    </xf>
    <xf borderId="56" fillId="0" fontId="4" numFmtId="169" xfId="0" applyAlignment="1" applyBorder="1" applyFont="1" applyNumberFormat="1">
      <alignment vertical="center"/>
    </xf>
    <xf borderId="57" fillId="8" fontId="5" numFmtId="164" xfId="0" applyAlignment="1" applyBorder="1" applyFill="1" applyFont="1" applyNumberFormat="1">
      <alignment horizontal="center" readingOrder="0" vertical="center"/>
    </xf>
    <xf borderId="58" fillId="0" fontId="4" numFmtId="2" xfId="0" applyAlignment="1" applyBorder="1" applyFont="1" applyNumberFormat="1">
      <alignment vertical="center"/>
    </xf>
    <xf borderId="58" fillId="0" fontId="4" numFmtId="164" xfId="0" applyAlignment="1" applyBorder="1" applyFont="1" applyNumberFormat="1">
      <alignment shrinkToFit="0" vertical="center" wrapText="1"/>
    </xf>
    <xf borderId="58" fillId="0" fontId="4" numFmtId="168" xfId="0" applyAlignment="1" applyBorder="1" applyFont="1" applyNumberFormat="1">
      <alignment vertical="center"/>
    </xf>
    <xf borderId="58" fillId="0" fontId="4" numFmtId="164" xfId="0" applyAlignment="1" applyBorder="1" applyFont="1" applyNumberFormat="1">
      <alignment vertical="center"/>
    </xf>
    <xf borderId="59" fillId="9" fontId="5" numFmtId="2" xfId="0" applyAlignment="1" applyBorder="1" applyFill="1" applyFont="1" applyNumberFormat="1">
      <alignment horizontal="center" vertical="center"/>
    </xf>
    <xf borderId="60" fillId="9" fontId="5" numFmtId="164" xfId="0" applyAlignment="1" applyBorder="1" applyFont="1" applyNumberFormat="1">
      <alignment horizontal="center" shrinkToFit="0" vertical="center" wrapText="1"/>
    </xf>
    <xf borderId="61" fillId="9" fontId="5" numFmtId="164" xfId="0" applyAlignment="1" applyBorder="1" applyFont="1" applyNumberFormat="1">
      <alignment horizontal="center" vertical="center"/>
    </xf>
    <xf borderId="61" fillId="9" fontId="5" numFmtId="164" xfId="0" applyAlignment="1" applyBorder="1" applyFont="1" applyNumberFormat="1">
      <alignment horizontal="center" shrinkToFit="0" vertical="center" wrapText="1"/>
    </xf>
    <xf borderId="61" fillId="9" fontId="5" numFmtId="2" xfId="0" applyAlignment="1" applyBorder="1" applyFont="1" applyNumberFormat="1">
      <alignment horizontal="center" vertical="center"/>
    </xf>
    <xf borderId="62" fillId="10" fontId="9" numFmtId="170" xfId="0" applyAlignment="1" applyBorder="1" applyFill="1" applyFont="1" applyNumberFormat="1">
      <alignment horizontal="center" vertical="center"/>
    </xf>
    <xf borderId="62" fillId="10" fontId="9" numFmtId="169" xfId="0" applyAlignment="1" applyBorder="1" applyFont="1" applyNumberFormat="1">
      <alignment horizontal="right" vertical="center"/>
    </xf>
    <xf borderId="62" fillId="10" fontId="9" numFmtId="10" xfId="0" applyAlignment="1" applyBorder="1" applyFont="1" applyNumberFormat="1">
      <alignment horizontal="center" vertical="center"/>
    </xf>
    <xf borderId="63" fillId="0" fontId="4" numFmtId="164" xfId="0" applyAlignment="1" applyBorder="1" applyFont="1" applyNumberFormat="1">
      <alignment vertical="center"/>
    </xf>
    <xf borderId="64" fillId="0" fontId="4" numFmtId="164" xfId="0" applyAlignment="1" applyBorder="1" applyFont="1" applyNumberFormat="1">
      <alignment vertical="center"/>
    </xf>
    <xf borderId="65" fillId="0" fontId="4" numFmtId="164" xfId="0" applyAlignment="1" applyBorder="1" applyFont="1" applyNumberFormat="1">
      <alignment vertical="center"/>
    </xf>
    <xf borderId="66" fillId="11" fontId="5" numFmtId="49" xfId="0" applyAlignment="1" applyBorder="1" applyFill="1" applyFont="1" applyNumberFormat="1">
      <alignment horizontal="center" vertical="center"/>
    </xf>
    <xf borderId="27" fillId="11" fontId="5" numFmtId="49" xfId="0" applyAlignment="1" applyBorder="1" applyFont="1" applyNumberFormat="1">
      <alignment shrinkToFit="0" vertical="center" wrapText="1"/>
    </xf>
    <xf borderId="27" fillId="11" fontId="5" numFmtId="168" xfId="0" applyAlignment="1" applyBorder="1" applyFont="1" applyNumberFormat="1">
      <alignment horizontal="right" vertical="center"/>
    </xf>
    <xf borderId="27" fillId="11" fontId="5" numFmtId="168" xfId="0" applyAlignment="1" applyBorder="1" applyFont="1" applyNumberFormat="1">
      <alignment horizontal="center" vertical="center"/>
    </xf>
    <xf borderId="27" fillId="11" fontId="4" numFmtId="171" xfId="0" applyAlignment="1" applyBorder="1" applyFont="1" applyNumberFormat="1">
      <alignment horizontal="right" vertical="center"/>
    </xf>
    <xf borderId="21" fillId="0" fontId="4" numFmtId="2" xfId="0" applyAlignment="1" applyBorder="1" applyFont="1" applyNumberFormat="1">
      <alignment vertical="center"/>
    </xf>
    <xf borderId="27" fillId="0" fontId="4" numFmtId="49" xfId="0" applyAlignment="1" applyBorder="1" applyFont="1" applyNumberFormat="1">
      <alignment shrinkToFit="0" vertical="center" wrapText="1"/>
    </xf>
    <xf borderId="27" fillId="0" fontId="4" numFmtId="168" xfId="0" applyAlignment="1" applyBorder="1" applyFont="1" applyNumberFormat="1">
      <alignment vertical="center"/>
    </xf>
    <xf borderId="27" fillId="3" fontId="4" numFmtId="10" xfId="0" applyAlignment="1" applyBorder="1" applyFont="1" applyNumberFormat="1">
      <alignment horizontal="right" vertical="center"/>
    </xf>
    <xf borderId="27" fillId="11" fontId="5" numFmtId="10" xfId="0" applyAlignment="1" applyBorder="1" applyFont="1" applyNumberFormat="1">
      <alignment horizontal="center" vertical="center"/>
    </xf>
    <xf borderId="27" fillId="3" fontId="4" numFmtId="10" xfId="0" applyAlignment="1" applyBorder="1" applyFont="1" applyNumberFormat="1">
      <alignment readingOrder="0" vertical="center"/>
    </xf>
    <xf borderId="66" fillId="11" fontId="5" numFmtId="49" xfId="0" applyAlignment="1" applyBorder="1" applyFont="1" applyNumberFormat="1">
      <alignment horizontal="left" shrinkToFit="0" vertical="center" wrapText="1"/>
    </xf>
    <xf borderId="21" fillId="0" fontId="4" numFmtId="2" xfId="0" applyAlignment="1" applyBorder="1" applyFont="1" applyNumberFormat="1">
      <alignment horizontal="left" shrinkToFit="0" vertical="center" wrapText="1"/>
    </xf>
    <xf borderId="21" fillId="0" fontId="4" numFmtId="2" xfId="0" applyAlignment="1" applyBorder="1" applyFont="1" applyNumberFormat="1">
      <alignment horizontal="center" vertical="center"/>
    </xf>
    <xf borderId="67" fillId="10" fontId="9" numFmtId="170" xfId="0" applyAlignment="1" applyBorder="1" applyFont="1" applyNumberFormat="1">
      <alignment horizontal="center" vertical="center"/>
    </xf>
    <xf borderId="68" fillId="10" fontId="9" numFmtId="170" xfId="0" applyAlignment="1" applyBorder="1" applyFont="1" applyNumberFormat="1">
      <alignment horizontal="center" vertical="center"/>
    </xf>
    <xf borderId="68" fillId="10" fontId="9" numFmtId="169" xfId="0" applyAlignment="1" applyBorder="1" applyFont="1" applyNumberFormat="1">
      <alignment horizontal="right" vertical="center"/>
    </xf>
    <xf borderId="68" fillId="10" fontId="9" numFmtId="10" xfId="0" applyAlignment="1" applyBorder="1" applyFont="1" applyNumberFormat="1">
      <alignment horizontal="center" vertical="center"/>
    </xf>
    <xf borderId="69" fillId="10" fontId="4" numFmtId="164" xfId="0" applyAlignment="1" applyBorder="1" applyFont="1" applyNumberFormat="1">
      <alignment vertical="center"/>
    </xf>
    <xf borderId="66" fillId="11" fontId="5" numFmtId="49" xfId="0" applyAlignment="1" applyBorder="1" applyFont="1" applyNumberFormat="1">
      <alignment shrinkToFit="0" vertical="center" wrapText="1"/>
    </xf>
    <xf borderId="27" fillId="11" fontId="5" numFmtId="168" xfId="0" applyAlignment="1" applyBorder="1" applyFont="1" applyNumberFormat="1">
      <alignment vertical="center"/>
    </xf>
    <xf borderId="27" fillId="11" fontId="4" numFmtId="171" xfId="0" applyAlignment="1" applyBorder="1" applyFont="1" applyNumberFormat="1">
      <alignment vertical="center"/>
    </xf>
    <xf borderId="70" fillId="0" fontId="4" numFmtId="2" xfId="0" applyAlignment="1" applyBorder="1" applyFont="1" applyNumberFormat="1">
      <alignment vertical="center"/>
    </xf>
    <xf borderId="71" fillId="0" fontId="4" numFmtId="49" xfId="0" applyAlignment="1" applyBorder="1" applyFont="1" applyNumberFormat="1">
      <alignment vertical="center"/>
    </xf>
    <xf borderId="71" fillId="0" fontId="4" numFmtId="168" xfId="0" applyAlignment="1" applyBorder="1" applyFont="1" applyNumberFormat="1">
      <alignment vertical="center"/>
    </xf>
    <xf borderId="72" fillId="0" fontId="10" numFmtId="10" xfId="0" applyAlignment="1" applyBorder="1" applyFont="1" applyNumberFormat="1">
      <alignment horizontal="right" vertical="center"/>
    </xf>
    <xf borderId="58" fillId="0" fontId="4" numFmtId="0" xfId="0" applyAlignment="1" applyBorder="1" applyFont="1">
      <alignment vertical="center"/>
    </xf>
    <xf borderId="58" fillId="0" fontId="4" numFmtId="0" xfId="0" applyAlignment="1" applyBorder="1" applyFont="1">
      <alignment shrinkToFit="0" vertical="center" wrapText="1"/>
    </xf>
    <xf borderId="0" fillId="0" fontId="4" numFmtId="0" xfId="0" applyAlignment="1" applyFont="1">
      <alignment vertical="center"/>
    </xf>
    <xf borderId="73" fillId="12" fontId="5" numFmtId="164" xfId="0" applyAlignment="1" applyBorder="1" applyFill="1" applyFont="1" applyNumberFormat="1">
      <alignment horizontal="center" vertical="center"/>
    </xf>
    <xf borderId="74" fillId="0" fontId="2" numFmtId="0" xfId="0" applyBorder="1" applyFont="1"/>
    <xf borderId="75" fillId="0" fontId="5" numFmtId="168" xfId="0" applyAlignment="1" applyBorder="1" applyFont="1" applyNumberFormat="1">
      <alignment horizontal="center" vertical="center"/>
    </xf>
    <xf borderId="76" fillId="0" fontId="5" numFmtId="164" xfId="0" applyAlignment="1" applyBorder="1" applyFont="1" applyNumberFormat="1">
      <alignment horizontal="center" vertical="center"/>
    </xf>
    <xf borderId="77" fillId="0" fontId="4" numFmtId="169" xfId="0" applyAlignment="1" applyBorder="1" applyFont="1" applyNumberFormat="1">
      <alignment horizontal="right" vertical="center"/>
    </xf>
    <xf borderId="78" fillId="0" fontId="4" numFmtId="169" xfId="0" applyAlignment="1" applyBorder="1" applyFont="1" applyNumberFormat="1">
      <alignment horizontal="right" vertical="center"/>
    </xf>
    <xf borderId="79" fillId="0" fontId="2" numFmtId="0" xfId="0" applyBorder="1" applyFont="1"/>
    <xf borderId="80" fillId="0" fontId="2" numFmtId="0" xfId="0" applyBorder="1" applyFont="1"/>
    <xf borderId="81" fillId="0" fontId="2" numFmtId="0" xfId="0" applyBorder="1" applyFont="1"/>
    <xf borderId="82" fillId="0" fontId="5" numFmtId="164" xfId="0" applyAlignment="1" applyBorder="1" applyFont="1" applyNumberFormat="1">
      <alignment horizontal="center" vertical="center"/>
    </xf>
    <xf borderId="83" fillId="0" fontId="4" numFmtId="168" xfId="0" applyAlignment="1" applyBorder="1" applyFont="1" applyNumberFormat="1">
      <alignment horizontal="right" vertical="center"/>
    </xf>
    <xf borderId="84" fillId="0" fontId="4" numFmtId="168" xfId="0" applyAlignment="1" applyBorder="1" applyFont="1" applyNumberFormat="1">
      <alignment horizontal="right" vertical="center"/>
    </xf>
    <xf borderId="85" fillId="0" fontId="4" numFmtId="168" xfId="0" applyAlignment="1" applyBorder="1" applyFont="1" applyNumberFormat="1">
      <alignment vertical="center"/>
    </xf>
    <xf borderId="86" fillId="0" fontId="4" numFmtId="164" xfId="0" applyAlignment="1" applyBorder="1" applyFont="1" applyNumberFormat="1">
      <alignment vertical="center"/>
    </xf>
    <xf borderId="87" fillId="0" fontId="4" numFmtId="168" xfId="0" applyAlignment="1" applyBorder="1" applyFont="1" applyNumberFormat="1">
      <alignment vertical="center"/>
    </xf>
    <xf borderId="88" fillId="0" fontId="4" numFmtId="168" xfId="0" applyAlignment="1" applyBorder="1" applyFont="1" applyNumberFormat="1">
      <alignment vertical="center"/>
    </xf>
    <xf borderId="89" fillId="0" fontId="5" numFmtId="168" xfId="0" applyAlignment="1" applyBorder="1" applyFont="1" applyNumberFormat="1">
      <alignment horizontal="center" vertical="center"/>
    </xf>
    <xf borderId="90" fillId="0" fontId="4" numFmtId="10" xfId="0" applyAlignment="1" applyBorder="1" applyFont="1" applyNumberFormat="1">
      <alignment horizontal="center" vertical="center"/>
    </xf>
    <xf borderId="91" fillId="0" fontId="2" numFmtId="0" xfId="0" applyBorder="1" applyFont="1"/>
    <xf borderId="92" fillId="0" fontId="2" numFmtId="0" xfId="0" applyBorder="1" applyFont="1"/>
    <xf borderId="93" fillId="0" fontId="2" numFmtId="0" xfId="0" applyBorder="1" applyFont="1"/>
    <xf borderId="93" fillId="0" fontId="5" numFmtId="164" xfId="0" applyAlignment="1" applyBorder="1" applyFont="1" applyNumberFormat="1">
      <alignment horizontal="center" vertical="center"/>
    </xf>
    <xf borderId="83" fillId="0" fontId="4" numFmtId="10" xfId="0" applyAlignment="1" applyBorder="1" applyFont="1" applyNumberFormat="1">
      <alignment horizontal="center" vertical="center"/>
    </xf>
    <xf borderId="84" fillId="0" fontId="4" numFmtId="10" xfId="0" applyAlignment="1" applyBorder="1" applyFont="1" applyNumberFormat="1">
      <alignment horizontal="center" vertical="center"/>
    </xf>
    <xf borderId="41" fillId="0" fontId="4" numFmtId="2" xfId="0" applyAlignment="1" applyBorder="1" applyFont="1" applyNumberFormat="1">
      <alignment vertical="center"/>
    </xf>
    <xf borderId="41" fillId="0" fontId="4" numFmtId="164" xfId="0" applyAlignment="1" applyBorder="1" applyFont="1" applyNumberFormat="1">
      <alignment shrinkToFit="0" vertical="center" wrapText="1"/>
    </xf>
    <xf borderId="41" fillId="0" fontId="4" numFmtId="168" xfId="0" applyAlignment="1" applyBorder="1" applyFont="1" applyNumberFormat="1">
      <alignment vertical="center"/>
    </xf>
    <xf borderId="41" fillId="0" fontId="4" numFmtId="164" xfId="0" applyAlignment="1" applyBorder="1" applyFont="1" applyNumberFormat="1">
      <alignment vertical="center"/>
    </xf>
    <xf borderId="41" fillId="0" fontId="4" numFmtId="172" xfId="0" applyAlignment="1" applyBorder="1" applyFont="1" applyNumberFormat="1">
      <alignment vertical="center"/>
    </xf>
    <xf borderId="2" fillId="0" fontId="4" numFmtId="168" xfId="0" applyAlignment="1" applyBorder="1" applyFont="1" applyNumberFormat="1">
      <alignment vertical="center"/>
    </xf>
    <xf borderId="3" fillId="0" fontId="4" numFmtId="172" xfId="0" applyAlignment="1" applyBorder="1" applyFont="1" applyNumberFormat="1">
      <alignment vertical="center"/>
    </xf>
    <xf borderId="3" fillId="0" fontId="4" numFmtId="168" xfId="0" applyAlignment="1" applyBorder="1" applyFont="1" applyNumberFormat="1">
      <alignment vertical="center"/>
    </xf>
    <xf borderId="3" fillId="0" fontId="4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0</xdr:colOff>
      <xdr:row>0</xdr:row>
      <xdr:rowOff>0</xdr:rowOff>
    </xdr:from>
    <xdr:ext cx="800100" cy="2000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76275" cy="1619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76275" cy="1619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76275" cy="1619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76275" cy="1619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49.0"/>
    <col customWidth="1" min="3" max="3" width="4.5"/>
    <col customWidth="1" min="4" max="4" width="8.0"/>
    <col customWidth="1" min="5" max="5" width="10.63"/>
    <col customWidth="1" min="6" max="6" width="8.25"/>
    <col customWidth="1" min="7" max="7" width="10.63"/>
    <col customWidth="1" min="8" max="8" width="8.38"/>
    <col customWidth="1" min="9" max="9" width="10.63"/>
    <col customWidth="1" min="10" max="10" width="9.0"/>
    <col customWidth="1" min="11" max="11" width="10.63"/>
    <col customWidth="1" min="12" max="12" width="11.13"/>
    <col customWidth="1" min="13" max="13" width="10.13"/>
  </cols>
  <sheetData>
    <row r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2"/>
    </row>
    <row r="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</row>
    <row r="3">
      <c r="A3" s="9" t="s">
        <v>1</v>
      </c>
      <c r="B3" s="10">
        <f>TODAY()</f>
        <v>45623</v>
      </c>
      <c r="C3" s="11"/>
      <c r="D3" s="12"/>
      <c r="E3" s="12"/>
      <c r="F3" s="12"/>
      <c r="G3" s="12"/>
      <c r="H3" s="12"/>
      <c r="I3" s="12"/>
      <c r="J3" s="13"/>
      <c r="K3" s="12"/>
      <c r="L3" s="14"/>
      <c r="M3" s="15"/>
    </row>
    <row r="4">
      <c r="A4" s="16" t="s">
        <v>2</v>
      </c>
      <c r="B4" s="17"/>
      <c r="C4" s="11"/>
      <c r="D4" s="12"/>
      <c r="E4" s="12"/>
      <c r="F4" s="12"/>
      <c r="G4" s="12"/>
      <c r="H4" s="12"/>
      <c r="I4" s="12"/>
      <c r="J4" s="13"/>
      <c r="K4" s="12"/>
      <c r="L4" s="14"/>
      <c r="M4" s="15"/>
    </row>
    <row r="5">
      <c r="A5" s="16" t="s">
        <v>3</v>
      </c>
      <c r="B5" s="18"/>
      <c r="C5" s="11"/>
      <c r="D5" s="12"/>
      <c r="E5" s="12"/>
      <c r="F5" s="12"/>
      <c r="G5" s="12"/>
      <c r="H5" s="12"/>
      <c r="I5" s="12"/>
      <c r="J5" s="13"/>
      <c r="K5" s="12"/>
      <c r="L5" s="14"/>
      <c r="M5" s="15"/>
    </row>
    <row r="6">
      <c r="A6" s="19" t="s">
        <v>4</v>
      </c>
      <c r="B6" s="20" t="s">
        <v>5</v>
      </c>
      <c r="C6" s="21"/>
      <c r="D6" s="22"/>
      <c r="E6" s="22"/>
      <c r="F6" s="22"/>
      <c r="G6" s="22"/>
      <c r="H6" s="22"/>
      <c r="I6" s="22"/>
      <c r="J6" s="23"/>
      <c r="K6" s="22"/>
      <c r="L6" s="24"/>
      <c r="M6" s="15"/>
    </row>
    <row r="7">
      <c r="A7" s="16" t="s">
        <v>6</v>
      </c>
      <c r="B7" s="25" t="s">
        <v>7</v>
      </c>
      <c r="C7" s="11"/>
      <c r="D7" s="26"/>
      <c r="E7" s="26"/>
      <c r="F7" s="26"/>
      <c r="G7" s="26"/>
      <c r="H7" s="26"/>
      <c r="I7" s="26"/>
      <c r="J7" s="27"/>
      <c r="K7" s="26"/>
      <c r="L7" s="28"/>
      <c r="M7" s="15"/>
    </row>
    <row r="8">
      <c r="A8" s="16" t="s">
        <v>8</v>
      </c>
      <c r="B8" s="29" t="s">
        <v>9</v>
      </c>
      <c r="C8" s="11"/>
      <c r="D8" s="26"/>
      <c r="E8" s="26"/>
      <c r="F8" s="26"/>
      <c r="G8" s="26"/>
      <c r="H8" s="26"/>
      <c r="I8" s="26"/>
      <c r="J8" s="27"/>
      <c r="K8" s="26"/>
      <c r="L8" s="30"/>
      <c r="M8" s="15"/>
    </row>
    <row r="9">
      <c r="A9" s="16" t="s">
        <v>10</v>
      </c>
      <c r="B9" s="31"/>
      <c r="C9" s="21"/>
      <c r="D9" s="22"/>
      <c r="E9" s="22"/>
      <c r="F9" s="22"/>
      <c r="G9" s="22"/>
      <c r="H9" s="22"/>
      <c r="I9" s="22"/>
      <c r="J9" s="23"/>
      <c r="K9" s="22"/>
      <c r="L9" s="32"/>
      <c r="M9" s="15"/>
    </row>
    <row r="10">
      <c r="A10" s="33"/>
      <c r="B10" s="34"/>
      <c r="C10" s="35"/>
      <c r="D10" s="6"/>
      <c r="E10" s="6"/>
      <c r="F10" s="6"/>
      <c r="G10" s="6"/>
      <c r="H10" s="6"/>
      <c r="I10" s="6"/>
      <c r="J10" s="6"/>
      <c r="K10" s="6"/>
      <c r="L10" s="6"/>
      <c r="M10" s="8"/>
    </row>
    <row r="11">
      <c r="A11" s="36" t="s">
        <v>11</v>
      </c>
      <c r="B11" s="37" t="s">
        <v>12</v>
      </c>
      <c r="C11" s="38" t="s">
        <v>13</v>
      </c>
      <c r="D11" s="39" t="s">
        <v>14</v>
      </c>
      <c r="E11" s="40"/>
      <c r="F11" s="39" t="s">
        <v>15</v>
      </c>
      <c r="G11" s="40"/>
      <c r="H11" s="39" t="s">
        <v>16</v>
      </c>
      <c r="I11" s="40"/>
      <c r="J11" s="39" t="s">
        <v>17</v>
      </c>
      <c r="K11" s="40"/>
      <c r="L11" s="41" t="s">
        <v>18</v>
      </c>
      <c r="M11" s="41" t="s">
        <v>19</v>
      </c>
    </row>
    <row r="12">
      <c r="A12" s="42"/>
      <c r="B12" s="43"/>
      <c r="C12" s="44"/>
      <c r="D12" s="39" t="s">
        <v>20</v>
      </c>
      <c r="E12" s="45" t="s">
        <v>21</v>
      </c>
      <c r="F12" s="39" t="s">
        <v>20</v>
      </c>
      <c r="G12" s="45" t="s">
        <v>21</v>
      </c>
      <c r="H12" s="39" t="s">
        <v>20</v>
      </c>
      <c r="I12" s="45" t="s">
        <v>21</v>
      </c>
      <c r="J12" s="39" t="s">
        <v>20</v>
      </c>
      <c r="K12" s="45" t="s">
        <v>21</v>
      </c>
      <c r="L12" s="46"/>
      <c r="M12" s="46"/>
    </row>
    <row r="13">
      <c r="A13" s="47"/>
      <c r="B13" s="48" t="s">
        <v>22</v>
      </c>
      <c r="C13" s="49"/>
      <c r="D13" s="50"/>
      <c r="E13" s="51"/>
      <c r="F13" s="50"/>
      <c r="G13" s="51"/>
      <c r="H13" s="50"/>
      <c r="I13" s="51"/>
      <c r="J13" s="50"/>
      <c r="K13" s="51"/>
      <c r="L13" s="52">
        <f>L14+L19+L22+L35</f>
        <v>0</v>
      </c>
      <c r="M13" s="53"/>
    </row>
    <row r="14">
      <c r="A14" s="54" t="s">
        <v>23</v>
      </c>
      <c r="B14" s="55" t="s">
        <v>24</v>
      </c>
      <c r="C14" s="56"/>
      <c r="D14" s="57"/>
      <c r="E14" s="58"/>
      <c r="F14" s="57"/>
      <c r="G14" s="58"/>
      <c r="H14" s="57"/>
      <c r="I14" s="58"/>
      <c r="J14" s="57"/>
      <c r="K14" s="58"/>
      <c r="L14" s="59">
        <f>sum(L15:L18)</f>
        <v>0</v>
      </c>
      <c r="M14" s="60" t="str">
        <f>round(L14/$L$62,4)</f>
        <v>#DIV/0!</v>
      </c>
    </row>
    <row r="15">
      <c r="A15" s="61" t="s">
        <v>25</v>
      </c>
      <c r="B15" s="62" t="s">
        <v>26</v>
      </c>
      <c r="C15" s="63" t="s">
        <v>27</v>
      </c>
      <c r="D15" s="64">
        <v>875.0</v>
      </c>
      <c r="E15" s="65"/>
      <c r="F15" s="64">
        <v>875.0</v>
      </c>
      <c r="G15" s="65"/>
      <c r="H15" s="64">
        <v>875.0</v>
      </c>
      <c r="I15" s="65"/>
      <c r="J15" s="64">
        <v>875.0</v>
      </c>
      <c r="K15" s="65"/>
      <c r="L15" s="66">
        <f t="shared" ref="L15:L18" si="1">E15+G15+I15+K15</f>
        <v>0</v>
      </c>
      <c r="M15" s="67" t="str">
        <f t="shared" ref="M15:M18" si="2">round(L15/$L$14,4)</f>
        <v>#DIV/0!</v>
      </c>
    </row>
    <row r="16">
      <c r="A16" s="61" t="s">
        <v>28</v>
      </c>
      <c r="B16" s="62" t="s">
        <v>29</v>
      </c>
      <c r="C16" s="63" t="s">
        <v>30</v>
      </c>
      <c r="D16" s="64">
        <v>1.0</v>
      </c>
      <c r="E16" s="65"/>
      <c r="F16" s="64">
        <v>1.0</v>
      </c>
      <c r="G16" s="65"/>
      <c r="H16" s="64">
        <v>1.0</v>
      </c>
      <c r="I16" s="65"/>
      <c r="J16" s="64">
        <v>1.0</v>
      </c>
      <c r="K16" s="65"/>
      <c r="L16" s="66">
        <f t="shared" si="1"/>
        <v>0</v>
      </c>
      <c r="M16" s="67" t="str">
        <f t="shared" si="2"/>
        <v>#DIV/0!</v>
      </c>
    </row>
    <row r="17">
      <c r="A17" s="61" t="s">
        <v>31</v>
      </c>
      <c r="B17" s="62" t="s">
        <v>32</v>
      </c>
      <c r="C17" s="63" t="s">
        <v>33</v>
      </c>
      <c r="D17" s="68">
        <v>0.5</v>
      </c>
      <c r="E17" s="65"/>
      <c r="F17" s="68">
        <v>0.5</v>
      </c>
      <c r="G17" s="65"/>
      <c r="H17" s="68">
        <v>0.5</v>
      </c>
      <c r="I17" s="65"/>
      <c r="J17" s="68">
        <v>0.5</v>
      </c>
      <c r="K17" s="65"/>
      <c r="L17" s="66">
        <f t="shared" si="1"/>
        <v>0</v>
      </c>
      <c r="M17" s="67" t="str">
        <f t="shared" si="2"/>
        <v>#DIV/0!</v>
      </c>
    </row>
    <row r="18">
      <c r="A18" s="61" t="s">
        <v>34</v>
      </c>
      <c r="B18" s="62" t="s">
        <v>35</v>
      </c>
      <c r="C18" s="63" t="s">
        <v>27</v>
      </c>
      <c r="D18" s="64">
        <v>875.0</v>
      </c>
      <c r="E18" s="65"/>
      <c r="F18" s="64">
        <v>875.0</v>
      </c>
      <c r="G18" s="65"/>
      <c r="H18" s="64">
        <v>875.0</v>
      </c>
      <c r="I18" s="65"/>
      <c r="J18" s="64">
        <v>875.0</v>
      </c>
      <c r="K18" s="65"/>
      <c r="L18" s="66">
        <f t="shared" si="1"/>
        <v>0</v>
      </c>
      <c r="M18" s="67" t="str">
        <f t="shared" si="2"/>
        <v>#DIV/0!</v>
      </c>
    </row>
    <row r="19">
      <c r="A19" s="54" t="s">
        <v>36</v>
      </c>
      <c r="B19" s="55" t="s">
        <v>37</v>
      </c>
      <c r="C19" s="69"/>
      <c r="D19" s="58"/>
      <c r="E19" s="58"/>
      <c r="F19" s="58"/>
      <c r="G19" s="58"/>
      <c r="H19" s="58"/>
      <c r="I19" s="58"/>
      <c r="J19" s="58"/>
      <c r="K19" s="58"/>
      <c r="L19" s="59">
        <f>sum(L20:L21)</f>
        <v>0</v>
      </c>
      <c r="M19" s="60" t="str">
        <f>round(L19/$L$62,4)</f>
        <v>#DIV/0!</v>
      </c>
    </row>
    <row r="20">
      <c r="A20" s="61" t="s">
        <v>38</v>
      </c>
      <c r="B20" s="62" t="s">
        <v>39</v>
      </c>
      <c r="C20" s="63" t="s">
        <v>30</v>
      </c>
      <c r="D20" s="64">
        <v>1.0</v>
      </c>
      <c r="E20" s="65"/>
      <c r="F20" s="64">
        <v>1.0</v>
      </c>
      <c r="G20" s="65"/>
      <c r="H20" s="64">
        <v>1.0</v>
      </c>
      <c r="I20" s="65"/>
      <c r="J20" s="64">
        <v>1.0</v>
      </c>
      <c r="K20" s="65"/>
      <c r="L20" s="66">
        <f t="shared" ref="L20:L21" si="3">E20+G20+I20+K20</f>
        <v>0</v>
      </c>
      <c r="M20" s="67" t="str">
        <f t="shared" ref="M20:M21" si="4">round(L20/$L$19,4)</f>
        <v>#DIV/0!</v>
      </c>
    </row>
    <row r="21">
      <c r="A21" s="61" t="s">
        <v>40</v>
      </c>
      <c r="B21" s="62" t="s">
        <v>41</v>
      </c>
      <c r="C21" s="63" t="s">
        <v>30</v>
      </c>
      <c r="D21" s="64">
        <v>1.0</v>
      </c>
      <c r="E21" s="65"/>
      <c r="F21" s="64">
        <v>1.0</v>
      </c>
      <c r="G21" s="65"/>
      <c r="H21" s="64">
        <v>1.0</v>
      </c>
      <c r="I21" s="65"/>
      <c r="J21" s="64">
        <v>1.0</v>
      </c>
      <c r="K21" s="65"/>
      <c r="L21" s="66">
        <f t="shared" si="3"/>
        <v>0</v>
      </c>
      <c r="M21" s="67" t="str">
        <f t="shared" si="4"/>
        <v>#DIV/0!</v>
      </c>
    </row>
    <row r="22">
      <c r="A22" s="54" t="s">
        <v>42</v>
      </c>
      <c r="B22" s="55" t="s">
        <v>43</v>
      </c>
      <c r="C22" s="70"/>
      <c r="D22" s="71"/>
      <c r="E22" s="71"/>
      <c r="F22" s="71"/>
      <c r="G22" s="71"/>
      <c r="H22" s="71"/>
      <c r="I22" s="71"/>
      <c r="J22" s="71"/>
      <c r="K22" s="71"/>
      <c r="L22" s="72">
        <f>sum(L23:L34)</f>
        <v>0</v>
      </c>
      <c r="M22" s="73" t="str">
        <f>round(L22/$L$62,4)</f>
        <v>#DIV/0!</v>
      </c>
    </row>
    <row r="23">
      <c r="A23" s="61" t="s">
        <v>44</v>
      </c>
      <c r="B23" s="62" t="s">
        <v>45</v>
      </c>
      <c r="C23" s="63" t="s">
        <v>27</v>
      </c>
      <c r="D23" s="68">
        <v>268.68</v>
      </c>
      <c r="E23" s="65"/>
      <c r="F23" s="68">
        <v>268.68</v>
      </c>
      <c r="G23" s="65"/>
      <c r="H23" s="68">
        <v>155.71</v>
      </c>
      <c r="I23" s="65"/>
      <c r="J23" s="68">
        <v>268.68</v>
      </c>
      <c r="K23" s="65"/>
      <c r="L23" s="74">
        <f t="shared" ref="L23:L34" si="5">E23+G23+I23+K23</f>
        <v>0</v>
      </c>
      <c r="M23" s="75" t="str">
        <f t="shared" ref="M23:M34" si="6">round(L23/$L$22,4)</f>
        <v>#DIV/0!</v>
      </c>
    </row>
    <row r="24">
      <c r="A24" s="61" t="s">
        <v>46</v>
      </c>
      <c r="B24" s="62" t="s">
        <v>47</v>
      </c>
      <c r="C24" s="63" t="s">
        <v>27</v>
      </c>
      <c r="D24" s="68">
        <v>268.68</v>
      </c>
      <c r="E24" s="65"/>
      <c r="F24" s="68">
        <v>268.68</v>
      </c>
      <c r="G24" s="65"/>
      <c r="H24" s="68">
        <v>155.71</v>
      </c>
      <c r="I24" s="65"/>
      <c r="J24" s="68">
        <v>268.68</v>
      </c>
      <c r="K24" s="65"/>
      <c r="L24" s="74">
        <f t="shared" si="5"/>
        <v>0</v>
      </c>
      <c r="M24" s="75" t="str">
        <f t="shared" si="6"/>
        <v>#DIV/0!</v>
      </c>
    </row>
    <row r="25">
      <c r="A25" s="61" t="s">
        <v>48</v>
      </c>
      <c r="B25" s="62" t="s">
        <v>49</v>
      </c>
      <c r="C25" s="63" t="s">
        <v>27</v>
      </c>
      <c r="D25" s="68">
        <v>268.68</v>
      </c>
      <c r="E25" s="65"/>
      <c r="F25" s="68">
        <v>268.68</v>
      </c>
      <c r="G25" s="65"/>
      <c r="H25" s="68">
        <v>155.71</v>
      </c>
      <c r="I25" s="65"/>
      <c r="J25" s="68">
        <v>268.68</v>
      </c>
      <c r="K25" s="65"/>
      <c r="L25" s="74">
        <f t="shared" si="5"/>
        <v>0</v>
      </c>
      <c r="M25" s="75" t="str">
        <f t="shared" si="6"/>
        <v>#DIV/0!</v>
      </c>
    </row>
    <row r="26">
      <c r="A26" s="61" t="s">
        <v>50</v>
      </c>
      <c r="B26" s="62" t="s">
        <v>51</v>
      </c>
      <c r="C26" s="63" t="s">
        <v>27</v>
      </c>
      <c r="D26" s="68">
        <v>268.68</v>
      </c>
      <c r="E26" s="65"/>
      <c r="F26" s="68">
        <v>268.68</v>
      </c>
      <c r="G26" s="65"/>
      <c r="H26" s="68">
        <v>155.71</v>
      </c>
      <c r="I26" s="65"/>
      <c r="J26" s="68">
        <v>268.68</v>
      </c>
      <c r="K26" s="65"/>
      <c r="L26" s="74">
        <f t="shared" si="5"/>
        <v>0</v>
      </c>
      <c r="M26" s="75" t="str">
        <f t="shared" si="6"/>
        <v>#DIV/0!</v>
      </c>
    </row>
    <row r="27">
      <c r="A27" s="61" t="s">
        <v>52</v>
      </c>
      <c r="B27" s="62" t="s">
        <v>53</v>
      </c>
      <c r="C27" s="63" t="s">
        <v>27</v>
      </c>
      <c r="D27" s="68">
        <v>268.68</v>
      </c>
      <c r="E27" s="65"/>
      <c r="F27" s="68">
        <v>268.68</v>
      </c>
      <c r="G27" s="65"/>
      <c r="H27" s="68">
        <v>155.71</v>
      </c>
      <c r="I27" s="65"/>
      <c r="J27" s="68">
        <v>268.68</v>
      </c>
      <c r="K27" s="65"/>
      <c r="L27" s="74">
        <f t="shared" si="5"/>
        <v>0</v>
      </c>
      <c r="M27" s="75" t="str">
        <f t="shared" si="6"/>
        <v>#DIV/0!</v>
      </c>
    </row>
    <row r="28">
      <c r="A28" s="61" t="s">
        <v>54</v>
      </c>
      <c r="B28" s="62" t="s">
        <v>55</v>
      </c>
      <c r="C28" s="63" t="s">
        <v>27</v>
      </c>
      <c r="D28" s="68">
        <v>268.68</v>
      </c>
      <c r="E28" s="65"/>
      <c r="F28" s="68">
        <v>268.68</v>
      </c>
      <c r="G28" s="65"/>
      <c r="H28" s="68">
        <v>155.71</v>
      </c>
      <c r="I28" s="65"/>
      <c r="J28" s="68">
        <v>268.68</v>
      </c>
      <c r="K28" s="65"/>
      <c r="L28" s="74">
        <f t="shared" si="5"/>
        <v>0</v>
      </c>
      <c r="M28" s="75" t="str">
        <f t="shared" si="6"/>
        <v>#DIV/0!</v>
      </c>
    </row>
    <row r="29">
      <c r="A29" s="61" t="s">
        <v>56</v>
      </c>
      <c r="B29" s="62" t="s">
        <v>57</v>
      </c>
      <c r="C29" s="63" t="s">
        <v>27</v>
      </c>
      <c r="D29" s="68">
        <v>268.68</v>
      </c>
      <c r="E29" s="65"/>
      <c r="F29" s="68">
        <v>268.68</v>
      </c>
      <c r="G29" s="65"/>
      <c r="H29" s="68">
        <v>155.71</v>
      </c>
      <c r="I29" s="65"/>
      <c r="J29" s="68">
        <v>268.68</v>
      </c>
      <c r="K29" s="65"/>
      <c r="L29" s="74">
        <f t="shared" si="5"/>
        <v>0</v>
      </c>
      <c r="M29" s="75" t="str">
        <f t="shared" si="6"/>
        <v>#DIV/0!</v>
      </c>
    </row>
    <row r="30">
      <c r="A30" s="61" t="s">
        <v>58</v>
      </c>
      <c r="B30" s="62" t="s">
        <v>59</v>
      </c>
      <c r="C30" s="63" t="s">
        <v>27</v>
      </c>
      <c r="D30" s="68">
        <v>268.68</v>
      </c>
      <c r="E30" s="65"/>
      <c r="F30" s="68">
        <v>268.68</v>
      </c>
      <c r="G30" s="65"/>
      <c r="H30" s="68">
        <v>155.71</v>
      </c>
      <c r="I30" s="65"/>
      <c r="J30" s="68">
        <v>268.68</v>
      </c>
      <c r="K30" s="65"/>
      <c r="L30" s="74">
        <f t="shared" si="5"/>
        <v>0</v>
      </c>
      <c r="M30" s="75" t="str">
        <f t="shared" si="6"/>
        <v>#DIV/0!</v>
      </c>
    </row>
    <row r="31">
      <c r="A31" s="61" t="s">
        <v>60</v>
      </c>
      <c r="B31" s="62" t="s">
        <v>61</v>
      </c>
      <c r="C31" s="63" t="s">
        <v>27</v>
      </c>
      <c r="D31" s="68">
        <v>268.68</v>
      </c>
      <c r="E31" s="65"/>
      <c r="F31" s="68">
        <v>268.68</v>
      </c>
      <c r="G31" s="65"/>
      <c r="H31" s="68">
        <v>155.71</v>
      </c>
      <c r="I31" s="65"/>
      <c r="J31" s="68">
        <v>268.68</v>
      </c>
      <c r="K31" s="65"/>
      <c r="L31" s="74">
        <f t="shared" si="5"/>
        <v>0</v>
      </c>
      <c r="M31" s="75" t="str">
        <f t="shared" si="6"/>
        <v>#DIV/0!</v>
      </c>
    </row>
    <row r="32">
      <c r="A32" s="61" t="s">
        <v>62</v>
      </c>
      <c r="B32" s="62" t="s">
        <v>63</v>
      </c>
      <c r="C32" s="63" t="s">
        <v>30</v>
      </c>
      <c r="D32" s="64">
        <v>1.0</v>
      </c>
      <c r="E32" s="65"/>
      <c r="F32" s="64">
        <v>1.0</v>
      </c>
      <c r="G32" s="65"/>
      <c r="H32" s="64">
        <v>1.0</v>
      </c>
      <c r="I32" s="65"/>
      <c r="J32" s="64">
        <v>1.0</v>
      </c>
      <c r="K32" s="65"/>
      <c r="L32" s="74">
        <f t="shared" si="5"/>
        <v>0</v>
      </c>
      <c r="M32" s="75" t="str">
        <f t="shared" si="6"/>
        <v>#DIV/0!</v>
      </c>
    </row>
    <row r="33">
      <c r="A33" s="61" t="s">
        <v>64</v>
      </c>
      <c r="B33" s="62" t="s">
        <v>65</v>
      </c>
      <c r="C33" s="63" t="s">
        <v>30</v>
      </c>
      <c r="D33" s="64">
        <v>1.0</v>
      </c>
      <c r="E33" s="65"/>
      <c r="F33" s="64">
        <v>1.0</v>
      </c>
      <c r="G33" s="65"/>
      <c r="H33" s="64">
        <v>1.0</v>
      </c>
      <c r="I33" s="65"/>
      <c r="J33" s="64">
        <v>1.0</v>
      </c>
      <c r="K33" s="65"/>
      <c r="L33" s="74">
        <f t="shared" si="5"/>
        <v>0</v>
      </c>
      <c r="M33" s="75" t="str">
        <f t="shared" si="6"/>
        <v>#DIV/0!</v>
      </c>
    </row>
    <row r="34">
      <c r="A34" s="61" t="s">
        <v>66</v>
      </c>
      <c r="B34" s="62" t="s">
        <v>67</v>
      </c>
      <c r="C34" s="63" t="s">
        <v>30</v>
      </c>
      <c r="D34" s="64">
        <v>1.0</v>
      </c>
      <c r="E34" s="65"/>
      <c r="F34" s="64">
        <v>1.0</v>
      </c>
      <c r="G34" s="65"/>
      <c r="H34" s="64">
        <v>1.0</v>
      </c>
      <c r="I34" s="65"/>
      <c r="J34" s="64">
        <v>1.0</v>
      </c>
      <c r="K34" s="65"/>
      <c r="L34" s="74">
        <f t="shared" si="5"/>
        <v>0</v>
      </c>
      <c r="M34" s="75" t="str">
        <f t="shared" si="6"/>
        <v>#DIV/0!</v>
      </c>
    </row>
    <row r="35">
      <c r="A35" s="54" t="s">
        <v>68</v>
      </c>
      <c r="B35" s="55" t="s">
        <v>69</v>
      </c>
      <c r="C35" s="69"/>
      <c r="D35" s="58"/>
      <c r="E35" s="58"/>
      <c r="F35" s="58"/>
      <c r="G35" s="58"/>
      <c r="H35" s="58"/>
      <c r="I35" s="58"/>
      <c r="J35" s="58"/>
      <c r="K35" s="58"/>
      <c r="L35" s="72">
        <f>sum(L36:L43)</f>
        <v>0</v>
      </c>
      <c r="M35" s="73" t="str">
        <f>round(L35/$L$62,4)</f>
        <v>#DIV/0!</v>
      </c>
    </row>
    <row r="36">
      <c r="A36" s="61" t="s">
        <v>70</v>
      </c>
      <c r="B36" s="62" t="s">
        <v>71</v>
      </c>
      <c r="C36" s="63" t="s">
        <v>30</v>
      </c>
      <c r="D36" s="64">
        <v>13.0</v>
      </c>
      <c r="E36" s="65"/>
      <c r="F36" s="64">
        <v>13.0</v>
      </c>
      <c r="G36" s="65"/>
      <c r="H36" s="64">
        <v>13.0</v>
      </c>
      <c r="I36" s="65"/>
      <c r="J36" s="64">
        <v>13.0</v>
      </c>
      <c r="K36" s="65"/>
      <c r="L36" s="74">
        <f t="shared" ref="L36:L43" si="7">E36+G36+I36+K36</f>
        <v>0</v>
      </c>
      <c r="M36" s="75" t="str">
        <f t="shared" ref="M36:M43" si="8">round(L36/$L$35,4)</f>
        <v>#DIV/0!</v>
      </c>
    </row>
    <row r="37">
      <c r="A37" s="61" t="s">
        <v>72</v>
      </c>
      <c r="B37" s="62" t="s">
        <v>73</v>
      </c>
      <c r="C37" s="63" t="s">
        <v>30</v>
      </c>
      <c r="D37" s="64">
        <v>1.0</v>
      </c>
      <c r="E37" s="65"/>
      <c r="F37" s="64">
        <v>1.0</v>
      </c>
      <c r="G37" s="65"/>
      <c r="H37" s="64">
        <v>1.0</v>
      </c>
      <c r="I37" s="65"/>
      <c r="J37" s="64">
        <v>1.0</v>
      </c>
      <c r="K37" s="65"/>
      <c r="L37" s="74">
        <f t="shared" si="7"/>
        <v>0</v>
      </c>
      <c r="M37" s="75" t="str">
        <f t="shared" si="8"/>
        <v>#DIV/0!</v>
      </c>
    </row>
    <row r="38">
      <c r="A38" s="61" t="s">
        <v>74</v>
      </c>
      <c r="B38" s="62" t="s">
        <v>75</v>
      </c>
      <c r="C38" s="63" t="s">
        <v>30</v>
      </c>
      <c r="D38" s="64">
        <v>17.0</v>
      </c>
      <c r="E38" s="65"/>
      <c r="F38" s="64">
        <v>17.0</v>
      </c>
      <c r="G38" s="65"/>
      <c r="H38" s="64">
        <v>17.0</v>
      </c>
      <c r="I38" s="65"/>
      <c r="J38" s="64">
        <v>17.0</v>
      </c>
      <c r="K38" s="65"/>
      <c r="L38" s="74">
        <f t="shared" si="7"/>
        <v>0</v>
      </c>
      <c r="M38" s="75" t="str">
        <f t="shared" si="8"/>
        <v>#DIV/0!</v>
      </c>
    </row>
    <row r="39">
      <c r="A39" s="61" t="s">
        <v>76</v>
      </c>
      <c r="B39" s="62" t="s">
        <v>77</v>
      </c>
      <c r="C39" s="63" t="s">
        <v>30</v>
      </c>
      <c r="D39" s="64">
        <v>1.0</v>
      </c>
      <c r="E39" s="65"/>
      <c r="F39" s="64">
        <v>1.0</v>
      </c>
      <c r="G39" s="65"/>
      <c r="H39" s="64">
        <v>1.0</v>
      </c>
      <c r="I39" s="65"/>
      <c r="J39" s="64">
        <v>1.0</v>
      </c>
      <c r="K39" s="65"/>
      <c r="L39" s="74">
        <f t="shared" si="7"/>
        <v>0</v>
      </c>
      <c r="M39" s="75" t="str">
        <f t="shared" si="8"/>
        <v>#DIV/0!</v>
      </c>
    </row>
    <row r="40">
      <c r="A40" s="61" t="s">
        <v>78</v>
      </c>
      <c r="B40" s="62" t="s">
        <v>79</v>
      </c>
      <c r="C40" s="63" t="s">
        <v>30</v>
      </c>
      <c r="D40" s="64">
        <v>1.0</v>
      </c>
      <c r="E40" s="65"/>
      <c r="F40" s="64">
        <v>1.0</v>
      </c>
      <c r="G40" s="65"/>
      <c r="H40" s="64">
        <v>1.0</v>
      </c>
      <c r="I40" s="65"/>
      <c r="J40" s="64">
        <v>1.0</v>
      </c>
      <c r="K40" s="65"/>
      <c r="L40" s="74">
        <f t="shared" si="7"/>
        <v>0</v>
      </c>
      <c r="M40" s="75" t="str">
        <f t="shared" si="8"/>
        <v>#DIV/0!</v>
      </c>
    </row>
    <row r="41">
      <c r="A41" s="61" t="s">
        <v>80</v>
      </c>
      <c r="B41" s="62" t="s">
        <v>81</v>
      </c>
      <c r="C41" s="76" t="s">
        <v>30</v>
      </c>
      <c r="D41" s="64">
        <v>1.0</v>
      </c>
      <c r="E41" s="65"/>
      <c r="F41" s="64">
        <v>1.0</v>
      </c>
      <c r="G41" s="65"/>
      <c r="H41" s="64">
        <v>1.0</v>
      </c>
      <c r="I41" s="65"/>
      <c r="J41" s="64">
        <v>1.0</v>
      </c>
      <c r="K41" s="65"/>
      <c r="L41" s="74">
        <f t="shared" si="7"/>
        <v>0</v>
      </c>
      <c r="M41" s="75" t="str">
        <f t="shared" si="8"/>
        <v>#DIV/0!</v>
      </c>
    </row>
    <row r="42">
      <c r="A42" s="61" t="s">
        <v>82</v>
      </c>
      <c r="B42" s="62" t="s">
        <v>83</v>
      </c>
      <c r="C42" s="63" t="s">
        <v>30</v>
      </c>
      <c r="D42" s="64">
        <v>1.0</v>
      </c>
      <c r="E42" s="65"/>
      <c r="F42" s="64">
        <v>1.0</v>
      </c>
      <c r="G42" s="65"/>
      <c r="H42" s="64">
        <v>1.0</v>
      </c>
      <c r="I42" s="65"/>
      <c r="J42" s="64">
        <v>1.0</v>
      </c>
      <c r="K42" s="65"/>
      <c r="L42" s="74">
        <f t="shared" si="7"/>
        <v>0</v>
      </c>
      <c r="M42" s="75" t="str">
        <f t="shared" si="8"/>
        <v>#DIV/0!</v>
      </c>
    </row>
    <row r="43">
      <c r="A43" s="61" t="s">
        <v>84</v>
      </c>
      <c r="B43" s="62" t="s">
        <v>85</v>
      </c>
      <c r="C43" s="63" t="s">
        <v>30</v>
      </c>
      <c r="D43" s="64">
        <v>1.0</v>
      </c>
      <c r="E43" s="65"/>
      <c r="F43" s="64">
        <v>1.0</v>
      </c>
      <c r="G43" s="65"/>
      <c r="H43" s="64">
        <v>1.0</v>
      </c>
      <c r="I43" s="65"/>
      <c r="J43" s="64">
        <v>1.0</v>
      </c>
      <c r="K43" s="65"/>
      <c r="L43" s="74">
        <f t="shared" si="7"/>
        <v>0</v>
      </c>
      <c r="M43" s="75" t="str">
        <f t="shared" si="8"/>
        <v>#DIV/0!</v>
      </c>
    </row>
    <row r="44">
      <c r="A44" s="47"/>
      <c r="B44" s="77" t="s">
        <v>86</v>
      </c>
      <c r="C44" s="78"/>
      <c r="D44" s="79"/>
      <c r="E44" s="80"/>
      <c r="F44" s="79"/>
      <c r="G44" s="80"/>
      <c r="H44" s="79"/>
      <c r="I44" s="80"/>
      <c r="J44" s="79"/>
      <c r="K44" s="80"/>
      <c r="L44" s="81">
        <f>L45+L48+L51+L55</f>
        <v>0</v>
      </c>
      <c r="M44" s="82"/>
    </row>
    <row r="45">
      <c r="A45" s="54" t="s">
        <v>87</v>
      </c>
      <c r="B45" s="83" t="s">
        <v>88</v>
      </c>
      <c r="C45" s="84"/>
      <c r="D45" s="85"/>
      <c r="E45" s="71"/>
      <c r="F45" s="85"/>
      <c r="G45" s="71"/>
      <c r="H45" s="85"/>
      <c r="I45" s="71"/>
      <c r="J45" s="85"/>
      <c r="K45" s="71"/>
      <c r="L45" s="72">
        <f>sum(L46:L47)</f>
        <v>0</v>
      </c>
      <c r="M45" s="73" t="str">
        <f>round(L45/$L$62,4)</f>
        <v>#DIV/0!</v>
      </c>
    </row>
    <row r="46">
      <c r="A46" s="61" t="s">
        <v>89</v>
      </c>
      <c r="B46" s="86" t="s">
        <v>90</v>
      </c>
      <c r="C46" s="87" t="s">
        <v>91</v>
      </c>
      <c r="D46" s="64">
        <v>10000.0</v>
      </c>
      <c r="E46" s="65"/>
      <c r="F46" s="64">
        <v>10000.0</v>
      </c>
      <c r="G46" s="65"/>
      <c r="H46" s="64">
        <v>10000.0</v>
      </c>
      <c r="I46" s="65"/>
      <c r="J46" s="64">
        <v>10000.0</v>
      </c>
      <c r="K46" s="65"/>
      <c r="L46" s="74">
        <f t="shared" ref="L46:L47" si="9">E46+G46+I46+K46</f>
        <v>0</v>
      </c>
      <c r="M46" s="75" t="str">
        <f t="shared" ref="M46:M47" si="10">round(L46/$L$45,4)</f>
        <v>#DIV/0!</v>
      </c>
    </row>
    <row r="47">
      <c r="A47" s="61" t="s">
        <v>92</v>
      </c>
      <c r="B47" s="88" t="s">
        <v>93</v>
      </c>
      <c r="C47" s="63" t="s">
        <v>27</v>
      </c>
      <c r="D47" s="68">
        <v>268.68</v>
      </c>
      <c r="E47" s="65"/>
      <c r="F47" s="68">
        <v>268.68</v>
      </c>
      <c r="G47" s="65"/>
      <c r="H47" s="68">
        <v>268.68</v>
      </c>
      <c r="I47" s="65"/>
      <c r="J47" s="68">
        <v>268.68</v>
      </c>
      <c r="K47" s="65"/>
      <c r="L47" s="74">
        <f t="shared" si="9"/>
        <v>0</v>
      </c>
      <c r="M47" s="75" t="str">
        <f t="shared" si="10"/>
        <v>#DIV/0!</v>
      </c>
    </row>
    <row r="48">
      <c r="A48" s="54" t="s">
        <v>94</v>
      </c>
      <c r="B48" s="55" t="s">
        <v>95</v>
      </c>
      <c r="C48" s="70"/>
      <c r="D48" s="71"/>
      <c r="E48" s="71"/>
      <c r="F48" s="71"/>
      <c r="G48" s="71"/>
      <c r="H48" s="71"/>
      <c r="I48" s="71"/>
      <c r="J48" s="71"/>
      <c r="K48" s="71"/>
      <c r="L48" s="72">
        <f>sum(L49:L50)</f>
        <v>0</v>
      </c>
      <c r="M48" s="73" t="str">
        <f>round(L48/$L$62,4)</f>
        <v>#DIV/0!</v>
      </c>
    </row>
    <row r="49">
      <c r="A49" s="61" t="s">
        <v>96</v>
      </c>
      <c r="B49" s="62" t="s">
        <v>97</v>
      </c>
      <c r="C49" s="63" t="s">
        <v>27</v>
      </c>
      <c r="D49" s="68">
        <v>268.68</v>
      </c>
      <c r="E49" s="65"/>
      <c r="F49" s="68">
        <v>268.68</v>
      </c>
      <c r="G49" s="65"/>
      <c r="H49" s="68">
        <v>268.68</v>
      </c>
      <c r="I49" s="65"/>
      <c r="J49" s="68">
        <v>268.68</v>
      </c>
      <c r="K49" s="65"/>
      <c r="L49" s="74">
        <f t="shared" ref="L49:L50" si="11">E49+G49+I49+K49</f>
        <v>0</v>
      </c>
      <c r="M49" s="75" t="str">
        <f t="shared" ref="M49:M50" si="12">round(L49/$L$48,4)</f>
        <v>#DIV/0!</v>
      </c>
    </row>
    <row r="50">
      <c r="A50" s="61" t="s">
        <v>98</v>
      </c>
      <c r="B50" s="62" t="s">
        <v>99</v>
      </c>
      <c r="C50" s="63" t="s">
        <v>30</v>
      </c>
      <c r="D50" s="64">
        <v>12.0</v>
      </c>
      <c r="E50" s="65"/>
      <c r="F50" s="64">
        <v>12.0</v>
      </c>
      <c r="G50" s="65"/>
      <c r="H50" s="64">
        <v>12.0</v>
      </c>
      <c r="I50" s="65"/>
      <c r="J50" s="64">
        <v>12.0</v>
      </c>
      <c r="K50" s="65"/>
      <c r="L50" s="74">
        <f t="shared" si="11"/>
        <v>0</v>
      </c>
      <c r="M50" s="75" t="str">
        <f t="shared" si="12"/>
        <v>#DIV/0!</v>
      </c>
    </row>
    <row r="51">
      <c r="A51" s="54" t="s">
        <v>100</v>
      </c>
      <c r="B51" s="55" t="s">
        <v>101</v>
      </c>
      <c r="C51" s="69"/>
      <c r="D51" s="89"/>
      <c r="E51" s="58"/>
      <c r="F51" s="89"/>
      <c r="G51" s="58"/>
      <c r="H51" s="89"/>
      <c r="I51" s="58"/>
      <c r="J51" s="89"/>
      <c r="K51" s="58"/>
      <c r="L51" s="72">
        <f>sum(L52:L54)</f>
        <v>0</v>
      </c>
      <c r="M51" s="73" t="str">
        <f>round(L51/$L$62,4)</f>
        <v>#DIV/0!</v>
      </c>
    </row>
    <row r="52">
      <c r="A52" s="61" t="s">
        <v>102</v>
      </c>
      <c r="B52" s="62" t="s">
        <v>67</v>
      </c>
      <c r="C52" s="63" t="s">
        <v>30</v>
      </c>
      <c r="D52" s="64">
        <v>1.0</v>
      </c>
      <c r="E52" s="65"/>
      <c r="F52" s="64">
        <v>1.0</v>
      </c>
      <c r="G52" s="65"/>
      <c r="H52" s="64">
        <v>1.0</v>
      </c>
      <c r="I52" s="65"/>
      <c r="J52" s="64">
        <v>1.0</v>
      </c>
      <c r="K52" s="65"/>
      <c r="L52" s="74">
        <f t="shared" ref="L52:L54" si="13">E52+G52+I52+K52</f>
        <v>0</v>
      </c>
      <c r="M52" s="75" t="str">
        <f t="shared" ref="M52:M54" si="14">round(L52/$L$51,4)</f>
        <v>#DIV/0!</v>
      </c>
    </row>
    <row r="53">
      <c r="A53" s="61" t="s">
        <v>103</v>
      </c>
      <c r="B53" s="62" t="s">
        <v>104</v>
      </c>
      <c r="C53" s="63" t="s">
        <v>30</v>
      </c>
      <c r="D53" s="64">
        <v>1.0</v>
      </c>
      <c r="E53" s="65"/>
      <c r="F53" s="64">
        <v>1.0</v>
      </c>
      <c r="G53" s="65"/>
      <c r="H53" s="64">
        <v>1.0</v>
      </c>
      <c r="I53" s="65"/>
      <c r="J53" s="64">
        <v>1.0</v>
      </c>
      <c r="K53" s="65"/>
      <c r="L53" s="74">
        <f t="shared" si="13"/>
        <v>0</v>
      </c>
      <c r="M53" s="75" t="str">
        <f t="shared" si="14"/>
        <v>#DIV/0!</v>
      </c>
    </row>
    <row r="54">
      <c r="A54" s="61" t="s">
        <v>105</v>
      </c>
      <c r="B54" s="62" t="s">
        <v>106</v>
      </c>
      <c r="C54" s="63" t="s">
        <v>27</v>
      </c>
      <c r="D54" s="64">
        <v>1.0</v>
      </c>
      <c r="E54" s="65"/>
      <c r="F54" s="64">
        <v>1.0</v>
      </c>
      <c r="G54" s="65"/>
      <c r="H54" s="64">
        <v>1.0</v>
      </c>
      <c r="I54" s="65"/>
      <c r="J54" s="64">
        <v>1.0</v>
      </c>
      <c r="K54" s="65"/>
      <c r="L54" s="74">
        <f t="shared" si="13"/>
        <v>0</v>
      </c>
      <c r="M54" s="75" t="str">
        <f t="shared" si="14"/>
        <v>#DIV/0!</v>
      </c>
    </row>
    <row r="55">
      <c r="A55" s="54" t="s">
        <v>107</v>
      </c>
      <c r="B55" s="55" t="s">
        <v>108</v>
      </c>
      <c r="C55" s="69"/>
      <c r="D55" s="89"/>
      <c r="E55" s="58"/>
      <c r="F55" s="89"/>
      <c r="G55" s="58"/>
      <c r="H55" s="89"/>
      <c r="I55" s="58"/>
      <c r="J55" s="89"/>
      <c r="K55" s="58"/>
      <c r="L55" s="72">
        <f>sum(L56:L57)</f>
        <v>0</v>
      </c>
      <c r="M55" s="73" t="str">
        <f>round(L55/$L$62,4)</f>
        <v>#DIV/0!</v>
      </c>
    </row>
    <row r="56">
      <c r="A56" s="61" t="s">
        <v>109</v>
      </c>
      <c r="B56" s="62" t="s">
        <v>110</v>
      </c>
      <c r="C56" s="63" t="s">
        <v>30</v>
      </c>
      <c r="D56" s="64">
        <v>12.0</v>
      </c>
      <c r="E56" s="65"/>
      <c r="F56" s="64">
        <v>12.0</v>
      </c>
      <c r="G56" s="65"/>
      <c r="H56" s="64">
        <v>12.0</v>
      </c>
      <c r="I56" s="65"/>
      <c r="J56" s="64">
        <v>12.0</v>
      </c>
      <c r="K56" s="65"/>
      <c r="L56" s="74">
        <f t="shared" ref="L56:L57" si="15">E56+G56+I56+K56</f>
        <v>0</v>
      </c>
      <c r="M56" s="75" t="str">
        <f t="shared" ref="M56:M57" si="16">round(L56/$L$55,4)</f>
        <v>#DIV/0!</v>
      </c>
    </row>
    <row r="57">
      <c r="A57" s="61" t="s">
        <v>111</v>
      </c>
      <c r="B57" s="62" t="s">
        <v>112</v>
      </c>
      <c r="C57" s="63" t="s">
        <v>30</v>
      </c>
      <c r="D57" s="64">
        <v>1.0</v>
      </c>
      <c r="E57" s="65"/>
      <c r="F57" s="64">
        <v>1.0</v>
      </c>
      <c r="G57" s="65"/>
      <c r="H57" s="64">
        <v>1.0</v>
      </c>
      <c r="I57" s="65"/>
      <c r="J57" s="64">
        <v>1.0</v>
      </c>
      <c r="K57" s="65"/>
      <c r="L57" s="74">
        <f t="shared" si="15"/>
        <v>0</v>
      </c>
      <c r="M57" s="75" t="str">
        <f t="shared" si="16"/>
        <v>#DIV/0!</v>
      </c>
    </row>
    <row r="58">
      <c r="A58" s="47"/>
      <c r="B58" s="77" t="s">
        <v>113</v>
      </c>
      <c r="C58" s="90"/>
      <c r="D58" s="90"/>
      <c r="E58" s="91"/>
      <c r="F58" s="90"/>
      <c r="G58" s="91"/>
      <c r="H58" s="90"/>
      <c r="I58" s="91"/>
      <c r="J58" s="90"/>
      <c r="K58" s="91"/>
      <c r="L58" s="81">
        <f>L59</f>
        <v>0</v>
      </c>
      <c r="M58" s="82"/>
    </row>
    <row r="59">
      <c r="A59" s="54" t="s">
        <v>114</v>
      </c>
      <c r="B59" s="83" t="s">
        <v>115</v>
      </c>
      <c r="C59" s="92"/>
      <c r="D59" s="92"/>
      <c r="E59" s="93"/>
      <c r="F59" s="92"/>
      <c r="G59" s="93"/>
      <c r="H59" s="92"/>
      <c r="I59" s="93"/>
      <c r="J59" s="92"/>
      <c r="K59" s="93"/>
      <c r="L59" s="72">
        <f>sum(L60)</f>
        <v>0</v>
      </c>
      <c r="M59" s="73" t="str">
        <f>round(L59/$L$62,4)</f>
        <v>#DIV/0!</v>
      </c>
    </row>
    <row r="60">
      <c r="A60" s="61" t="s">
        <v>89</v>
      </c>
      <c r="B60" s="86" t="s">
        <v>116</v>
      </c>
      <c r="C60" s="94" t="s">
        <v>30</v>
      </c>
      <c r="D60" s="95">
        <v>4.0</v>
      </c>
      <c r="E60" s="96"/>
      <c r="F60" s="95">
        <v>4.0</v>
      </c>
      <c r="G60" s="96"/>
      <c r="H60" s="95">
        <v>4.0</v>
      </c>
      <c r="I60" s="96"/>
      <c r="J60" s="95">
        <v>4.0</v>
      </c>
      <c r="K60" s="96"/>
      <c r="L60" s="74">
        <f>E60+G60+I60+K60</f>
        <v>0</v>
      </c>
      <c r="M60" s="75" t="str">
        <f>round(L60/$L$59,4)</f>
        <v>#DIV/0!</v>
      </c>
    </row>
    <row r="61">
      <c r="A61" s="97"/>
      <c r="B61" s="98"/>
      <c r="C61" s="99"/>
      <c r="D61" s="98"/>
      <c r="E61" s="100"/>
      <c r="F61" s="98"/>
      <c r="G61" s="100"/>
      <c r="H61" s="98"/>
      <c r="I61" s="100"/>
      <c r="J61" s="98"/>
      <c r="K61" s="100"/>
      <c r="L61" s="98"/>
      <c r="M61" s="98"/>
    </row>
    <row r="62">
      <c r="A62" s="101"/>
      <c r="B62" s="102" t="s">
        <v>117</v>
      </c>
      <c r="C62" s="103"/>
      <c r="D62" s="104"/>
      <c r="E62" s="105">
        <f>SUM(E14:E57)</f>
        <v>0</v>
      </c>
      <c r="F62" s="106"/>
      <c r="G62" s="105">
        <f>SUM(G14:G57)</f>
        <v>0</v>
      </c>
      <c r="H62" s="106"/>
      <c r="I62" s="105">
        <f>SUM(I14:I57)</f>
        <v>0</v>
      </c>
      <c r="J62" s="104"/>
      <c r="K62" s="105">
        <f>SUM(K14:K57)</f>
        <v>0</v>
      </c>
      <c r="L62" s="107">
        <f t="shared" ref="L62:M62" si="17">L14+L19+L22+L35+L45+L48+L51+L55+L59</f>
        <v>0</v>
      </c>
      <c r="M62" s="108" t="str">
        <f t="shared" si="17"/>
        <v>#DIV/0!</v>
      </c>
    </row>
    <row r="63">
      <c r="A63" s="109"/>
      <c r="B63" s="8"/>
      <c r="C63" s="7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ht="31.5" customHeight="1">
      <c r="A64" s="110" t="s">
        <v>118</v>
      </c>
      <c r="B64" s="111"/>
      <c r="C64" s="112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>
      <c r="A65" s="110" t="s">
        <v>119</v>
      </c>
      <c r="B65" s="111"/>
      <c r="C65" s="112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>
      <c r="A66" s="113" t="s">
        <v>120</v>
      </c>
      <c r="B66" s="114"/>
      <c r="C66" s="112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>
      <c r="A67" s="115" t="s">
        <v>121</v>
      </c>
      <c r="B67" s="116"/>
      <c r="C67" s="112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>
      <c r="A68" s="109"/>
      <c r="B68" s="8"/>
      <c r="C68" s="7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>
      <c r="A69" s="109"/>
      <c r="B69" s="8"/>
      <c r="C69" s="7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>
      <c r="A70" s="109"/>
      <c r="B70" s="8"/>
      <c r="C70" s="7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>
      <c r="A71" s="109"/>
      <c r="B71" s="8"/>
      <c r="C71" s="7"/>
      <c r="D71" s="8"/>
      <c r="E71" s="8"/>
      <c r="F71" s="8"/>
      <c r="G71" s="8"/>
      <c r="H71" s="8"/>
      <c r="I71" s="8"/>
      <c r="J71" s="8"/>
      <c r="K71" s="8"/>
      <c r="L71" s="8"/>
      <c r="M71" s="8"/>
    </row>
  </sheetData>
  <mergeCells count="12">
    <mergeCell ref="H11:I11"/>
    <mergeCell ref="J11:K11"/>
    <mergeCell ref="A67:B67"/>
    <mergeCell ref="L11:L12"/>
    <mergeCell ref="M11:M12"/>
    <mergeCell ref="A1:B1"/>
    <mergeCell ref="L1:M1"/>
    <mergeCell ref="A11:A12"/>
    <mergeCell ref="B11:B12"/>
    <mergeCell ref="C11:C12"/>
    <mergeCell ref="D11:E11"/>
    <mergeCell ref="F11:G1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88"/>
    <col customWidth="1" min="2" max="2" width="36.38"/>
    <col customWidth="1" min="6" max="6" width="13.88"/>
  </cols>
  <sheetData>
    <row r="1" ht="30.0" customHeight="1">
      <c r="A1" s="4"/>
      <c r="B1" s="2"/>
      <c r="C1" s="117" t="str">
        <f>'Valor Resumo'!A1</f>
        <v>Construção de 10 escolas indígenas nos estados do Pará e Roraima, Brasil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>
      <c r="A2" s="118"/>
      <c r="B2" s="119"/>
      <c r="C2" s="120"/>
      <c r="D2" s="120"/>
      <c r="E2" s="121"/>
      <c r="F2" s="120"/>
      <c r="G2" s="120"/>
      <c r="H2" s="120"/>
      <c r="I2" s="120"/>
      <c r="J2" s="120"/>
      <c r="K2" s="15"/>
      <c r="L2" s="15"/>
      <c r="M2" s="15"/>
      <c r="N2" s="15"/>
      <c r="O2" s="15"/>
      <c r="P2" s="15"/>
      <c r="Q2" s="15"/>
    </row>
    <row r="3">
      <c r="A3" s="122" t="s">
        <v>1</v>
      </c>
      <c r="B3" s="123">
        <f>'Valor Resumo'!B3</f>
        <v>45623</v>
      </c>
      <c r="C3" s="124"/>
      <c r="D3" s="125" t="str">
        <f>'Valor Resumo'!A7</f>
        <v>Lote 4:</v>
      </c>
      <c r="E3" s="126" t="str">
        <f>'Valor Resumo'!B7</f>
        <v>Uiramutã, Normandia e Pacaraima - RR</v>
      </c>
      <c r="F3" s="127"/>
      <c r="G3" s="128" t="s">
        <v>122</v>
      </c>
      <c r="H3" s="129" t="str">
        <f>'Valor Resumo'!D11</f>
        <v>E.I. Padre Antonio Curti (2 salas)</v>
      </c>
      <c r="I3" s="130"/>
      <c r="J3" s="130"/>
      <c r="K3" s="15"/>
      <c r="L3" s="15"/>
      <c r="M3" s="15"/>
      <c r="N3" s="15"/>
      <c r="O3" s="15"/>
      <c r="P3" s="15"/>
      <c r="Q3" s="15"/>
    </row>
    <row r="4">
      <c r="A4" s="131" t="s">
        <v>2</v>
      </c>
      <c r="B4" s="132" t="str">
        <f>'Valor Resumo'!B4</f>
        <v/>
      </c>
      <c r="C4" s="133"/>
      <c r="D4" s="134" t="s">
        <v>10</v>
      </c>
      <c r="E4" s="135" t="str">
        <f>'Valor Resumo'!B9</f>
        <v/>
      </c>
      <c r="F4" s="135"/>
      <c r="G4" s="135"/>
      <c r="H4" s="135"/>
      <c r="I4" s="135"/>
      <c r="J4" s="135"/>
      <c r="K4" s="15"/>
      <c r="L4" s="15"/>
      <c r="M4" s="15"/>
      <c r="N4" s="15"/>
      <c r="O4" s="15"/>
      <c r="P4" s="15"/>
      <c r="Q4" s="15"/>
    </row>
    <row r="5">
      <c r="A5" s="136"/>
      <c r="B5" s="137"/>
      <c r="C5" s="138"/>
      <c r="D5" s="139"/>
      <c r="E5" s="140"/>
      <c r="F5" s="139"/>
      <c r="G5" s="139"/>
      <c r="H5" s="139"/>
      <c r="I5" s="139"/>
      <c r="J5" s="139"/>
      <c r="K5" s="120"/>
      <c r="L5" s="120"/>
      <c r="M5" s="120"/>
      <c r="N5" s="120"/>
      <c r="O5" s="120"/>
      <c r="P5" s="120"/>
      <c r="Q5" s="120"/>
    </row>
    <row r="6">
      <c r="A6" s="141"/>
      <c r="B6" s="141"/>
      <c r="C6" s="141"/>
      <c r="D6" s="141"/>
      <c r="E6" s="141"/>
      <c r="F6" s="141" t="s">
        <v>123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>
      <c r="A7" s="142"/>
      <c r="B7" s="143"/>
      <c r="C7" s="144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>
      <c r="A8" s="146" t="s">
        <v>124</v>
      </c>
      <c r="B8" s="147" t="s">
        <v>125</v>
      </c>
      <c r="C8" s="148" t="s">
        <v>126</v>
      </c>
      <c r="D8" s="149" t="s">
        <v>127</v>
      </c>
      <c r="E8" s="150" t="s">
        <v>128</v>
      </c>
      <c r="F8" s="150" t="s">
        <v>129</v>
      </c>
      <c r="G8" s="150" t="s">
        <v>130</v>
      </c>
      <c r="H8" s="150" t="s">
        <v>131</v>
      </c>
      <c r="I8" s="150" t="s">
        <v>132</v>
      </c>
      <c r="J8" s="150" t="s">
        <v>133</v>
      </c>
      <c r="K8" s="150" t="s">
        <v>134</v>
      </c>
      <c r="L8" s="150" t="s">
        <v>135</v>
      </c>
      <c r="M8" s="150" t="s">
        <v>136</v>
      </c>
      <c r="N8" s="150" t="s">
        <v>137</v>
      </c>
      <c r="O8" s="150" t="s">
        <v>138</v>
      </c>
      <c r="P8" s="150" t="s">
        <v>139</v>
      </c>
      <c r="Q8" s="150" t="s">
        <v>140</v>
      </c>
    </row>
    <row r="9">
      <c r="A9" s="151" t="str">
        <f>'Valor Resumo'!A14</f>
        <v>1</v>
      </c>
      <c r="B9" s="151" t="str">
        <f>'Valor Resumo'!B14</f>
        <v>Estudos do local</v>
      </c>
      <c r="C9" s="152">
        <f>sum(C10:C17)</f>
        <v>0</v>
      </c>
      <c r="D9" s="153" t="str">
        <f>C9/$C$91</f>
        <v>#DIV/0!</v>
      </c>
      <c r="E9" s="154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6"/>
      <c r="Q9" s="156"/>
    </row>
    <row r="10">
      <c r="A10" s="157" t="str">
        <f>'Valor Resumo'!A15</f>
        <v>1.1</v>
      </c>
      <c r="B10" s="158" t="str">
        <f>'Valor Resumo'!B15</f>
        <v>Levantamento planialtimétrico cadastral</v>
      </c>
      <c r="C10" s="159" t="str">
        <f>'Valor Resumo'!E15</f>
        <v/>
      </c>
      <c r="D10" s="160" t="str">
        <f>C10/$C$9</f>
        <v>#DIV/0!</v>
      </c>
      <c r="E10" s="161">
        <f>$C$10*E11</f>
        <v>0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</row>
    <row r="11">
      <c r="A11" s="162"/>
      <c r="B11" s="163"/>
      <c r="C11" s="164"/>
      <c r="D11" s="164"/>
      <c r="E11" s="165">
        <v>1.0</v>
      </c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>
      <c r="A12" s="157" t="str">
        <f>'Valor Resumo'!A16</f>
        <v>1.2</v>
      </c>
      <c r="B12" s="158" t="str">
        <f>'Valor Resumo'!B16</f>
        <v>Sondagem do solo</v>
      </c>
      <c r="C12" s="159" t="str">
        <f>'Valor Resumo'!E16</f>
        <v/>
      </c>
      <c r="D12" s="166" t="str">
        <f>C12/$C$9</f>
        <v>#DIV/0!</v>
      </c>
      <c r="E12" s="161">
        <f>$C$12*E13</f>
        <v>0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</row>
    <row r="13">
      <c r="A13" s="162"/>
      <c r="B13" s="163"/>
      <c r="C13" s="164"/>
      <c r="D13" s="164"/>
      <c r="E13" s="165">
        <v>1.0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>
      <c r="A14" s="157" t="str">
        <f>'Valor Resumo'!A17</f>
        <v>1.3</v>
      </c>
      <c r="B14" s="158" t="str">
        <f>'Valor Resumo'!B17</f>
        <v>Estudo Geofísico</v>
      </c>
      <c r="C14" s="159" t="str">
        <f>'Valor Resumo'!E17</f>
        <v/>
      </c>
      <c r="D14" s="166" t="str">
        <f>C14/$C$9</f>
        <v>#DIV/0!</v>
      </c>
      <c r="E14" s="161">
        <f>$C$14*E15</f>
        <v>0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</row>
    <row r="15">
      <c r="A15" s="162"/>
      <c r="B15" s="163"/>
      <c r="C15" s="164"/>
      <c r="D15" s="75"/>
      <c r="E15" s="165">
        <v>1.0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>
      <c r="A16" s="157" t="str">
        <f>'Valor Resumo'!A18</f>
        <v>1.4</v>
      </c>
      <c r="B16" s="158" t="str">
        <f>'Valor Resumo'!B18</f>
        <v>Avaliação do local</v>
      </c>
      <c r="C16" s="159" t="str">
        <f>'Valor Resumo'!E18</f>
        <v/>
      </c>
      <c r="D16" s="166" t="str">
        <f>C16/$C$9</f>
        <v>#DIV/0!</v>
      </c>
      <c r="E16" s="161">
        <f>$C$16*E17</f>
        <v>0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</row>
    <row r="17">
      <c r="A17" s="162"/>
      <c r="B17" s="163"/>
      <c r="C17" s="164"/>
      <c r="D17" s="75"/>
      <c r="E17" s="165">
        <v>1.0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>
      <c r="A18" s="151" t="str">
        <f>'Valor Resumo'!A19</f>
        <v>2</v>
      </c>
      <c r="B18" s="151" t="str">
        <f>'Valor Resumo'!B19</f>
        <v>Gestão social</v>
      </c>
      <c r="C18" s="152">
        <f>SUM(C19:C22)</f>
        <v>0</v>
      </c>
      <c r="D18" s="153" t="str">
        <f>C18/$C$91</f>
        <v>#DIV/0!</v>
      </c>
      <c r="E18" s="154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6"/>
      <c r="Q18" s="156"/>
    </row>
    <row r="19">
      <c r="A19" s="157" t="str">
        <f>'Valor Resumo'!A20</f>
        <v>2.1</v>
      </c>
      <c r="B19" s="158" t="str">
        <f>'Valor Resumo'!B20</f>
        <v>Relatório de início das atividades</v>
      </c>
      <c r="C19" s="159" t="str">
        <f>'Valor Resumo'!E20</f>
        <v/>
      </c>
      <c r="D19" s="160" t="str">
        <f>C19/$C$18</f>
        <v>#DIV/0!</v>
      </c>
      <c r="E19" s="161">
        <f>$C$19*E20</f>
        <v>0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</row>
    <row r="20">
      <c r="A20" s="162"/>
      <c r="B20" s="163"/>
      <c r="C20" s="164"/>
      <c r="D20" s="164"/>
      <c r="E20" s="165">
        <v>1.0</v>
      </c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  <row r="21">
      <c r="A21" s="157" t="str">
        <f>'Valor Resumo'!A21</f>
        <v>2.2</v>
      </c>
      <c r="B21" s="158" t="str">
        <f>'Valor Resumo'!B21</f>
        <v>Relatório de apresentação do projeto e planejamento de obra</v>
      </c>
      <c r="C21" s="159" t="str">
        <f>'Valor Resumo'!E21</f>
        <v/>
      </c>
      <c r="D21" s="166" t="str">
        <f>C21/$C$18</f>
        <v>#DIV/0!</v>
      </c>
      <c r="E21" s="161"/>
      <c r="F21" s="161"/>
      <c r="G21" s="161"/>
      <c r="H21" s="161">
        <f t="shared" ref="H21:I21" si="1">$C$21*H22</f>
        <v>0</v>
      </c>
      <c r="I21" s="161">
        <f t="shared" si="1"/>
        <v>0</v>
      </c>
      <c r="J21" s="161"/>
      <c r="K21" s="161"/>
      <c r="L21" s="161"/>
      <c r="M21" s="161"/>
      <c r="N21" s="161"/>
      <c r="O21" s="161"/>
      <c r="P21" s="161"/>
      <c r="Q21" s="161"/>
    </row>
    <row r="22">
      <c r="A22" s="162"/>
      <c r="B22" s="163"/>
      <c r="C22" s="164"/>
      <c r="D22" s="164"/>
      <c r="E22" s="75"/>
      <c r="F22" s="75"/>
      <c r="G22" s="75"/>
      <c r="H22" s="167"/>
      <c r="I22" s="167"/>
      <c r="J22" s="75"/>
      <c r="K22" s="75"/>
      <c r="L22" s="75"/>
      <c r="M22" s="75"/>
      <c r="N22" s="75"/>
      <c r="O22" s="75"/>
      <c r="P22" s="75"/>
      <c r="Q22" s="75"/>
    </row>
    <row r="23">
      <c r="A23" s="151" t="str">
        <f>'Valor Resumo'!A22</f>
        <v>3</v>
      </c>
      <c r="B23" s="151" t="str">
        <f>'Valor Resumo'!B22</f>
        <v>Projeto Executivo</v>
      </c>
      <c r="C23" s="152">
        <f>SUM(C24:C47)</f>
        <v>0</v>
      </c>
      <c r="D23" s="153" t="str">
        <f>C23/$C$91</f>
        <v>#DIV/0!</v>
      </c>
      <c r="E23" s="154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6"/>
      <c r="Q23" s="156"/>
    </row>
    <row r="24">
      <c r="A24" s="157" t="str">
        <f>'Valor Resumo'!A23</f>
        <v>3.1</v>
      </c>
      <c r="B24" s="168" t="str">
        <f>'Valor Resumo'!B23</f>
        <v>Arquitetônico</v>
      </c>
      <c r="C24" s="159" t="str">
        <f>'Valor Resumo'!E23</f>
        <v/>
      </c>
      <c r="D24" s="166" t="str">
        <f>C24/$C$9</f>
        <v>#DIV/0!</v>
      </c>
      <c r="E24" s="161"/>
      <c r="F24" s="161">
        <f t="shared" ref="F24:G24" si="2">$C$24*F25</f>
        <v>0</v>
      </c>
      <c r="G24" s="161">
        <f t="shared" si="2"/>
        <v>0</v>
      </c>
      <c r="H24" s="161"/>
      <c r="I24" s="161"/>
      <c r="J24" s="161"/>
      <c r="K24" s="161"/>
      <c r="L24" s="161"/>
      <c r="M24" s="161"/>
      <c r="N24" s="161"/>
      <c r="O24" s="161"/>
      <c r="P24" s="161"/>
      <c r="Q24" s="161"/>
    </row>
    <row r="25">
      <c r="A25" s="162"/>
      <c r="B25" s="169"/>
      <c r="C25" s="164"/>
      <c r="D25" s="75"/>
      <c r="E25" s="75"/>
      <c r="F25" s="167"/>
      <c r="G25" s="167"/>
      <c r="H25" s="75"/>
      <c r="I25" s="75"/>
      <c r="J25" s="75"/>
      <c r="K25" s="75"/>
      <c r="L25" s="75"/>
      <c r="M25" s="75"/>
      <c r="N25" s="75"/>
      <c r="O25" s="75"/>
      <c r="P25" s="75"/>
      <c r="Q25" s="75"/>
    </row>
    <row r="26">
      <c r="A26" s="157" t="str">
        <f>'Valor Resumo'!A24</f>
        <v>3.2</v>
      </c>
      <c r="B26" s="168" t="str">
        <f>'Valor Resumo'!B24</f>
        <v>Estrutural</v>
      </c>
      <c r="C26" s="159" t="str">
        <f>'Valor Resumo'!E24</f>
        <v/>
      </c>
      <c r="D26" s="166" t="str">
        <f>C26/$C$9</f>
        <v>#DIV/0!</v>
      </c>
      <c r="E26" s="161"/>
      <c r="F26" s="161">
        <f t="shared" ref="F26:G26" si="3">$C$26*F27</f>
        <v>0</v>
      </c>
      <c r="G26" s="161">
        <f t="shared" si="3"/>
        <v>0</v>
      </c>
      <c r="H26" s="161"/>
      <c r="I26" s="161"/>
      <c r="J26" s="161"/>
      <c r="K26" s="161"/>
      <c r="L26" s="161"/>
      <c r="M26" s="161"/>
      <c r="N26" s="161"/>
      <c r="O26" s="161"/>
      <c r="P26" s="161"/>
      <c r="Q26" s="161"/>
    </row>
    <row r="27">
      <c r="A27" s="162"/>
      <c r="B27" s="169"/>
      <c r="C27" s="164"/>
      <c r="D27" s="75"/>
      <c r="E27" s="75"/>
      <c r="F27" s="167"/>
      <c r="G27" s="167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>
      <c r="A28" s="157" t="str">
        <f>'Valor Resumo'!A25</f>
        <v>3.3</v>
      </c>
      <c r="B28" s="168" t="str">
        <f>'Valor Resumo'!B25</f>
        <v>Água fria</v>
      </c>
      <c r="C28" s="159" t="str">
        <f>'Valor Resumo'!E25</f>
        <v/>
      </c>
      <c r="D28" s="166" t="str">
        <f>C28/$C$9</f>
        <v>#DIV/0!</v>
      </c>
      <c r="E28" s="161"/>
      <c r="F28" s="161">
        <f t="shared" ref="F28:G28" si="4">$C$28*F29</f>
        <v>0</v>
      </c>
      <c r="G28" s="161">
        <f t="shared" si="4"/>
        <v>0</v>
      </c>
      <c r="H28" s="161"/>
      <c r="I28" s="161"/>
      <c r="J28" s="161"/>
      <c r="K28" s="161"/>
      <c r="L28" s="161"/>
      <c r="M28" s="161"/>
      <c r="N28" s="161"/>
      <c r="O28" s="161"/>
      <c r="P28" s="161"/>
      <c r="Q28" s="161"/>
    </row>
    <row r="29">
      <c r="A29" s="162"/>
      <c r="B29" s="169"/>
      <c r="C29" s="164"/>
      <c r="D29" s="75"/>
      <c r="E29" s="75"/>
      <c r="F29" s="167"/>
      <c r="G29" s="167"/>
      <c r="H29" s="75"/>
      <c r="I29" s="75"/>
      <c r="J29" s="75"/>
      <c r="K29" s="75"/>
      <c r="L29" s="75"/>
      <c r="M29" s="75"/>
      <c r="N29" s="75"/>
      <c r="O29" s="75"/>
      <c r="P29" s="75"/>
      <c r="Q29" s="75"/>
    </row>
    <row r="30">
      <c r="A30" s="157" t="str">
        <f>'Valor Resumo'!A26</f>
        <v>3.4</v>
      </c>
      <c r="B30" s="168" t="str">
        <f>'Valor Resumo'!B26</f>
        <v>Esgoto sanitário</v>
      </c>
      <c r="C30" s="159" t="str">
        <f>'Valor Resumo'!E26</f>
        <v/>
      </c>
      <c r="D30" s="166" t="str">
        <f>C30/$C$9</f>
        <v>#DIV/0!</v>
      </c>
      <c r="E30" s="161"/>
      <c r="F30" s="161">
        <f t="shared" ref="F30:G30" si="5">$C$30*F31</f>
        <v>0</v>
      </c>
      <c r="G30" s="161">
        <f t="shared" si="5"/>
        <v>0</v>
      </c>
      <c r="H30" s="161"/>
      <c r="I30" s="161"/>
      <c r="J30" s="161"/>
      <c r="K30" s="161"/>
      <c r="L30" s="161"/>
      <c r="M30" s="161"/>
      <c r="N30" s="161"/>
      <c r="O30" s="161"/>
      <c r="P30" s="161"/>
      <c r="Q30" s="161"/>
    </row>
    <row r="31">
      <c r="A31" s="162"/>
      <c r="B31" s="169"/>
      <c r="C31" s="164"/>
      <c r="D31" s="75"/>
      <c r="E31" s="75"/>
      <c r="F31" s="167"/>
      <c r="G31" s="167"/>
      <c r="H31" s="75"/>
      <c r="I31" s="75"/>
      <c r="J31" s="75"/>
      <c r="K31" s="75"/>
      <c r="L31" s="75"/>
      <c r="M31" s="75"/>
      <c r="N31" s="75"/>
      <c r="O31" s="75"/>
      <c r="P31" s="75"/>
      <c r="Q31" s="75"/>
    </row>
    <row r="32">
      <c r="A32" s="157" t="str">
        <f>'Valor Resumo'!A27</f>
        <v>3.5</v>
      </c>
      <c r="B32" s="168" t="str">
        <f>'Valor Resumo'!B27</f>
        <v>Instalações de Gás</v>
      </c>
      <c r="C32" s="159" t="str">
        <f>'Valor Resumo'!E27</f>
        <v/>
      </c>
      <c r="D32" s="166" t="str">
        <f>C32/$C$9</f>
        <v>#DIV/0!</v>
      </c>
      <c r="E32" s="161"/>
      <c r="F32" s="161">
        <f t="shared" ref="F32:G32" si="6">$C$32*F33</f>
        <v>0</v>
      </c>
      <c r="G32" s="161">
        <f t="shared" si="6"/>
        <v>0</v>
      </c>
      <c r="H32" s="161"/>
      <c r="I32" s="161"/>
      <c r="J32" s="161"/>
      <c r="K32" s="161"/>
      <c r="L32" s="161"/>
      <c r="M32" s="161"/>
      <c r="N32" s="161"/>
      <c r="O32" s="161"/>
      <c r="P32" s="161"/>
      <c r="Q32" s="161"/>
    </row>
    <row r="33">
      <c r="A33" s="162"/>
      <c r="B33" s="169"/>
      <c r="C33" s="164"/>
      <c r="D33" s="75"/>
      <c r="E33" s="75"/>
      <c r="F33" s="167"/>
      <c r="G33" s="167"/>
      <c r="H33" s="75"/>
      <c r="I33" s="75"/>
      <c r="J33" s="75"/>
      <c r="K33" s="75"/>
      <c r="L33" s="75"/>
      <c r="M33" s="75"/>
      <c r="N33" s="75"/>
      <c r="O33" s="75"/>
      <c r="P33" s="75"/>
      <c r="Q33" s="75"/>
    </row>
    <row r="34">
      <c r="A34" s="157" t="str">
        <f>'Valor Resumo'!A28</f>
        <v>3.6</v>
      </c>
      <c r="B34" s="168" t="str">
        <f>'Valor Resumo'!B28</f>
        <v>Sistema de proteção contra incêndio</v>
      </c>
      <c r="C34" s="159" t="str">
        <f>'Valor Resumo'!E28</f>
        <v/>
      </c>
      <c r="D34" s="166" t="str">
        <f>C34/$C$9</f>
        <v>#DIV/0!</v>
      </c>
      <c r="E34" s="161"/>
      <c r="F34" s="161">
        <f t="shared" ref="F34:G34" si="7">$C$34*F35</f>
        <v>0</v>
      </c>
      <c r="G34" s="161">
        <f t="shared" si="7"/>
        <v>0</v>
      </c>
      <c r="H34" s="161"/>
      <c r="I34" s="161"/>
      <c r="J34" s="161"/>
      <c r="K34" s="161"/>
      <c r="L34" s="161"/>
      <c r="M34" s="161"/>
      <c r="N34" s="161"/>
      <c r="O34" s="161"/>
      <c r="P34" s="161"/>
      <c r="Q34" s="161"/>
    </row>
    <row r="35">
      <c r="A35" s="162"/>
      <c r="B35" s="169"/>
      <c r="C35" s="164"/>
      <c r="D35" s="75"/>
      <c r="E35" s="75"/>
      <c r="F35" s="167"/>
      <c r="G35" s="167"/>
      <c r="H35" s="75"/>
      <c r="I35" s="75"/>
      <c r="J35" s="75"/>
      <c r="K35" s="75"/>
      <c r="L35" s="75"/>
      <c r="M35" s="75"/>
      <c r="N35" s="75"/>
      <c r="O35" s="75"/>
      <c r="P35" s="75"/>
      <c r="Q35" s="75"/>
    </row>
    <row r="36">
      <c r="A36" s="157" t="str">
        <f>'Valor Resumo'!A29</f>
        <v>3.7</v>
      </c>
      <c r="B36" s="168" t="str">
        <f>'Valor Resumo'!B29</f>
        <v>Instalações Elétricas e de rede lógica</v>
      </c>
      <c r="C36" s="159" t="str">
        <f>'Valor Resumo'!E29</f>
        <v/>
      </c>
      <c r="D36" s="166" t="str">
        <f>C36/$C$9</f>
        <v>#DIV/0!</v>
      </c>
      <c r="E36" s="161"/>
      <c r="F36" s="161">
        <f t="shared" ref="F36:G36" si="8">$C$36*F37</f>
        <v>0</v>
      </c>
      <c r="G36" s="161">
        <f t="shared" si="8"/>
        <v>0</v>
      </c>
      <c r="H36" s="161"/>
      <c r="I36" s="161"/>
      <c r="J36" s="161"/>
      <c r="K36" s="161"/>
      <c r="L36" s="161"/>
      <c r="M36" s="161"/>
      <c r="N36" s="161"/>
      <c r="O36" s="161"/>
      <c r="P36" s="161"/>
      <c r="Q36" s="161"/>
    </row>
    <row r="37">
      <c r="A37" s="162"/>
      <c r="B37" s="169"/>
      <c r="C37" s="164"/>
      <c r="D37" s="75"/>
      <c r="E37" s="75"/>
      <c r="F37" s="167"/>
      <c r="G37" s="167"/>
      <c r="H37" s="75"/>
      <c r="I37" s="75"/>
      <c r="J37" s="75"/>
      <c r="K37" s="75"/>
      <c r="L37" s="75"/>
      <c r="M37" s="75"/>
      <c r="N37" s="75"/>
      <c r="O37" s="75"/>
      <c r="P37" s="75"/>
      <c r="Q37" s="75"/>
    </row>
    <row r="38">
      <c r="A38" s="157" t="str">
        <f>'Valor Resumo'!A30</f>
        <v>3.8</v>
      </c>
      <c r="B38" s="168" t="str">
        <f>'Valor Resumo'!B30</f>
        <v>SPDA</v>
      </c>
      <c r="C38" s="159" t="str">
        <f>'Valor Resumo'!E30</f>
        <v/>
      </c>
      <c r="D38" s="166" t="str">
        <f>C38/$C$9</f>
        <v>#DIV/0!</v>
      </c>
      <c r="E38" s="161"/>
      <c r="F38" s="161">
        <f t="shared" ref="F38:G38" si="9">$C$38*F39</f>
        <v>0</v>
      </c>
      <c r="G38" s="161">
        <f t="shared" si="9"/>
        <v>0</v>
      </c>
      <c r="H38" s="161"/>
      <c r="I38" s="161"/>
      <c r="J38" s="161"/>
      <c r="K38" s="161"/>
      <c r="L38" s="161"/>
      <c r="M38" s="161"/>
      <c r="N38" s="161"/>
      <c r="O38" s="161"/>
      <c r="P38" s="161"/>
      <c r="Q38" s="161"/>
    </row>
    <row r="39">
      <c r="A39" s="162"/>
      <c r="B39" s="163"/>
      <c r="C39" s="164"/>
      <c r="D39" s="75"/>
      <c r="E39" s="75"/>
      <c r="F39" s="167"/>
      <c r="G39" s="167"/>
      <c r="H39" s="75"/>
      <c r="I39" s="75"/>
      <c r="J39" s="75"/>
      <c r="K39" s="75"/>
      <c r="L39" s="75"/>
      <c r="M39" s="75"/>
      <c r="N39" s="75"/>
      <c r="O39" s="75"/>
      <c r="P39" s="75"/>
      <c r="Q39" s="75"/>
    </row>
    <row r="40">
      <c r="A40" s="157" t="str">
        <f>'Valor Resumo'!A31</f>
        <v>3.9</v>
      </c>
      <c r="B40" s="168" t="str">
        <f>'Valor Resumo'!B31</f>
        <v>Impermeabilização</v>
      </c>
      <c r="C40" s="159" t="str">
        <f>'Valor Resumo'!E31</f>
        <v/>
      </c>
      <c r="D40" s="166" t="str">
        <f>C40/$C$9</f>
        <v>#DIV/0!</v>
      </c>
      <c r="E40" s="161"/>
      <c r="F40" s="161">
        <f t="shared" ref="F40:G40" si="10">$C$40*F41</f>
        <v>0</v>
      </c>
      <c r="G40" s="161">
        <f t="shared" si="10"/>
        <v>0</v>
      </c>
      <c r="H40" s="161"/>
      <c r="I40" s="161"/>
      <c r="J40" s="161"/>
      <c r="K40" s="161"/>
      <c r="L40" s="161"/>
      <c r="M40" s="161"/>
      <c r="N40" s="161"/>
      <c r="O40" s="161"/>
      <c r="P40" s="161"/>
      <c r="Q40" s="161"/>
    </row>
    <row r="41">
      <c r="A41" s="162"/>
      <c r="B41" s="169"/>
      <c r="C41" s="164"/>
      <c r="D41" s="75"/>
      <c r="E41" s="75"/>
      <c r="F41" s="167"/>
      <c r="G41" s="167"/>
      <c r="H41" s="75"/>
      <c r="I41" s="75"/>
      <c r="J41" s="75"/>
      <c r="K41" s="75"/>
      <c r="L41" s="75"/>
      <c r="M41" s="75"/>
      <c r="N41" s="75"/>
      <c r="O41" s="75"/>
      <c r="P41" s="75"/>
      <c r="Q41" s="75"/>
    </row>
    <row r="42">
      <c r="A42" s="157" t="str">
        <f>'Valor Resumo'!A32</f>
        <v>3.10</v>
      </c>
      <c r="B42" s="168" t="str">
        <f>'Valor Resumo'!B32</f>
        <v>Sistema fotovoltaico de energia</v>
      </c>
      <c r="C42" s="159" t="str">
        <f>'Valor Resumo'!E32</f>
        <v/>
      </c>
      <c r="D42" s="166" t="str">
        <f>C42/$C$9</f>
        <v>#DIV/0!</v>
      </c>
      <c r="E42" s="161"/>
      <c r="F42" s="161">
        <f t="shared" ref="F42:G42" si="11">$C$42*F43</f>
        <v>0</v>
      </c>
      <c r="G42" s="161">
        <f t="shared" si="11"/>
        <v>0</v>
      </c>
      <c r="H42" s="161"/>
      <c r="I42" s="161"/>
      <c r="J42" s="161"/>
      <c r="K42" s="161"/>
      <c r="L42" s="161"/>
      <c r="M42" s="161"/>
      <c r="N42" s="161"/>
      <c r="O42" s="161"/>
      <c r="P42" s="161"/>
      <c r="Q42" s="161"/>
    </row>
    <row r="43">
      <c r="A43" s="162"/>
      <c r="B43" s="169"/>
      <c r="C43" s="164"/>
      <c r="D43" s="75"/>
      <c r="E43" s="75"/>
      <c r="F43" s="167"/>
      <c r="G43" s="167"/>
      <c r="H43" s="75"/>
      <c r="I43" s="75"/>
      <c r="J43" s="75"/>
      <c r="K43" s="75"/>
      <c r="L43" s="75"/>
      <c r="M43" s="75"/>
      <c r="N43" s="75"/>
      <c r="O43" s="75"/>
      <c r="P43" s="75"/>
      <c r="Q43" s="75"/>
    </row>
    <row r="44">
      <c r="A44" s="157" t="str">
        <f>'Valor Resumo'!A33</f>
        <v>3.11</v>
      </c>
      <c r="B44" s="168" t="str">
        <f>'Valor Resumo'!B33</f>
        <v>Fossa/ tratamento ecológico do esgoto</v>
      </c>
      <c r="C44" s="159" t="str">
        <f>'Valor Resumo'!E33</f>
        <v/>
      </c>
      <c r="D44" s="166" t="str">
        <f>C44/$C$9</f>
        <v>#DIV/0!</v>
      </c>
      <c r="E44" s="161"/>
      <c r="F44" s="161">
        <f t="shared" ref="F44:G44" si="12">$C$44*F45</f>
        <v>0</v>
      </c>
      <c r="G44" s="161">
        <f t="shared" si="12"/>
        <v>0</v>
      </c>
      <c r="H44" s="161"/>
      <c r="I44" s="161"/>
      <c r="J44" s="161"/>
      <c r="K44" s="161"/>
      <c r="L44" s="161"/>
      <c r="M44" s="161"/>
      <c r="N44" s="161"/>
      <c r="O44" s="161"/>
      <c r="P44" s="161"/>
      <c r="Q44" s="161"/>
    </row>
    <row r="45">
      <c r="A45" s="162"/>
      <c r="B45" s="169"/>
      <c r="C45" s="164"/>
      <c r="D45" s="75"/>
      <c r="E45" s="75"/>
      <c r="F45" s="167"/>
      <c r="G45" s="167"/>
      <c r="H45" s="75"/>
      <c r="I45" s="75"/>
      <c r="J45" s="75"/>
      <c r="K45" s="75"/>
      <c r="L45" s="75"/>
      <c r="M45" s="75"/>
      <c r="N45" s="75"/>
      <c r="O45" s="75"/>
      <c r="P45" s="75"/>
      <c r="Q45" s="75"/>
    </row>
    <row r="46">
      <c r="A46" s="157" t="str">
        <f>'Valor Resumo'!A34</f>
        <v>3.12</v>
      </c>
      <c r="B46" s="168" t="str">
        <f>'Valor Resumo'!B34</f>
        <v>Poço profundo</v>
      </c>
      <c r="C46" s="159" t="str">
        <f>'Valor Resumo'!E34</f>
        <v/>
      </c>
      <c r="D46" s="166" t="str">
        <f>C46/$C$9</f>
        <v>#DIV/0!</v>
      </c>
      <c r="E46" s="161"/>
      <c r="F46" s="161">
        <f t="shared" ref="F46:G46" si="13">$C$46*F47</f>
        <v>0</v>
      </c>
      <c r="G46" s="161">
        <f t="shared" si="13"/>
        <v>0</v>
      </c>
      <c r="H46" s="161"/>
      <c r="I46" s="161"/>
      <c r="J46" s="161"/>
      <c r="K46" s="161"/>
      <c r="L46" s="161"/>
      <c r="M46" s="161"/>
      <c r="N46" s="161"/>
      <c r="O46" s="161"/>
      <c r="P46" s="161"/>
      <c r="Q46" s="161"/>
    </row>
    <row r="47">
      <c r="A47" s="162"/>
      <c r="B47" s="163"/>
      <c r="C47" s="164"/>
      <c r="D47" s="75"/>
      <c r="E47" s="75"/>
      <c r="F47" s="167"/>
      <c r="G47" s="167"/>
      <c r="H47" s="75"/>
      <c r="I47" s="75"/>
      <c r="J47" s="75"/>
      <c r="K47" s="75"/>
      <c r="L47" s="75"/>
      <c r="M47" s="75"/>
      <c r="N47" s="75"/>
      <c r="O47" s="75"/>
      <c r="P47" s="75"/>
      <c r="Q47" s="75"/>
    </row>
    <row r="48">
      <c r="A48" s="151" t="str">
        <f>'Valor Resumo'!A35</f>
        <v>4</v>
      </c>
      <c r="B48" s="151" t="str">
        <f>'Valor Resumo'!B35</f>
        <v>Caderno de projeto e obra</v>
      </c>
      <c r="C48" s="152">
        <f>SUM(C49:C64)</f>
        <v>0</v>
      </c>
      <c r="D48" s="153" t="str">
        <f>C48/$C$91</f>
        <v>#DIV/0!</v>
      </c>
      <c r="E48" s="154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6"/>
      <c r="Q48" s="156"/>
    </row>
    <row r="49">
      <c r="A49" s="157" t="str">
        <f>'Valor Resumo'!A36</f>
        <v>4.1</v>
      </c>
      <c r="B49" s="168" t="str">
        <f>'Valor Resumo'!B36</f>
        <v>Memorial descritivo, Memorial de cálculo e Quantitativos</v>
      </c>
      <c r="C49" s="159" t="str">
        <f>'Valor Resumo'!E36</f>
        <v/>
      </c>
      <c r="D49" s="166" t="str">
        <f>C49/$C$9</f>
        <v>#DIV/0!</v>
      </c>
      <c r="E49" s="161"/>
      <c r="F49" s="161"/>
      <c r="G49" s="161">
        <f t="shared" ref="G49:H49" si="14">$C$49*G50</f>
        <v>0</v>
      </c>
      <c r="H49" s="161">
        <f t="shared" si="14"/>
        <v>0</v>
      </c>
      <c r="I49" s="161"/>
      <c r="J49" s="161"/>
      <c r="K49" s="161"/>
      <c r="L49" s="161"/>
      <c r="M49" s="161"/>
      <c r="N49" s="161"/>
      <c r="O49" s="161"/>
      <c r="P49" s="161"/>
      <c r="Q49" s="161"/>
    </row>
    <row r="50">
      <c r="A50" s="170"/>
      <c r="B50" s="169"/>
      <c r="C50" s="164"/>
      <c r="D50" s="75"/>
      <c r="E50" s="75"/>
      <c r="F50" s="75"/>
      <c r="G50" s="167"/>
      <c r="H50" s="167"/>
      <c r="I50" s="75"/>
      <c r="J50" s="75"/>
      <c r="K50" s="75"/>
      <c r="L50" s="75"/>
      <c r="M50" s="75"/>
      <c r="N50" s="75"/>
      <c r="O50" s="75"/>
      <c r="P50" s="75"/>
      <c r="Q50" s="75"/>
    </row>
    <row r="51">
      <c r="A51" s="157" t="str">
        <f>'Valor Resumo'!A37</f>
        <v>4.2</v>
      </c>
      <c r="B51" s="168" t="str">
        <f>'Valor Resumo'!B37</f>
        <v>Caderno de Encargos e Especificações Técnicas</v>
      </c>
      <c r="C51" s="159" t="str">
        <f>'Valor Resumo'!E37</f>
        <v/>
      </c>
      <c r="D51" s="166" t="str">
        <f>C51/$C$9</f>
        <v>#DIV/0!</v>
      </c>
      <c r="E51" s="161"/>
      <c r="F51" s="161"/>
      <c r="G51" s="161">
        <f t="shared" ref="G51:H51" si="15">$C$51*G52</f>
        <v>0</v>
      </c>
      <c r="H51" s="161">
        <f t="shared" si="15"/>
        <v>0</v>
      </c>
      <c r="I51" s="161"/>
      <c r="J51" s="161"/>
      <c r="K51" s="161"/>
      <c r="L51" s="161"/>
      <c r="M51" s="161"/>
      <c r="N51" s="161"/>
      <c r="O51" s="161"/>
      <c r="P51" s="161"/>
      <c r="Q51" s="161"/>
    </row>
    <row r="52">
      <c r="A52" s="170"/>
      <c r="B52" s="169"/>
      <c r="C52" s="164"/>
      <c r="D52" s="75"/>
      <c r="E52" s="75"/>
      <c r="F52" s="75"/>
      <c r="G52" s="167"/>
      <c r="H52" s="167"/>
      <c r="I52" s="75"/>
      <c r="J52" s="75"/>
      <c r="K52" s="75"/>
      <c r="L52" s="75"/>
      <c r="M52" s="75"/>
      <c r="N52" s="75"/>
      <c r="O52" s="75"/>
      <c r="P52" s="75"/>
      <c r="Q52" s="75"/>
    </row>
    <row r="53">
      <c r="A53" s="157" t="str">
        <f>'Valor Resumo'!A38</f>
        <v>4.3</v>
      </c>
      <c r="B53" s="168" t="str">
        <f>'Valor Resumo'!B38</f>
        <v>ARTs</v>
      </c>
      <c r="C53" s="159" t="str">
        <f>'Valor Resumo'!E38</f>
        <v/>
      </c>
      <c r="D53" s="166" t="str">
        <f>C53/$C$9</f>
        <v>#DIV/0!</v>
      </c>
      <c r="E53" s="161"/>
      <c r="F53" s="161"/>
      <c r="G53" s="161">
        <f t="shared" ref="G53:H53" si="16">$C$53*G54</f>
        <v>0</v>
      </c>
      <c r="H53" s="161">
        <f t="shared" si="16"/>
        <v>0</v>
      </c>
      <c r="I53" s="161"/>
      <c r="J53" s="161"/>
      <c r="K53" s="161"/>
      <c r="L53" s="161"/>
      <c r="M53" s="161"/>
      <c r="N53" s="161"/>
      <c r="O53" s="161"/>
      <c r="P53" s="161"/>
      <c r="Q53" s="161"/>
    </row>
    <row r="54">
      <c r="A54" s="170"/>
      <c r="B54" s="169"/>
      <c r="C54" s="164"/>
      <c r="D54" s="75"/>
      <c r="E54" s="75"/>
      <c r="F54" s="75"/>
      <c r="G54" s="167"/>
      <c r="H54" s="167"/>
      <c r="I54" s="75"/>
      <c r="J54" s="75"/>
      <c r="K54" s="75"/>
      <c r="L54" s="75"/>
      <c r="M54" s="75"/>
      <c r="N54" s="75"/>
      <c r="O54" s="75"/>
      <c r="P54" s="75"/>
      <c r="Q54" s="75"/>
    </row>
    <row r="55">
      <c r="A55" s="157" t="str">
        <f>'Valor Resumo'!A39</f>
        <v>4.4</v>
      </c>
      <c r="B55" s="168" t="str">
        <f>'Valor Resumo'!B39</f>
        <v>Orçamento e cronograma</v>
      </c>
      <c r="C55" s="159" t="str">
        <f>'Valor Resumo'!E39</f>
        <v/>
      </c>
      <c r="D55" s="166" t="str">
        <f>C55/$C$9</f>
        <v>#DIV/0!</v>
      </c>
      <c r="E55" s="161"/>
      <c r="F55" s="161"/>
      <c r="G55" s="161">
        <f t="shared" ref="G55:H55" si="17">$C$55*G56</f>
        <v>0</v>
      </c>
      <c r="H55" s="161">
        <f t="shared" si="17"/>
        <v>0</v>
      </c>
      <c r="I55" s="161"/>
      <c r="J55" s="161"/>
      <c r="K55" s="161"/>
      <c r="L55" s="161"/>
      <c r="M55" s="161"/>
      <c r="N55" s="161"/>
      <c r="O55" s="161"/>
      <c r="P55" s="161"/>
      <c r="Q55" s="161"/>
    </row>
    <row r="56">
      <c r="A56" s="170"/>
      <c r="B56" s="169"/>
      <c r="C56" s="164"/>
      <c r="D56" s="75"/>
      <c r="E56" s="75"/>
      <c r="F56" s="75"/>
      <c r="G56" s="167"/>
      <c r="H56" s="167"/>
      <c r="I56" s="75"/>
      <c r="J56" s="75"/>
      <c r="K56" s="75"/>
      <c r="L56" s="75"/>
      <c r="M56" s="75"/>
      <c r="N56" s="75"/>
      <c r="O56" s="75"/>
      <c r="P56" s="75"/>
      <c r="Q56" s="75"/>
    </row>
    <row r="57">
      <c r="A57" s="157" t="str">
        <f>'Valor Resumo'!A40</f>
        <v>4.5</v>
      </c>
      <c r="B57" s="168" t="str">
        <f>'Valor Resumo'!B40</f>
        <v>Planejamento do canteiro de obras</v>
      </c>
      <c r="C57" s="159" t="str">
        <f>'Valor Resumo'!E40</f>
        <v/>
      </c>
      <c r="D57" s="166" t="str">
        <f>C57/$C$9</f>
        <v>#DIV/0!</v>
      </c>
      <c r="E57" s="161"/>
      <c r="F57" s="161"/>
      <c r="G57" s="161">
        <f t="shared" ref="G57:H57" si="18">$C$57*G58</f>
        <v>0</v>
      </c>
      <c r="H57" s="161">
        <f t="shared" si="18"/>
        <v>0</v>
      </c>
      <c r="I57" s="161"/>
      <c r="J57" s="161"/>
      <c r="K57" s="161"/>
      <c r="L57" s="161"/>
      <c r="M57" s="161"/>
      <c r="N57" s="161"/>
      <c r="O57" s="161"/>
      <c r="P57" s="161"/>
      <c r="Q57" s="161"/>
    </row>
    <row r="58">
      <c r="A58" s="170"/>
      <c r="B58" s="169"/>
      <c r="C58" s="164"/>
      <c r="D58" s="75"/>
      <c r="E58" s="75"/>
      <c r="F58" s="75"/>
      <c r="G58" s="167">
        <v>1.0</v>
      </c>
      <c r="H58" s="75"/>
      <c r="I58" s="75"/>
      <c r="J58" s="75"/>
      <c r="K58" s="75"/>
      <c r="L58" s="75"/>
      <c r="M58" s="75"/>
      <c r="N58" s="75"/>
      <c r="O58" s="75"/>
      <c r="P58" s="75"/>
      <c r="Q58" s="75"/>
    </row>
    <row r="59">
      <c r="A59" s="157" t="str">
        <f>'Valor Resumo'!A41</f>
        <v>4.6</v>
      </c>
      <c r="B59" s="168" t="str">
        <f>'Valor Resumo'!B41</f>
        <v>Licenciamentos e aprovações</v>
      </c>
      <c r="C59" s="159" t="str">
        <f>'Valor Resumo'!E41</f>
        <v/>
      </c>
      <c r="D59" s="166" t="str">
        <f>C59/$C$9</f>
        <v>#DIV/0!</v>
      </c>
      <c r="E59" s="161"/>
      <c r="F59" s="161"/>
      <c r="G59" s="161">
        <f t="shared" ref="G59:H59" si="19">$C$59*G60</f>
        <v>0</v>
      </c>
      <c r="H59" s="161">
        <f t="shared" si="19"/>
        <v>0</v>
      </c>
      <c r="I59" s="161"/>
      <c r="J59" s="161"/>
      <c r="K59" s="161"/>
      <c r="L59" s="161"/>
      <c r="M59" s="161"/>
      <c r="N59" s="161"/>
      <c r="O59" s="161"/>
      <c r="P59" s="161"/>
      <c r="Q59" s="161"/>
    </row>
    <row r="60">
      <c r="A60" s="170"/>
      <c r="B60" s="169"/>
      <c r="C60" s="164"/>
      <c r="D60" s="75"/>
      <c r="E60" s="75"/>
      <c r="F60" s="75"/>
      <c r="G60" s="167"/>
      <c r="H60" s="167"/>
      <c r="I60" s="75"/>
      <c r="J60" s="75"/>
      <c r="K60" s="75"/>
      <c r="L60" s="75"/>
      <c r="M60" s="75"/>
      <c r="N60" s="75"/>
      <c r="O60" s="75"/>
      <c r="P60" s="75"/>
      <c r="Q60" s="75"/>
    </row>
    <row r="61">
      <c r="A61" s="157" t="str">
        <f>'Valor Resumo'!A42</f>
        <v>4.7</v>
      </c>
      <c r="B61" s="168" t="str">
        <f>'Valor Resumo'!B42</f>
        <v>Autorização para perfurar o poço</v>
      </c>
      <c r="C61" s="159" t="str">
        <f>'Valor Resumo'!E42</f>
        <v/>
      </c>
      <c r="D61" s="166" t="str">
        <f>C61/$C$9</f>
        <v>#DIV/0!</v>
      </c>
      <c r="E61" s="161"/>
      <c r="F61" s="161"/>
      <c r="G61" s="161">
        <f t="shared" ref="G61:H61" si="20">$C$61*G62</f>
        <v>0</v>
      </c>
      <c r="H61" s="161">
        <f t="shared" si="20"/>
        <v>0</v>
      </c>
      <c r="I61" s="161"/>
      <c r="J61" s="161"/>
      <c r="K61" s="161"/>
      <c r="L61" s="161"/>
      <c r="M61" s="161"/>
      <c r="N61" s="161"/>
      <c r="O61" s="161"/>
      <c r="P61" s="161"/>
      <c r="Q61" s="161"/>
    </row>
    <row r="62">
      <c r="A62" s="170"/>
      <c r="B62" s="169"/>
      <c r="C62" s="164"/>
      <c r="D62" s="75"/>
      <c r="E62" s="75"/>
      <c r="F62" s="75"/>
      <c r="G62" s="167"/>
      <c r="H62" s="167"/>
      <c r="I62" s="75"/>
      <c r="J62" s="75"/>
      <c r="K62" s="75"/>
      <c r="L62" s="75"/>
      <c r="M62" s="75"/>
      <c r="N62" s="75"/>
      <c r="O62" s="75"/>
      <c r="P62" s="75"/>
      <c r="Q62" s="75"/>
    </row>
    <row r="63">
      <c r="A63" s="157" t="str">
        <f>'Valor Resumo'!A43</f>
        <v>4.8</v>
      </c>
      <c r="B63" s="168" t="str">
        <f>'Valor Resumo'!B43</f>
        <v>Plano de Demolição </v>
      </c>
      <c r="C63" s="159" t="str">
        <f>'Valor Resumo'!E43</f>
        <v/>
      </c>
      <c r="D63" s="166" t="str">
        <f>C63/$C$9</f>
        <v>#DIV/0!</v>
      </c>
      <c r="E63" s="161"/>
      <c r="F63" s="161"/>
      <c r="G63" s="161">
        <f>$C$63*G64</f>
        <v>0</v>
      </c>
      <c r="H63" s="161">
        <f>$C$6*H64</f>
        <v>0</v>
      </c>
      <c r="I63" s="161"/>
      <c r="J63" s="161"/>
      <c r="K63" s="161"/>
      <c r="L63" s="161"/>
      <c r="M63" s="161"/>
      <c r="N63" s="161"/>
      <c r="O63" s="161"/>
      <c r="P63" s="161"/>
      <c r="Q63" s="161"/>
    </row>
    <row r="64">
      <c r="A64" s="162"/>
      <c r="B64" s="169"/>
      <c r="C64" s="164"/>
      <c r="D64" s="75"/>
      <c r="E64" s="75"/>
      <c r="F64" s="75"/>
      <c r="G64" s="167">
        <v>1.0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</row>
    <row r="65">
      <c r="A65" s="151" t="str">
        <f>'Valor Resumo'!A45</f>
        <v>5</v>
      </c>
      <c r="B65" s="151" t="str">
        <f>'Valor Resumo'!B45</f>
        <v>Atividades Prévias</v>
      </c>
      <c r="C65" s="152">
        <f>SUM(C66:C69)</f>
        <v>0</v>
      </c>
      <c r="D65" s="153" t="str">
        <f>C65/$C$91</f>
        <v>#DIV/0!</v>
      </c>
      <c r="E65" s="154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6"/>
      <c r="Q65" s="156"/>
    </row>
    <row r="66">
      <c r="A66" s="157" t="str">
        <f>'Valor Resumo'!A46</f>
        <v>5.1</v>
      </c>
      <c r="B66" s="168" t="str">
        <f>'Valor Resumo'!B46</f>
        <v>Demolição</v>
      </c>
      <c r="C66" s="159" t="str">
        <f>'Valor Resumo'!E46</f>
        <v/>
      </c>
      <c r="D66" s="166" t="str">
        <f>C66/$C$9</f>
        <v>#DIV/0!</v>
      </c>
      <c r="E66" s="161"/>
      <c r="F66" s="161"/>
      <c r="G66" s="161"/>
      <c r="H66" s="161">
        <f>$C$66*H67</f>
        <v>0</v>
      </c>
      <c r="I66" s="161"/>
      <c r="J66" s="161"/>
      <c r="K66" s="161"/>
      <c r="L66" s="161"/>
      <c r="M66" s="161"/>
      <c r="N66" s="161"/>
      <c r="O66" s="161"/>
      <c r="P66" s="161"/>
      <c r="Q66" s="161"/>
    </row>
    <row r="67">
      <c r="A67" s="170"/>
      <c r="B67" s="169"/>
      <c r="C67" s="164"/>
      <c r="D67" s="75"/>
      <c r="E67" s="75"/>
      <c r="F67" s="75"/>
      <c r="G67" s="75"/>
      <c r="H67" s="165">
        <v>1.0</v>
      </c>
      <c r="I67" s="75"/>
      <c r="J67" s="75"/>
      <c r="K67" s="75"/>
      <c r="L67" s="75"/>
      <c r="M67" s="75"/>
      <c r="N67" s="75"/>
      <c r="O67" s="75"/>
      <c r="P67" s="75"/>
      <c r="Q67" s="75"/>
    </row>
    <row r="68">
      <c r="A68" s="157" t="str">
        <f>'Valor Resumo'!A47</f>
        <v>5.2</v>
      </c>
      <c r="B68" s="168" t="str">
        <f>'Valor Resumo'!B47</f>
        <v>Serviços preliminares (mobilização, limpeza do terreno e canteiro)</v>
      </c>
      <c r="C68" s="159" t="str">
        <f>'Valor Resumo'!E47</f>
        <v/>
      </c>
      <c r="D68" s="166" t="str">
        <f>C68/$C$9</f>
        <v>#DIV/0!</v>
      </c>
      <c r="E68" s="161"/>
      <c r="F68" s="161"/>
      <c r="G68" s="161"/>
      <c r="H68" s="161">
        <f>$C$68*H69</f>
        <v>0</v>
      </c>
      <c r="I68" s="161"/>
      <c r="J68" s="161"/>
      <c r="K68" s="161"/>
      <c r="L68" s="161"/>
      <c r="M68" s="161"/>
      <c r="N68" s="161"/>
      <c r="O68" s="161"/>
      <c r="P68" s="161"/>
      <c r="Q68" s="161"/>
    </row>
    <row r="69">
      <c r="A69" s="170"/>
      <c r="B69" s="169"/>
      <c r="C69" s="164"/>
      <c r="D69" s="75"/>
      <c r="E69" s="75"/>
      <c r="F69" s="75"/>
      <c r="G69" s="75"/>
      <c r="H69" s="165">
        <v>1.0</v>
      </c>
      <c r="I69" s="75"/>
      <c r="J69" s="75"/>
      <c r="K69" s="75"/>
      <c r="L69" s="75"/>
      <c r="M69" s="75"/>
      <c r="N69" s="75"/>
      <c r="O69" s="75"/>
      <c r="P69" s="75"/>
      <c r="Q69" s="75"/>
    </row>
    <row r="70">
      <c r="A70" s="151" t="str">
        <f>'Valor Resumo'!A48</f>
        <v>6</v>
      </c>
      <c r="B70" s="151" t="str">
        <f>'Valor Resumo'!B48</f>
        <v>Implementação</v>
      </c>
      <c r="C70" s="152">
        <f>SUM(C71:C74)</f>
        <v>0</v>
      </c>
      <c r="D70" s="153" t="str">
        <f>C70/$C$91</f>
        <v>#DIV/0!</v>
      </c>
      <c r="E70" s="154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  <c r="Q70" s="156"/>
    </row>
    <row r="71">
      <c r="A71" s="157" t="str">
        <f>'Valor Resumo'!A49</f>
        <v>6.1</v>
      </c>
      <c r="B71" s="168" t="str">
        <f>'Valor Resumo'!B49</f>
        <v>Execução da escola</v>
      </c>
      <c r="C71" s="159" t="str">
        <f>'Valor Resumo'!E49</f>
        <v/>
      </c>
      <c r="D71" s="166" t="str">
        <f>C71/$C$9</f>
        <v>#DIV/0!</v>
      </c>
      <c r="E71" s="161"/>
      <c r="F71" s="161"/>
      <c r="G71" s="161"/>
      <c r="H71" s="161"/>
      <c r="I71" s="161">
        <f t="shared" ref="I71:L71" si="21">$C$71*I72</f>
        <v>0</v>
      </c>
      <c r="J71" s="161">
        <f t="shared" si="21"/>
        <v>0</v>
      </c>
      <c r="K71" s="161">
        <f t="shared" si="21"/>
        <v>0</v>
      </c>
      <c r="L71" s="161">
        <f t="shared" si="21"/>
        <v>0</v>
      </c>
      <c r="M71" s="161"/>
      <c r="N71" s="161"/>
      <c r="O71" s="161"/>
      <c r="P71" s="161"/>
      <c r="Q71" s="161"/>
    </row>
    <row r="72">
      <c r="A72" s="170"/>
      <c r="B72" s="169"/>
      <c r="C72" s="164"/>
      <c r="D72" s="75"/>
      <c r="E72" s="75"/>
      <c r="F72" s="75"/>
      <c r="G72" s="75"/>
      <c r="H72" s="75"/>
      <c r="I72" s="167"/>
      <c r="J72" s="167"/>
      <c r="K72" s="167"/>
      <c r="L72" s="167"/>
      <c r="M72" s="75"/>
      <c r="N72" s="75"/>
      <c r="O72" s="75"/>
      <c r="P72" s="75"/>
      <c r="Q72" s="75"/>
    </row>
    <row r="73">
      <c r="A73" s="157" t="str">
        <f>'Valor Resumo'!A50</f>
        <v>6.2</v>
      </c>
      <c r="B73" s="168" t="str">
        <f>'Valor Resumo'!B50</f>
        <v>Administração local (logística inclusa)</v>
      </c>
      <c r="C73" s="159" t="str">
        <f>'Valor Resumo'!E50</f>
        <v/>
      </c>
      <c r="D73" s="166" t="str">
        <f>C73/$C$9</f>
        <v>#DIV/0!</v>
      </c>
      <c r="E73" s="161"/>
      <c r="F73" s="161"/>
      <c r="G73" s="161"/>
      <c r="H73" s="161"/>
      <c r="I73" s="161">
        <f t="shared" ref="I73:L73" si="22">$C$73*I74</f>
        <v>0</v>
      </c>
      <c r="J73" s="161">
        <f t="shared" si="22"/>
        <v>0</v>
      </c>
      <c r="K73" s="161">
        <f t="shared" si="22"/>
        <v>0</v>
      </c>
      <c r="L73" s="161">
        <f t="shared" si="22"/>
        <v>0</v>
      </c>
      <c r="M73" s="161"/>
      <c r="N73" s="161"/>
      <c r="O73" s="161"/>
      <c r="P73" s="161"/>
      <c r="Q73" s="161"/>
    </row>
    <row r="74">
      <c r="A74" s="170"/>
      <c r="B74" s="169"/>
      <c r="C74" s="164"/>
      <c r="D74" s="75"/>
      <c r="E74" s="75"/>
      <c r="F74" s="75"/>
      <c r="G74" s="75"/>
      <c r="H74" s="75"/>
      <c r="I74" s="167"/>
      <c r="J74" s="167"/>
      <c r="K74" s="167"/>
      <c r="L74" s="167"/>
      <c r="M74" s="75"/>
      <c r="N74" s="75"/>
      <c r="O74" s="75"/>
      <c r="P74" s="75"/>
      <c r="Q74" s="75"/>
    </row>
    <row r="75">
      <c r="A75" s="151" t="str">
        <f>'Valor Resumo'!A51</f>
        <v>7</v>
      </c>
      <c r="B75" s="151" t="str">
        <f>'Valor Resumo'!B51</f>
        <v>Externa</v>
      </c>
      <c r="C75" s="152">
        <f>SUM(C76:C81)</f>
        <v>0</v>
      </c>
      <c r="D75" s="153" t="str">
        <f>C75/$C$91</f>
        <v>#DIV/0!</v>
      </c>
      <c r="E75" s="154"/>
      <c r="F75" s="155"/>
      <c r="G75" s="155"/>
      <c r="H75" s="155"/>
      <c r="I75" s="155"/>
      <c r="J75" s="155"/>
      <c r="K75" s="155"/>
      <c r="L75" s="155"/>
      <c r="M75" s="156"/>
      <c r="N75" s="156"/>
      <c r="O75" s="156"/>
      <c r="P75" s="156"/>
      <c r="Q75" s="156"/>
    </row>
    <row r="76">
      <c r="A76" s="157" t="str">
        <f>'Valor Resumo'!A52</f>
        <v>7.1</v>
      </c>
      <c r="B76" s="168" t="str">
        <f>'Valor Resumo'!B52</f>
        <v>Poço profundo</v>
      </c>
      <c r="C76" s="159" t="str">
        <f>'Valor Resumo'!E52</f>
        <v/>
      </c>
      <c r="D76" s="166" t="str">
        <f>C76/$C$9</f>
        <v>#DIV/0!</v>
      </c>
      <c r="E76" s="161"/>
      <c r="F76" s="161"/>
      <c r="G76" s="161"/>
      <c r="H76" s="161"/>
      <c r="I76" s="161">
        <f t="shared" ref="I76:L76" si="23">$C$76*I77</f>
        <v>0</v>
      </c>
      <c r="J76" s="161">
        <f t="shared" si="23"/>
        <v>0</v>
      </c>
      <c r="K76" s="161">
        <f t="shared" si="23"/>
        <v>0</v>
      </c>
      <c r="L76" s="161">
        <f t="shared" si="23"/>
        <v>0</v>
      </c>
      <c r="M76" s="161"/>
      <c r="N76" s="161"/>
      <c r="O76" s="161"/>
      <c r="P76" s="161"/>
      <c r="Q76" s="161"/>
    </row>
    <row r="77">
      <c r="A77" s="170"/>
      <c r="B77" s="169"/>
      <c r="C77" s="164"/>
      <c r="D77" s="75"/>
      <c r="E77" s="75"/>
      <c r="F77" s="75"/>
      <c r="G77" s="75"/>
      <c r="H77" s="75"/>
      <c r="I77" s="167"/>
      <c r="J77" s="167"/>
      <c r="K77" s="167"/>
      <c r="L77" s="167"/>
      <c r="M77" s="75"/>
      <c r="N77" s="75"/>
      <c r="O77" s="75"/>
      <c r="P77" s="75"/>
      <c r="Q77" s="75"/>
    </row>
    <row r="78">
      <c r="A78" s="157" t="str">
        <f>'Valor Resumo'!A53</f>
        <v>7.2</v>
      </c>
      <c r="B78" s="168" t="str">
        <f>'Valor Resumo'!B53</f>
        <v>Fossa septica</v>
      </c>
      <c r="C78" s="159" t="str">
        <f>'Valor Resumo'!E53</f>
        <v/>
      </c>
      <c r="D78" s="166" t="str">
        <f>C78/$C$9</f>
        <v>#DIV/0!</v>
      </c>
      <c r="E78" s="161"/>
      <c r="F78" s="161"/>
      <c r="G78" s="161"/>
      <c r="H78" s="161"/>
      <c r="I78" s="161">
        <f t="shared" ref="I78:L78" si="24">$C$78*I79</f>
        <v>0</v>
      </c>
      <c r="J78" s="161">
        <f t="shared" si="24"/>
        <v>0</v>
      </c>
      <c r="K78" s="161">
        <f t="shared" si="24"/>
        <v>0</v>
      </c>
      <c r="L78" s="161">
        <f t="shared" si="24"/>
        <v>0</v>
      </c>
      <c r="M78" s="161"/>
      <c r="N78" s="161"/>
      <c r="O78" s="161"/>
      <c r="P78" s="161"/>
      <c r="Q78" s="161"/>
    </row>
    <row r="79">
      <c r="A79" s="170"/>
      <c r="B79" s="169"/>
      <c r="C79" s="164"/>
      <c r="D79" s="75"/>
      <c r="E79" s="75"/>
      <c r="F79" s="75"/>
      <c r="G79" s="75"/>
      <c r="H79" s="75"/>
      <c r="I79" s="167"/>
      <c r="J79" s="167"/>
      <c r="K79" s="167"/>
      <c r="L79" s="167"/>
      <c r="M79" s="75"/>
      <c r="N79" s="75"/>
      <c r="O79" s="75"/>
      <c r="P79" s="75"/>
      <c r="Q79" s="75"/>
    </row>
    <row r="80">
      <c r="A80" s="157" t="str">
        <f>'Valor Resumo'!A54</f>
        <v>7.3</v>
      </c>
      <c r="B80" s="168" t="str">
        <f>'Valor Resumo'!B54</f>
        <v>Fechamento perimetral e urbanização</v>
      </c>
      <c r="C80" s="159" t="str">
        <f>'Valor Resumo'!E54</f>
        <v/>
      </c>
      <c r="D80" s="166" t="str">
        <f>C80/$C$9</f>
        <v>#DIV/0!</v>
      </c>
      <c r="E80" s="161"/>
      <c r="F80" s="161"/>
      <c r="G80" s="161"/>
      <c r="H80" s="161"/>
      <c r="I80" s="161">
        <f t="shared" ref="I80:L80" si="25">$C$80*I81</f>
        <v>0</v>
      </c>
      <c r="J80" s="161">
        <f t="shared" si="25"/>
        <v>0</v>
      </c>
      <c r="K80" s="161">
        <f t="shared" si="25"/>
        <v>0</v>
      </c>
      <c r="L80" s="161">
        <f t="shared" si="25"/>
        <v>0</v>
      </c>
      <c r="M80" s="161"/>
      <c r="N80" s="161"/>
      <c r="O80" s="161"/>
      <c r="P80" s="161"/>
      <c r="Q80" s="161"/>
    </row>
    <row r="81">
      <c r="A81" s="170"/>
      <c r="B81" s="169"/>
      <c r="C81" s="164"/>
      <c r="D81" s="75"/>
      <c r="E81" s="75"/>
      <c r="F81" s="75"/>
      <c r="G81" s="75"/>
      <c r="H81" s="75"/>
      <c r="I81" s="75"/>
      <c r="J81" s="75"/>
      <c r="K81" s="167"/>
      <c r="L81" s="167"/>
      <c r="M81" s="75"/>
      <c r="N81" s="75"/>
      <c r="O81" s="75"/>
      <c r="P81" s="75"/>
      <c r="Q81" s="75"/>
    </row>
    <row r="82">
      <c r="A82" s="151" t="str">
        <f>'Valor Resumo'!A55</f>
        <v>8</v>
      </c>
      <c r="B82" s="151" t="str">
        <f>'Valor Resumo'!B55</f>
        <v>Documental</v>
      </c>
      <c r="C82" s="152">
        <f>SUM(C83:C86)</f>
        <v>0</v>
      </c>
      <c r="D82" s="153" t="str">
        <f>C82/$C$91</f>
        <v>#DIV/0!</v>
      </c>
      <c r="E82" s="154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  <c r="Q82" s="156"/>
    </row>
    <row r="83">
      <c r="A83" s="157" t="str">
        <f>'Valor Resumo'!A56</f>
        <v>8.1</v>
      </c>
      <c r="B83" s="168" t="str">
        <f>'Valor Resumo'!B56</f>
        <v>Qualidade, saúde e segurança, meio ambiente e social</v>
      </c>
      <c r="C83" s="159" t="str">
        <f>'Valor Resumo'!E56</f>
        <v/>
      </c>
      <c r="D83" s="166" t="str">
        <f>C83/$C$9</f>
        <v>#DIV/0!</v>
      </c>
      <c r="E83" s="161"/>
      <c r="F83" s="161"/>
      <c r="G83" s="161"/>
      <c r="H83" s="161"/>
      <c r="I83" s="161">
        <f t="shared" ref="I83:M83" si="26">$C$83*I84</f>
        <v>0</v>
      </c>
      <c r="J83" s="161">
        <f t="shared" si="26"/>
        <v>0</v>
      </c>
      <c r="K83" s="161">
        <f t="shared" si="26"/>
        <v>0</v>
      </c>
      <c r="L83" s="161">
        <f t="shared" si="26"/>
        <v>0</v>
      </c>
      <c r="M83" s="161">
        <f t="shared" si="26"/>
        <v>0</v>
      </c>
      <c r="N83" s="161"/>
      <c r="O83" s="161"/>
      <c r="P83" s="161"/>
      <c r="Q83" s="161"/>
    </row>
    <row r="84">
      <c r="A84" s="170"/>
      <c r="B84" s="169"/>
      <c r="C84" s="164"/>
      <c r="D84" s="75"/>
      <c r="E84" s="75"/>
      <c r="F84" s="75"/>
      <c r="G84" s="75"/>
      <c r="H84" s="75"/>
      <c r="I84" s="167"/>
      <c r="J84" s="167"/>
      <c r="K84" s="167"/>
      <c r="L84" s="167"/>
      <c r="M84" s="167"/>
      <c r="N84" s="75"/>
      <c r="O84" s="75"/>
      <c r="P84" s="75"/>
      <c r="Q84" s="75"/>
    </row>
    <row r="85">
      <c r="A85" s="157" t="str">
        <f>'Valor Resumo'!A57</f>
        <v>8.2</v>
      </c>
      <c r="B85" s="168" t="str">
        <f>'Valor Resumo'!B57</f>
        <v>Documentação para emissão do Certificado de Recebimento (item 3.7)</v>
      </c>
      <c r="C85" s="159" t="str">
        <f>'Valor Resumo'!E57</f>
        <v/>
      </c>
      <c r="D85" s="166" t="str">
        <f>C85/$C$9</f>
        <v>#DIV/0!</v>
      </c>
      <c r="E85" s="161"/>
      <c r="F85" s="161"/>
      <c r="G85" s="161"/>
      <c r="H85" s="161"/>
      <c r="I85" s="161"/>
      <c r="J85" s="161"/>
      <c r="K85" s="161"/>
      <c r="L85" s="161"/>
      <c r="M85" s="161">
        <f>$C$85*M86</f>
        <v>0</v>
      </c>
      <c r="N85" s="161"/>
      <c r="O85" s="161"/>
      <c r="P85" s="161"/>
      <c r="Q85" s="161"/>
    </row>
    <row r="86">
      <c r="A86" s="170"/>
      <c r="B86" s="169"/>
      <c r="C86" s="164"/>
      <c r="D86" s="75"/>
      <c r="E86" s="75"/>
      <c r="F86" s="75"/>
      <c r="G86" s="75"/>
      <c r="H86" s="75"/>
      <c r="I86" s="75"/>
      <c r="J86" s="75"/>
      <c r="K86" s="75"/>
      <c r="L86" s="75"/>
      <c r="M86" s="167">
        <v>1.0</v>
      </c>
      <c r="N86" s="75"/>
      <c r="O86" s="75"/>
      <c r="P86" s="75"/>
      <c r="Q86" s="75"/>
    </row>
    <row r="87">
      <c r="A87" s="171" t="str">
        <f>'Valor Resumo'!A59</f>
        <v>9</v>
      </c>
      <c r="B87" s="172" t="str">
        <f>'Valor Resumo'!B59</f>
        <v>Relatórios trimestrais</v>
      </c>
      <c r="C87" s="173">
        <f>SUM(C88)</f>
        <v>0</v>
      </c>
      <c r="D87" s="174" t="str">
        <f>C87/$C$91</f>
        <v>#DIV/0!</v>
      </c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</row>
    <row r="88">
      <c r="A88" s="157" t="str">
        <f>'Valor Resumo'!A60</f>
        <v>5.1</v>
      </c>
      <c r="B88" s="176" t="str">
        <f>'Valor Resumo'!B60</f>
        <v>Realização dos reparos e informes trimestrais</v>
      </c>
      <c r="C88" s="177" t="str">
        <f>'Valor Resumo'!I60</f>
        <v/>
      </c>
      <c r="D88" s="166" t="str">
        <f>C88/$C$9</f>
        <v>#DIV/0!</v>
      </c>
      <c r="E88" s="178"/>
      <c r="F88" s="178"/>
      <c r="G88" s="178"/>
      <c r="H88" s="178"/>
      <c r="I88" s="178"/>
      <c r="J88" s="178"/>
      <c r="K88" s="178"/>
      <c r="L88" s="178"/>
      <c r="M88" s="178"/>
      <c r="N88" s="161">
        <f t="shared" ref="N88:Q88" si="27">$C$88*N89</f>
        <v>0</v>
      </c>
      <c r="O88" s="161">
        <f t="shared" si="27"/>
        <v>0</v>
      </c>
      <c r="P88" s="161">
        <f t="shared" si="27"/>
        <v>0</v>
      </c>
      <c r="Q88" s="161">
        <f t="shared" si="27"/>
        <v>0</v>
      </c>
    </row>
    <row r="89">
      <c r="A89" s="179"/>
      <c r="B89" s="180"/>
      <c r="C89" s="181"/>
      <c r="D89" s="182">
        <f>SUM(E89:Q89)</f>
        <v>1</v>
      </c>
      <c r="E89" s="75"/>
      <c r="F89" s="75"/>
      <c r="G89" s="75"/>
      <c r="H89" s="75"/>
      <c r="I89" s="75"/>
      <c r="J89" s="75"/>
      <c r="K89" s="75"/>
      <c r="L89" s="75"/>
      <c r="M89" s="75"/>
      <c r="N89" s="165">
        <v>0.25</v>
      </c>
      <c r="O89" s="165">
        <v>0.25</v>
      </c>
      <c r="P89" s="165">
        <v>0.25</v>
      </c>
      <c r="Q89" s="165">
        <v>0.25</v>
      </c>
    </row>
    <row r="90">
      <c r="A90" s="183"/>
      <c r="B90" s="184"/>
      <c r="C90" s="183"/>
      <c r="D90" s="183"/>
      <c r="E90" s="183"/>
      <c r="F90" s="183"/>
      <c r="G90" s="183"/>
      <c r="H90" s="183"/>
      <c r="I90" s="183"/>
      <c r="J90" s="183"/>
      <c r="K90" s="183"/>
      <c r="L90" s="183"/>
      <c r="M90" s="183"/>
      <c r="N90" s="183"/>
      <c r="O90" s="183"/>
      <c r="P90" s="183"/>
      <c r="Q90" s="185"/>
    </row>
    <row r="91">
      <c r="A91" s="186" t="s">
        <v>141</v>
      </c>
      <c r="B91" s="187"/>
      <c r="C91" s="188">
        <f>C9+C18+C23+C48+C65+C70+C75+C82+C87</f>
        <v>0</v>
      </c>
      <c r="D91" s="189" t="s">
        <v>142</v>
      </c>
      <c r="E91" s="190">
        <f t="shared" ref="E91:Q91" si="28">SUMIF(E9:E89,"&gt;1")</f>
        <v>0</v>
      </c>
      <c r="F91" s="191">
        <f t="shared" si="28"/>
        <v>0</v>
      </c>
      <c r="G91" s="191">
        <f t="shared" si="28"/>
        <v>0</v>
      </c>
      <c r="H91" s="191">
        <f t="shared" si="28"/>
        <v>0</v>
      </c>
      <c r="I91" s="191">
        <f t="shared" si="28"/>
        <v>0</v>
      </c>
      <c r="J91" s="191">
        <f t="shared" si="28"/>
        <v>0</v>
      </c>
      <c r="K91" s="191">
        <f t="shared" si="28"/>
        <v>0</v>
      </c>
      <c r="L91" s="191">
        <f t="shared" si="28"/>
        <v>0</v>
      </c>
      <c r="M91" s="191">
        <f t="shared" si="28"/>
        <v>0</v>
      </c>
      <c r="N91" s="191">
        <f t="shared" si="28"/>
        <v>0</v>
      </c>
      <c r="O91" s="191">
        <f t="shared" si="28"/>
        <v>0</v>
      </c>
      <c r="P91" s="191">
        <f t="shared" si="28"/>
        <v>0</v>
      </c>
      <c r="Q91" s="191">
        <f t="shared" si="28"/>
        <v>0</v>
      </c>
    </row>
    <row r="92">
      <c r="A92" s="192"/>
      <c r="B92" s="193"/>
      <c r="C92" s="194"/>
      <c r="D92" s="195" t="s">
        <v>143</v>
      </c>
      <c r="E92" s="196">
        <f>E91</f>
        <v>0</v>
      </c>
      <c r="F92" s="197">
        <f t="shared" ref="F92:Q92" si="29">E92+F91</f>
        <v>0</v>
      </c>
      <c r="G92" s="197">
        <f t="shared" si="29"/>
        <v>0</v>
      </c>
      <c r="H92" s="197">
        <f t="shared" si="29"/>
        <v>0</v>
      </c>
      <c r="I92" s="197">
        <f t="shared" si="29"/>
        <v>0</v>
      </c>
      <c r="J92" s="197">
        <f t="shared" si="29"/>
        <v>0</v>
      </c>
      <c r="K92" s="197">
        <f t="shared" si="29"/>
        <v>0</v>
      </c>
      <c r="L92" s="197">
        <f t="shared" si="29"/>
        <v>0</v>
      </c>
      <c r="M92" s="197">
        <f t="shared" si="29"/>
        <v>0</v>
      </c>
      <c r="N92" s="197">
        <f t="shared" si="29"/>
        <v>0</v>
      </c>
      <c r="O92" s="197">
        <f t="shared" si="29"/>
        <v>0</v>
      </c>
      <c r="P92" s="197">
        <f t="shared" si="29"/>
        <v>0</v>
      </c>
      <c r="Q92" s="197">
        <f t="shared" si="29"/>
        <v>0</v>
      </c>
    </row>
    <row r="93">
      <c r="A93" s="192"/>
      <c r="B93" s="193"/>
      <c r="C93" s="198"/>
      <c r="D93" s="199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1"/>
    </row>
    <row r="94">
      <c r="A94" s="192"/>
      <c r="B94" s="193"/>
      <c r="C94" s="202" t="s">
        <v>144</v>
      </c>
      <c r="D94" s="189" t="s">
        <v>142</v>
      </c>
      <c r="E94" s="203" t="str">
        <f t="shared" ref="E94:Q94" si="30">E91/$C$91</f>
        <v>#DIV/0!</v>
      </c>
      <c r="F94" s="203" t="str">
        <f t="shared" si="30"/>
        <v>#DIV/0!</v>
      </c>
      <c r="G94" s="203" t="str">
        <f t="shared" si="30"/>
        <v>#DIV/0!</v>
      </c>
      <c r="H94" s="203" t="str">
        <f t="shared" si="30"/>
        <v>#DIV/0!</v>
      </c>
      <c r="I94" s="203" t="str">
        <f t="shared" si="30"/>
        <v>#DIV/0!</v>
      </c>
      <c r="J94" s="203" t="str">
        <f t="shared" si="30"/>
        <v>#DIV/0!</v>
      </c>
      <c r="K94" s="203" t="str">
        <f t="shared" si="30"/>
        <v>#DIV/0!</v>
      </c>
      <c r="L94" s="203" t="str">
        <f t="shared" si="30"/>
        <v>#DIV/0!</v>
      </c>
      <c r="M94" s="203" t="str">
        <f t="shared" si="30"/>
        <v>#DIV/0!</v>
      </c>
      <c r="N94" s="203" t="str">
        <f t="shared" si="30"/>
        <v>#DIV/0!</v>
      </c>
      <c r="O94" s="203" t="str">
        <f t="shared" si="30"/>
        <v>#DIV/0!</v>
      </c>
      <c r="P94" s="203" t="str">
        <f t="shared" si="30"/>
        <v>#DIV/0!</v>
      </c>
      <c r="Q94" s="203" t="str">
        <f t="shared" si="30"/>
        <v>#DIV/0!</v>
      </c>
    </row>
    <row r="95">
      <c r="A95" s="204"/>
      <c r="B95" s="205"/>
      <c r="C95" s="206"/>
      <c r="D95" s="207" t="s">
        <v>143</v>
      </c>
      <c r="E95" s="208" t="str">
        <f>E94</f>
        <v>#DIV/0!</v>
      </c>
      <c r="F95" s="209" t="str">
        <f t="shared" ref="F95:Q95" si="31">E95+F94</f>
        <v>#DIV/0!</v>
      </c>
      <c r="G95" s="209" t="str">
        <f t="shared" si="31"/>
        <v>#DIV/0!</v>
      </c>
      <c r="H95" s="209" t="str">
        <f t="shared" si="31"/>
        <v>#DIV/0!</v>
      </c>
      <c r="I95" s="209" t="str">
        <f t="shared" si="31"/>
        <v>#DIV/0!</v>
      </c>
      <c r="J95" s="209" t="str">
        <f t="shared" si="31"/>
        <v>#DIV/0!</v>
      </c>
      <c r="K95" s="209" t="str">
        <f t="shared" si="31"/>
        <v>#DIV/0!</v>
      </c>
      <c r="L95" s="209" t="str">
        <f t="shared" si="31"/>
        <v>#DIV/0!</v>
      </c>
      <c r="M95" s="209" t="str">
        <f t="shared" si="31"/>
        <v>#DIV/0!</v>
      </c>
      <c r="N95" s="209" t="str">
        <f t="shared" si="31"/>
        <v>#DIV/0!</v>
      </c>
      <c r="O95" s="209" t="str">
        <f t="shared" si="31"/>
        <v>#DIV/0!</v>
      </c>
      <c r="P95" s="209" t="str">
        <f t="shared" si="31"/>
        <v>#DIV/0!</v>
      </c>
      <c r="Q95" s="209" t="str">
        <f t="shared" si="31"/>
        <v>#DIV/0!</v>
      </c>
    </row>
    <row r="96">
      <c r="A96" s="210"/>
      <c r="B96" s="211"/>
      <c r="C96" s="212"/>
      <c r="D96" s="213"/>
      <c r="E96" s="213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</row>
    <row r="97" ht="30.0" customHeight="1">
      <c r="A97" s="110" t="s">
        <v>118</v>
      </c>
      <c r="B97" s="111"/>
      <c r="C97" s="215"/>
      <c r="D97" s="15"/>
      <c r="E97" s="15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</row>
    <row r="98">
      <c r="A98" s="110" t="s">
        <v>119</v>
      </c>
      <c r="B98" s="111"/>
      <c r="C98" s="215"/>
      <c r="D98" s="15"/>
      <c r="E98" s="15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</row>
    <row r="99">
      <c r="A99" s="113" t="s">
        <v>120</v>
      </c>
      <c r="B99" s="114"/>
      <c r="C99" s="215"/>
      <c r="D99" s="15"/>
      <c r="E99" s="15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</row>
    <row r="100">
      <c r="A100" s="115" t="s">
        <v>121</v>
      </c>
      <c r="B100" s="116"/>
      <c r="C100" s="217"/>
      <c r="D100" s="15"/>
      <c r="E100" s="15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</row>
    <row r="101">
      <c r="A101" s="8"/>
      <c r="B101" s="21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</row>
    <row r="102">
      <c r="A102" s="8"/>
      <c r="B102" s="21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</row>
  </sheetData>
  <mergeCells count="5">
    <mergeCell ref="A1:B1"/>
    <mergeCell ref="A91:B95"/>
    <mergeCell ref="C91:C92"/>
    <mergeCell ref="C94:C95"/>
    <mergeCell ref="A100:B10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88"/>
    <col customWidth="1" min="2" max="2" width="36.38"/>
    <col customWidth="1" min="6" max="6" width="13.88"/>
  </cols>
  <sheetData>
    <row r="1" ht="30.0" customHeight="1">
      <c r="A1" s="4"/>
      <c r="B1" s="2"/>
      <c r="C1" s="117" t="str">
        <f>'Valor Resumo'!A1</f>
        <v>Construção de 10 escolas indígenas nos estados do Pará e Roraima, Brasil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>
      <c r="A2" s="118"/>
      <c r="B2" s="119"/>
      <c r="C2" s="120"/>
      <c r="D2" s="120"/>
      <c r="E2" s="121"/>
      <c r="F2" s="120"/>
      <c r="G2" s="120"/>
      <c r="H2" s="120"/>
      <c r="I2" s="120"/>
      <c r="J2" s="120"/>
      <c r="K2" s="15"/>
      <c r="L2" s="15"/>
      <c r="M2" s="15"/>
      <c r="N2" s="15"/>
      <c r="O2" s="15"/>
      <c r="P2" s="15"/>
      <c r="Q2" s="15"/>
    </row>
    <row r="3">
      <c r="A3" s="122" t="s">
        <v>1</v>
      </c>
      <c r="B3" s="123">
        <f>'Valor Resumo'!B3</f>
        <v>45623</v>
      </c>
      <c r="C3" s="124"/>
      <c r="D3" s="125" t="str">
        <f>'Valor Resumo'!A7</f>
        <v>Lote 4:</v>
      </c>
      <c r="E3" s="126" t="str">
        <f>'Valor Resumo'!B7</f>
        <v>Uiramutã, Normandia e Pacaraima - RR</v>
      </c>
      <c r="F3" s="127"/>
      <c r="G3" s="128" t="s">
        <v>122</v>
      </c>
      <c r="H3" s="129" t="str">
        <f>'Valor Resumo'!F11</f>
        <v>E.I Koko Waraura (2 salas)</v>
      </c>
      <c r="I3" s="130"/>
      <c r="J3" s="130"/>
      <c r="K3" s="15"/>
      <c r="L3" s="15"/>
      <c r="M3" s="15"/>
      <c r="N3" s="15"/>
      <c r="O3" s="15"/>
      <c r="P3" s="15"/>
      <c r="Q3" s="15"/>
    </row>
    <row r="4">
      <c r="A4" s="131" t="s">
        <v>2</v>
      </c>
      <c r="B4" s="132" t="str">
        <f>'Valor Resumo'!B4</f>
        <v/>
      </c>
      <c r="C4" s="133"/>
      <c r="D4" s="134" t="s">
        <v>10</v>
      </c>
      <c r="E4" s="135" t="str">
        <f>'Valor Resumo'!B9</f>
        <v/>
      </c>
      <c r="F4" s="135"/>
      <c r="G4" s="135"/>
      <c r="H4" s="135"/>
      <c r="I4" s="135"/>
      <c r="J4" s="135"/>
      <c r="K4" s="15"/>
      <c r="L4" s="15"/>
      <c r="M4" s="15"/>
      <c r="N4" s="15"/>
      <c r="O4" s="15"/>
      <c r="P4" s="15"/>
      <c r="Q4" s="15"/>
    </row>
    <row r="5">
      <c r="A5" s="136"/>
      <c r="B5" s="137"/>
      <c r="C5" s="138"/>
      <c r="D5" s="139"/>
      <c r="E5" s="140"/>
      <c r="F5" s="139"/>
      <c r="G5" s="139"/>
      <c r="H5" s="139"/>
      <c r="I5" s="139"/>
      <c r="J5" s="139"/>
      <c r="K5" s="120"/>
      <c r="L5" s="120"/>
      <c r="M5" s="120"/>
      <c r="N5" s="120"/>
      <c r="O5" s="120"/>
      <c r="P5" s="120"/>
      <c r="Q5" s="120"/>
    </row>
    <row r="6">
      <c r="A6" s="141"/>
      <c r="B6" s="141"/>
      <c r="C6" s="141"/>
      <c r="D6" s="141"/>
      <c r="E6" s="141"/>
      <c r="F6" s="141" t="s">
        <v>123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>
      <c r="A7" s="142"/>
      <c r="B7" s="143"/>
      <c r="C7" s="144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>
      <c r="A8" s="146" t="s">
        <v>124</v>
      </c>
      <c r="B8" s="147" t="s">
        <v>125</v>
      </c>
      <c r="C8" s="148" t="s">
        <v>126</v>
      </c>
      <c r="D8" s="149" t="s">
        <v>127</v>
      </c>
      <c r="E8" s="150" t="s">
        <v>128</v>
      </c>
      <c r="F8" s="150" t="s">
        <v>129</v>
      </c>
      <c r="G8" s="150" t="s">
        <v>130</v>
      </c>
      <c r="H8" s="150" t="s">
        <v>131</v>
      </c>
      <c r="I8" s="150" t="s">
        <v>132</v>
      </c>
      <c r="J8" s="150" t="s">
        <v>133</v>
      </c>
      <c r="K8" s="150" t="s">
        <v>134</v>
      </c>
      <c r="L8" s="150" t="s">
        <v>135</v>
      </c>
      <c r="M8" s="150" t="s">
        <v>136</v>
      </c>
      <c r="N8" s="150" t="s">
        <v>137</v>
      </c>
      <c r="O8" s="150" t="s">
        <v>138</v>
      </c>
      <c r="P8" s="150" t="s">
        <v>139</v>
      </c>
      <c r="Q8" s="150" t="s">
        <v>140</v>
      </c>
    </row>
    <row r="9">
      <c r="A9" s="151" t="str">
        <f>'Valor Resumo'!A14</f>
        <v>1</v>
      </c>
      <c r="B9" s="151" t="str">
        <f>'Valor Resumo'!B14</f>
        <v>Estudos do local</v>
      </c>
      <c r="C9" s="152">
        <f>sum(C10:C17)</f>
        <v>0</v>
      </c>
      <c r="D9" s="153" t="str">
        <f>C9/$C$91</f>
        <v>#DIV/0!</v>
      </c>
      <c r="E9" s="154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6"/>
      <c r="Q9" s="156"/>
    </row>
    <row r="10">
      <c r="A10" s="157" t="str">
        <f>'Valor Resumo'!A15</f>
        <v>1.1</v>
      </c>
      <c r="B10" s="158" t="str">
        <f>'Valor Resumo'!B15</f>
        <v>Levantamento planialtimétrico cadastral</v>
      </c>
      <c r="C10" s="159" t="str">
        <f>'Valor Resumo'!E15</f>
        <v/>
      </c>
      <c r="D10" s="160" t="str">
        <f>C10/$C$9</f>
        <v>#DIV/0!</v>
      </c>
      <c r="E10" s="161">
        <f>$C$10*E11</f>
        <v>0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</row>
    <row r="11">
      <c r="A11" s="162"/>
      <c r="B11" s="163"/>
      <c r="C11" s="164"/>
      <c r="D11" s="164"/>
      <c r="E11" s="165">
        <v>1.0</v>
      </c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>
      <c r="A12" s="157" t="str">
        <f>'Valor Resumo'!A16</f>
        <v>1.2</v>
      </c>
      <c r="B12" s="158" t="str">
        <f>'Valor Resumo'!B16</f>
        <v>Sondagem do solo</v>
      </c>
      <c r="C12" s="159" t="str">
        <f>'Valor Resumo'!E16</f>
        <v/>
      </c>
      <c r="D12" s="166" t="str">
        <f>C12/$C$9</f>
        <v>#DIV/0!</v>
      </c>
      <c r="E12" s="161">
        <f>$C$12*E13</f>
        <v>0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</row>
    <row r="13">
      <c r="A13" s="162"/>
      <c r="B13" s="163"/>
      <c r="C13" s="164"/>
      <c r="D13" s="164"/>
      <c r="E13" s="165">
        <v>1.0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>
      <c r="A14" s="157" t="str">
        <f>'Valor Resumo'!A17</f>
        <v>1.3</v>
      </c>
      <c r="B14" s="158" t="str">
        <f>'Valor Resumo'!B17</f>
        <v>Estudo Geofísico</v>
      </c>
      <c r="C14" s="159" t="str">
        <f>'Valor Resumo'!E17</f>
        <v/>
      </c>
      <c r="D14" s="166" t="str">
        <f>C14/$C$9</f>
        <v>#DIV/0!</v>
      </c>
      <c r="E14" s="161">
        <f>$C$14*E15</f>
        <v>0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</row>
    <row r="15">
      <c r="A15" s="162"/>
      <c r="B15" s="163"/>
      <c r="C15" s="164"/>
      <c r="D15" s="75"/>
      <c r="E15" s="165">
        <v>1.0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>
      <c r="A16" s="157" t="str">
        <f>'Valor Resumo'!A18</f>
        <v>1.4</v>
      </c>
      <c r="B16" s="158" t="str">
        <f>'Valor Resumo'!B18</f>
        <v>Avaliação do local</v>
      </c>
      <c r="C16" s="159" t="str">
        <f>'Valor Resumo'!E18</f>
        <v/>
      </c>
      <c r="D16" s="166" t="str">
        <f>C16/$C$9</f>
        <v>#DIV/0!</v>
      </c>
      <c r="E16" s="161">
        <f>$C$16*E17</f>
        <v>0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</row>
    <row r="17">
      <c r="A17" s="162"/>
      <c r="B17" s="163"/>
      <c r="C17" s="164"/>
      <c r="D17" s="75"/>
      <c r="E17" s="165">
        <v>1.0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>
      <c r="A18" s="151" t="str">
        <f>'Valor Resumo'!A19</f>
        <v>2</v>
      </c>
      <c r="B18" s="151" t="str">
        <f>'Valor Resumo'!B19</f>
        <v>Gestão social</v>
      </c>
      <c r="C18" s="152">
        <f>SUM(C19:C22)</f>
        <v>0</v>
      </c>
      <c r="D18" s="153" t="str">
        <f>C18/$C$91</f>
        <v>#DIV/0!</v>
      </c>
      <c r="E18" s="154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6"/>
      <c r="Q18" s="156"/>
    </row>
    <row r="19">
      <c r="A19" s="157" t="str">
        <f>'Valor Resumo'!A20</f>
        <v>2.1</v>
      </c>
      <c r="B19" s="158" t="str">
        <f>'Valor Resumo'!B20</f>
        <v>Relatório de início das atividades</v>
      </c>
      <c r="C19" s="159" t="str">
        <f>'Valor Resumo'!E20</f>
        <v/>
      </c>
      <c r="D19" s="160" t="str">
        <f>C19/$C$18</f>
        <v>#DIV/0!</v>
      </c>
      <c r="E19" s="161">
        <f>$C$19*E20</f>
        <v>0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</row>
    <row r="20">
      <c r="A20" s="162"/>
      <c r="B20" s="163"/>
      <c r="C20" s="164"/>
      <c r="D20" s="164"/>
      <c r="E20" s="165">
        <v>1.0</v>
      </c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  <row r="21">
      <c r="A21" s="157" t="str">
        <f>'Valor Resumo'!A21</f>
        <v>2.2</v>
      </c>
      <c r="B21" s="158" t="str">
        <f>'Valor Resumo'!B21</f>
        <v>Relatório de apresentação do projeto e planejamento de obra</v>
      </c>
      <c r="C21" s="159" t="str">
        <f>'Valor Resumo'!E21</f>
        <v/>
      </c>
      <c r="D21" s="166" t="str">
        <f>C21/$C$18</f>
        <v>#DIV/0!</v>
      </c>
      <c r="E21" s="161"/>
      <c r="F21" s="161"/>
      <c r="G21" s="161"/>
      <c r="H21" s="161">
        <f t="shared" ref="H21:I21" si="1">$C$21*H22</f>
        <v>0</v>
      </c>
      <c r="I21" s="161">
        <f t="shared" si="1"/>
        <v>0</v>
      </c>
      <c r="J21" s="161"/>
      <c r="K21" s="161"/>
      <c r="L21" s="161"/>
      <c r="M21" s="161"/>
      <c r="N21" s="161"/>
      <c r="O21" s="161"/>
      <c r="P21" s="161"/>
      <c r="Q21" s="161"/>
    </row>
    <row r="22">
      <c r="A22" s="162"/>
      <c r="B22" s="163"/>
      <c r="C22" s="164"/>
      <c r="D22" s="164"/>
      <c r="E22" s="75"/>
      <c r="F22" s="75"/>
      <c r="G22" s="75"/>
      <c r="H22" s="167"/>
      <c r="I22" s="167"/>
      <c r="J22" s="75"/>
      <c r="K22" s="75"/>
      <c r="L22" s="75"/>
      <c r="M22" s="75"/>
      <c r="N22" s="75"/>
      <c r="O22" s="75"/>
      <c r="P22" s="75"/>
      <c r="Q22" s="75"/>
    </row>
    <row r="23">
      <c r="A23" s="151" t="str">
        <f>'Valor Resumo'!A22</f>
        <v>3</v>
      </c>
      <c r="B23" s="151" t="str">
        <f>'Valor Resumo'!B22</f>
        <v>Projeto Executivo</v>
      </c>
      <c r="C23" s="152">
        <f>SUM(C24:C47)</f>
        <v>0</v>
      </c>
      <c r="D23" s="153" t="str">
        <f>C23/$C$91</f>
        <v>#DIV/0!</v>
      </c>
      <c r="E23" s="154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6"/>
      <c r="Q23" s="156"/>
    </row>
    <row r="24">
      <c r="A24" s="157" t="str">
        <f>'Valor Resumo'!A23</f>
        <v>3.1</v>
      </c>
      <c r="B24" s="168" t="str">
        <f>'Valor Resumo'!B23</f>
        <v>Arquitetônico</v>
      </c>
      <c r="C24" s="159" t="str">
        <f>'Valor Resumo'!E23</f>
        <v/>
      </c>
      <c r="D24" s="166" t="str">
        <f>C24/$C$9</f>
        <v>#DIV/0!</v>
      </c>
      <c r="E24" s="161"/>
      <c r="F24" s="161">
        <f t="shared" ref="F24:G24" si="2">$C$24*F25</f>
        <v>0</v>
      </c>
      <c r="G24" s="161">
        <f t="shared" si="2"/>
        <v>0</v>
      </c>
      <c r="H24" s="161"/>
      <c r="I24" s="161"/>
      <c r="J24" s="161"/>
      <c r="K24" s="161"/>
      <c r="L24" s="161"/>
      <c r="M24" s="161"/>
      <c r="N24" s="161"/>
      <c r="O24" s="161"/>
      <c r="P24" s="161"/>
      <c r="Q24" s="161"/>
    </row>
    <row r="25">
      <c r="A25" s="162"/>
      <c r="B25" s="169"/>
      <c r="C25" s="164"/>
      <c r="D25" s="75"/>
      <c r="E25" s="75"/>
      <c r="F25" s="167"/>
      <c r="G25" s="167"/>
      <c r="H25" s="75"/>
      <c r="I25" s="75"/>
      <c r="J25" s="75"/>
      <c r="K25" s="75"/>
      <c r="L25" s="75"/>
      <c r="M25" s="75"/>
      <c r="N25" s="75"/>
      <c r="O25" s="75"/>
      <c r="P25" s="75"/>
      <c r="Q25" s="75"/>
    </row>
    <row r="26">
      <c r="A26" s="157" t="str">
        <f>'Valor Resumo'!A24</f>
        <v>3.2</v>
      </c>
      <c r="B26" s="168" t="str">
        <f>'Valor Resumo'!B24</f>
        <v>Estrutural</v>
      </c>
      <c r="C26" s="159" t="str">
        <f>'Valor Resumo'!E24</f>
        <v/>
      </c>
      <c r="D26" s="166" t="str">
        <f>C26/$C$9</f>
        <v>#DIV/0!</v>
      </c>
      <c r="E26" s="161"/>
      <c r="F26" s="161">
        <f t="shared" ref="F26:G26" si="3">$C$26*F27</f>
        <v>0</v>
      </c>
      <c r="G26" s="161">
        <f t="shared" si="3"/>
        <v>0</v>
      </c>
      <c r="H26" s="161"/>
      <c r="I26" s="161"/>
      <c r="J26" s="161"/>
      <c r="K26" s="161"/>
      <c r="L26" s="161"/>
      <c r="M26" s="161"/>
      <c r="N26" s="161"/>
      <c r="O26" s="161"/>
      <c r="P26" s="161"/>
      <c r="Q26" s="161"/>
    </row>
    <row r="27">
      <c r="A27" s="162"/>
      <c r="B27" s="169"/>
      <c r="C27" s="164"/>
      <c r="D27" s="75"/>
      <c r="E27" s="75"/>
      <c r="F27" s="167"/>
      <c r="G27" s="167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>
      <c r="A28" s="157" t="str">
        <f>'Valor Resumo'!A25</f>
        <v>3.3</v>
      </c>
      <c r="B28" s="168" t="str">
        <f>'Valor Resumo'!B25</f>
        <v>Água fria</v>
      </c>
      <c r="C28" s="159" t="str">
        <f>'Valor Resumo'!E25</f>
        <v/>
      </c>
      <c r="D28" s="166" t="str">
        <f>C28/$C$9</f>
        <v>#DIV/0!</v>
      </c>
      <c r="E28" s="161"/>
      <c r="F28" s="161">
        <f t="shared" ref="F28:G28" si="4">$C$28*F29</f>
        <v>0</v>
      </c>
      <c r="G28" s="161">
        <f t="shared" si="4"/>
        <v>0</v>
      </c>
      <c r="H28" s="161"/>
      <c r="I28" s="161"/>
      <c r="J28" s="161"/>
      <c r="K28" s="161"/>
      <c r="L28" s="161"/>
      <c r="M28" s="161"/>
      <c r="N28" s="161"/>
      <c r="O28" s="161"/>
      <c r="P28" s="161"/>
      <c r="Q28" s="161"/>
    </row>
    <row r="29">
      <c r="A29" s="162"/>
      <c r="B29" s="169"/>
      <c r="C29" s="164"/>
      <c r="D29" s="75"/>
      <c r="E29" s="75"/>
      <c r="F29" s="167"/>
      <c r="G29" s="167"/>
      <c r="H29" s="75"/>
      <c r="I29" s="75"/>
      <c r="J29" s="75"/>
      <c r="K29" s="75"/>
      <c r="L29" s="75"/>
      <c r="M29" s="75"/>
      <c r="N29" s="75"/>
      <c r="O29" s="75"/>
      <c r="P29" s="75"/>
      <c r="Q29" s="75"/>
    </row>
    <row r="30">
      <c r="A30" s="157" t="str">
        <f>'Valor Resumo'!A26</f>
        <v>3.4</v>
      </c>
      <c r="B30" s="168" t="str">
        <f>'Valor Resumo'!B26</f>
        <v>Esgoto sanitário</v>
      </c>
      <c r="C30" s="159" t="str">
        <f>'Valor Resumo'!E26</f>
        <v/>
      </c>
      <c r="D30" s="166" t="str">
        <f>C30/$C$9</f>
        <v>#DIV/0!</v>
      </c>
      <c r="E30" s="161"/>
      <c r="F30" s="161">
        <f t="shared" ref="F30:G30" si="5">$C$30*F31</f>
        <v>0</v>
      </c>
      <c r="G30" s="161">
        <f t="shared" si="5"/>
        <v>0</v>
      </c>
      <c r="H30" s="161"/>
      <c r="I30" s="161"/>
      <c r="J30" s="161"/>
      <c r="K30" s="161"/>
      <c r="L30" s="161"/>
      <c r="M30" s="161"/>
      <c r="N30" s="161"/>
      <c r="O30" s="161"/>
      <c r="P30" s="161"/>
      <c r="Q30" s="161"/>
    </row>
    <row r="31">
      <c r="A31" s="162"/>
      <c r="B31" s="169"/>
      <c r="C31" s="164"/>
      <c r="D31" s="75"/>
      <c r="E31" s="75"/>
      <c r="F31" s="167"/>
      <c r="G31" s="167"/>
      <c r="H31" s="75"/>
      <c r="I31" s="75"/>
      <c r="J31" s="75"/>
      <c r="K31" s="75"/>
      <c r="L31" s="75"/>
      <c r="M31" s="75"/>
      <c r="N31" s="75"/>
      <c r="O31" s="75"/>
      <c r="P31" s="75"/>
      <c r="Q31" s="75"/>
    </row>
    <row r="32">
      <c r="A32" s="157" t="str">
        <f>'Valor Resumo'!A27</f>
        <v>3.5</v>
      </c>
      <c r="B32" s="168" t="str">
        <f>'Valor Resumo'!B27</f>
        <v>Instalações de Gás</v>
      </c>
      <c r="C32" s="159" t="str">
        <f>'Valor Resumo'!E27</f>
        <v/>
      </c>
      <c r="D32" s="166" t="str">
        <f>C32/$C$9</f>
        <v>#DIV/0!</v>
      </c>
      <c r="E32" s="161"/>
      <c r="F32" s="161">
        <f t="shared" ref="F32:G32" si="6">$C$32*F33</f>
        <v>0</v>
      </c>
      <c r="G32" s="161">
        <f t="shared" si="6"/>
        <v>0</v>
      </c>
      <c r="H32" s="161"/>
      <c r="I32" s="161"/>
      <c r="J32" s="161"/>
      <c r="K32" s="161"/>
      <c r="L32" s="161"/>
      <c r="M32" s="161"/>
      <c r="N32" s="161"/>
      <c r="O32" s="161"/>
      <c r="P32" s="161"/>
      <c r="Q32" s="161"/>
    </row>
    <row r="33">
      <c r="A33" s="162"/>
      <c r="B33" s="169"/>
      <c r="C33" s="164"/>
      <c r="D33" s="75"/>
      <c r="E33" s="75"/>
      <c r="F33" s="167"/>
      <c r="G33" s="167"/>
      <c r="H33" s="75"/>
      <c r="I33" s="75"/>
      <c r="J33" s="75"/>
      <c r="K33" s="75"/>
      <c r="L33" s="75"/>
      <c r="M33" s="75"/>
      <c r="N33" s="75"/>
      <c r="O33" s="75"/>
      <c r="P33" s="75"/>
      <c r="Q33" s="75"/>
    </row>
    <row r="34">
      <c r="A34" s="157" t="str">
        <f>'Valor Resumo'!A28</f>
        <v>3.6</v>
      </c>
      <c r="B34" s="168" t="str">
        <f>'Valor Resumo'!B28</f>
        <v>Sistema de proteção contra incêndio</v>
      </c>
      <c r="C34" s="159" t="str">
        <f>'Valor Resumo'!E28</f>
        <v/>
      </c>
      <c r="D34" s="166" t="str">
        <f>C34/$C$9</f>
        <v>#DIV/0!</v>
      </c>
      <c r="E34" s="161"/>
      <c r="F34" s="161">
        <f t="shared" ref="F34:G34" si="7">$C$34*F35</f>
        <v>0</v>
      </c>
      <c r="G34" s="161">
        <f t="shared" si="7"/>
        <v>0</v>
      </c>
      <c r="H34" s="161"/>
      <c r="I34" s="161"/>
      <c r="J34" s="161"/>
      <c r="K34" s="161"/>
      <c r="L34" s="161"/>
      <c r="M34" s="161"/>
      <c r="N34" s="161"/>
      <c r="O34" s="161"/>
      <c r="P34" s="161"/>
      <c r="Q34" s="161"/>
    </row>
    <row r="35">
      <c r="A35" s="162"/>
      <c r="B35" s="169"/>
      <c r="C35" s="164"/>
      <c r="D35" s="75"/>
      <c r="E35" s="75"/>
      <c r="F35" s="167"/>
      <c r="G35" s="167"/>
      <c r="H35" s="75"/>
      <c r="I35" s="75"/>
      <c r="J35" s="75"/>
      <c r="K35" s="75"/>
      <c r="L35" s="75"/>
      <c r="M35" s="75"/>
      <c r="N35" s="75"/>
      <c r="O35" s="75"/>
      <c r="P35" s="75"/>
      <c r="Q35" s="75"/>
    </row>
    <row r="36">
      <c r="A36" s="157" t="str">
        <f>'Valor Resumo'!A29</f>
        <v>3.7</v>
      </c>
      <c r="B36" s="168" t="str">
        <f>'Valor Resumo'!B29</f>
        <v>Instalações Elétricas e de rede lógica</v>
      </c>
      <c r="C36" s="159" t="str">
        <f>'Valor Resumo'!E29</f>
        <v/>
      </c>
      <c r="D36" s="166" t="str">
        <f>C36/$C$9</f>
        <v>#DIV/0!</v>
      </c>
      <c r="E36" s="161"/>
      <c r="F36" s="161">
        <f t="shared" ref="F36:G36" si="8">$C$36*F37</f>
        <v>0</v>
      </c>
      <c r="G36" s="161">
        <f t="shared" si="8"/>
        <v>0</v>
      </c>
      <c r="H36" s="161"/>
      <c r="I36" s="161"/>
      <c r="J36" s="161"/>
      <c r="K36" s="161"/>
      <c r="L36" s="161"/>
      <c r="M36" s="161"/>
      <c r="N36" s="161"/>
      <c r="O36" s="161"/>
      <c r="P36" s="161"/>
      <c r="Q36" s="161"/>
    </row>
    <row r="37">
      <c r="A37" s="162"/>
      <c r="B37" s="169"/>
      <c r="C37" s="164"/>
      <c r="D37" s="75"/>
      <c r="E37" s="75"/>
      <c r="F37" s="167"/>
      <c r="G37" s="167"/>
      <c r="H37" s="75"/>
      <c r="I37" s="75"/>
      <c r="J37" s="75"/>
      <c r="K37" s="75"/>
      <c r="L37" s="75"/>
      <c r="M37" s="75"/>
      <c r="N37" s="75"/>
      <c r="O37" s="75"/>
      <c r="P37" s="75"/>
      <c r="Q37" s="75"/>
    </row>
    <row r="38">
      <c r="A38" s="157" t="str">
        <f>'Valor Resumo'!A30</f>
        <v>3.8</v>
      </c>
      <c r="B38" s="168" t="str">
        <f>'Valor Resumo'!B30</f>
        <v>SPDA</v>
      </c>
      <c r="C38" s="159" t="str">
        <f>'Valor Resumo'!E30</f>
        <v/>
      </c>
      <c r="D38" s="166" t="str">
        <f>C38/$C$9</f>
        <v>#DIV/0!</v>
      </c>
      <c r="E38" s="161"/>
      <c r="F38" s="161">
        <f t="shared" ref="F38:G38" si="9">$C$38*F39</f>
        <v>0</v>
      </c>
      <c r="G38" s="161">
        <f t="shared" si="9"/>
        <v>0</v>
      </c>
      <c r="H38" s="161"/>
      <c r="I38" s="161"/>
      <c r="J38" s="161"/>
      <c r="K38" s="161"/>
      <c r="L38" s="161"/>
      <c r="M38" s="161"/>
      <c r="N38" s="161"/>
      <c r="O38" s="161"/>
      <c r="P38" s="161"/>
      <c r="Q38" s="161"/>
    </row>
    <row r="39">
      <c r="A39" s="162"/>
      <c r="B39" s="163"/>
      <c r="C39" s="164"/>
      <c r="D39" s="75"/>
      <c r="E39" s="75"/>
      <c r="F39" s="167"/>
      <c r="G39" s="167"/>
      <c r="H39" s="75"/>
      <c r="I39" s="75"/>
      <c r="J39" s="75"/>
      <c r="K39" s="75"/>
      <c r="L39" s="75"/>
      <c r="M39" s="75"/>
      <c r="N39" s="75"/>
      <c r="O39" s="75"/>
      <c r="P39" s="75"/>
      <c r="Q39" s="75"/>
    </row>
    <row r="40">
      <c r="A40" s="157" t="str">
        <f>'Valor Resumo'!A31</f>
        <v>3.9</v>
      </c>
      <c r="B40" s="168" t="str">
        <f>'Valor Resumo'!B31</f>
        <v>Impermeabilização</v>
      </c>
      <c r="C40" s="159" t="str">
        <f>'Valor Resumo'!E31</f>
        <v/>
      </c>
      <c r="D40" s="166" t="str">
        <f>C40/$C$9</f>
        <v>#DIV/0!</v>
      </c>
      <c r="E40" s="161"/>
      <c r="F40" s="161">
        <f t="shared" ref="F40:G40" si="10">$C$40*F41</f>
        <v>0</v>
      </c>
      <c r="G40" s="161">
        <f t="shared" si="10"/>
        <v>0</v>
      </c>
      <c r="H40" s="161"/>
      <c r="I40" s="161"/>
      <c r="J40" s="161"/>
      <c r="K40" s="161"/>
      <c r="L40" s="161"/>
      <c r="M40" s="161"/>
      <c r="N40" s="161"/>
      <c r="O40" s="161"/>
      <c r="P40" s="161"/>
      <c r="Q40" s="161"/>
    </row>
    <row r="41">
      <c r="A41" s="162"/>
      <c r="B41" s="169"/>
      <c r="C41" s="164"/>
      <c r="D41" s="75"/>
      <c r="E41" s="75"/>
      <c r="F41" s="167"/>
      <c r="G41" s="167"/>
      <c r="H41" s="75"/>
      <c r="I41" s="75"/>
      <c r="J41" s="75"/>
      <c r="K41" s="75"/>
      <c r="L41" s="75"/>
      <c r="M41" s="75"/>
      <c r="N41" s="75"/>
      <c r="O41" s="75"/>
      <c r="P41" s="75"/>
      <c r="Q41" s="75"/>
    </row>
    <row r="42">
      <c r="A42" s="157" t="str">
        <f>'Valor Resumo'!A32</f>
        <v>3.10</v>
      </c>
      <c r="B42" s="168" t="str">
        <f>'Valor Resumo'!B32</f>
        <v>Sistema fotovoltaico de energia</v>
      </c>
      <c r="C42" s="159" t="str">
        <f>'Valor Resumo'!E32</f>
        <v/>
      </c>
      <c r="D42" s="166" t="str">
        <f>C42/$C$9</f>
        <v>#DIV/0!</v>
      </c>
      <c r="E42" s="161"/>
      <c r="F42" s="161">
        <f t="shared" ref="F42:G42" si="11">$C$42*F43</f>
        <v>0</v>
      </c>
      <c r="G42" s="161">
        <f t="shared" si="11"/>
        <v>0</v>
      </c>
      <c r="H42" s="161"/>
      <c r="I42" s="161"/>
      <c r="J42" s="161"/>
      <c r="K42" s="161"/>
      <c r="L42" s="161"/>
      <c r="M42" s="161"/>
      <c r="N42" s="161"/>
      <c r="O42" s="161"/>
      <c r="P42" s="161"/>
      <c r="Q42" s="161"/>
    </row>
    <row r="43">
      <c r="A43" s="162"/>
      <c r="B43" s="169"/>
      <c r="C43" s="164"/>
      <c r="D43" s="75"/>
      <c r="E43" s="75"/>
      <c r="F43" s="167"/>
      <c r="G43" s="167"/>
      <c r="H43" s="75"/>
      <c r="I43" s="75"/>
      <c r="J43" s="75"/>
      <c r="K43" s="75"/>
      <c r="L43" s="75"/>
      <c r="M43" s="75"/>
      <c r="N43" s="75"/>
      <c r="O43" s="75"/>
      <c r="P43" s="75"/>
      <c r="Q43" s="75"/>
    </row>
    <row r="44">
      <c r="A44" s="157" t="str">
        <f>'Valor Resumo'!A33</f>
        <v>3.11</v>
      </c>
      <c r="B44" s="168" t="str">
        <f>'Valor Resumo'!B33</f>
        <v>Fossa/ tratamento ecológico do esgoto</v>
      </c>
      <c r="C44" s="159" t="str">
        <f>'Valor Resumo'!E33</f>
        <v/>
      </c>
      <c r="D44" s="166" t="str">
        <f>C44/$C$9</f>
        <v>#DIV/0!</v>
      </c>
      <c r="E44" s="161"/>
      <c r="F44" s="161">
        <f t="shared" ref="F44:G44" si="12">$C$44*F45</f>
        <v>0</v>
      </c>
      <c r="G44" s="161">
        <f t="shared" si="12"/>
        <v>0</v>
      </c>
      <c r="H44" s="161"/>
      <c r="I44" s="161"/>
      <c r="J44" s="161"/>
      <c r="K44" s="161"/>
      <c r="L44" s="161"/>
      <c r="M44" s="161"/>
      <c r="N44" s="161"/>
      <c r="O44" s="161"/>
      <c r="P44" s="161"/>
      <c r="Q44" s="161"/>
    </row>
    <row r="45">
      <c r="A45" s="162"/>
      <c r="B45" s="169"/>
      <c r="C45" s="164"/>
      <c r="D45" s="75"/>
      <c r="E45" s="75"/>
      <c r="F45" s="167"/>
      <c r="G45" s="167"/>
      <c r="H45" s="75"/>
      <c r="I45" s="75"/>
      <c r="J45" s="75"/>
      <c r="K45" s="75"/>
      <c r="L45" s="75"/>
      <c r="M45" s="75"/>
      <c r="N45" s="75"/>
      <c r="O45" s="75"/>
      <c r="P45" s="75"/>
      <c r="Q45" s="75"/>
    </row>
    <row r="46">
      <c r="A46" s="157" t="str">
        <f>'Valor Resumo'!A34</f>
        <v>3.12</v>
      </c>
      <c r="B46" s="168" t="str">
        <f>'Valor Resumo'!B34</f>
        <v>Poço profundo</v>
      </c>
      <c r="C46" s="159" t="str">
        <f>'Valor Resumo'!E34</f>
        <v/>
      </c>
      <c r="D46" s="166" t="str">
        <f>C46/$C$9</f>
        <v>#DIV/0!</v>
      </c>
      <c r="E46" s="161"/>
      <c r="F46" s="161">
        <f t="shared" ref="F46:G46" si="13">$C$46*F47</f>
        <v>0</v>
      </c>
      <c r="G46" s="161">
        <f t="shared" si="13"/>
        <v>0</v>
      </c>
      <c r="H46" s="161"/>
      <c r="I46" s="161"/>
      <c r="J46" s="161"/>
      <c r="K46" s="161"/>
      <c r="L46" s="161"/>
      <c r="M46" s="161"/>
      <c r="N46" s="161"/>
      <c r="O46" s="161"/>
      <c r="P46" s="161"/>
      <c r="Q46" s="161"/>
    </row>
    <row r="47">
      <c r="A47" s="162"/>
      <c r="B47" s="163"/>
      <c r="C47" s="164"/>
      <c r="D47" s="75"/>
      <c r="E47" s="75"/>
      <c r="F47" s="167"/>
      <c r="G47" s="167"/>
      <c r="H47" s="75"/>
      <c r="I47" s="75"/>
      <c r="J47" s="75"/>
      <c r="K47" s="75"/>
      <c r="L47" s="75"/>
      <c r="M47" s="75"/>
      <c r="N47" s="75"/>
      <c r="O47" s="75"/>
      <c r="P47" s="75"/>
      <c r="Q47" s="75"/>
    </row>
    <row r="48">
      <c r="A48" s="151" t="str">
        <f>'Valor Resumo'!A35</f>
        <v>4</v>
      </c>
      <c r="B48" s="151" t="str">
        <f>'Valor Resumo'!B35</f>
        <v>Caderno de projeto e obra</v>
      </c>
      <c r="C48" s="152">
        <f>SUM(C49:C64)</f>
        <v>0</v>
      </c>
      <c r="D48" s="153" t="str">
        <f>C48/$C$91</f>
        <v>#DIV/0!</v>
      </c>
      <c r="E48" s="154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6"/>
      <c r="Q48" s="156"/>
    </row>
    <row r="49">
      <c r="A49" s="157" t="str">
        <f>'Valor Resumo'!A36</f>
        <v>4.1</v>
      </c>
      <c r="B49" s="168" t="str">
        <f>'Valor Resumo'!B36</f>
        <v>Memorial descritivo, Memorial de cálculo e Quantitativos</v>
      </c>
      <c r="C49" s="159" t="str">
        <f>'Valor Resumo'!E36</f>
        <v/>
      </c>
      <c r="D49" s="166" t="str">
        <f>C49/$C$9</f>
        <v>#DIV/0!</v>
      </c>
      <c r="E49" s="161"/>
      <c r="F49" s="161"/>
      <c r="G49" s="161">
        <f t="shared" ref="G49:H49" si="14">$C$49*G50</f>
        <v>0</v>
      </c>
      <c r="H49" s="161">
        <f t="shared" si="14"/>
        <v>0</v>
      </c>
      <c r="I49" s="161"/>
      <c r="J49" s="161"/>
      <c r="K49" s="161"/>
      <c r="L49" s="161"/>
      <c r="M49" s="161"/>
      <c r="N49" s="161"/>
      <c r="O49" s="161"/>
      <c r="P49" s="161"/>
      <c r="Q49" s="161"/>
    </row>
    <row r="50">
      <c r="A50" s="170"/>
      <c r="B50" s="169"/>
      <c r="C50" s="164"/>
      <c r="D50" s="75"/>
      <c r="E50" s="75"/>
      <c r="F50" s="75"/>
      <c r="G50" s="167"/>
      <c r="H50" s="167"/>
      <c r="I50" s="75"/>
      <c r="J50" s="75"/>
      <c r="K50" s="75"/>
      <c r="L50" s="75"/>
      <c r="M50" s="75"/>
      <c r="N50" s="75"/>
      <c r="O50" s="75"/>
      <c r="P50" s="75"/>
      <c r="Q50" s="75"/>
    </row>
    <row r="51">
      <c r="A51" s="157" t="str">
        <f>'Valor Resumo'!A37</f>
        <v>4.2</v>
      </c>
      <c r="B51" s="168" t="str">
        <f>'Valor Resumo'!B37</f>
        <v>Caderno de Encargos e Especificações Técnicas</v>
      </c>
      <c r="C51" s="159" t="str">
        <f>'Valor Resumo'!E37</f>
        <v/>
      </c>
      <c r="D51" s="166" t="str">
        <f>C51/$C$9</f>
        <v>#DIV/0!</v>
      </c>
      <c r="E51" s="161"/>
      <c r="F51" s="161"/>
      <c r="G51" s="161">
        <f t="shared" ref="G51:H51" si="15">$C$51*G52</f>
        <v>0</v>
      </c>
      <c r="H51" s="161">
        <f t="shared" si="15"/>
        <v>0</v>
      </c>
      <c r="I51" s="161"/>
      <c r="J51" s="161"/>
      <c r="K51" s="161"/>
      <c r="L51" s="161"/>
      <c r="M51" s="161"/>
      <c r="N51" s="161"/>
      <c r="O51" s="161"/>
      <c r="P51" s="161"/>
      <c r="Q51" s="161"/>
    </row>
    <row r="52">
      <c r="A52" s="170"/>
      <c r="B52" s="169"/>
      <c r="C52" s="164"/>
      <c r="D52" s="75"/>
      <c r="E52" s="75"/>
      <c r="F52" s="75"/>
      <c r="G52" s="167"/>
      <c r="H52" s="167"/>
      <c r="I52" s="75"/>
      <c r="J52" s="75"/>
      <c r="K52" s="75"/>
      <c r="L52" s="75"/>
      <c r="M52" s="75"/>
      <c r="N52" s="75"/>
      <c r="O52" s="75"/>
      <c r="P52" s="75"/>
      <c r="Q52" s="75"/>
    </row>
    <row r="53">
      <c r="A53" s="157" t="str">
        <f>'Valor Resumo'!A38</f>
        <v>4.3</v>
      </c>
      <c r="B53" s="168" t="str">
        <f>'Valor Resumo'!B38</f>
        <v>ARTs</v>
      </c>
      <c r="C53" s="159" t="str">
        <f>'Valor Resumo'!E38</f>
        <v/>
      </c>
      <c r="D53" s="166" t="str">
        <f>C53/$C$9</f>
        <v>#DIV/0!</v>
      </c>
      <c r="E53" s="161"/>
      <c r="F53" s="161"/>
      <c r="G53" s="161">
        <f t="shared" ref="G53:H53" si="16">$C$53*G54</f>
        <v>0</v>
      </c>
      <c r="H53" s="161">
        <f t="shared" si="16"/>
        <v>0</v>
      </c>
      <c r="I53" s="161"/>
      <c r="J53" s="161"/>
      <c r="K53" s="161"/>
      <c r="L53" s="161"/>
      <c r="M53" s="161"/>
      <c r="N53" s="161"/>
      <c r="O53" s="161"/>
      <c r="P53" s="161"/>
      <c r="Q53" s="161"/>
    </row>
    <row r="54">
      <c r="A54" s="170"/>
      <c r="B54" s="169"/>
      <c r="C54" s="164"/>
      <c r="D54" s="75"/>
      <c r="E54" s="75"/>
      <c r="F54" s="75"/>
      <c r="G54" s="167"/>
      <c r="H54" s="167"/>
      <c r="I54" s="75"/>
      <c r="J54" s="75"/>
      <c r="K54" s="75"/>
      <c r="L54" s="75"/>
      <c r="M54" s="75"/>
      <c r="N54" s="75"/>
      <c r="O54" s="75"/>
      <c r="P54" s="75"/>
      <c r="Q54" s="75"/>
    </row>
    <row r="55">
      <c r="A55" s="157" t="str">
        <f>'Valor Resumo'!A39</f>
        <v>4.4</v>
      </c>
      <c r="B55" s="168" t="str">
        <f>'Valor Resumo'!B39</f>
        <v>Orçamento e cronograma</v>
      </c>
      <c r="C55" s="159" t="str">
        <f>'Valor Resumo'!E39</f>
        <v/>
      </c>
      <c r="D55" s="166" t="str">
        <f>C55/$C$9</f>
        <v>#DIV/0!</v>
      </c>
      <c r="E55" s="161"/>
      <c r="F55" s="161"/>
      <c r="G55" s="161">
        <f t="shared" ref="G55:H55" si="17">$C$55*G56</f>
        <v>0</v>
      </c>
      <c r="H55" s="161">
        <f t="shared" si="17"/>
        <v>0</v>
      </c>
      <c r="I55" s="161"/>
      <c r="J55" s="161"/>
      <c r="K55" s="161"/>
      <c r="L55" s="161"/>
      <c r="M55" s="161"/>
      <c r="N55" s="161"/>
      <c r="O55" s="161"/>
      <c r="P55" s="161"/>
      <c r="Q55" s="161"/>
    </row>
    <row r="56">
      <c r="A56" s="170"/>
      <c r="B56" s="169"/>
      <c r="C56" s="164"/>
      <c r="D56" s="75"/>
      <c r="E56" s="75"/>
      <c r="F56" s="75"/>
      <c r="G56" s="167"/>
      <c r="H56" s="167"/>
      <c r="I56" s="75"/>
      <c r="J56" s="75"/>
      <c r="K56" s="75"/>
      <c r="L56" s="75"/>
      <c r="M56" s="75"/>
      <c r="N56" s="75"/>
      <c r="O56" s="75"/>
      <c r="P56" s="75"/>
      <c r="Q56" s="75"/>
    </row>
    <row r="57">
      <c r="A57" s="157" t="str">
        <f>'Valor Resumo'!A40</f>
        <v>4.5</v>
      </c>
      <c r="B57" s="168" t="str">
        <f>'Valor Resumo'!B40</f>
        <v>Planejamento do canteiro de obras</v>
      </c>
      <c r="C57" s="159" t="str">
        <f>'Valor Resumo'!E40</f>
        <v/>
      </c>
      <c r="D57" s="166" t="str">
        <f>C57/$C$9</f>
        <v>#DIV/0!</v>
      </c>
      <c r="E57" s="161"/>
      <c r="F57" s="161"/>
      <c r="G57" s="161">
        <f t="shared" ref="G57:H57" si="18">$C$57*G58</f>
        <v>0</v>
      </c>
      <c r="H57" s="161">
        <f t="shared" si="18"/>
        <v>0</v>
      </c>
      <c r="I57" s="161"/>
      <c r="J57" s="161"/>
      <c r="K57" s="161"/>
      <c r="L57" s="161"/>
      <c r="M57" s="161"/>
      <c r="N57" s="161"/>
      <c r="O57" s="161"/>
      <c r="P57" s="161"/>
      <c r="Q57" s="161"/>
    </row>
    <row r="58">
      <c r="A58" s="170"/>
      <c r="B58" s="169"/>
      <c r="C58" s="164"/>
      <c r="D58" s="75"/>
      <c r="E58" s="75"/>
      <c r="F58" s="75"/>
      <c r="G58" s="167">
        <v>1.0</v>
      </c>
      <c r="H58" s="75"/>
      <c r="I58" s="75"/>
      <c r="J58" s="75"/>
      <c r="K58" s="75"/>
      <c r="L58" s="75"/>
      <c r="M58" s="75"/>
      <c r="N58" s="75"/>
      <c r="O58" s="75"/>
      <c r="P58" s="75"/>
      <c r="Q58" s="75"/>
    </row>
    <row r="59">
      <c r="A59" s="157" t="str">
        <f>'Valor Resumo'!A41</f>
        <v>4.6</v>
      </c>
      <c r="B59" s="168" t="str">
        <f>'Valor Resumo'!B41</f>
        <v>Licenciamentos e aprovações</v>
      </c>
      <c r="C59" s="159" t="str">
        <f>'Valor Resumo'!E41</f>
        <v/>
      </c>
      <c r="D59" s="166" t="str">
        <f>C59/$C$9</f>
        <v>#DIV/0!</v>
      </c>
      <c r="E59" s="161"/>
      <c r="F59" s="161"/>
      <c r="G59" s="161">
        <f t="shared" ref="G59:H59" si="19">$C$59*G60</f>
        <v>0</v>
      </c>
      <c r="H59" s="161">
        <f t="shared" si="19"/>
        <v>0</v>
      </c>
      <c r="I59" s="161"/>
      <c r="J59" s="161"/>
      <c r="K59" s="161"/>
      <c r="L59" s="161"/>
      <c r="M59" s="161"/>
      <c r="N59" s="161"/>
      <c r="O59" s="161"/>
      <c r="P59" s="161"/>
      <c r="Q59" s="161"/>
    </row>
    <row r="60">
      <c r="A60" s="170"/>
      <c r="B60" s="169"/>
      <c r="C60" s="164"/>
      <c r="D60" s="75"/>
      <c r="E60" s="75"/>
      <c r="F60" s="75"/>
      <c r="G60" s="167"/>
      <c r="H60" s="167"/>
      <c r="I60" s="75"/>
      <c r="J60" s="75"/>
      <c r="K60" s="75"/>
      <c r="L60" s="75"/>
      <c r="M60" s="75"/>
      <c r="N60" s="75"/>
      <c r="O60" s="75"/>
      <c r="P60" s="75"/>
      <c r="Q60" s="75"/>
    </row>
    <row r="61">
      <c r="A61" s="157" t="str">
        <f>'Valor Resumo'!A42</f>
        <v>4.7</v>
      </c>
      <c r="B61" s="168" t="str">
        <f>'Valor Resumo'!B42</f>
        <v>Autorização para perfurar o poço</v>
      </c>
      <c r="C61" s="159" t="str">
        <f>'Valor Resumo'!E42</f>
        <v/>
      </c>
      <c r="D61" s="166" t="str">
        <f>C61/$C$9</f>
        <v>#DIV/0!</v>
      </c>
      <c r="E61" s="161"/>
      <c r="F61" s="161"/>
      <c r="G61" s="161">
        <f t="shared" ref="G61:H61" si="20">$C$61*G62</f>
        <v>0</v>
      </c>
      <c r="H61" s="161">
        <f t="shared" si="20"/>
        <v>0</v>
      </c>
      <c r="I61" s="161"/>
      <c r="J61" s="161"/>
      <c r="K61" s="161"/>
      <c r="L61" s="161"/>
      <c r="M61" s="161"/>
      <c r="N61" s="161"/>
      <c r="O61" s="161"/>
      <c r="P61" s="161"/>
      <c r="Q61" s="161"/>
    </row>
    <row r="62">
      <c r="A62" s="170"/>
      <c r="B62" s="169"/>
      <c r="C62" s="164"/>
      <c r="D62" s="75"/>
      <c r="E62" s="75"/>
      <c r="F62" s="75"/>
      <c r="G62" s="167"/>
      <c r="H62" s="167"/>
      <c r="I62" s="75"/>
      <c r="J62" s="75"/>
      <c r="K62" s="75"/>
      <c r="L62" s="75"/>
      <c r="M62" s="75"/>
      <c r="N62" s="75"/>
      <c r="O62" s="75"/>
      <c r="P62" s="75"/>
      <c r="Q62" s="75"/>
    </row>
    <row r="63">
      <c r="A63" s="157" t="str">
        <f>'Valor Resumo'!A43</f>
        <v>4.8</v>
      </c>
      <c r="B63" s="168" t="str">
        <f>'Valor Resumo'!B43</f>
        <v>Plano de Demolição </v>
      </c>
      <c r="C63" s="159" t="str">
        <f>'Valor Resumo'!E43</f>
        <v/>
      </c>
      <c r="D63" s="166" t="str">
        <f>C63/$C$9</f>
        <v>#DIV/0!</v>
      </c>
      <c r="E63" s="161"/>
      <c r="F63" s="161"/>
      <c r="G63" s="161">
        <f>$C$63*G64</f>
        <v>0</v>
      </c>
      <c r="H63" s="161">
        <f>$C$6*H64</f>
        <v>0</v>
      </c>
      <c r="I63" s="161"/>
      <c r="J63" s="161"/>
      <c r="K63" s="161"/>
      <c r="L63" s="161"/>
      <c r="M63" s="161"/>
      <c r="N63" s="161"/>
      <c r="O63" s="161"/>
      <c r="P63" s="161"/>
      <c r="Q63" s="161"/>
    </row>
    <row r="64">
      <c r="A64" s="162"/>
      <c r="B64" s="169"/>
      <c r="C64" s="164"/>
      <c r="D64" s="75"/>
      <c r="E64" s="75"/>
      <c r="F64" s="75"/>
      <c r="G64" s="167">
        <v>1.0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</row>
    <row r="65">
      <c r="A65" s="151" t="str">
        <f>'Valor Resumo'!A45</f>
        <v>5</v>
      </c>
      <c r="B65" s="151" t="str">
        <f>'Valor Resumo'!B45</f>
        <v>Atividades Prévias</v>
      </c>
      <c r="C65" s="152">
        <f>SUM(C66:C69)</f>
        <v>0</v>
      </c>
      <c r="D65" s="153" t="str">
        <f>C65/$C$91</f>
        <v>#DIV/0!</v>
      </c>
      <c r="E65" s="154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6"/>
      <c r="Q65" s="156"/>
    </row>
    <row r="66">
      <c r="A66" s="157" t="str">
        <f>'Valor Resumo'!A46</f>
        <v>5.1</v>
      </c>
      <c r="B66" s="168" t="str">
        <f>'Valor Resumo'!B46</f>
        <v>Demolição</v>
      </c>
      <c r="C66" s="159" t="str">
        <f>'Valor Resumo'!E46</f>
        <v/>
      </c>
      <c r="D66" s="166" t="str">
        <f>C66/$C$9</f>
        <v>#DIV/0!</v>
      </c>
      <c r="E66" s="161"/>
      <c r="F66" s="161"/>
      <c r="G66" s="161"/>
      <c r="H66" s="161">
        <f>$C$66*H67</f>
        <v>0</v>
      </c>
      <c r="I66" s="161"/>
      <c r="J66" s="161"/>
      <c r="K66" s="161"/>
      <c r="L66" s="161"/>
      <c r="M66" s="161"/>
      <c r="N66" s="161"/>
      <c r="O66" s="161"/>
      <c r="P66" s="161"/>
      <c r="Q66" s="161"/>
    </row>
    <row r="67">
      <c r="A67" s="170"/>
      <c r="B67" s="169"/>
      <c r="C67" s="164"/>
      <c r="D67" s="75"/>
      <c r="E67" s="75"/>
      <c r="F67" s="75"/>
      <c r="G67" s="75"/>
      <c r="H67" s="165">
        <v>1.0</v>
      </c>
      <c r="I67" s="75"/>
      <c r="J67" s="75"/>
      <c r="K67" s="75"/>
      <c r="L67" s="75"/>
      <c r="M67" s="75"/>
      <c r="N67" s="75"/>
      <c r="O67" s="75"/>
      <c r="P67" s="75"/>
      <c r="Q67" s="75"/>
    </row>
    <row r="68">
      <c r="A68" s="157" t="str">
        <f>'Valor Resumo'!A47</f>
        <v>5.2</v>
      </c>
      <c r="B68" s="168" t="str">
        <f>'Valor Resumo'!B47</f>
        <v>Serviços preliminares (mobilização, limpeza do terreno e canteiro)</v>
      </c>
      <c r="C68" s="159" t="str">
        <f>'Valor Resumo'!E47</f>
        <v/>
      </c>
      <c r="D68" s="166" t="str">
        <f>C68/$C$9</f>
        <v>#DIV/0!</v>
      </c>
      <c r="E68" s="161"/>
      <c r="F68" s="161"/>
      <c r="G68" s="161"/>
      <c r="H68" s="161">
        <f>$C$68*H69</f>
        <v>0</v>
      </c>
      <c r="I68" s="161"/>
      <c r="J68" s="161"/>
      <c r="K68" s="161"/>
      <c r="L68" s="161"/>
      <c r="M68" s="161"/>
      <c r="N68" s="161"/>
      <c r="O68" s="161"/>
      <c r="P68" s="161"/>
      <c r="Q68" s="161"/>
    </row>
    <row r="69">
      <c r="A69" s="170"/>
      <c r="B69" s="169"/>
      <c r="C69" s="164"/>
      <c r="D69" s="75"/>
      <c r="E69" s="75"/>
      <c r="F69" s="75"/>
      <c r="G69" s="75"/>
      <c r="H69" s="165">
        <v>1.0</v>
      </c>
      <c r="I69" s="75"/>
      <c r="J69" s="75"/>
      <c r="K69" s="75"/>
      <c r="L69" s="75"/>
      <c r="M69" s="75"/>
      <c r="N69" s="75"/>
      <c r="O69" s="75"/>
      <c r="P69" s="75"/>
      <c r="Q69" s="75"/>
    </row>
    <row r="70">
      <c r="A70" s="151" t="str">
        <f>'Valor Resumo'!A48</f>
        <v>6</v>
      </c>
      <c r="B70" s="151" t="str">
        <f>'Valor Resumo'!B48</f>
        <v>Implementação</v>
      </c>
      <c r="C70" s="152">
        <f>SUM(C71:C74)</f>
        <v>0</v>
      </c>
      <c r="D70" s="153" t="str">
        <f>C70/$C$91</f>
        <v>#DIV/0!</v>
      </c>
      <c r="E70" s="154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  <c r="Q70" s="156"/>
    </row>
    <row r="71">
      <c r="A71" s="157" t="str">
        <f>'Valor Resumo'!A49</f>
        <v>6.1</v>
      </c>
      <c r="B71" s="168" t="str">
        <f>'Valor Resumo'!B49</f>
        <v>Execução da escola</v>
      </c>
      <c r="C71" s="159" t="str">
        <f>'Valor Resumo'!E49</f>
        <v/>
      </c>
      <c r="D71" s="166" t="str">
        <f>C71/$C$9</f>
        <v>#DIV/0!</v>
      </c>
      <c r="E71" s="161"/>
      <c r="F71" s="161"/>
      <c r="G71" s="161"/>
      <c r="H71" s="161"/>
      <c r="I71" s="161">
        <f t="shared" ref="I71:L71" si="21">$C$71*I72</f>
        <v>0</v>
      </c>
      <c r="J71" s="161">
        <f t="shared" si="21"/>
        <v>0</v>
      </c>
      <c r="K71" s="161">
        <f t="shared" si="21"/>
        <v>0</v>
      </c>
      <c r="L71" s="161">
        <f t="shared" si="21"/>
        <v>0</v>
      </c>
      <c r="M71" s="161"/>
      <c r="N71" s="161"/>
      <c r="O71" s="161"/>
      <c r="P71" s="161"/>
      <c r="Q71" s="161"/>
    </row>
    <row r="72">
      <c r="A72" s="170"/>
      <c r="B72" s="169"/>
      <c r="C72" s="164"/>
      <c r="D72" s="75"/>
      <c r="E72" s="75"/>
      <c r="F72" s="75"/>
      <c r="G72" s="75"/>
      <c r="H72" s="75"/>
      <c r="I72" s="167"/>
      <c r="J72" s="167"/>
      <c r="K72" s="167"/>
      <c r="L72" s="167"/>
      <c r="M72" s="75"/>
      <c r="N72" s="75"/>
      <c r="O72" s="75"/>
      <c r="P72" s="75"/>
      <c r="Q72" s="75"/>
    </row>
    <row r="73">
      <c r="A73" s="157" t="str">
        <f>'Valor Resumo'!A50</f>
        <v>6.2</v>
      </c>
      <c r="B73" s="168" t="str">
        <f>'Valor Resumo'!B50</f>
        <v>Administração local (logística inclusa)</v>
      </c>
      <c r="C73" s="159" t="str">
        <f>'Valor Resumo'!E50</f>
        <v/>
      </c>
      <c r="D73" s="166" t="str">
        <f>C73/$C$9</f>
        <v>#DIV/0!</v>
      </c>
      <c r="E73" s="161"/>
      <c r="F73" s="161"/>
      <c r="G73" s="161"/>
      <c r="H73" s="161"/>
      <c r="I73" s="161">
        <f t="shared" ref="I73:L73" si="22">$C$73*I74</f>
        <v>0</v>
      </c>
      <c r="J73" s="161">
        <f t="shared" si="22"/>
        <v>0</v>
      </c>
      <c r="K73" s="161">
        <f t="shared" si="22"/>
        <v>0</v>
      </c>
      <c r="L73" s="161">
        <f t="shared" si="22"/>
        <v>0</v>
      </c>
      <c r="M73" s="161"/>
      <c r="N73" s="161"/>
      <c r="O73" s="161"/>
      <c r="P73" s="161"/>
      <c r="Q73" s="161"/>
    </row>
    <row r="74">
      <c r="A74" s="170"/>
      <c r="B74" s="169"/>
      <c r="C74" s="164"/>
      <c r="D74" s="75"/>
      <c r="E74" s="75"/>
      <c r="F74" s="75"/>
      <c r="G74" s="75"/>
      <c r="H74" s="75"/>
      <c r="I74" s="167"/>
      <c r="J74" s="167"/>
      <c r="K74" s="167"/>
      <c r="L74" s="167"/>
      <c r="M74" s="75"/>
      <c r="N74" s="75"/>
      <c r="O74" s="75"/>
      <c r="P74" s="75"/>
      <c r="Q74" s="75"/>
    </row>
    <row r="75">
      <c r="A75" s="151" t="str">
        <f>'Valor Resumo'!A51</f>
        <v>7</v>
      </c>
      <c r="B75" s="151" t="str">
        <f>'Valor Resumo'!B51</f>
        <v>Externa</v>
      </c>
      <c r="C75" s="152">
        <f>SUM(C76:C81)</f>
        <v>0</v>
      </c>
      <c r="D75" s="153" t="str">
        <f>C75/$C$91</f>
        <v>#DIV/0!</v>
      </c>
      <c r="E75" s="154"/>
      <c r="F75" s="155"/>
      <c r="G75" s="155"/>
      <c r="H75" s="155"/>
      <c r="I75" s="155"/>
      <c r="J75" s="155"/>
      <c r="K75" s="155"/>
      <c r="L75" s="155"/>
      <c r="M75" s="156"/>
      <c r="N75" s="156"/>
      <c r="O75" s="156"/>
      <c r="P75" s="156"/>
      <c r="Q75" s="156"/>
    </row>
    <row r="76">
      <c r="A76" s="157" t="str">
        <f>'Valor Resumo'!A52</f>
        <v>7.1</v>
      </c>
      <c r="B76" s="168" t="str">
        <f>'Valor Resumo'!B52</f>
        <v>Poço profundo</v>
      </c>
      <c r="C76" s="159" t="str">
        <f>'Valor Resumo'!E52</f>
        <v/>
      </c>
      <c r="D76" s="166" t="str">
        <f>C76/$C$9</f>
        <v>#DIV/0!</v>
      </c>
      <c r="E76" s="161"/>
      <c r="F76" s="161"/>
      <c r="G76" s="161"/>
      <c r="H76" s="161"/>
      <c r="I76" s="161">
        <f t="shared" ref="I76:L76" si="23">$C$76*I77</f>
        <v>0</v>
      </c>
      <c r="J76" s="161">
        <f t="shared" si="23"/>
        <v>0</v>
      </c>
      <c r="K76" s="161">
        <f t="shared" si="23"/>
        <v>0</v>
      </c>
      <c r="L76" s="161">
        <f t="shared" si="23"/>
        <v>0</v>
      </c>
      <c r="M76" s="161"/>
      <c r="N76" s="161"/>
      <c r="O76" s="161"/>
      <c r="P76" s="161"/>
      <c r="Q76" s="161"/>
    </row>
    <row r="77">
      <c r="A77" s="170"/>
      <c r="B77" s="169"/>
      <c r="C77" s="164"/>
      <c r="D77" s="75"/>
      <c r="E77" s="75"/>
      <c r="F77" s="75"/>
      <c r="G77" s="75"/>
      <c r="H77" s="75"/>
      <c r="I77" s="167"/>
      <c r="J77" s="167"/>
      <c r="K77" s="167"/>
      <c r="L77" s="167"/>
      <c r="M77" s="75"/>
      <c r="N77" s="75"/>
      <c r="O77" s="75"/>
      <c r="P77" s="75"/>
      <c r="Q77" s="75"/>
    </row>
    <row r="78">
      <c r="A78" s="157" t="str">
        <f>'Valor Resumo'!A53</f>
        <v>7.2</v>
      </c>
      <c r="B78" s="168" t="str">
        <f>'Valor Resumo'!B53</f>
        <v>Fossa septica</v>
      </c>
      <c r="C78" s="159" t="str">
        <f>'Valor Resumo'!E53</f>
        <v/>
      </c>
      <c r="D78" s="166" t="str">
        <f>C78/$C$9</f>
        <v>#DIV/0!</v>
      </c>
      <c r="E78" s="161"/>
      <c r="F78" s="161"/>
      <c r="G78" s="161"/>
      <c r="H78" s="161"/>
      <c r="I78" s="161">
        <f t="shared" ref="I78:L78" si="24">$C$78*I79</f>
        <v>0</v>
      </c>
      <c r="J78" s="161">
        <f t="shared" si="24"/>
        <v>0</v>
      </c>
      <c r="K78" s="161">
        <f t="shared" si="24"/>
        <v>0</v>
      </c>
      <c r="L78" s="161">
        <f t="shared" si="24"/>
        <v>0</v>
      </c>
      <c r="M78" s="161"/>
      <c r="N78" s="161"/>
      <c r="O78" s="161"/>
      <c r="P78" s="161"/>
      <c r="Q78" s="161"/>
    </row>
    <row r="79">
      <c r="A79" s="170"/>
      <c r="B79" s="169"/>
      <c r="C79" s="164"/>
      <c r="D79" s="75"/>
      <c r="E79" s="75"/>
      <c r="F79" s="75"/>
      <c r="G79" s="75"/>
      <c r="H79" s="75"/>
      <c r="I79" s="167"/>
      <c r="J79" s="167"/>
      <c r="K79" s="167"/>
      <c r="L79" s="167"/>
      <c r="M79" s="75"/>
      <c r="N79" s="75"/>
      <c r="O79" s="75"/>
      <c r="P79" s="75"/>
      <c r="Q79" s="75"/>
    </row>
    <row r="80">
      <c r="A80" s="157" t="str">
        <f>'Valor Resumo'!A54</f>
        <v>7.3</v>
      </c>
      <c r="B80" s="168" t="str">
        <f>'Valor Resumo'!B54</f>
        <v>Fechamento perimetral e urbanização</v>
      </c>
      <c r="C80" s="159" t="str">
        <f>'Valor Resumo'!E54</f>
        <v/>
      </c>
      <c r="D80" s="166" t="str">
        <f>C80/$C$9</f>
        <v>#DIV/0!</v>
      </c>
      <c r="E80" s="161"/>
      <c r="F80" s="161"/>
      <c r="G80" s="161"/>
      <c r="H80" s="161"/>
      <c r="I80" s="161">
        <f t="shared" ref="I80:L80" si="25">$C$80*I81</f>
        <v>0</v>
      </c>
      <c r="J80" s="161">
        <f t="shared" si="25"/>
        <v>0</v>
      </c>
      <c r="K80" s="161">
        <f t="shared" si="25"/>
        <v>0</v>
      </c>
      <c r="L80" s="161">
        <f t="shared" si="25"/>
        <v>0</v>
      </c>
      <c r="M80" s="161"/>
      <c r="N80" s="161"/>
      <c r="O80" s="161"/>
      <c r="P80" s="161"/>
      <c r="Q80" s="161"/>
    </row>
    <row r="81">
      <c r="A81" s="170"/>
      <c r="B81" s="169"/>
      <c r="C81" s="164"/>
      <c r="D81" s="75"/>
      <c r="E81" s="75"/>
      <c r="F81" s="75"/>
      <c r="G81" s="75"/>
      <c r="H81" s="75"/>
      <c r="I81" s="75"/>
      <c r="J81" s="75"/>
      <c r="K81" s="167"/>
      <c r="L81" s="167"/>
      <c r="M81" s="75"/>
      <c r="N81" s="75"/>
      <c r="O81" s="75"/>
      <c r="P81" s="75"/>
      <c r="Q81" s="75"/>
    </row>
    <row r="82">
      <c r="A82" s="151" t="str">
        <f>'Valor Resumo'!A55</f>
        <v>8</v>
      </c>
      <c r="B82" s="151" t="str">
        <f>'Valor Resumo'!B55</f>
        <v>Documental</v>
      </c>
      <c r="C82" s="152">
        <f>SUM(C83:C86)</f>
        <v>0</v>
      </c>
      <c r="D82" s="153" t="str">
        <f>C82/$C$91</f>
        <v>#DIV/0!</v>
      </c>
      <c r="E82" s="154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  <c r="Q82" s="156"/>
    </row>
    <row r="83">
      <c r="A83" s="157" t="str">
        <f>'Valor Resumo'!A56</f>
        <v>8.1</v>
      </c>
      <c r="B83" s="168" t="str">
        <f>'Valor Resumo'!B56</f>
        <v>Qualidade, saúde e segurança, meio ambiente e social</v>
      </c>
      <c r="C83" s="159" t="str">
        <f>'Valor Resumo'!E56</f>
        <v/>
      </c>
      <c r="D83" s="166" t="str">
        <f>C83/$C$9</f>
        <v>#DIV/0!</v>
      </c>
      <c r="E83" s="161"/>
      <c r="F83" s="161"/>
      <c r="G83" s="161"/>
      <c r="H83" s="161"/>
      <c r="I83" s="161">
        <f t="shared" ref="I83:M83" si="26">$C$83*I84</f>
        <v>0</v>
      </c>
      <c r="J83" s="161">
        <f t="shared" si="26"/>
        <v>0</v>
      </c>
      <c r="K83" s="161">
        <f t="shared" si="26"/>
        <v>0</v>
      </c>
      <c r="L83" s="161">
        <f t="shared" si="26"/>
        <v>0</v>
      </c>
      <c r="M83" s="161">
        <f t="shared" si="26"/>
        <v>0</v>
      </c>
      <c r="N83" s="161"/>
      <c r="O83" s="161"/>
      <c r="P83" s="161"/>
      <c r="Q83" s="161"/>
    </row>
    <row r="84">
      <c r="A84" s="170"/>
      <c r="B84" s="169"/>
      <c r="C84" s="164"/>
      <c r="D84" s="75"/>
      <c r="E84" s="75"/>
      <c r="F84" s="75"/>
      <c r="G84" s="75"/>
      <c r="H84" s="75"/>
      <c r="I84" s="167"/>
      <c r="J84" s="167"/>
      <c r="K84" s="167"/>
      <c r="L84" s="167"/>
      <c r="M84" s="167"/>
      <c r="N84" s="75"/>
      <c r="O84" s="75"/>
      <c r="P84" s="75"/>
      <c r="Q84" s="75"/>
    </row>
    <row r="85">
      <c r="A85" s="157" t="str">
        <f>'Valor Resumo'!A57</f>
        <v>8.2</v>
      </c>
      <c r="B85" s="168" t="str">
        <f>'Valor Resumo'!B57</f>
        <v>Documentação para emissão do Certificado de Recebimento (item 3.7)</v>
      </c>
      <c r="C85" s="159" t="str">
        <f>'Valor Resumo'!E57</f>
        <v/>
      </c>
      <c r="D85" s="166" t="str">
        <f>C85/$C$9</f>
        <v>#DIV/0!</v>
      </c>
      <c r="E85" s="161"/>
      <c r="F85" s="161"/>
      <c r="G85" s="161"/>
      <c r="H85" s="161"/>
      <c r="I85" s="161"/>
      <c r="J85" s="161"/>
      <c r="K85" s="161"/>
      <c r="L85" s="161"/>
      <c r="M85" s="161">
        <f>$C$85*M86</f>
        <v>0</v>
      </c>
      <c r="N85" s="161"/>
      <c r="O85" s="161"/>
      <c r="P85" s="161"/>
      <c r="Q85" s="161"/>
    </row>
    <row r="86">
      <c r="A86" s="170"/>
      <c r="B86" s="169"/>
      <c r="C86" s="164"/>
      <c r="D86" s="75"/>
      <c r="E86" s="75"/>
      <c r="F86" s="75"/>
      <c r="G86" s="75"/>
      <c r="H86" s="75"/>
      <c r="I86" s="75"/>
      <c r="J86" s="75"/>
      <c r="K86" s="75"/>
      <c r="L86" s="75"/>
      <c r="M86" s="167">
        <v>1.0</v>
      </c>
      <c r="N86" s="75"/>
      <c r="O86" s="75"/>
      <c r="P86" s="75"/>
      <c r="Q86" s="75"/>
    </row>
    <row r="87">
      <c r="A87" s="171" t="str">
        <f>'Valor Resumo'!A59</f>
        <v>9</v>
      </c>
      <c r="B87" s="172" t="str">
        <f>'Valor Resumo'!B59</f>
        <v>Relatórios trimestrais</v>
      </c>
      <c r="C87" s="173">
        <f>SUM(C88)</f>
        <v>0</v>
      </c>
      <c r="D87" s="174" t="str">
        <f>C87/$C$91</f>
        <v>#DIV/0!</v>
      </c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</row>
    <row r="88">
      <c r="A88" s="157" t="str">
        <f>'Valor Resumo'!A60</f>
        <v>5.1</v>
      </c>
      <c r="B88" s="176" t="str">
        <f>'Valor Resumo'!B60</f>
        <v>Realização dos reparos e informes trimestrais</v>
      </c>
      <c r="C88" s="177" t="str">
        <f>'Valor Resumo'!I60</f>
        <v/>
      </c>
      <c r="D88" s="166" t="str">
        <f>C88/$C$9</f>
        <v>#DIV/0!</v>
      </c>
      <c r="E88" s="178"/>
      <c r="F88" s="178"/>
      <c r="G88" s="178"/>
      <c r="H88" s="178"/>
      <c r="I88" s="178"/>
      <c r="J88" s="178"/>
      <c r="K88" s="178"/>
      <c r="L88" s="178"/>
      <c r="M88" s="178"/>
      <c r="N88" s="161">
        <f t="shared" ref="N88:Q88" si="27">$C$88*N89</f>
        <v>0</v>
      </c>
      <c r="O88" s="161">
        <f t="shared" si="27"/>
        <v>0</v>
      </c>
      <c r="P88" s="161">
        <f t="shared" si="27"/>
        <v>0</v>
      </c>
      <c r="Q88" s="161">
        <f t="shared" si="27"/>
        <v>0</v>
      </c>
    </row>
    <row r="89">
      <c r="A89" s="179"/>
      <c r="B89" s="180"/>
      <c r="C89" s="181"/>
      <c r="D89" s="182">
        <f>SUM(E89:Q89)</f>
        <v>1</v>
      </c>
      <c r="E89" s="75"/>
      <c r="F89" s="75"/>
      <c r="G89" s="75"/>
      <c r="H89" s="75"/>
      <c r="I89" s="75"/>
      <c r="J89" s="75"/>
      <c r="K89" s="75"/>
      <c r="L89" s="75"/>
      <c r="M89" s="75"/>
      <c r="N89" s="165">
        <v>0.25</v>
      </c>
      <c r="O89" s="165">
        <v>0.25</v>
      </c>
      <c r="P89" s="165">
        <v>0.25</v>
      </c>
      <c r="Q89" s="165">
        <v>0.25</v>
      </c>
    </row>
    <row r="90">
      <c r="A90" s="183"/>
      <c r="B90" s="184"/>
      <c r="C90" s="183"/>
      <c r="D90" s="183"/>
      <c r="E90" s="183"/>
      <c r="F90" s="183"/>
      <c r="G90" s="183"/>
      <c r="H90" s="183"/>
      <c r="I90" s="183"/>
      <c r="J90" s="183"/>
      <c r="K90" s="183"/>
      <c r="L90" s="183"/>
      <c r="M90" s="183"/>
      <c r="N90" s="183"/>
      <c r="O90" s="183"/>
      <c r="P90" s="183"/>
      <c r="Q90" s="185"/>
    </row>
    <row r="91">
      <c r="A91" s="186" t="s">
        <v>141</v>
      </c>
      <c r="B91" s="187"/>
      <c r="C91" s="188">
        <f>C9+C18+C23+C48+C65+C70+C75+C82+C87</f>
        <v>0</v>
      </c>
      <c r="D91" s="189" t="s">
        <v>142</v>
      </c>
      <c r="E91" s="190">
        <f t="shared" ref="E91:Q91" si="28">SUMIF(E9:E89,"&gt;1")</f>
        <v>0</v>
      </c>
      <c r="F91" s="191">
        <f t="shared" si="28"/>
        <v>0</v>
      </c>
      <c r="G91" s="191">
        <f t="shared" si="28"/>
        <v>0</v>
      </c>
      <c r="H91" s="191">
        <f t="shared" si="28"/>
        <v>0</v>
      </c>
      <c r="I91" s="191">
        <f t="shared" si="28"/>
        <v>0</v>
      </c>
      <c r="J91" s="191">
        <f t="shared" si="28"/>
        <v>0</v>
      </c>
      <c r="K91" s="191">
        <f t="shared" si="28"/>
        <v>0</v>
      </c>
      <c r="L91" s="191">
        <f t="shared" si="28"/>
        <v>0</v>
      </c>
      <c r="M91" s="191">
        <f t="shared" si="28"/>
        <v>0</v>
      </c>
      <c r="N91" s="191">
        <f t="shared" si="28"/>
        <v>0</v>
      </c>
      <c r="O91" s="191">
        <f t="shared" si="28"/>
        <v>0</v>
      </c>
      <c r="P91" s="191">
        <f t="shared" si="28"/>
        <v>0</v>
      </c>
      <c r="Q91" s="191">
        <f t="shared" si="28"/>
        <v>0</v>
      </c>
    </row>
    <row r="92">
      <c r="A92" s="192"/>
      <c r="B92" s="193"/>
      <c r="C92" s="194"/>
      <c r="D92" s="195" t="s">
        <v>143</v>
      </c>
      <c r="E92" s="196">
        <f>E91</f>
        <v>0</v>
      </c>
      <c r="F92" s="197">
        <f t="shared" ref="F92:Q92" si="29">E92+F91</f>
        <v>0</v>
      </c>
      <c r="G92" s="197">
        <f t="shared" si="29"/>
        <v>0</v>
      </c>
      <c r="H92" s="197">
        <f t="shared" si="29"/>
        <v>0</v>
      </c>
      <c r="I92" s="197">
        <f t="shared" si="29"/>
        <v>0</v>
      </c>
      <c r="J92" s="197">
        <f t="shared" si="29"/>
        <v>0</v>
      </c>
      <c r="K92" s="197">
        <f t="shared" si="29"/>
        <v>0</v>
      </c>
      <c r="L92" s="197">
        <f t="shared" si="29"/>
        <v>0</v>
      </c>
      <c r="M92" s="197">
        <f t="shared" si="29"/>
        <v>0</v>
      </c>
      <c r="N92" s="197">
        <f t="shared" si="29"/>
        <v>0</v>
      </c>
      <c r="O92" s="197">
        <f t="shared" si="29"/>
        <v>0</v>
      </c>
      <c r="P92" s="197">
        <f t="shared" si="29"/>
        <v>0</v>
      </c>
      <c r="Q92" s="197">
        <f t="shared" si="29"/>
        <v>0</v>
      </c>
    </row>
    <row r="93">
      <c r="A93" s="192"/>
      <c r="B93" s="193"/>
      <c r="C93" s="198"/>
      <c r="D93" s="199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1"/>
    </row>
    <row r="94">
      <c r="A94" s="192"/>
      <c r="B94" s="193"/>
      <c r="C94" s="202" t="s">
        <v>144</v>
      </c>
      <c r="D94" s="189" t="s">
        <v>142</v>
      </c>
      <c r="E94" s="203" t="str">
        <f t="shared" ref="E94:Q94" si="30">E91/$C$91</f>
        <v>#DIV/0!</v>
      </c>
      <c r="F94" s="203" t="str">
        <f t="shared" si="30"/>
        <v>#DIV/0!</v>
      </c>
      <c r="G94" s="203" t="str">
        <f t="shared" si="30"/>
        <v>#DIV/0!</v>
      </c>
      <c r="H94" s="203" t="str">
        <f t="shared" si="30"/>
        <v>#DIV/0!</v>
      </c>
      <c r="I94" s="203" t="str">
        <f t="shared" si="30"/>
        <v>#DIV/0!</v>
      </c>
      <c r="J94" s="203" t="str">
        <f t="shared" si="30"/>
        <v>#DIV/0!</v>
      </c>
      <c r="K94" s="203" t="str">
        <f t="shared" si="30"/>
        <v>#DIV/0!</v>
      </c>
      <c r="L94" s="203" t="str">
        <f t="shared" si="30"/>
        <v>#DIV/0!</v>
      </c>
      <c r="M94" s="203" t="str">
        <f t="shared" si="30"/>
        <v>#DIV/0!</v>
      </c>
      <c r="N94" s="203" t="str">
        <f t="shared" si="30"/>
        <v>#DIV/0!</v>
      </c>
      <c r="O94" s="203" t="str">
        <f t="shared" si="30"/>
        <v>#DIV/0!</v>
      </c>
      <c r="P94" s="203" t="str">
        <f t="shared" si="30"/>
        <v>#DIV/0!</v>
      </c>
      <c r="Q94" s="203" t="str">
        <f t="shared" si="30"/>
        <v>#DIV/0!</v>
      </c>
    </row>
    <row r="95">
      <c r="A95" s="204"/>
      <c r="B95" s="205"/>
      <c r="C95" s="206"/>
      <c r="D95" s="207" t="s">
        <v>143</v>
      </c>
      <c r="E95" s="208" t="str">
        <f>E94</f>
        <v>#DIV/0!</v>
      </c>
      <c r="F95" s="209" t="str">
        <f t="shared" ref="F95:Q95" si="31">E95+F94</f>
        <v>#DIV/0!</v>
      </c>
      <c r="G95" s="209" t="str">
        <f t="shared" si="31"/>
        <v>#DIV/0!</v>
      </c>
      <c r="H95" s="209" t="str">
        <f t="shared" si="31"/>
        <v>#DIV/0!</v>
      </c>
      <c r="I95" s="209" t="str">
        <f t="shared" si="31"/>
        <v>#DIV/0!</v>
      </c>
      <c r="J95" s="209" t="str">
        <f t="shared" si="31"/>
        <v>#DIV/0!</v>
      </c>
      <c r="K95" s="209" t="str">
        <f t="shared" si="31"/>
        <v>#DIV/0!</v>
      </c>
      <c r="L95" s="209" t="str">
        <f t="shared" si="31"/>
        <v>#DIV/0!</v>
      </c>
      <c r="M95" s="209" t="str">
        <f t="shared" si="31"/>
        <v>#DIV/0!</v>
      </c>
      <c r="N95" s="209" t="str">
        <f t="shared" si="31"/>
        <v>#DIV/0!</v>
      </c>
      <c r="O95" s="209" t="str">
        <f t="shared" si="31"/>
        <v>#DIV/0!</v>
      </c>
      <c r="P95" s="209" t="str">
        <f t="shared" si="31"/>
        <v>#DIV/0!</v>
      </c>
      <c r="Q95" s="209" t="str">
        <f t="shared" si="31"/>
        <v>#DIV/0!</v>
      </c>
    </row>
    <row r="96">
      <c r="A96" s="210"/>
      <c r="B96" s="211"/>
      <c r="C96" s="212"/>
      <c r="D96" s="213"/>
      <c r="E96" s="213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</row>
    <row r="97" ht="30.0" customHeight="1">
      <c r="A97" s="110" t="s">
        <v>118</v>
      </c>
      <c r="B97" s="111"/>
      <c r="C97" s="215"/>
      <c r="D97" s="15"/>
      <c r="E97" s="15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</row>
    <row r="98">
      <c r="A98" s="110" t="s">
        <v>119</v>
      </c>
      <c r="B98" s="111"/>
      <c r="C98" s="215"/>
      <c r="D98" s="15"/>
      <c r="E98" s="15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</row>
    <row r="99">
      <c r="A99" s="113" t="s">
        <v>120</v>
      </c>
      <c r="B99" s="114"/>
      <c r="C99" s="215"/>
      <c r="D99" s="15"/>
      <c r="E99" s="15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</row>
    <row r="100">
      <c r="A100" s="115" t="s">
        <v>121</v>
      </c>
      <c r="B100" s="116"/>
      <c r="C100" s="217"/>
      <c r="D100" s="15"/>
      <c r="E100" s="15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</row>
    <row r="101">
      <c r="A101" s="8"/>
      <c r="B101" s="21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</row>
    <row r="102">
      <c r="A102" s="8"/>
      <c r="B102" s="21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</row>
  </sheetData>
  <mergeCells count="5">
    <mergeCell ref="A1:B1"/>
    <mergeCell ref="A91:B95"/>
    <mergeCell ref="C91:C92"/>
    <mergeCell ref="C94:C95"/>
    <mergeCell ref="A100:B100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88"/>
    <col customWidth="1" min="2" max="2" width="36.38"/>
    <col customWidth="1" min="6" max="6" width="13.88"/>
  </cols>
  <sheetData>
    <row r="1" ht="30.0" customHeight="1">
      <c r="A1" s="4"/>
      <c r="B1" s="2"/>
      <c r="C1" s="117" t="str">
        <f>'Valor Resumo'!A1</f>
        <v>Construção de 10 escolas indígenas nos estados do Pará e Roraima, Brasil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>
      <c r="A2" s="118"/>
      <c r="B2" s="119"/>
      <c r="C2" s="120"/>
      <c r="D2" s="120"/>
      <c r="E2" s="121"/>
      <c r="F2" s="120"/>
      <c r="G2" s="120"/>
      <c r="H2" s="120"/>
      <c r="I2" s="120"/>
      <c r="J2" s="120"/>
      <c r="K2" s="15"/>
      <c r="L2" s="15"/>
      <c r="M2" s="15"/>
      <c r="N2" s="15"/>
      <c r="O2" s="15"/>
      <c r="P2" s="15"/>
      <c r="Q2" s="15"/>
    </row>
    <row r="3">
      <c r="A3" s="122" t="s">
        <v>1</v>
      </c>
      <c r="B3" s="123">
        <f>'Valor Resumo'!B3</f>
        <v>45623</v>
      </c>
      <c r="C3" s="124"/>
      <c r="D3" s="125" t="str">
        <f>'Valor Resumo'!A7</f>
        <v>Lote 4:</v>
      </c>
      <c r="E3" s="126" t="str">
        <f>'Valor Resumo'!B7</f>
        <v>Uiramutã, Normandia e Pacaraima - RR</v>
      </c>
      <c r="F3" s="127"/>
      <c r="G3" s="128" t="s">
        <v>122</v>
      </c>
      <c r="H3" s="129" t="str">
        <f>'Valor Resumo'!H11</f>
        <v>E.M.I. Antônio Gastão (1 sala)</v>
      </c>
      <c r="I3" s="130"/>
      <c r="J3" s="130"/>
      <c r="K3" s="15"/>
      <c r="L3" s="15"/>
      <c r="M3" s="15"/>
      <c r="N3" s="15"/>
      <c r="O3" s="15"/>
      <c r="P3" s="15"/>
      <c r="Q3" s="15"/>
    </row>
    <row r="4">
      <c r="A4" s="131" t="s">
        <v>2</v>
      </c>
      <c r="B4" s="132" t="str">
        <f>'Valor Resumo'!B4</f>
        <v/>
      </c>
      <c r="C4" s="133"/>
      <c r="D4" s="134" t="s">
        <v>10</v>
      </c>
      <c r="E4" s="135" t="str">
        <f>'Valor Resumo'!B9</f>
        <v/>
      </c>
      <c r="F4" s="135"/>
      <c r="G4" s="135"/>
      <c r="H4" s="135"/>
      <c r="I4" s="135"/>
      <c r="J4" s="135"/>
      <c r="K4" s="15"/>
      <c r="L4" s="15"/>
      <c r="M4" s="15"/>
      <c r="N4" s="15"/>
      <c r="O4" s="15"/>
      <c r="P4" s="15"/>
      <c r="Q4" s="15"/>
    </row>
    <row r="5">
      <c r="A5" s="136"/>
      <c r="B5" s="137"/>
      <c r="C5" s="138"/>
      <c r="D5" s="139"/>
      <c r="E5" s="140"/>
      <c r="F5" s="139"/>
      <c r="G5" s="139"/>
      <c r="H5" s="139"/>
      <c r="I5" s="139"/>
      <c r="J5" s="139"/>
      <c r="K5" s="120"/>
      <c r="L5" s="120"/>
      <c r="M5" s="120"/>
      <c r="N5" s="120"/>
      <c r="O5" s="120"/>
      <c r="P5" s="120"/>
      <c r="Q5" s="120"/>
    </row>
    <row r="6">
      <c r="A6" s="141"/>
      <c r="B6" s="141"/>
      <c r="C6" s="141"/>
      <c r="D6" s="141"/>
      <c r="E6" s="141"/>
      <c r="F6" s="141" t="s">
        <v>123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>
      <c r="A7" s="142"/>
      <c r="B7" s="143"/>
      <c r="C7" s="144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>
      <c r="A8" s="146" t="s">
        <v>124</v>
      </c>
      <c r="B8" s="147" t="s">
        <v>125</v>
      </c>
      <c r="C8" s="148" t="s">
        <v>126</v>
      </c>
      <c r="D8" s="149" t="s">
        <v>127</v>
      </c>
      <c r="E8" s="150" t="s">
        <v>128</v>
      </c>
      <c r="F8" s="150" t="s">
        <v>129</v>
      </c>
      <c r="G8" s="150" t="s">
        <v>130</v>
      </c>
      <c r="H8" s="150" t="s">
        <v>131</v>
      </c>
      <c r="I8" s="150" t="s">
        <v>132</v>
      </c>
      <c r="J8" s="150" t="s">
        <v>133</v>
      </c>
      <c r="K8" s="150" t="s">
        <v>134</v>
      </c>
      <c r="L8" s="150" t="s">
        <v>135</v>
      </c>
      <c r="M8" s="150" t="s">
        <v>136</v>
      </c>
      <c r="N8" s="150" t="s">
        <v>137</v>
      </c>
      <c r="O8" s="150" t="s">
        <v>138</v>
      </c>
      <c r="P8" s="150" t="s">
        <v>139</v>
      </c>
      <c r="Q8" s="150" t="s">
        <v>140</v>
      </c>
    </row>
    <row r="9">
      <c r="A9" s="151" t="str">
        <f>'Valor Resumo'!A14</f>
        <v>1</v>
      </c>
      <c r="B9" s="151" t="str">
        <f>'Valor Resumo'!B14</f>
        <v>Estudos do local</v>
      </c>
      <c r="C9" s="152">
        <f>sum(C10:C17)</f>
        <v>0</v>
      </c>
      <c r="D9" s="153" t="str">
        <f>C9/$C$91</f>
        <v>#DIV/0!</v>
      </c>
      <c r="E9" s="154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6"/>
      <c r="Q9" s="156"/>
    </row>
    <row r="10">
      <c r="A10" s="157" t="str">
        <f>'Valor Resumo'!A15</f>
        <v>1.1</v>
      </c>
      <c r="B10" s="158" t="str">
        <f>'Valor Resumo'!B15</f>
        <v>Levantamento planialtimétrico cadastral</v>
      </c>
      <c r="C10" s="159" t="str">
        <f>'Valor Resumo'!E15</f>
        <v/>
      </c>
      <c r="D10" s="160" t="str">
        <f>C10/$C$9</f>
        <v>#DIV/0!</v>
      </c>
      <c r="E10" s="161">
        <f>$C$10*E11</f>
        <v>0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</row>
    <row r="11">
      <c r="A11" s="162"/>
      <c r="B11" s="163"/>
      <c r="C11" s="164"/>
      <c r="D11" s="164"/>
      <c r="E11" s="165">
        <v>1.0</v>
      </c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>
      <c r="A12" s="157" t="str">
        <f>'Valor Resumo'!A16</f>
        <v>1.2</v>
      </c>
      <c r="B12" s="158" t="str">
        <f>'Valor Resumo'!B16</f>
        <v>Sondagem do solo</v>
      </c>
      <c r="C12" s="159" t="str">
        <f>'Valor Resumo'!E16</f>
        <v/>
      </c>
      <c r="D12" s="166" t="str">
        <f>C12/$C$9</f>
        <v>#DIV/0!</v>
      </c>
      <c r="E12" s="161">
        <f>$C$12*E13</f>
        <v>0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</row>
    <row r="13">
      <c r="A13" s="162"/>
      <c r="B13" s="163"/>
      <c r="C13" s="164"/>
      <c r="D13" s="164"/>
      <c r="E13" s="165">
        <v>1.0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>
      <c r="A14" s="157" t="str">
        <f>'Valor Resumo'!A17</f>
        <v>1.3</v>
      </c>
      <c r="B14" s="158" t="str">
        <f>'Valor Resumo'!B17</f>
        <v>Estudo Geofísico</v>
      </c>
      <c r="C14" s="159" t="str">
        <f>'Valor Resumo'!E17</f>
        <v/>
      </c>
      <c r="D14" s="166" t="str">
        <f>C14/$C$9</f>
        <v>#DIV/0!</v>
      </c>
      <c r="E14" s="161">
        <f>$C$14*E15</f>
        <v>0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</row>
    <row r="15">
      <c r="A15" s="162"/>
      <c r="B15" s="163"/>
      <c r="C15" s="164"/>
      <c r="D15" s="75"/>
      <c r="E15" s="165">
        <v>1.0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>
      <c r="A16" s="157" t="str">
        <f>'Valor Resumo'!A18</f>
        <v>1.4</v>
      </c>
      <c r="B16" s="158" t="str">
        <f>'Valor Resumo'!B18</f>
        <v>Avaliação do local</v>
      </c>
      <c r="C16" s="159" t="str">
        <f>'Valor Resumo'!E18</f>
        <v/>
      </c>
      <c r="D16" s="166" t="str">
        <f>C16/$C$9</f>
        <v>#DIV/0!</v>
      </c>
      <c r="E16" s="161">
        <f>$C$16*E17</f>
        <v>0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</row>
    <row r="17">
      <c r="A17" s="162"/>
      <c r="B17" s="163"/>
      <c r="C17" s="164"/>
      <c r="D17" s="75"/>
      <c r="E17" s="165">
        <v>1.0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>
      <c r="A18" s="151" t="str">
        <f>'Valor Resumo'!A19</f>
        <v>2</v>
      </c>
      <c r="B18" s="151" t="str">
        <f>'Valor Resumo'!B19</f>
        <v>Gestão social</v>
      </c>
      <c r="C18" s="152">
        <f>SUM(C19:C22)</f>
        <v>0</v>
      </c>
      <c r="D18" s="153" t="str">
        <f>C18/$C$91</f>
        <v>#DIV/0!</v>
      </c>
      <c r="E18" s="154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6"/>
      <c r="Q18" s="156"/>
    </row>
    <row r="19">
      <c r="A19" s="157" t="str">
        <f>'Valor Resumo'!A20</f>
        <v>2.1</v>
      </c>
      <c r="B19" s="158" t="str">
        <f>'Valor Resumo'!B20</f>
        <v>Relatório de início das atividades</v>
      </c>
      <c r="C19" s="159" t="str">
        <f>'Valor Resumo'!E20</f>
        <v/>
      </c>
      <c r="D19" s="160" t="str">
        <f>C19/$C$18</f>
        <v>#DIV/0!</v>
      </c>
      <c r="E19" s="161">
        <f>$C$19*E20</f>
        <v>0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</row>
    <row r="20">
      <c r="A20" s="162"/>
      <c r="B20" s="163"/>
      <c r="C20" s="164"/>
      <c r="D20" s="164"/>
      <c r="E20" s="165">
        <v>1.0</v>
      </c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  <row r="21">
      <c r="A21" s="157" t="str">
        <f>'Valor Resumo'!A21</f>
        <v>2.2</v>
      </c>
      <c r="B21" s="158" t="str">
        <f>'Valor Resumo'!B21</f>
        <v>Relatório de apresentação do projeto e planejamento de obra</v>
      </c>
      <c r="C21" s="159" t="str">
        <f>'Valor Resumo'!E21</f>
        <v/>
      </c>
      <c r="D21" s="166" t="str">
        <f>C21/$C$18</f>
        <v>#DIV/0!</v>
      </c>
      <c r="E21" s="161"/>
      <c r="F21" s="161"/>
      <c r="G21" s="161"/>
      <c r="H21" s="161">
        <f t="shared" ref="H21:I21" si="1">$C$21*H22</f>
        <v>0</v>
      </c>
      <c r="I21" s="161">
        <f t="shared" si="1"/>
        <v>0</v>
      </c>
      <c r="J21" s="161"/>
      <c r="K21" s="161"/>
      <c r="L21" s="161"/>
      <c r="M21" s="161"/>
      <c r="N21" s="161"/>
      <c r="O21" s="161"/>
      <c r="P21" s="161"/>
      <c r="Q21" s="161"/>
    </row>
    <row r="22">
      <c r="A22" s="162"/>
      <c r="B22" s="163"/>
      <c r="C22" s="164"/>
      <c r="D22" s="164"/>
      <c r="E22" s="75"/>
      <c r="F22" s="75"/>
      <c r="G22" s="75"/>
      <c r="H22" s="167"/>
      <c r="I22" s="167"/>
      <c r="J22" s="75"/>
      <c r="K22" s="75"/>
      <c r="L22" s="75"/>
      <c r="M22" s="75"/>
      <c r="N22" s="75"/>
      <c r="O22" s="75"/>
      <c r="P22" s="75"/>
      <c r="Q22" s="75"/>
    </row>
    <row r="23">
      <c r="A23" s="151" t="str">
        <f>'Valor Resumo'!A22</f>
        <v>3</v>
      </c>
      <c r="B23" s="151" t="str">
        <f>'Valor Resumo'!B22</f>
        <v>Projeto Executivo</v>
      </c>
      <c r="C23" s="152">
        <f>SUM(C24:C47)</f>
        <v>0</v>
      </c>
      <c r="D23" s="153" t="str">
        <f>C23/$C$91</f>
        <v>#DIV/0!</v>
      </c>
      <c r="E23" s="154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6"/>
      <c r="Q23" s="156"/>
    </row>
    <row r="24">
      <c r="A24" s="157" t="str">
        <f>'Valor Resumo'!A23</f>
        <v>3.1</v>
      </c>
      <c r="B24" s="168" t="str">
        <f>'Valor Resumo'!B23</f>
        <v>Arquitetônico</v>
      </c>
      <c r="C24" s="159" t="str">
        <f>'Valor Resumo'!E23</f>
        <v/>
      </c>
      <c r="D24" s="166" t="str">
        <f>C24/$C$9</f>
        <v>#DIV/0!</v>
      </c>
      <c r="E24" s="161"/>
      <c r="F24" s="161">
        <f t="shared" ref="F24:G24" si="2">$C$24*F25</f>
        <v>0</v>
      </c>
      <c r="G24" s="161">
        <f t="shared" si="2"/>
        <v>0</v>
      </c>
      <c r="H24" s="161"/>
      <c r="I24" s="161"/>
      <c r="J24" s="161"/>
      <c r="K24" s="161"/>
      <c r="L24" s="161"/>
      <c r="M24" s="161"/>
      <c r="N24" s="161"/>
      <c r="O24" s="161"/>
      <c r="P24" s="161"/>
      <c r="Q24" s="161"/>
    </row>
    <row r="25">
      <c r="A25" s="162"/>
      <c r="B25" s="169"/>
      <c r="C25" s="164"/>
      <c r="D25" s="75"/>
      <c r="E25" s="75"/>
      <c r="F25" s="167"/>
      <c r="G25" s="167"/>
      <c r="H25" s="75"/>
      <c r="I25" s="75"/>
      <c r="J25" s="75"/>
      <c r="K25" s="75"/>
      <c r="L25" s="75"/>
      <c r="M25" s="75"/>
      <c r="N25" s="75"/>
      <c r="O25" s="75"/>
      <c r="P25" s="75"/>
      <c r="Q25" s="75"/>
    </row>
    <row r="26">
      <c r="A26" s="157" t="str">
        <f>'Valor Resumo'!A24</f>
        <v>3.2</v>
      </c>
      <c r="B26" s="168" t="str">
        <f>'Valor Resumo'!B24</f>
        <v>Estrutural</v>
      </c>
      <c r="C26" s="159" t="str">
        <f>'Valor Resumo'!E24</f>
        <v/>
      </c>
      <c r="D26" s="166" t="str">
        <f>C26/$C$9</f>
        <v>#DIV/0!</v>
      </c>
      <c r="E26" s="161"/>
      <c r="F26" s="161">
        <f t="shared" ref="F26:G26" si="3">$C$26*F27</f>
        <v>0</v>
      </c>
      <c r="G26" s="161">
        <f t="shared" si="3"/>
        <v>0</v>
      </c>
      <c r="H26" s="161"/>
      <c r="I26" s="161"/>
      <c r="J26" s="161"/>
      <c r="K26" s="161"/>
      <c r="L26" s="161"/>
      <c r="M26" s="161"/>
      <c r="N26" s="161"/>
      <c r="O26" s="161"/>
      <c r="P26" s="161"/>
      <c r="Q26" s="161"/>
    </row>
    <row r="27">
      <c r="A27" s="162"/>
      <c r="B27" s="169"/>
      <c r="C27" s="164"/>
      <c r="D27" s="75"/>
      <c r="E27" s="75"/>
      <c r="F27" s="167"/>
      <c r="G27" s="167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>
      <c r="A28" s="157" t="str">
        <f>'Valor Resumo'!A25</f>
        <v>3.3</v>
      </c>
      <c r="B28" s="168" t="str">
        <f>'Valor Resumo'!B25</f>
        <v>Água fria</v>
      </c>
      <c r="C28" s="159" t="str">
        <f>'Valor Resumo'!E25</f>
        <v/>
      </c>
      <c r="D28" s="166" t="str">
        <f>C28/$C$9</f>
        <v>#DIV/0!</v>
      </c>
      <c r="E28" s="161"/>
      <c r="F28" s="161">
        <f t="shared" ref="F28:G28" si="4">$C$28*F29</f>
        <v>0</v>
      </c>
      <c r="G28" s="161">
        <f t="shared" si="4"/>
        <v>0</v>
      </c>
      <c r="H28" s="161"/>
      <c r="I28" s="161"/>
      <c r="J28" s="161"/>
      <c r="K28" s="161"/>
      <c r="L28" s="161"/>
      <c r="M28" s="161"/>
      <c r="N28" s="161"/>
      <c r="O28" s="161"/>
      <c r="P28" s="161"/>
      <c r="Q28" s="161"/>
    </row>
    <row r="29">
      <c r="A29" s="162"/>
      <c r="B29" s="169"/>
      <c r="C29" s="164"/>
      <c r="D29" s="75"/>
      <c r="E29" s="75"/>
      <c r="F29" s="167"/>
      <c r="G29" s="167"/>
      <c r="H29" s="75"/>
      <c r="I29" s="75"/>
      <c r="J29" s="75"/>
      <c r="K29" s="75"/>
      <c r="L29" s="75"/>
      <c r="M29" s="75"/>
      <c r="N29" s="75"/>
      <c r="O29" s="75"/>
      <c r="P29" s="75"/>
      <c r="Q29" s="75"/>
    </row>
    <row r="30">
      <c r="A30" s="157" t="str">
        <f>'Valor Resumo'!A26</f>
        <v>3.4</v>
      </c>
      <c r="B30" s="168" t="str">
        <f>'Valor Resumo'!B26</f>
        <v>Esgoto sanitário</v>
      </c>
      <c r="C30" s="159" t="str">
        <f>'Valor Resumo'!E26</f>
        <v/>
      </c>
      <c r="D30" s="166" t="str">
        <f>C30/$C$9</f>
        <v>#DIV/0!</v>
      </c>
      <c r="E30" s="161"/>
      <c r="F30" s="161">
        <f t="shared" ref="F30:G30" si="5">$C$30*F31</f>
        <v>0</v>
      </c>
      <c r="G30" s="161">
        <f t="shared" si="5"/>
        <v>0</v>
      </c>
      <c r="H30" s="161"/>
      <c r="I30" s="161"/>
      <c r="J30" s="161"/>
      <c r="K30" s="161"/>
      <c r="L30" s="161"/>
      <c r="M30" s="161"/>
      <c r="N30" s="161"/>
      <c r="O30" s="161"/>
      <c r="P30" s="161"/>
      <c r="Q30" s="161"/>
    </row>
    <row r="31">
      <c r="A31" s="162"/>
      <c r="B31" s="169"/>
      <c r="C31" s="164"/>
      <c r="D31" s="75"/>
      <c r="E31" s="75"/>
      <c r="F31" s="167"/>
      <c r="G31" s="167"/>
      <c r="H31" s="75"/>
      <c r="I31" s="75"/>
      <c r="J31" s="75"/>
      <c r="K31" s="75"/>
      <c r="L31" s="75"/>
      <c r="M31" s="75"/>
      <c r="N31" s="75"/>
      <c r="O31" s="75"/>
      <c r="P31" s="75"/>
      <c r="Q31" s="75"/>
    </row>
    <row r="32">
      <c r="A32" s="157" t="str">
        <f>'Valor Resumo'!A27</f>
        <v>3.5</v>
      </c>
      <c r="B32" s="168" t="str">
        <f>'Valor Resumo'!B27</f>
        <v>Instalações de Gás</v>
      </c>
      <c r="C32" s="159" t="str">
        <f>'Valor Resumo'!E27</f>
        <v/>
      </c>
      <c r="D32" s="166" t="str">
        <f>C32/$C$9</f>
        <v>#DIV/0!</v>
      </c>
      <c r="E32" s="161"/>
      <c r="F32" s="161">
        <f t="shared" ref="F32:G32" si="6">$C$32*F33</f>
        <v>0</v>
      </c>
      <c r="G32" s="161">
        <f t="shared" si="6"/>
        <v>0</v>
      </c>
      <c r="H32" s="161"/>
      <c r="I32" s="161"/>
      <c r="J32" s="161"/>
      <c r="K32" s="161"/>
      <c r="L32" s="161"/>
      <c r="M32" s="161"/>
      <c r="N32" s="161"/>
      <c r="O32" s="161"/>
      <c r="P32" s="161"/>
      <c r="Q32" s="161"/>
    </row>
    <row r="33">
      <c r="A33" s="162"/>
      <c r="B33" s="169"/>
      <c r="C33" s="164"/>
      <c r="D33" s="75"/>
      <c r="E33" s="75"/>
      <c r="F33" s="167"/>
      <c r="G33" s="167"/>
      <c r="H33" s="75"/>
      <c r="I33" s="75"/>
      <c r="J33" s="75"/>
      <c r="K33" s="75"/>
      <c r="L33" s="75"/>
      <c r="M33" s="75"/>
      <c r="N33" s="75"/>
      <c r="O33" s="75"/>
      <c r="P33" s="75"/>
      <c r="Q33" s="75"/>
    </row>
    <row r="34">
      <c r="A34" s="157" t="str">
        <f>'Valor Resumo'!A28</f>
        <v>3.6</v>
      </c>
      <c r="B34" s="168" t="str">
        <f>'Valor Resumo'!B28</f>
        <v>Sistema de proteção contra incêndio</v>
      </c>
      <c r="C34" s="159" t="str">
        <f>'Valor Resumo'!E28</f>
        <v/>
      </c>
      <c r="D34" s="166" t="str">
        <f>C34/$C$9</f>
        <v>#DIV/0!</v>
      </c>
      <c r="E34" s="161"/>
      <c r="F34" s="161">
        <f t="shared" ref="F34:G34" si="7">$C$34*F35</f>
        <v>0</v>
      </c>
      <c r="G34" s="161">
        <f t="shared" si="7"/>
        <v>0</v>
      </c>
      <c r="H34" s="161"/>
      <c r="I34" s="161"/>
      <c r="J34" s="161"/>
      <c r="K34" s="161"/>
      <c r="L34" s="161"/>
      <c r="M34" s="161"/>
      <c r="N34" s="161"/>
      <c r="O34" s="161"/>
      <c r="P34" s="161"/>
      <c r="Q34" s="161"/>
    </row>
    <row r="35">
      <c r="A35" s="162"/>
      <c r="B35" s="169"/>
      <c r="C35" s="164"/>
      <c r="D35" s="75"/>
      <c r="E35" s="75"/>
      <c r="F35" s="167"/>
      <c r="G35" s="167"/>
      <c r="H35" s="75"/>
      <c r="I35" s="75"/>
      <c r="J35" s="75"/>
      <c r="K35" s="75"/>
      <c r="L35" s="75"/>
      <c r="M35" s="75"/>
      <c r="N35" s="75"/>
      <c r="O35" s="75"/>
      <c r="P35" s="75"/>
      <c r="Q35" s="75"/>
    </row>
    <row r="36">
      <c r="A36" s="157" t="str">
        <f>'Valor Resumo'!A29</f>
        <v>3.7</v>
      </c>
      <c r="B36" s="168" t="str">
        <f>'Valor Resumo'!B29</f>
        <v>Instalações Elétricas e de rede lógica</v>
      </c>
      <c r="C36" s="159" t="str">
        <f>'Valor Resumo'!E29</f>
        <v/>
      </c>
      <c r="D36" s="166" t="str">
        <f>C36/$C$9</f>
        <v>#DIV/0!</v>
      </c>
      <c r="E36" s="161"/>
      <c r="F36" s="161">
        <f t="shared" ref="F36:G36" si="8">$C$36*F37</f>
        <v>0</v>
      </c>
      <c r="G36" s="161">
        <f t="shared" si="8"/>
        <v>0</v>
      </c>
      <c r="H36" s="161"/>
      <c r="I36" s="161"/>
      <c r="J36" s="161"/>
      <c r="K36" s="161"/>
      <c r="L36" s="161"/>
      <c r="M36" s="161"/>
      <c r="N36" s="161"/>
      <c r="O36" s="161"/>
      <c r="P36" s="161"/>
      <c r="Q36" s="161"/>
    </row>
    <row r="37">
      <c r="A37" s="162"/>
      <c r="B37" s="169"/>
      <c r="C37" s="164"/>
      <c r="D37" s="75"/>
      <c r="E37" s="75"/>
      <c r="F37" s="167"/>
      <c r="G37" s="167"/>
      <c r="H37" s="75"/>
      <c r="I37" s="75"/>
      <c r="J37" s="75"/>
      <c r="K37" s="75"/>
      <c r="L37" s="75"/>
      <c r="M37" s="75"/>
      <c r="N37" s="75"/>
      <c r="O37" s="75"/>
      <c r="P37" s="75"/>
      <c r="Q37" s="75"/>
    </row>
    <row r="38">
      <c r="A38" s="157" t="str">
        <f>'Valor Resumo'!A30</f>
        <v>3.8</v>
      </c>
      <c r="B38" s="168" t="str">
        <f>'Valor Resumo'!B30</f>
        <v>SPDA</v>
      </c>
      <c r="C38" s="159" t="str">
        <f>'Valor Resumo'!E30</f>
        <v/>
      </c>
      <c r="D38" s="166" t="str">
        <f>C38/$C$9</f>
        <v>#DIV/0!</v>
      </c>
      <c r="E38" s="161"/>
      <c r="F38" s="161">
        <f t="shared" ref="F38:G38" si="9">$C$38*F39</f>
        <v>0</v>
      </c>
      <c r="G38" s="161">
        <f t="shared" si="9"/>
        <v>0</v>
      </c>
      <c r="H38" s="161"/>
      <c r="I38" s="161"/>
      <c r="J38" s="161"/>
      <c r="K38" s="161"/>
      <c r="L38" s="161"/>
      <c r="M38" s="161"/>
      <c r="N38" s="161"/>
      <c r="O38" s="161"/>
      <c r="P38" s="161"/>
      <c r="Q38" s="161"/>
    </row>
    <row r="39">
      <c r="A39" s="162"/>
      <c r="B39" s="163"/>
      <c r="C39" s="164"/>
      <c r="D39" s="75"/>
      <c r="E39" s="75"/>
      <c r="F39" s="167"/>
      <c r="G39" s="167"/>
      <c r="H39" s="75"/>
      <c r="I39" s="75"/>
      <c r="J39" s="75"/>
      <c r="K39" s="75"/>
      <c r="L39" s="75"/>
      <c r="M39" s="75"/>
      <c r="N39" s="75"/>
      <c r="O39" s="75"/>
      <c r="P39" s="75"/>
      <c r="Q39" s="75"/>
    </row>
    <row r="40">
      <c r="A40" s="157" t="str">
        <f>'Valor Resumo'!A31</f>
        <v>3.9</v>
      </c>
      <c r="B40" s="168" t="str">
        <f>'Valor Resumo'!B31</f>
        <v>Impermeabilização</v>
      </c>
      <c r="C40" s="159" t="str">
        <f>'Valor Resumo'!E31</f>
        <v/>
      </c>
      <c r="D40" s="166" t="str">
        <f>C40/$C$9</f>
        <v>#DIV/0!</v>
      </c>
      <c r="E40" s="161"/>
      <c r="F40" s="161">
        <f t="shared" ref="F40:G40" si="10">$C$40*F41</f>
        <v>0</v>
      </c>
      <c r="G40" s="161">
        <f t="shared" si="10"/>
        <v>0</v>
      </c>
      <c r="H40" s="161"/>
      <c r="I40" s="161"/>
      <c r="J40" s="161"/>
      <c r="K40" s="161"/>
      <c r="L40" s="161"/>
      <c r="M40" s="161"/>
      <c r="N40" s="161"/>
      <c r="O40" s="161"/>
      <c r="P40" s="161"/>
      <c r="Q40" s="161"/>
    </row>
    <row r="41">
      <c r="A41" s="162"/>
      <c r="B41" s="169"/>
      <c r="C41" s="164"/>
      <c r="D41" s="75"/>
      <c r="E41" s="75"/>
      <c r="F41" s="167"/>
      <c r="G41" s="167"/>
      <c r="H41" s="75"/>
      <c r="I41" s="75"/>
      <c r="J41" s="75"/>
      <c r="K41" s="75"/>
      <c r="L41" s="75"/>
      <c r="M41" s="75"/>
      <c r="N41" s="75"/>
      <c r="O41" s="75"/>
      <c r="P41" s="75"/>
      <c r="Q41" s="75"/>
    </row>
    <row r="42">
      <c r="A42" s="157" t="str">
        <f>'Valor Resumo'!A32</f>
        <v>3.10</v>
      </c>
      <c r="B42" s="168" t="str">
        <f>'Valor Resumo'!B32</f>
        <v>Sistema fotovoltaico de energia</v>
      </c>
      <c r="C42" s="159" t="str">
        <f>'Valor Resumo'!E32</f>
        <v/>
      </c>
      <c r="D42" s="166" t="str">
        <f>C42/$C$9</f>
        <v>#DIV/0!</v>
      </c>
      <c r="E42" s="161"/>
      <c r="F42" s="161">
        <f t="shared" ref="F42:G42" si="11">$C$42*F43</f>
        <v>0</v>
      </c>
      <c r="G42" s="161">
        <f t="shared" si="11"/>
        <v>0</v>
      </c>
      <c r="H42" s="161"/>
      <c r="I42" s="161"/>
      <c r="J42" s="161"/>
      <c r="K42" s="161"/>
      <c r="L42" s="161"/>
      <c r="M42" s="161"/>
      <c r="N42" s="161"/>
      <c r="O42" s="161"/>
      <c r="P42" s="161"/>
      <c r="Q42" s="161"/>
    </row>
    <row r="43">
      <c r="A43" s="162"/>
      <c r="B43" s="169"/>
      <c r="C43" s="164"/>
      <c r="D43" s="75"/>
      <c r="E43" s="75"/>
      <c r="F43" s="167"/>
      <c r="G43" s="167"/>
      <c r="H43" s="75"/>
      <c r="I43" s="75"/>
      <c r="J43" s="75"/>
      <c r="K43" s="75"/>
      <c r="L43" s="75"/>
      <c r="M43" s="75"/>
      <c r="N43" s="75"/>
      <c r="O43" s="75"/>
      <c r="P43" s="75"/>
      <c r="Q43" s="75"/>
    </row>
    <row r="44">
      <c r="A44" s="157" t="str">
        <f>'Valor Resumo'!A33</f>
        <v>3.11</v>
      </c>
      <c r="B44" s="168" t="str">
        <f>'Valor Resumo'!B33</f>
        <v>Fossa/ tratamento ecológico do esgoto</v>
      </c>
      <c r="C44" s="159" t="str">
        <f>'Valor Resumo'!E33</f>
        <v/>
      </c>
      <c r="D44" s="166" t="str">
        <f>C44/$C$9</f>
        <v>#DIV/0!</v>
      </c>
      <c r="E44" s="161"/>
      <c r="F44" s="161">
        <f t="shared" ref="F44:G44" si="12">$C$44*F45</f>
        <v>0</v>
      </c>
      <c r="G44" s="161">
        <f t="shared" si="12"/>
        <v>0</v>
      </c>
      <c r="H44" s="161"/>
      <c r="I44" s="161"/>
      <c r="J44" s="161"/>
      <c r="K44" s="161"/>
      <c r="L44" s="161"/>
      <c r="M44" s="161"/>
      <c r="N44" s="161"/>
      <c r="O44" s="161"/>
      <c r="P44" s="161"/>
      <c r="Q44" s="161"/>
    </row>
    <row r="45">
      <c r="A45" s="162"/>
      <c r="B45" s="169"/>
      <c r="C45" s="164"/>
      <c r="D45" s="75"/>
      <c r="E45" s="75"/>
      <c r="F45" s="167"/>
      <c r="G45" s="167"/>
      <c r="H45" s="75"/>
      <c r="I45" s="75"/>
      <c r="J45" s="75"/>
      <c r="K45" s="75"/>
      <c r="L45" s="75"/>
      <c r="M45" s="75"/>
      <c r="N45" s="75"/>
      <c r="O45" s="75"/>
      <c r="P45" s="75"/>
      <c r="Q45" s="75"/>
    </row>
    <row r="46">
      <c r="A46" s="157" t="str">
        <f>'Valor Resumo'!A34</f>
        <v>3.12</v>
      </c>
      <c r="B46" s="168" t="str">
        <f>'Valor Resumo'!B34</f>
        <v>Poço profundo</v>
      </c>
      <c r="C46" s="159" t="str">
        <f>'Valor Resumo'!E34</f>
        <v/>
      </c>
      <c r="D46" s="166" t="str">
        <f>C46/$C$9</f>
        <v>#DIV/0!</v>
      </c>
      <c r="E46" s="161"/>
      <c r="F46" s="161">
        <f t="shared" ref="F46:G46" si="13">$C$46*F47</f>
        <v>0</v>
      </c>
      <c r="G46" s="161">
        <f t="shared" si="13"/>
        <v>0</v>
      </c>
      <c r="H46" s="161"/>
      <c r="I46" s="161"/>
      <c r="J46" s="161"/>
      <c r="K46" s="161"/>
      <c r="L46" s="161"/>
      <c r="M46" s="161"/>
      <c r="N46" s="161"/>
      <c r="O46" s="161"/>
      <c r="P46" s="161"/>
      <c r="Q46" s="161"/>
    </row>
    <row r="47">
      <c r="A47" s="162"/>
      <c r="B47" s="163"/>
      <c r="C47" s="164"/>
      <c r="D47" s="75"/>
      <c r="E47" s="75"/>
      <c r="F47" s="167"/>
      <c r="G47" s="167"/>
      <c r="H47" s="75"/>
      <c r="I47" s="75"/>
      <c r="J47" s="75"/>
      <c r="K47" s="75"/>
      <c r="L47" s="75"/>
      <c r="M47" s="75"/>
      <c r="N47" s="75"/>
      <c r="O47" s="75"/>
      <c r="P47" s="75"/>
      <c r="Q47" s="75"/>
    </row>
    <row r="48">
      <c r="A48" s="151" t="str">
        <f>'Valor Resumo'!A35</f>
        <v>4</v>
      </c>
      <c r="B48" s="151" t="str">
        <f>'Valor Resumo'!B35</f>
        <v>Caderno de projeto e obra</v>
      </c>
      <c r="C48" s="152">
        <f>SUM(C49:C64)</f>
        <v>0</v>
      </c>
      <c r="D48" s="153" t="str">
        <f>C48/$C$91</f>
        <v>#DIV/0!</v>
      </c>
      <c r="E48" s="154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6"/>
      <c r="Q48" s="156"/>
    </row>
    <row r="49">
      <c r="A49" s="157" t="str">
        <f>'Valor Resumo'!A36</f>
        <v>4.1</v>
      </c>
      <c r="B49" s="168" t="str">
        <f>'Valor Resumo'!B36</f>
        <v>Memorial descritivo, Memorial de cálculo e Quantitativos</v>
      </c>
      <c r="C49" s="159" t="str">
        <f>'Valor Resumo'!E36</f>
        <v/>
      </c>
      <c r="D49" s="166" t="str">
        <f>C49/$C$9</f>
        <v>#DIV/0!</v>
      </c>
      <c r="E49" s="161"/>
      <c r="F49" s="161"/>
      <c r="G49" s="161">
        <f t="shared" ref="G49:H49" si="14">$C$49*G50</f>
        <v>0</v>
      </c>
      <c r="H49" s="161">
        <f t="shared" si="14"/>
        <v>0</v>
      </c>
      <c r="I49" s="161"/>
      <c r="J49" s="161"/>
      <c r="K49" s="161"/>
      <c r="L49" s="161"/>
      <c r="M49" s="161"/>
      <c r="N49" s="161"/>
      <c r="O49" s="161"/>
      <c r="P49" s="161"/>
      <c r="Q49" s="161"/>
    </row>
    <row r="50">
      <c r="A50" s="170"/>
      <c r="B50" s="169"/>
      <c r="C50" s="164"/>
      <c r="D50" s="75"/>
      <c r="E50" s="75"/>
      <c r="F50" s="75"/>
      <c r="G50" s="167"/>
      <c r="H50" s="167"/>
      <c r="I50" s="75"/>
      <c r="J50" s="75"/>
      <c r="K50" s="75"/>
      <c r="L50" s="75"/>
      <c r="M50" s="75"/>
      <c r="N50" s="75"/>
      <c r="O50" s="75"/>
      <c r="P50" s="75"/>
      <c r="Q50" s="75"/>
    </row>
    <row r="51">
      <c r="A51" s="157" t="str">
        <f>'Valor Resumo'!A37</f>
        <v>4.2</v>
      </c>
      <c r="B51" s="168" t="str">
        <f>'Valor Resumo'!B37</f>
        <v>Caderno de Encargos e Especificações Técnicas</v>
      </c>
      <c r="C51" s="159" t="str">
        <f>'Valor Resumo'!E37</f>
        <v/>
      </c>
      <c r="D51" s="166" t="str">
        <f>C51/$C$9</f>
        <v>#DIV/0!</v>
      </c>
      <c r="E51" s="161"/>
      <c r="F51" s="161"/>
      <c r="G51" s="161">
        <f t="shared" ref="G51:H51" si="15">$C$51*G52</f>
        <v>0</v>
      </c>
      <c r="H51" s="161">
        <f t="shared" si="15"/>
        <v>0</v>
      </c>
      <c r="I51" s="161"/>
      <c r="J51" s="161"/>
      <c r="K51" s="161"/>
      <c r="L51" s="161"/>
      <c r="M51" s="161"/>
      <c r="N51" s="161"/>
      <c r="O51" s="161"/>
      <c r="P51" s="161"/>
      <c r="Q51" s="161"/>
    </row>
    <row r="52">
      <c r="A52" s="170"/>
      <c r="B52" s="169"/>
      <c r="C52" s="164"/>
      <c r="D52" s="75"/>
      <c r="E52" s="75"/>
      <c r="F52" s="75"/>
      <c r="G52" s="167"/>
      <c r="H52" s="167"/>
      <c r="I52" s="75"/>
      <c r="J52" s="75"/>
      <c r="K52" s="75"/>
      <c r="L52" s="75"/>
      <c r="M52" s="75"/>
      <c r="N52" s="75"/>
      <c r="O52" s="75"/>
      <c r="P52" s="75"/>
      <c r="Q52" s="75"/>
    </row>
    <row r="53">
      <c r="A53" s="157" t="str">
        <f>'Valor Resumo'!A38</f>
        <v>4.3</v>
      </c>
      <c r="B53" s="168" t="str">
        <f>'Valor Resumo'!B38</f>
        <v>ARTs</v>
      </c>
      <c r="C53" s="159" t="str">
        <f>'Valor Resumo'!E38</f>
        <v/>
      </c>
      <c r="D53" s="166" t="str">
        <f>C53/$C$9</f>
        <v>#DIV/0!</v>
      </c>
      <c r="E53" s="161"/>
      <c r="F53" s="161"/>
      <c r="G53" s="161">
        <f t="shared" ref="G53:H53" si="16">$C$53*G54</f>
        <v>0</v>
      </c>
      <c r="H53" s="161">
        <f t="shared" si="16"/>
        <v>0</v>
      </c>
      <c r="I53" s="161"/>
      <c r="J53" s="161"/>
      <c r="K53" s="161"/>
      <c r="L53" s="161"/>
      <c r="M53" s="161"/>
      <c r="N53" s="161"/>
      <c r="O53" s="161"/>
      <c r="P53" s="161"/>
      <c r="Q53" s="161"/>
    </row>
    <row r="54">
      <c r="A54" s="170"/>
      <c r="B54" s="169"/>
      <c r="C54" s="164"/>
      <c r="D54" s="75"/>
      <c r="E54" s="75"/>
      <c r="F54" s="75"/>
      <c r="G54" s="167"/>
      <c r="H54" s="167"/>
      <c r="I54" s="75"/>
      <c r="J54" s="75"/>
      <c r="K54" s="75"/>
      <c r="L54" s="75"/>
      <c r="M54" s="75"/>
      <c r="N54" s="75"/>
      <c r="O54" s="75"/>
      <c r="P54" s="75"/>
      <c r="Q54" s="75"/>
    </row>
    <row r="55">
      <c r="A55" s="157" t="str">
        <f>'Valor Resumo'!A39</f>
        <v>4.4</v>
      </c>
      <c r="B55" s="168" t="str">
        <f>'Valor Resumo'!B39</f>
        <v>Orçamento e cronograma</v>
      </c>
      <c r="C55" s="159" t="str">
        <f>'Valor Resumo'!E39</f>
        <v/>
      </c>
      <c r="D55" s="166" t="str">
        <f>C55/$C$9</f>
        <v>#DIV/0!</v>
      </c>
      <c r="E55" s="161"/>
      <c r="F55" s="161"/>
      <c r="G55" s="161">
        <f t="shared" ref="G55:H55" si="17">$C$55*G56</f>
        <v>0</v>
      </c>
      <c r="H55" s="161">
        <f t="shared" si="17"/>
        <v>0</v>
      </c>
      <c r="I55" s="161"/>
      <c r="J55" s="161"/>
      <c r="K55" s="161"/>
      <c r="L55" s="161"/>
      <c r="M55" s="161"/>
      <c r="N55" s="161"/>
      <c r="O55" s="161"/>
      <c r="P55" s="161"/>
      <c r="Q55" s="161"/>
    </row>
    <row r="56">
      <c r="A56" s="170"/>
      <c r="B56" s="169"/>
      <c r="C56" s="164"/>
      <c r="D56" s="75"/>
      <c r="E56" s="75"/>
      <c r="F56" s="75"/>
      <c r="G56" s="167"/>
      <c r="H56" s="167"/>
      <c r="I56" s="75"/>
      <c r="J56" s="75"/>
      <c r="K56" s="75"/>
      <c r="L56" s="75"/>
      <c r="M56" s="75"/>
      <c r="N56" s="75"/>
      <c r="O56" s="75"/>
      <c r="P56" s="75"/>
      <c r="Q56" s="75"/>
    </row>
    <row r="57">
      <c r="A57" s="157" t="str">
        <f>'Valor Resumo'!A40</f>
        <v>4.5</v>
      </c>
      <c r="B57" s="168" t="str">
        <f>'Valor Resumo'!B40</f>
        <v>Planejamento do canteiro de obras</v>
      </c>
      <c r="C57" s="159" t="str">
        <f>'Valor Resumo'!E40</f>
        <v/>
      </c>
      <c r="D57" s="166" t="str">
        <f>C57/$C$9</f>
        <v>#DIV/0!</v>
      </c>
      <c r="E57" s="161"/>
      <c r="F57" s="161"/>
      <c r="G57" s="161">
        <f t="shared" ref="G57:H57" si="18">$C$57*G58</f>
        <v>0</v>
      </c>
      <c r="H57" s="161">
        <f t="shared" si="18"/>
        <v>0</v>
      </c>
      <c r="I57" s="161"/>
      <c r="J57" s="161"/>
      <c r="K57" s="161"/>
      <c r="L57" s="161"/>
      <c r="M57" s="161"/>
      <c r="N57" s="161"/>
      <c r="O57" s="161"/>
      <c r="P57" s="161"/>
      <c r="Q57" s="161"/>
    </row>
    <row r="58">
      <c r="A58" s="170"/>
      <c r="B58" s="169"/>
      <c r="C58" s="164"/>
      <c r="D58" s="75"/>
      <c r="E58" s="75"/>
      <c r="F58" s="75"/>
      <c r="G58" s="167">
        <v>1.0</v>
      </c>
      <c r="H58" s="75"/>
      <c r="I58" s="75"/>
      <c r="J58" s="75"/>
      <c r="K58" s="75"/>
      <c r="L58" s="75"/>
      <c r="M58" s="75"/>
      <c r="N58" s="75"/>
      <c r="O58" s="75"/>
      <c r="P58" s="75"/>
      <c r="Q58" s="75"/>
    </row>
    <row r="59">
      <c r="A59" s="157" t="str">
        <f>'Valor Resumo'!A41</f>
        <v>4.6</v>
      </c>
      <c r="B59" s="168" t="str">
        <f>'Valor Resumo'!B41</f>
        <v>Licenciamentos e aprovações</v>
      </c>
      <c r="C59" s="159" t="str">
        <f>'Valor Resumo'!E41</f>
        <v/>
      </c>
      <c r="D59" s="166" t="str">
        <f>C59/$C$9</f>
        <v>#DIV/0!</v>
      </c>
      <c r="E59" s="161"/>
      <c r="F59" s="161"/>
      <c r="G59" s="161">
        <f t="shared" ref="G59:H59" si="19">$C$59*G60</f>
        <v>0</v>
      </c>
      <c r="H59" s="161">
        <f t="shared" si="19"/>
        <v>0</v>
      </c>
      <c r="I59" s="161"/>
      <c r="J59" s="161"/>
      <c r="K59" s="161"/>
      <c r="L59" s="161"/>
      <c r="M59" s="161"/>
      <c r="N59" s="161"/>
      <c r="O59" s="161"/>
      <c r="P59" s="161"/>
      <c r="Q59" s="161"/>
    </row>
    <row r="60">
      <c r="A60" s="170"/>
      <c r="B60" s="169"/>
      <c r="C60" s="164"/>
      <c r="D60" s="75"/>
      <c r="E60" s="75"/>
      <c r="F60" s="75"/>
      <c r="G60" s="167"/>
      <c r="H60" s="167"/>
      <c r="I60" s="75"/>
      <c r="J60" s="75"/>
      <c r="K60" s="75"/>
      <c r="L60" s="75"/>
      <c r="M60" s="75"/>
      <c r="N60" s="75"/>
      <c r="O60" s="75"/>
      <c r="P60" s="75"/>
      <c r="Q60" s="75"/>
    </row>
    <row r="61">
      <c r="A61" s="157" t="str">
        <f>'Valor Resumo'!A42</f>
        <v>4.7</v>
      </c>
      <c r="B61" s="168" t="str">
        <f>'Valor Resumo'!B42</f>
        <v>Autorização para perfurar o poço</v>
      </c>
      <c r="C61" s="159" t="str">
        <f>'Valor Resumo'!E42</f>
        <v/>
      </c>
      <c r="D61" s="166" t="str">
        <f>C61/$C$9</f>
        <v>#DIV/0!</v>
      </c>
      <c r="E61" s="161"/>
      <c r="F61" s="161"/>
      <c r="G61" s="161">
        <f t="shared" ref="G61:H61" si="20">$C$61*G62</f>
        <v>0</v>
      </c>
      <c r="H61" s="161">
        <f t="shared" si="20"/>
        <v>0</v>
      </c>
      <c r="I61" s="161"/>
      <c r="J61" s="161"/>
      <c r="K61" s="161"/>
      <c r="L61" s="161"/>
      <c r="M61" s="161"/>
      <c r="N61" s="161"/>
      <c r="O61" s="161"/>
      <c r="P61" s="161"/>
      <c r="Q61" s="161"/>
    </row>
    <row r="62">
      <c r="A62" s="170"/>
      <c r="B62" s="169"/>
      <c r="C62" s="164"/>
      <c r="D62" s="75"/>
      <c r="E62" s="75"/>
      <c r="F62" s="75"/>
      <c r="G62" s="167"/>
      <c r="H62" s="167"/>
      <c r="I62" s="75"/>
      <c r="J62" s="75"/>
      <c r="K62" s="75"/>
      <c r="L62" s="75"/>
      <c r="M62" s="75"/>
      <c r="N62" s="75"/>
      <c r="O62" s="75"/>
      <c r="P62" s="75"/>
      <c r="Q62" s="75"/>
    </row>
    <row r="63">
      <c r="A63" s="157" t="str">
        <f>'Valor Resumo'!A43</f>
        <v>4.8</v>
      </c>
      <c r="B63" s="168" t="str">
        <f>'Valor Resumo'!B43</f>
        <v>Plano de Demolição </v>
      </c>
      <c r="C63" s="159" t="str">
        <f>'Valor Resumo'!E43</f>
        <v/>
      </c>
      <c r="D63" s="166" t="str">
        <f>C63/$C$9</f>
        <v>#DIV/0!</v>
      </c>
      <c r="E63" s="161"/>
      <c r="F63" s="161"/>
      <c r="G63" s="161">
        <f>$C$63*G64</f>
        <v>0</v>
      </c>
      <c r="H63" s="161">
        <f>$C$6*H64</f>
        <v>0</v>
      </c>
      <c r="I63" s="161"/>
      <c r="J63" s="161"/>
      <c r="K63" s="161"/>
      <c r="L63" s="161"/>
      <c r="M63" s="161"/>
      <c r="N63" s="161"/>
      <c r="O63" s="161"/>
      <c r="P63" s="161"/>
      <c r="Q63" s="161"/>
    </row>
    <row r="64">
      <c r="A64" s="162"/>
      <c r="B64" s="169"/>
      <c r="C64" s="164"/>
      <c r="D64" s="75"/>
      <c r="E64" s="75"/>
      <c r="F64" s="75"/>
      <c r="G64" s="167">
        <v>1.0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</row>
    <row r="65">
      <c r="A65" s="151" t="str">
        <f>'Valor Resumo'!A45</f>
        <v>5</v>
      </c>
      <c r="B65" s="151" t="str">
        <f>'Valor Resumo'!B45</f>
        <v>Atividades Prévias</v>
      </c>
      <c r="C65" s="152">
        <f>SUM(C66:C69)</f>
        <v>0</v>
      </c>
      <c r="D65" s="153" t="str">
        <f>C65/$C$91</f>
        <v>#DIV/0!</v>
      </c>
      <c r="E65" s="154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6"/>
      <c r="Q65" s="156"/>
    </row>
    <row r="66">
      <c r="A66" s="157" t="str">
        <f>'Valor Resumo'!A46</f>
        <v>5.1</v>
      </c>
      <c r="B66" s="168" t="str">
        <f>'Valor Resumo'!B46</f>
        <v>Demolição</v>
      </c>
      <c r="C66" s="159" t="str">
        <f>'Valor Resumo'!E46</f>
        <v/>
      </c>
      <c r="D66" s="166" t="str">
        <f>C66/$C$9</f>
        <v>#DIV/0!</v>
      </c>
      <c r="E66" s="161"/>
      <c r="F66" s="161"/>
      <c r="G66" s="161"/>
      <c r="H66" s="161">
        <f>$C$66*H67</f>
        <v>0</v>
      </c>
      <c r="I66" s="161"/>
      <c r="J66" s="161"/>
      <c r="K66" s="161"/>
      <c r="L66" s="161"/>
      <c r="M66" s="161"/>
      <c r="N66" s="161"/>
      <c r="O66" s="161"/>
      <c r="P66" s="161"/>
      <c r="Q66" s="161"/>
    </row>
    <row r="67">
      <c r="A67" s="170"/>
      <c r="B67" s="169"/>
      <c r="C67" s="164"/>
      <c r="D67" s="75"/>
      <c r="E67" s="75"/>
      <c r="F67" s="75"/>
      <c r="G67" s="75"/>
      <c r="H67" s="165">
        <v>1.0</v>
      </c>
      <c r="I67" s="75"/>
      <c r="J67" s="75"/>
      <c r="K67" s="75"/>
      <c r="L67" s="75"/>
      <c r="M67" s="75"/>
      <c r="N67" s="75"/>
      <c r="O67" s="75"/>
      <c r="P67" s="75"/>
      <c r="Q67" s="75"/>
    </row>
    <row r="68">
      <c r="A68" s="157" t="str">
        <f>'Valor Resumo'!A47</f>
        <v>5.2</v>
      </c>
      <c r="B68" s="168" t="str">
        <f>'Valor Resumo'!B47</f>
        <v>Serviços preliminares (mobilização, limpeza do terreno e canteiro)</v>
      </c>
      <c r="C68" s="159" t="str">
        <f>'Valor Resumo'!E47</f>
        <v/>
      </c>
      <c r="D68" s="166" t="str">
        <f>C68/$C$9</f>
        <v>#DIV/0!</v>
      </c>
      <c r="E68" s="161"/>
      <c r="F68" s="161"/>
      <c r="G68" s="161"/>
      <c r="H68" s="161">
        <f>$C$68*H69</f>
        <v>0</v>
      </c>
      <c r="I68" s="161"/>
      <c r="J68" s="161"/>
      <c r="K68" s="161"/>
      <c r="L68" s="161"/>
      <c r="M68" s="161"/>
      <c r="N68" s="161"/>
      <c r="O68" s="161"/>
      <c r="P68" s="161"/>
      <c r="Q68" s="161"/>
    </row>
    <row r="69">
      <c r="A69" s="170"/>
      <c r="B69" s="169"/>
      <c r="C69" s="164"/>
      <c r="D69" s="75"/>
      <c r="E69" s="75"/>
      <c r="F69" s="75"/>
      <c r="G69" s="75"/>
      <c r="H69" s="165">
        <v>1.0</v>
      </c>
      <c r="I69" s="75"/>
      <c r="J69" s="75"/>
      <c r="K69" s="75"/>
      <c r="L69" s="75"/>
      <c r="M69" s="75"/>
      <c r="N69" s="75"/>
      <c r="O69" s="75"/>
      <c r="P69" s="75"/>
      <c r="Q69" s="75"/>
    </row>
    <row r="70">
      <c r="A70" s="151" t="str">
        <f>'Valor Resumo'!A48</f>
        <v>6</v>
      </c>
      <c r="B70" s="151" t="str">
        <f>'Valor Resumo'!B48</f>
        <v>Implementação</v>
      </c>
      <c r="C70" s="152">
        <f>SUM(C71:C74)</f>
        <v>0</v>
      </c>
      <c r="D70" s="153" t="str">
        <f>C70/$C$91</f>
        <v>#DIV/0!</v>
      </c>
      <c r="E70" s="154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  <c r="Q70" s="156"/>
    </row>
    <row r="71">
      <c r="A71" s="157" t="str">
        <f>'Valor Resumo'!A49</f>
        <v>6.1</v>
      </c>
      <c r="B71" s="168" t="str">
        <f>'Valor Resumo'!B49</f>
        <v>Execução da escola</v>
      </c>
      <c r="C71" s="159" t="str">
        <f>'Valor Resumo'!E49</f>
        <v/>
      </c>
      <c r="D71" s="166" t="str">
        <f>C71/$C$9</f>
        <v>#DIV/0!</v>
      </c>
      <c r="E71" s="161"/>
      <c r="F71" s="161"/>
      <c r="G71" s="161"/>
      <c r="H71" s="161"/>
      <c r="I71" s="161">
        <f t="shared" ref="I71:L71" si="21">$C$71*I72</f>
        <v>0</v>
      </c>
      <c r="J71" s="161">
        <f t="shared" si="21"/>
        <v>0</v>
      </c>
      <c r="K71" s="161">
        <f t="shared" si="21"/>
        <v>0</v>
      </c>
      <c r="L71" s="161">
        <f t="shared" si="21"/>
        <v>0</v>
      </c>
      <c r="M71" s="161"/>
      <c r="N71" s="161"/>
      <c r="O71" s="161"/>
      <c r="P71" s="161"/>
      <c r="Q71" s="161"/>
    </row>
    <row r="72">
      <c r="A72" s="170"/>
      <c r="B72" s="169"/>
      <c r="C72" s="164"/>
      <c r="D72" s="75"/>
      <c r="E72" s="75"/>
      <c r="F72" s="75"/>
      <c r="G72" s="75"/>
      <c r="H72" s="75"/>
      <c r="I72" s="167"/>
      <c r="J72" s="167"/>
      <c r="K72" s="167"/>
      <c r="L72" s="167"/>
      <c r="M72" s="75"/>
      <c r="N72" s="75"/>
      <c r="O72" s="75"/>
      <c r="P72" s="75"/>
      <c r="Q72" s="75"/>
    </row>
    <row r="73">
      <c r="A73" s="157" t="str">
        <f>'Valor Resumo'!A50</f>
        <v>6.2</v>
      </c>
      <c r="B73" s="168" t="str">
        <f>'Valor Resumo'!B50</f>
        <v>Administração local (logística inclusa)</v>
      </c>
      <c r="C73" s="159" t="str">
        <f>'Valor Resumo'!E50</f>
        <v/>
      </c>
      <c r="D73" s="166" t="str">
        <f>C73/$C$9</f>
        <v>#DIV/0!</v>
      </c>
      <c r="E73" s="161"/>
      <c r="F73" s="161"/>
      <c r="G73" s="161"/>
      <c r="H73" s="161"/>
      <c r="I73" s="161">
        <f t="shared" ref="I73:L73" si="22">$C$73*I74</f>
        <v>0</v>
      </c>
      <c r="J73" s="161">
        <f t="shared" si="22"/>
        <v>0</v>
      </c>
      <c r="K73" s="161">
        <f t="shared" si="22"/>
        <v>0</v>
      </c>
      <c r="L73" s="161">
        <f t="shared" si="22"/>
        <v>0</v>
      </c>
      <c r="M73" s="161"/>
      <c r="N73" s="161"/>
      <c r="O73" s="161"/>
      <c r="P73" s="161"/>
      <c r="Q73" s="161"/>
    </row>
    <row r="74">
      <c r="A74" s="170"/>
      <c r="B74" s="169"/>
      <c r="C74" s="164"/>
      <c r="D74" s="75"/>
      <c r="E74" s="75"/>
      <c r="F74" s="75"/>
      <c r="G74" s="75"/>
      <c r="H74" s="75"/>
      <c r="I74" s="167"/>
      <c r="J74" s="167"/>
      <c r="K74" s="167"/>
      <c r="L74" s="167"/>
      <c r="M74" s="75"/>
      <c r="N74" s="75"/>
      <c r="O74" s="75"/>
      <c r="P74" s="75"/>
      <c r="Q74" s="75"/>
    </row>
    <row r="75">
      <c r="A75" s="151" t="str">
        <f>'Valor Resumo'!A51</f>
        <v>7</v>
      </c>
      <c r="B75" s="151" t="str">
        <f>'Valor Resumo'!B51</f>
        <v>Externa</v>
      </c>
      <c r="C75" s="152">
        <f>SUM(C76:C81)</f>
        <v>0</v>
      </c>
      <c r="D75" s="153" t="str">
        <f>C75/$C$91</f>
        <v>#DIV/0!</v>
      </c>
      <c r="E75" s="154"/>
      <c r="F75" s="155"/>
      <c r="G75" s="155"/>
      <c r="H75" s="155"/>
      <c r="I75" s="155"/>
      <c r="J75" s="155"/>
      <c r="K75" s="155"/>
      <c r="L75" s="155"/>
      <c r="M75" s="156"/>
      <c r="N75" s="156"/>
      <c r="O75" s="156"/>
      <c r="P75" s="156"/>
      <c r="Q75" s="156"/>
    </row>
    <row r="76">
      <c r="A76" s="157" t="str">
        <f>'Valor Resumo'!A52</f>
        <v>7.1</v>
      </c>
      <c r="B76" s="168" t="str">
        <f>'Valor Resumo'!B52</f>
        <v>Poço profundo</v>
      </c>
      <c r="C76" s="159" t="str">
        <f>'Valor Resumo'!E52</f>
        <v/>
      </c>
      <c r="D76" s="166" t="str">
        <f>C76/$C$9</f>
        <v>#DIV/0!</v>
      </c>
      <c r="E76" s="161"/>
      <c r="F76" s="161"/>
      <c r="G76" s="161"/>
      <c r="H76" s="161"/>
      <c r="I76" s="161">
        <f t="shared" ref="I76:L76" si="23">$C$76*I77</f>
        <v>0</v>
      </c>
      <c r="J76" s="161">
        <f t="shared" si="23"/>
        <v>0</v>
      </c>
      <c r="K76" s="161">
        <f t="shared" si="23"/>
        <v>0</v>
      </c>
      <c r="L76" s="161">
        <f t="shared" si="23"/>
        <v>0</v>
      </c>
      <c r="M76" s="161"/>
      <c r="N76" s="161"/>
      <c r="O76" s="161"/>
      <c r="P76" s="161"/>
      <c r="Q76" s="161"/>
    </row>
    <row r="77">
      <c r="A77" s="170"/>
      <c r="B77" s="169"/>
      <c r="C77" s="164"/>
      <c r="D77" s="75"/>
      <c r="E77" s="75"/>
      <c r="F77" s="75"/>
      <c r="G77" s="75"/>
      <c r="H77" s="75"/>
      <c r="I77" s="167"/>
      <c r="J77" s="167"/>
      <c r="K77" s="167"/>
      <c r="L77" s="167"/>
      <c r="M77" s="75"/>
      <c r="N77" s="75"/>
      <c r="O77" s="75"/>
      <c r="P77" s="75"/>
      <c r="Q77" s="75"/>
    </row>
    <row r="78">
      <c r="A78" s="157" t="str">
        <f>'Valor Resumo'!A53</f>
        <v>7.2</v>
      </c>
      <c r="B78" s="168" t="str">
        <f>'Valor Resumo'!B53</f>
        <v>Fossa septica</v>
      </c>
      <c r="C78" s="159" t="str">
        <f>'Valor Resumo'!E53</f>
        <v/>
      </c>
      <c r="D78" s="166" t="str">
        <f>C78/$C$9</f>
        <v>#DIV/0!</v>
      </c>
      <c r="E78" s="161"/>
      <c r="F78" s="161"/>
      <c r="G78" s="161"/>
      <c r="H78" s="161"/>
      <c r="I78" s="161">
        <f t="shared" ref="I78:L78" si="24">$C$78*I79</f>
        <v>0</v>
      </c>
      <c r="J78" s="161">
        <f t="shared" si="24"/>
        <v>0</v>
      </c>
      <c r="K78" s="161">
        <f t="shared" si="24"/>
        <v>0</v>
      </c>
      <c r="L78" s="161">
        <f t="shared" si="24"/>
        <v>0</v>
      </c>
      <c r="M78" s="161"/>
      <c r="N78" s="161"/>
      <c r="O78" s="161"/>
      <c r="P78" s="161"/>
      <c r="Q78" s="161"/>
    </row>
    <row r="79">
      <c r="A79" s="170"/>
      <c r="B79" s="169"/>
      <c r="C79" s="164"/>
      <c r="D79" s="75"/>
      <c r="E79" s="75"/>
      <c r="F79" s="75"/>
      <c r="G79" s="75"/>
      <c r="H79" s="75"/>
      <c r="I79" s="167"/>
      <c r="J79" s="167"/>
      <c r="K79" s="167"/>
      <c r="L79" s="167"/>
      <c r="M79" s="75"/>
      <c r="N79" s="75"/>
      <c r="O79" s="75"/>
      <c r="P79" s="75"/>
      <c r="Q79" s="75"/>
    </row>
    <row r="80">
      <c r="A80" s="157" t="str">
        <f>'Valor Resumo'!A54</f>
        <v>7.3</v>
      </c>
      <c r="B80" s="168" t="str">
        <f>'Valor Resumo'!B54</f>
        <v>Fechamento perimetral e urbanização</v>
      </c>
      <c r="C80" s="159" t="str">
        <f>'Valor Resumo'!E54</f>
        <v/>
      </c>
      <c r="D80" s="166" t="str">
        <f>C80/$C$9</f>
        <v>#DIV/0!</v>
      </c>
      <c r="E80" s="161"/>
      <c r="F80" s="161"/>
      <c r="G80" s="161"/>
      <c r="H80" s="161"/>
      <c r="I80" s="161">
        <f t="shared" ref="I80:L80" si="25">$C$80*I81</f>
        <v>0</v>
      </c>
      <c r="J80" s="161">
        <f t="shared" si="25"/>
        <v>0</v>
      </c>
      <c r="K80" s="161">
        <f t="shared" si="25"/>
        <v>0</v>
      </c>
      <c r="L80" s="161">
        <f t="shared" si="25"/>
        <v>0</v>
      </c>
      <c r="M80" s="161"/>
      <c r="N80" s="161"/>
      <c r="O80" s="161"/>
      <c r="P80" s="161"/>
      <c r="Q80" s="161"/>
    </row>
    <row r="81">
      <c r="A81" s="170"/>
      <c r="B81" s="169"/>
      <c r="C81" s="164"/>
      <c r="D81" s="75"/>
      <c r="E81" s="75"/>
      <c r="F81" s="75"/>
      <c r="G81" s="75"/>
      <c r="H81" s="75"/>
      <c r="I81" s="75"/>
      <c r="J81" s="75"/>
      <c r="K81" s="167"/>
      <c r="L81" s="167"/>
      <c r="M81" s="75"/>
      <c r="N81" s="75"/>
      <c r="O81" s="75"/>
      <c r="P81" s="75"/>
      <c r="Q81" s="75"/>
    </row>
    <row r="82">
      <c r="A82" s="151" t="str">
        <f>'Valor Resumo'!A55</f>
        <v>8</v>
      </c>
      <c r="B82" s="151" t="str">
        <f>'Valor Resumo'!B55</f>
        <v>Documental</v>
      </c>
      <c r="C82" s="152">
        <f>SUM(C83:C86)</f>
        <v>0</v>
      </c>
      <c r="D82" s="153" t="str">
        <f>C82/$C$91</f>
        <v>#DIV/0!</v>
      </c>
      <c r="E82" s="154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  <c r="Q82" s="156"/>
    </row>
    <row r="83">
      <c r="A83" s="157" t="str">
        <f>'Valor Resumo'!A56</f>
        <v>8.1</v>
      </c>
      <c r="B83" s="168" t="str">
        <f>'Valor Resumo'!B56</f>
        <v>Qualidade, saúde e segurança, meio ambiente e social</v>
      </c>
      <c r="C83" s="159" t="str">
        <f>'Valor Resumo'!E56</f>
        <v/>
      </c>
      <c r="D83" s="166" t="str">
        <f>C83/$C$9</f>
        <v>#DIV/0!</v>
      </c>
      <c r="E83" s="161"/>
      <c r="F83" s="161"/>
      <c r="G83" s="161"/>
      <c r="H83" s="161"/>
      <c r="I83" s="161">
        <f t="shared" ref="I83:M83" si="26">$C$83*I84</f>
        <v>0</v>
      </c>
      <c r="J83" s="161">
        <f t="shared" si="26"/>
        <v>0</v>
      </c>
      <c r="K83" s="161">
        <f t="shared" si="26"/>
        <v>0</v>
      </c>
      <c r="L83" s="161">
        <f t="shared" si="26"/>
        <v>0</v>
      </c>
      <c r="M83" s="161">
        <f t="shared" si="26"/>
        <v>0</v>
      </c>
      <c r="N83" s="161"/>
      <c r="O83" s="161"/>
      <c r="P83" s="161"/>
      <c r="Q83" s="161"/>
    </row>
    <row r="84">
      <c r="A84" s="170"/>
      <c r="B84" s="169"/>
      <c r="C84" s="164"/>
      <c r="D84" s="75"/>
      <c r="E84" s="75"/>
      <c r="F84" s="75"/>
      <c r="G84" s="75"/>
      <c r="H84" s="75"/>
      <c r="I84" s="167"/>
      <c r="J84" s="167"/>
      <c r="K84" s="167"/>
      <c r="L84" s="167"/>
      <c r="M84" s="167"/>
      <c r="N84" s="75"/>
      <c r="O84" s="75"/>
      <c r="P84" s="75"/>
      <c r="Q84" s="75"/>
    </row>
    <row r="85">
      <c r="A85" s="157" t="str">
        <f>'Valor Resumo'!A57</f>
        <v>8.2</v>
      </c>
      <c r="B85" s="168" t="str">
        <f>'Valor Resumo'!B57</f>
        <v>Documentação para emissão do Certificado de Recebimento (item 3.7)</v>
      </c>
      <c r="C85" s="159" t="str">
        <f>'Valor Resumo'!E57</f>
        <v/>
      </c>
      <c r="D85" s="166" t="str">
        <f>C85/$C$9</f>
        <v>#DIV/0!</v>
      </c>
      <c r="E85" s="161"/>
      <c r="F85" s="161"/>
      <c r="G85" s="161"/>
      <c r="H85" s="161"/>
      <c r="I85" s="161"/>
      <c r="J85" s="161"/>
      <c r="K85" s="161"/>
      <c r="L85" s="161"/>
      <c r="M85" s="161">
        <f>$C$85*M86</f>
        <v>0</v>
      </c>
      <c r="N85" s="161"/>
      <c r="O85" s="161"/>
      <c r="P85" s="161"/>
      <c r="Q85" s="161"/>
    </row>
    <row r="86">
      <c r="A86" s="170"/>
      <c r="B86" s="169"/>
      <c r="C86" s="164"/>
      <c r="D86" s="75"/>
      <c r="E86" s="75"/>
      <c r="F86" s="75"/>
      <c r="G86" s="75"/>
      <c r="H86" s="75"/>
      <c r="I86" s="75"/>
      <c r="J86" s="75"/>
      <c r="K86" s="75"/>
      <c r="L86" s="75"/>
      <c r="M86" s="167">
        <v>1.0</v>
      </c>
      <c r="N86" s="75"/>
      <c r="O86" s="75"/>
      <c r="P86" s="75"/>
      <c r="Q86" s="75"/>
    </row>
    <row r="87">
      <c r="A87" s="171" t="str">
        <f>'Valor Resumo'!A59</f>
        <v>9</v>
      </c>
      <c r="B87" s="172" t="str">
        <f>'Valor Resumo'!B59</f>
        <v>Relatórios trimestrais</v>
      </c>
      <c r="C87" s="173">
        <f>SUM(C88)</f>
        <v>0</v>
      </c>
      <c r="D87" s="174" t="str">
        <f>C87/$C$91</f>
        <v>#DIV/0!</v>
      </c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</row>
    <row r="88">
      <c r="A88" s="157" t="str">
        <f>'Valor Resumo'!A60</f>
        <v>5.1</v>
      </c>
      <c r="B88" s="176" t="str">
        <f>'Valor Resumo'!B60</f>
        <v>Realização dos reparos e informes trimestrais</v>
      </c>
      <c r="C88" s="177" t="str">
        <f>'Valor Resumo'!I60</f>
        <v/>
      </c>
      <c r="D88" s="166" t="str">
        <f>C88/$C$9</f>
        <v>#DIV/0!</v>
      </c>
      <c r="E88" s="178"/>
      <c r="F88" s="178"/>
      <c r="G88" s="178"/>
      <c r="H88" s="178"/>
      <c r="I88" s="178"/>
      <c r="J88" s="178"/>
      <c r="K88" s="178"/>
      <c r="L88" s="178"/>
      <c r="M88" s="178"/>
      <c r="N88" s="161">
        <f t="shared" ref="N88:Q88" si="27">$C$88*N89</f>
        <v>0</v>
      </c>
      <c r="O88" s="161">
        <f t="shared" si="27"/>
        <v>0</v>
      </c>
      <c r="P88" s="161">
        <f t="shared" si="27"/>
        <v>0</v>
      </c>
      <c r="Q88" s="161">
        <f t="shared" si="27"/>
        <v>0</v>
      </c>
    </row>
    <row r="89">
      <c r="A89" s="179"/>
      <c r="B89" s="180"/>
      <c r="C89" s="181"/>
      <c r="D89" s="182">
        <f>SUM(E89:Q89)</f>
        <v>1</v>
      </c>
      <c r="E89" s="75"/>
      <c r="F89" s="75"/>
      <c r="G89" s="75"/>
      <c r="H89" s="75"/>
      <c r="I89" s="75"/>
      <c r="J89" s="75"/>
      <c r="K89" s="75"/>
      <c r="L89" s="75"/>
      <c r="M89" s="75"/>
      <c r="N89" s="165">
        <v>0.25</v>
      </c>
      <c r="O89" s="165">
        <v>0.25</v>
      </c>
      <c r="P89" s="165">
        <v>0.25</v>
      </c>
      <c r="Q89" s="165">
        <v>0.25</v>
      </c>
    </row>
    <row r="90">
      <c r="A90" s="183"/>
      <c r="B90" s="184"/>
      <c r="C90" s="183"/>
      <c r="D90" s="183"/>
      <c r="E90" s="183"/>
      <c r="F90" s="183"/>
      <c r="G90" s="183"/>
      <c r="H90" s="183"/>
      <c r="I90" s="183"/>
      <c r="J90" s="183"/>
      <c r="K90" s="183"/>
      <c r="L90" s="183"/>
      <c r="M90" s="183"/>
      <c r="N90" s="183"/>
      <c r="O90" s="183"/>
      <c r="P90" s="183"/>
      <c r="Q90" s="185"/>
    </row>
    <row r="91">
      <c r="A91" s="186" t="s">
        <v>141</v>
      </c>
      <c r="B91" s="187"/>
      <c r="C91" s="188">
        <f>C9+C18+C23+C48+C65+C70+C75+C82+C87</f>
        <v>0</v>
      </c>
      <c r="D91" s="189" t="s">
        <v>142</v>
      </c>
      <c r="E91" s="190">
        <f t="shared" ref="E91:Q91" si="28">SUMIF(E9:E89,"&gt;1")</f>
        <v>0</v>
      </c>
      <c r="F91" s="191">
        <f t="shared" si="28"/>
        <v>0</v>
      </c>
      <c r="G91" s="191">
        <f t="shared" si="28"/>
        <v>0</v>
      </c>
      <c r="H91" s="191">
        <f t="shared" si="28"/>
        <v>0</v>
      </c>
      <c r="I91" s="191">
        <f t="shared" si="28"/>
        <v>0</v>
      </c>
      <c r="J91" s="191">
        <f t="shared" si="28"/>
        <v>0</v>
      </c>
      <c r="K91" s="191">
        <f t="shared" si="28"/>
        <v>0</v>
      </c>
      <c r="L91" s="191">
        <f t="shared" si="28"/>
        <v>0</v>
      </c>
      <c r="M91" s="191">
        <f t="shared" si="28"/>
        <v>0</v>
      </c>
      <c r="N91" s="191">
        <f t="shared" si="28"/>
        <v>0</v>
      </c>
      <c r="O91" s="191">
        <f t="shared" si="28"/>
        <v>0</v>
      </c>
      <c r="P91" s="191">
        <f t="shared" si="28"/>
        <v>0</v>
      </c>
      <c r="Q91" s="191">
        <f t="shared" si="28"/>
        <v>0</v>
      </c>
    </row>
    <row r="92">
      <c r="A92" s="192"/>
      <c r="B92" s="193"/>
      <c r="C92" s="194"/>
      <c r="D92" s="195" t="s">
        <v>143</v>
      </c>
      <c r="E92" s="196">
        <f>E91</f>
        <v>0</v>
      </c>
      <c r="F92" s="197">
        <f t="shared" ref="F92:Q92" si="29">E92+F91</f>
        <v>0</v>
      </c>
      <c r="G92" s="197">
        <f t="shared" si="29"/>
        <v>0</v>
      </c>
      <c r="H92" s="197">
        <f t="shared" si="29"/>
        <v>0</v>
      </c>
      <c r="I92" s="197">
        <f t="shared" si="29"/>
        <v>0</v>
      </c>
      <c r="J92" s="197">
        <f t="shared" si="29"/>
        <v>0</v>
      </c>
      <c r="K92" s="197">
        <f t="shared" si="29"/>
        <v>0</v>
      </c>
      <c r="L92" s="197">
        <f t="shared" si="29"/>
        <v>0</v>
      </c>
      <c r="M92" s="197">
        <f t="shared" si="29"/>
        <v>0</v>
      </c>
      <c r="N92" s="197">
        <f t="shared" si="29"/>
        <v>0</v>
      </c>
      <c r="O92" s="197">
        <f t="shared" si="29"/>
        <v>0</v>
      </c>
      <c r="P92" s="197">
        <f t="shared" si="29"/>
        <v>0</v>
      </c>
      <c r="Q92" s="197">
        <f t="shared" si="29"/>
        <v>0</v>
      </c>
    </row>
    <row r="93">
      <c r="A93" s="192"/>
      <c r="B93" s="193"/>
      <c r="C93" s="198"/>
      <c r="D93" s="199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1"/>
    </row>
    <row r="94">
      <c r="A94" s="192"/>
      <c r="B94" s="193"/>
      <c r="C94" s="202" t="s">
        <v>144</v>
      </c>
      <c r="D94" s="189" t="s">
        <v>142</v>
      </c>
      <c r="E94" s="203" t="str">
        <f t="shared" ref="E94:Q94" si="30">E91/$C$91</f>
        <v>#DIV/0!</v>
      </c>
      <c r="F94" s="203" t="str">
        <f t="shared" si="30"/>
        <v>#DIV/0!</v>
      </c>
      <c r="G94" s="203" t="str">
        <f t="shared" si="30"/>
        <v>#DIV/0!</v>
      </c>
      <c r="H94" s="203" t="str">
        <f t="shared" si="30"/>
        <v>#DIV/0!</v>
      </c>
      <c r="I94" s="203" t="str">
        <f t="shared" si="30"/>
        <v>#DIV/0!</v>
      </c>
      <c r="J94" s="203" t="str">
        <f t="shared" si="30"/>
        <v>#DIV/0!</v>
      </c>
      <c r="K94" s="203" t="str">
        <f t="shared" si="30"/>
        <v>#DIV/0!</v>
      </c>
      <c r="L94" s="203" t="str">
        <f t="shared" si="30"/>
        <v>#DIV/0!</v>
      </c>
      <c r="M94" s="203" t="str">
        <f t="shared" si="30"/>
        <v>#DIV/0!</v>
      </c>
      <c r="N94" s="203" t="str">
        <f t="shared" si="30"/>
        <v>#DIV/0!</v>
      </c>
      <c r="O94" s="203" t="str">
        <f t="shared" si="30"/>
        <v>#DIV/0!</v>
      </c>
      <c r="P94" s="203" t="str">
        <f t="shared" si="30"/>
        <v>#DIV/0!</v>
      </c>
      <c r="Q94" s="203" t="str">
        <f t="shared" si="30"/>
        <v>#DIV/0!</v>
      </c>
    </row>
    <row r="95">
      <c r="A95" s="204"/>
      <c r="B95" s="205"/>
      <c r="C95" s="206"/>
      <c r="D95" s="207" t="s">
        <v>143</v>
      </c>
      <c r="E95" s="208" t="str">
        <f>E94</f>
        <v>#DIV/0!</v>
      </c>
      <c r="F95" s="209" t="str">
        <f t="shared" ref="F95:Q95" si="31">E95+F94</f>
        <v>#DIV/0!</v>
      </c>
      <c r="G95" s="209" t="str">
        <f t="shared" si="31"/>
        <v>#DIV/0!</v>
      </c>
      <c r="H95" s="209" t="str">
        <f t="shared" si="31"/>
        <v>#DIV/0!</v>
      </c>
      <c r="I95" s="209" t="str">
        <f t="shared" si="31"/>
        <v>#DIV/0!</v>
      </c>
      <c r="J95" s="209" t="str">
        <f t="shared" si="31"/>
        <v>#DIV/0!</v>
      </c>
      <c r="K95" s="209" t="str">
        <f t="shared" si="31"/>
        <v>#DIV/0!</v>
      </c>
      <c r="L95" s="209" t="str">
        <f t="shared" si="31"/>
        <v>#DIV/0!</v>
      </c>
      <c r="M95" s="209" t="str">
        <f t="shared" si="31"/>
        <v>#DIV/0!</v>
      </c>
      <c r="N95" s="209" t="str">
        <f t="shared" si="31"/>
        <v>#DIV/0!</v>
      </c>
      <c r="O95" s="209" t="str">
        <f t="shared" si="31"/>
        <v>#DIV/0!</v>
      </c>
      <c r="P95" s="209" t="str">
        <f t="shared" si="31"/>
        <v>#DIV/0!</v>
      </c>
      <c r="Q95" s="209" t="str">
        <f t="shared" si="31"/>
        <v>#DIV/0!</v>
      </c>
    </row>
    <row r="96">
      <c r="A96" s="210"/>
      <c r="B96" s="211"/>
      <c r="C96" s="212"/>
      <c r="D96" s="213"/>
      <c r="E96" s="213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</row>
    <row r="97" ht="30.0" customHeight="1">
      <c r="A97" s="110" t="s">
        <v>118</v>
      </c>
      <c r="B97" s="111"/>
      <c r="C97" s="215"/>
      <c r="D97" s="15"/>
      <c r="E97" s="15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</row>
    <row r="98">
      <c r="A98" s="110" t="s">
        <v>119</v>
      </c>
      <c r="B98" s="111"/>
      <c r="C98" s="215"/>
      <c r="D98" s="15"/>
      <c r="E98" s="15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</row>
    <row r="99">
      <c r="A99" s="113" t="s">
        <v>120</v>
      </c>
      <c r="B99" s="114"/>
      <c r="C99" s="215"/>
      <c r="D99" s="15"/>
      <c r="E99" s="15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</row>
    <row r="100">
      <c r="A100" s="115" t="s">
        <v>121</v>
      </c>
      <c r="B100" s="116"/>
      <c r="C100" s="217"/>
      <c r="D100" s="15"/>
      <c r="E100" s="15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</row>
    <row r="101">
      <c r="A101" s="8"/>
      <c r="B101" s="21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</row>
    <row r="102">
      <c r="A102" s="8"/>
      <c r="B102" s="21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</row>
  </sheetData>
  <mergeCells count="5">
    <mergeCell ref="A1:B1"/>
    <mergeCell ref="A91:B95"/>
    <mergeCell ref="C91:C92"/>
    <mergeCell ref="C94:C95"/>
    <mergeCell ref="A100:B100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88"/>
    <col customWidth="1" min="2" max="2" width="36.38"/>
    <col customWidth="1" min="6" max="6" width="13.88"/>
  </cols>
  <sheetData>
    <row r="1" ht="30.0" customHeight="1">
      <c r="A1" s="4"/>
      <c r="B1" s="2"/>
      <c r="C1" s="117" t="str">
        <f>'Valor Resumo'!A1</f>
        <v>Construção de 10 escolas indígenas nos estados do Pará e Roraima, Brasil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>
      <c r="A2" s="118"/>
      <c r="B2" s="119"/>
      <c r="C2" s="120"/>
      <c r="D2" s="120"/>
      <c r="E2" s="121"/>
      <c r="F2" s="120"/>
      <c r="G2" s="120"/>
      <c r="H2" s="120"/>
      <c r="I2" s="120"/>
      <c r="J2" s="120"/>
      <c r="K2" s="15"/>
      <c r="L2" s="15"/>
      <c r="M2" s="15"/>
      <c r="N2" s="15"/>
      <c r="O2" s="15"/>
      <c r="P2" s="15"/>
      <c r="Q2" s="15"/>
    </row>
    <row r="3">
      <c r="A3" s="122" t="s">
        <v>1</v>
      </c>
      <c r="B3" s="123">
        <f>'Valor Resumo'!B3</f>
        <v>45623</v>
      </c>
      <c r="C3" s="124"/>
      <c r="D3" s="125" t="str">
        <f>'Valor Resumo'!A7</f>
        <v>Lote 4:</v>
      </c>
      <c r="E3" s="126" t="str">
        <f>'Valor Resumo'!B7</f>
        <v>Uiramutã, Normandia e Pacaraima - RR</v>
      </c>
      <c r="F3" s="127"/>
      <c r="G3" s="128" t="s">
        <v>122</v>
      </c>
      <c r="H3" s="129" t="str">
        <f>'Valor Resumo'!J11</f>
        <v>E.I. Tuxaua Evanderson (2 salas)</v>
      </c>
      <c r="I3" s="130"/>
      <c r="J3" s="130"/>
      <c r="K3" s="15"/>
      <c r="L3" s="15"/>
      <c r="M3" s="15"/>
      <c r="N3" s="15"/>
      <c r="O3" s="15"/>
      <c r="P3" s="15"/>
      <c r="Q3" s="15"/>
    </row>
    <row r="4">
      <c r="A4" s="131" t="s">
        <v>2</v>
      </c>
      <c r="B4" s="132" t="str">
        <f>'Valor Resumo'!B4</f>
        <v/>
      </c>
      <c r="C4" s="133"/>
      <c r="D4" s="134" t="s">
        <v>10</v>
      </c>
      <c r="E4" s="135" t="str">
        <f>'Valor Resumo'!B9</f>
        <v/>
      </c>
      <c r="F4" s="135"/>
      <c r="G4" s="135"/>
      <c r="H4" s="135"/>
      <c r="I4" s="135"/>
      <c r="J4" s="135"/>
      <c r="K4" s="15"/>
      <c r="L4" s="15"/>
      <c r="M4" s="15"/>
      <c r="N4" s="15"/>
      <c r="O4" s="15"/>
      <c r="P4" s="15"/>
      <c r="Q4" s="15"/>
    </row>
    <row r="5">
      <c r="A5" s="136"/>
      <c r="B5" s="137"/>
      <c r="C5" s="138"/>
      <c r="D5" s="139"/>
      <c r="E5" s="140"/>
      <c r="F5" s="139"/>
      <c r="G5" s="139"/>
      <c r="H5" s="139"/>
      <c r="I5" s="139"/>
      <c r="J5" s="139"/>
      <c r="K5" s="120"/>
      <c r="L5" s="120"/>
      <c r="M5" s="120"/>
      <c r="N5" s="120"/>
      <c r="O5" s="120"/>
      <c r="P5" s="120"/>
      <c r="Q5" s="120"/>
    </row>
    <row r="6">
      <c r="A6" s="141"/>
      <c r="B6" s="141"/>
      <c r="C6" s="141"/>
      <c r="D6" s="141"/>
      <c r="E6" s="141"/>
      <c r="F6" s="141" t="s">
        <v>123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>
      <c r="A7" s="142"/>
      <c r="B7" s="143"/>
      <c r="C7" s="144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>
      <c r="A8" s="146" t="s">
        <v>124</v>
      </c>
      <c r="B8" s="147" t="s">
        <v>125</v>
      </c>
      <c r="C8" s="148" t="s">
        <v>126</v>
      </c>
      <c r="D8" s="149" t="s">
        <v>127</v>
      </c>
      <c r="E8" s="150" t="s">
        <v>128</v>
      </c>
      <c r="F8" s="150" t="s">
        <v>129</v>
      </c>
      <c r="G8" s="150" t="s">
        <v>130</v>
      </c>
      <c r="H8" s="150" t="s">
        <v>131</v>
      </c>
      <c r="I8" s="150" t="s">
        <v>132</v>
      </c>
      <c r="J8" s="150" t="s">
        <v>133</v>
      </c>
      <c r="K8" s="150" t="s">
        <v>134</v>
      </c>
      <c r="L8" s="150" t="s">
        <v>135</v>
      </c>
      <c r="M8" s="150" t="s">
        <v>136</v>
      </c>
      <c r="N8" s="150" t="s">
        <v>137</v>
      </c>
      <c r="O8" s="150" t="s">
        <v>138</v>
      </c>
      <c r="P8" s="150" t="s">
        <v>139</v>
      </c>
      <c r="Q8" s="150" t="s">
        <v>140</v>
      </c>
    </row>
    <row r="9">
      <c r="A9" s="151" t="str">
        <f>'Valor Resumo'!A14</f>
        <v>1</v>
      </c>
      <c r="B9" s="151" t="str">
        <f>'Valor Resumo'!B14</f>
        <v>Estudos do local</v>
      </c>
      <c r="C9" s="152">
        <f>sum(C10:C17)</f>
        <v>0</v>
      </c>
      <c r="D9" s="153" t="str">
        <f>C9/$C$91</f>
        <v>#DIV/0!</v>
      </c>
      <c r="E9" s="154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6"/>
      <c r="Q9" s="156"/>
    </row>
    <row r="10">
      <c r="A10" s="157" t="str">
        <f>'Valor Resumo'!A15</f>
        <v>1.1</v>
      </c>
      <c r="B10" s="158" t="str">
        <f>'Valor Resumo'!B15</f>
        <v>Levantamento planialtimétrico cadastral</v>
      </c>
      <c r="C10" s="159" t="str">
        <f>'Valor Resumo'!E15</f>
        <v/>
      </c>
      <c r="D10" s="160" t="str">
        <f>C10/$C$9</f>
        <v>#DIV/0!</v>
      </c>
      <c r="E10" s="161">
        <f>$C$10*E11</f>
        <v>0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</row>
    <row r="11">
      <c r="A11" s="162"/>
      <c r="B11" s="163"/>
      <c r="C11" s="164"/>
      <c r="D11" s="164"/>
      <c r="E11" s="165">
        <v>1.0</v>
      </c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>
      <c r="A12" s="157" t="str">
        <f>'Valor Resumo'!A16</f>
        <v>1.2</v>
      </c>
      <c r="B12" s="158" t="str">
        <f>'Valor Resumo'!B16</f>
        <v>Sondagem do solo</v>
      </c>
      <c r="C12" s="159" t="str">
        <f>'Valor Resumo'!E16</f>
        <v/>
      </c>
      <c r="D12" s="166" t="str">
        <f>C12/$C$9</f>
        <v>#DIV/0!</v>
      </c>
      <c r="E12" s="161">
        <f>$C$12*E13</f>
        <v>0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</row>
    <row r="13">
      <c r="A13" s="162"/>
      <c r="B13" s="163"/>
      <c r="C13" s="164"/>
      <c r="D13" s="164"/>
      <c r="E13" s="165">
        <v>1.0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>
      <c r="A14" s="157" t="str">
        <f>'Valor Resumo'!A17</f>
        <v>1.3</v>
      </c>
      <c r="B14" s="158" t="str">
        <f>'Valor Resumo'!B17</f>
        <v>Estudo Geofísico</v>
      </c>
      <c r="C14" s="159" t="str">
        <f>'Valor Resumo'!E17</f>
        <v/>
      </c>
      <c r="D14" s="166" t="str">
        <f>C14/$C$9</f>
        <v>#DIV/0!</v>
      </c>
      <c r="E14" s="161">
        <f>$C$14*E15</f>
        <v>0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</row>
    <row r="15">
      <c r="A15" s="162"/>
      <c r="B15" s="163"/>
      <c r="C15" s="164"/>
      <c r="D15" s="75"/>
      <c r="E15" s="165">
        <v>1.0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>
      <c r="A16" s="157" t="str">
        <f>'Valor Resumo'!A18</f>
        <v>1.4</v>
      </c>
      <c r="B16" s="158" t="str">
        <f>'Valor Resumo'!B18</f>
        <v>Avaliação do local</v>
      </c>
      <c r="C16" s="159" t="str">
        <f>'Valor Resumo'!E18</f>
        <v/>
      </c>
      <c r="D16" s="166" t="str">
        <f>C16/$C$9</f>
        <v>#DIV/0!</v>
      </c>
      <c r="E16" s="161">
        <f>$C$16*E17</f>
        <v>0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</row>
    <row r="17">
      <c r="A17" s="162"/>
      <c r="B17" s="163"/>
      <c r="C17" s="164"/>
      <c r="D17" s="75"/>
      <c r="E17" s="165">
        <v>1.0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>
      <c r="A18" s="151" t="str">
        <f>'Valor Resumo'!A19</f>
        <v>2</v>
      </c>
      <c r="B18" s="151" t="str">
        <f>'Valor Resumo'!B19</f>
        <v>Gestão social</v>
      </c>
      <c r="C18" s="152">
        <f>SUM(C19:C22)</f>
        <v>0</v>
      </c>
      <c r="D18" s="153" t="str">
        <f>C18/$C$91</f>
        <v>#DIV/0!</v>
      </c>
      <c r="E18" s="154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6"/>
      <c r="Q18" s="156"/>
    </row>
    <row r="19">
      <c r="A19" s="157" t="str">
        <f>'Valor Resumo'!A20</f>
        <v>2.1</v>
      </c>
      <c r="B19" s="158" t="str">
        <f>'Valor Resumo'!B20</f>
        <v>Relatório de início das atividades</v>
      </c>
      <c r="C19" s="159" t="str">
        <f>'Valor Resumo'!E20</f>
        <v/>
      </c>
      <c r="D19" s="160" t="str">
        <f>C19/$C$18</f>
        <v>#DIV/0!</v>
      </c>
      <c r="E19" s="161">
        <f>$C$19*E20</f>
        <v>0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</row>
    <row r="20">
      <c r="A20" s="162"/>
      <c r="B20" s="163"/>
      <c r="C20" s="164"/>
      <c r="D20" s="164"/>
      <c r="E20" s="165">
        <v>1.0</v>
      </c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  <row r="21">
      <c r="A21" s="157" t="str">
        <f>'Valor Resumo'!A21</f>
        <v>2.2</v>
      </c>
      <c r="B21" s="158" t="str">
        <f>'Valor Resumo'!B21</f>
        <v>Relatório de apresentação do projeto e planejamento de obra</v>
      </c>
      <c r="C21" s="159" t="str">
        <f>'Valor Resumo'!E21</f>
        <v/>
      </c>
      <c r="D21" s="166" t="str">
        <f>C21/$C$18</f>
        <v>#DIV/0!</v>
      </c>
      <c r="E21" s="161"/>
      <c r="F21" s="161"/>
      <c r="G21" s="161"/>
      <c r="H21" s="161">
        <f t="shared" ref="H21:I21" si="1">$C$21*H22</f>
        <v>0</v>
      </c>
      <c r="I21" s="161">
        <f t="shared" si="1"/>
        <v>0</v>
      </c>
      <c r="J21" s="161"/>
      <c r="K21" s="161"/>
      <c r="L21" s="161"/>
      <c r="M21" s="161"/>
      <c r="N21" s="161"/>
      <c r="O21" s="161"/>
      <c r="P21" s="161"/>
      <c r="Q21" s="161"/>
    </row>
    <row r="22">
      <c r="A22" s="162"/>
      <c r="B22" s="163"/>
      <c r="C22" s="164"/>
      <c r="D22" s="164"/>
      <c r="E22" s="75"/>
      <c r="F22" s="75"/>
      <c r="G22" s="75"/>
      <c r="H22" s="167"/>
      <c r="I22" s="167"/>
      <c r="J22" s="75"/>
      <c r="K22" s="75"/>
      <c r="L22" s="75"/>
      <c r="M22" s="75"/>
      <c r="N22" s="75"/>
      <c r="O22" s="75"/>
      <c r="P22" s="75"/>
      <c r="Q22" s="75"/>
    </row>
    <row r="23">
      <c r="A23" s="151" t="str">
        <f>'Valor Resumo'!A22</f>
        <v>3</v>
      </c>
      <c r="B23" s="151" t="str">
        <f>'Valor Resumo'!B22</f>
        <v>Projeto Executivo</v>
      </c>
      <c r="C23" s="152">
        <f>SUM(C24:C47)</f>
        <v>0</v>
      </c>
      <c r="D23" s="153" t="str">
        <f>C23/$C$91</f>
        <v>#DIV/0!</v>
      </c>
      <c r="E23" s="154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6"/>
      <c r="Q23" s="156"/>
    </row>
    <row r="24">
      <c r="A24" s="157" t="str">
        <f>'Valor Resumo'!A23</f>
        <v>3.1</v>
      </c>
      <c r="B24" s="168" t="str">
        <f>'Valor Resumo'!B23</f>
        <v>Arquitetônico</v>
      </c>
      <c r="C24" s="159" t="str">
        <f>'Valor Resumo'!E23</f>
        <v/>
      </c>
      <c r="D24" s="166" t="str">
        <f>C24/$C$9</f>
        <v>#DIV/0!</v>
      </c>
      <c r="E24" s="161"/>
      <c r="F24" s="161">
        <f t="shared" ref="F24:G24" si="2">$C$24*F25</f>
        <v>0</v>
      </c>
      <c r="G24" s="161">
        <f t="shared" si="2"/>
        <v>0</v>
      </c>
      <c r="H24" s="161"/>
      <c r="I24" s="161"/>
      <c r="J24" s="161"/>
      <c r="K24" s="161"/>
      <c r="L24" s="161"/>
      <c r="M24" s="161"/>
      <c r="N24" s="161"/>
      <c r="O24" s="161"/>
      <c r="P24" s="161"/>
      <c r="Q24" s="161"/>
    </row>
    <row r="25">
      <c r="A25" s="162"/>
      <c r="B25" s="169"/>
      <c r="C25" s="164"/>
      <c r="D25" s="75"/>
      <c r="E25" s="75"/>
      <c r="F25" s="167"/>
      <c r="G25" s="167"/>
      <c r="H25" s="75"/>
      <c r="I25" s="75"/>
      <c r="J25" s="75"/>
      <c r="K25" s="75"/>
      <c r="L25" s="75"/>
      <c r="M25" s="75"/>
      <c r="N25" s="75"/>
      <c r="O25" s="75"/>
      <c r="P25" s="75"/>
      <c r="Q25" s="75"/>
    </row>
    <row r="26">
      <c r="A26" s="157" t="str">
        <f>'Valor Resumo'!A24</f>
        <v>3.2</v>
      </c>
      <c r="B26" s="168" t="str">
        <f>'Valor Resumo'!B24</f>
        <v>Estrutural</v>
      </c>
      <c r="C26" s="159" t="str">
        <f>'Valor Resumo'!E24</f>
        <v/>
      </c>
      <c r="D26" s="166" t="str">
        <f>C26/$C$9</f>
        <v>#DIV/0!</v>
      </c>
      <c r="E26" s="161"/>
      <c r="F26" s="161">
        <f t="shared" ref="F26:G26" si="3">$C$26*F27</f>
        <v>0</v>
      </c>
      <c r="G26" s="161">
        <f t="shared" si="3"/>
        <v>0</v>
      </c>
      <c r="H26" s="161"/>
      <c r="I26" s="161"/>
      <c r="J26" s="161"/>
      <c r="K26" s="161"/>
      <c r="L26" s="161"/>
      <c r="M26" s="161"/>
      <c r="N26" s="161"/>
      <c r="O26" s="161"/>
      <c r="P26" s="161"/>
      <c r="Q26" s="161"/>
    </row>
    <row r="27">
      <c r="A27" s="162"/>
      <c r="B27" s="169"/>
      <c r="C27" s="164"/>
      <c r="D27" s="75"/>
      <c r="E27" s="75"/>
      <c r="F27" s="167"/>
      <c r="G27" s="167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>
      <c r="A28" s="157" t="str">
        <f>'Valor Resumo'!A25</f>
        <v>3.3</v>
      </c>
      <c r="B28" s="168" t="str">
        <f>'Valor Resumo'!B25</f>
        <v>Água fria</v>
      </c>
      <c r="C28" s="159" t="str">
        <f>'Valor Resumo'!E25</f>
        <v/>
      </c>
      <c r="D28" s="166" t="str">
        <f>C28/$C$9</f>
        <v>#DIV/0!</v>
      </c>
      <c r="E28" s="161"/>
      <c r="F28" s="161">
        <f t="shared" ref="F28:G28" si="4">$C$28*F29</f>
        <v>0</v>
      </c>
      <c r="G28" s="161">
        <f t="shared" si="4"/>
        <v>0</v>
      </c>
      <c r="H28" s="161"/>
      <c r="I28" s="161"/>
      <c r="J28" s="161"/>
      <c r="K28" s="161"/>
      <c r="L28" s="161"/>
      <c r="M28" s="161"/>
      <c r="N28" s="161"/>
      <c r="O28" s="161"/>
      <c r="P28" s="161"/>
      <c r="Q28" s="161"/>
    </row>
    <row r="29">
      <c r="A29" s="162"/>
      <c r="B29" s="169"/>
      <c r="C29" s="164"/>
      <c r="D29" s="75"/>
      <c r="E29" s="75"/>
      <c r="F29" s="167"/>
      <c r="G29" s="167"/>
      <c r="H29" s="75"/>
      <c r="I29" s="75"/>
      <c r="J29" s="75"/>
      <c r="K29" s="75"/>
      <c r="L29" s="75"/>
      <c r="M29" s="75"/>
      <c r="N29" s="75"/>
      <c r="O29" s="75"/>
      <c r="P29" s="75"/>
      <c r="Q29" s="75"/>
    </row>
    <row r="30">
      <c r="A30" s="157" t="str">
        <f>'Valor Resumo'!A26</f>
        <v>3.4</v>
      </c>
      <c r="B30" s="168" t="str">
        <f>'Valor Resumo'!B26</f>
        <v>Esgoto sanitário</v>
      </c>
      <c r="C30" s="159" t="str">
        <f>'Valor Resumo'!E26</f>
        <v/>
      </c>
      <c r="D30" s="166" t="str">
        <f>C30/$C$9</f>
        <v>#DIV/0!</v>
      </c>
      <c r="E30" s="161"/>
      <c r="F30" s="161">
        <f t="shared" ref="F30:G30" si="5">$C$30*F31</f>
        <v>0</v>
      </c>
      <c r="G30" s="161">
        <f t="shared" si="5"/>
        <v>0</v>
      </c>
      <c r="H30" s="161"/>
      <c r="I30" s="161"/>
      <c r="J30" s="161"/>
      <c r="K30" s="161"/>
      <c r="L30" s="161"/>
      <c r="M30" s="161"/>
      <c r="N30" s="161"/>
      <c r="O30" s="161"/>
      <c r="P30" s="161"/>
      <c r="Q30" s="161"/>
    </row>
    <row r="31">
      <c r="A31" s="162"/>
      <c r="B31" s="169"/>
      <c r="C31" s="164"/>
      <c r="D31" s="75"/>
      <c r="E31" s="75"/>
      <c r="F31" s="167"/>
      <c r="G31" s="167"/>
      <c r="H31" s="75"/>
      <c r="I31" s="75"/>
      <c r="J31" s="75"/>
      <c r="K31" s="75"/>
      <c r="L31" s="75"/>
      <c r="M31" s="75"/>
      <c r="N31" s="75"/>
      <c r="O31" s="75"/>
      <c r="P31" s="75"/>
      <c r="Q31" s="75"/>
    </row>
    <row r="32">
      <c r="A32" s="157" t="str">
        <f>'Valor Resumo'!A27</f>
        <v>3.5</v>
      </c>
      <c r="B32" s="168" t="str">
        <f>'Valor Resumo'!B27</f>
        <v>Instalações de Gás</v>
      </c>
      <c r="C32" s="159" t="str">
        <f>'Valor Resumo'!E27</f>
        <v/>
      </c>
      <c r="D32" s="166" t="str">
        <f>C32/$C$9</f>
        <v>#DIV/0!</v>
      </c>
      <c r="E32" s="161"/>
      <c r="F32" s="161">
        <f t="shared" ref="F32:G32" si="6">$C$32*F33</f>
        <v>0</v>
      </c>
      <c r="G32" s="161">
        <f t="shared" si="6"/>
        <v>0</v>
      </c>
      <c r="H32" s="161"/>
      <c r="I32" s="161"/>
      <c r="J32" s="161"/>
      <c r="K32" s="161"/>
      <c r="L32" s="161"/>
      <c r="M32" s="161"/>
      <c r="N32" s="161"/>
      <c r="O32" s="161"/>
      <c r="P32" s="161"/>
      <c r="Q32" s="161"/>
    </row>
    <row r="33">
      <c r="A33" s="162"/>
      <c r="B33" s="169"/>
      <c r="C33" s="164"/>
      <c r="D33" s="75"/>
      <c r="E33" s="75"/>
      <c r="F33" s="167"/>
      <c r="G33" s="167"/>
      <c r="H33" s="75"/>
      <c r="I33" s="75"/>
      <c r="J33" s="75"/>
      <c r="K33" s="75"/>
      <c r="L33" s="75"/>
      <c r="M33" s="75"/>
      <c r="N33" s="75"/>
      <c r="O33" s="75"/>
      <c r="P33" s="75"/>
      <c r="Q33" s="75"/>
    </row>
    <row r="34">
      <c r="A34" s="157" t="str">
        <f>'Valor Resumo'!A28</f>
        <v>3.6</v>
      </c>
      <c r="B34" s="168" t="str">
        <f>'Valor Resumo'!B28</f>
        <v>Sistema de proteção contra incêndio</v>
      </c>
      <c r="C34" s="159" t="str">
        <f>'Valor Resumo'!E28</f>
        <v/>
      </c>
      <c r="D34" s="166" t="str">
        <f>C34/$C$9</f>
        <v>#DIV/0!</v>
      </c>
      <c r="E34" s="161"/>
      <c r="F34" s="161">
        <f t="shared" ref="F34:G34" si="7">$C$34*F35</f>
        <v>0</v>
      </c>
      <c r="G34" s="161">
        <f t="shared" si="7"/>
        <v>0</v>
      </c>
      <c r="H34" s="161"/>
      <c r="I34" s="161"/>
      <c r="J34" s="161"/>
      <c r="K34" s="161"/>
      <c r="L34" s="161"/>
      <c r="M34" s="161"/>
      <c r="N34" s="161"/>
      <c r="O34" s="161"/>
      <c r="P34" s="161"/>
      <c r="Q34" s="161"/>
    </row>
    <row r="35">
      <c r="A35" s="162"/>
      <c r="B35" s="169"/>
      <c r="C35" s="164"/>
      <c r="D35" s="75"/>
      <c r="E35" s="75"/>
      <c r="F35" s="167"/>
      <c r="G35" s="167"/>
      <c r="H35" s="75"/>
      <c r="I35" s="75"/>
      <c r="J35" s="75"/>
      <c r="K35" s="75"/>
      <c r="L35" s="75"/>
      <c r="M35" s="75"/>
      <c r="N35" s="75"/>
      <c r="O35" s="75"/>
      <c r="P35" s="75"/>
      <c r="Q35" s="75"/>
    </row>
    <row r="36">
      <c r="A36" s="157" t="str">
        <f>'Valor Resumo'!A29</f>
        <v>3.7</v>
      </c>
      <c r="B36" s="168" t="str">
        <f>'Valor Resumo'!B29</f>
        <v>Instalações Elétricas e de rede lógica</v>
      </c>
      <c r="C36" s="159" t="str">
        <f>'Valor Resumo'!E29</f>
        <v/>
      </c>
      <c r="D36" s="166" t="str">
        <f>C36/$C$9</f>
        <v>#DIV/0!</v>
      </c>
      <c r="E36" s="161"/>
      <c r="F36" s="161">
        <f t="shared" ref="F36:G36" si="8">$C$36*F37</f>
        <v>0</v>
      </c>
      <c r="G36" s="161">
        <f t="shared" si="8"/>
        <v>0</v>
      </c>
      <c r="H36" s="161"/>
      <c r="I36" s="161"/>
      <c r="J36" s="161"/>
      <c r="K36" s="161"/>
      <c r="L36" s="161"/>
      <c r="M36" s="161"/>
      <c r="N36" s="161"/>
      <c r="O36" s="161"/>
      <c r="P36" s="161"/>
      <c r="Q36" s="161"/>
    </row>
    <row r="37">
      <c r="A37" s="162"/>
      <c r="B37" s="169"/>
      <c r="C37" s="164"/>
      <c r="D37" s="75"/>
      <c r="E37" s="75"/>
      <c r="F37" s="167"/>
      <c r="G37" s="167"/>
      <c r="H37" s="75"/>
      <c r="I37" s="75"/>
      <c r="J37" s="75"/>
      <c r="K37" s="75"/>
      <c r="L37" s="75"/>
      <c r="M37" s="75"/>
      <c r="N37" s="75"/>
      <c r="O37" s="75"/>
      <c r="P37" s="75"/>
      <c r="Q37" s="75"/>
    </row>
    <row r="38">
      <c r="A38" s="157" t="str">
        <f>'Valor Resumo'!A30</f>
        <v>3.8</v>
      </c>
      <c r="B38" s="168" t="str">
        <f>'Valor Resumo'!B30</f>
        <v>SPDA</v>
      </c>
      <c r="C38" s="159" t="str">
        <f>'Valor Resumo'!E30</f>
        <v/>
      </c>
      <c r="D38" s="166" t="str">
        <f>C38/$C$9</f>
        <v>#DIV/0!</v>
      </c>
      <c r="E38" s="161"/>
      <c r="F38" s="161">
        <f t="shared" ref="F38:G38" si="9">$C$38*F39</f>
        <v>0</v>
      </c>
      <c r="G38" s="161">
        <f t="shared" si="9"/>
        <v>0</v>
      </c>
      <c r="H38" s="161"/>
      <c r="I38" s="161"/>
      <c r="J38" s="161"/>
      <c r="K38" s="161"/>
      <c r="L38" s="161"/>
      <c r="M38" s="161"/>
      <c r="N38" s="161"/>
      <c r="O38" s="161"/>
      <c r="P38" s="161"/>
      <c r="Q38" s="161"/>
    </row>
    <row r="39">
      <c r="A39" s="162"/>
      <c r="B39" s="163"/>
      <c r="C39" s="164"/>
      <c r="D39" s="75"/>
      <c r="E39" s="75"/>
      <c r="F39" s="167"/>
      <c r="G39" s="167"/>
      <c r="H39" s="75"/>
      <c r="I39" s="75"/>
      <c r="J39" s="75"/>
      <c r="K39" s="75"/>
      <c r="L39" s="75"/>
      <c r="M39" s="75"/>
      <c r="N39" s="75"/>
      <c r="O39" s="75"/>
      <c r="P39" s="75"/>
      <c r="Q39" s="75"/>
    </row>
    <row r="40">
      <c r="A40" s="157" t="str">
        <f>'Valor Resumo'!A31</f>
        <v>3.9</v>
      </c>
      <c r="B40" s="168" t="str">
        <f>'Valor Resumo'!B31</f>
        <v>Impermeabilização</v>
      </c>
      <c r="C40" s="159" t="str">
        <f>'Valor Resumo'!E31</f>
        <v/>
      </c>
      <c r="D40" s="166" t="str">
        <f>C40/$C$9</f>
        <v>#DIV/0!</v>
      </c>
      <c r="E40" s="161"/>
      <c r="F40" s="161">
        <f t="shared" ref="F40:G40" si="10">$C$40*F41</f>
        <v>0</v>
      </c>
      <c r="G40" s="161">
        <f t="shared" si="10"/>
        <v>0</v>
      </c>
      <c r="H40" s="161"/>
      <c r="I40" s="161"/>
      <c r="J40" s="161"/>
      <c r="K40" s="161"/>
      <c r="L40" s="161"/>
      <c r="M40" s="161"/>
      <c r="N40" s="161"/>
      <c r="O40" s="161"/>
      <c r="P40" s="161"/>
      <c r="Q40" s="161"/>
    </row>
    <row r="41">
      <c r="A41" s="162"/>
      <c r="B41" s="169"/>
      <c r="C41" s="164"/>
      <c r="D41" s="75"/>
      <c r="E41" s="75"/>
      <c r="F41" s="167"/>
      <c r="G41" s="167"/>
      <c r="H41" s="75"/>
      <c r="I41" s="75"/>
      <c r="J41" s="75"/>
      <c r="K41" s="75"/>
      <c r="L41" s="75"/>
      <c r="M41" s="75"/>
      <c r="N41" s="75"/>
      <c r="O41" s="75"/>
      <c r="P41" s="75"/>
      <c r="Q41" s="75"/>
    </row>
    <row r="42">
      <c r="A42" s="157" t="str">
        <f>'Valor Resumo'!A32</f>
        <v>3.10</v>
      </c>
      <c r="B42" s="168" t="str">
        <f>'Valor Resumo'!B32</f>
        <v>Sistema fotovoltaico de energia</v>
      </c>
      <c r="C42" s="159" t="str">
        <f>'Valor Resumo'!E32</f>
        <v/>
      </c>
      <c r="D42" s="166" t="str">
        <f>C42/$C$9</f>
        <v>#DIV/0!</v>
      </c>
      <c r="E42" s="161"/>
      <c r="F42" s="161">
        <f t="shared" ref="F42:G42" si="11">$C$42*F43</f>
        <v>0</v>
      </c>
      <c r="G42" s="161">
        <f t="shared" si="11"/>
        <v>0</v>
      </c>
      <c r="H42" s="161"/>
      <c r="I42" s="161"/>
      <c r="J42" s="161"/>
      <c r="K42" s="161"/>
      <c r="L42" s="161"/>
      <c r="M42" s="161"/>
      <c r="N42" s="161"/>
      <c r="O42" s="161"/>
      <c r="P42" s="161"/>
      <c r="Q42" s="161"/>
    </row>
    <row r="43">
      <c r="A43" s="162"/>
      <c r="B43" s="169"/>
      <c r="C43" s="164"/>
      <c r="D43" s="75"/>
      <c r="E43" s="75"/>
      <c r="F43" s="167"/>
      <c r="G43" s="167"/>
      <c r="H43" s="75"/>
      <c r="I43" s="75"/>
      <c r="J43" s="75"/>
      <c r="K43" s="75"/>
      <c r="L43" s="75"/>
      <c r="M43" s="75"/>
      <c r="N43" s="75"/>
      <c r="O43" s="75"/>
      <c r="P43" s="75"/>
      <c r="Q43" s="75"/>
    </row>
    <row r="44">
      <c r="A44" s="157" t="str">
        <f>'Valor Resumo'!A33</f>
        <v>3.11</v>
      </c>
      <c r="B44" s="168" t="str">
        <f>'Valor Resumo'!B33</f>
        <v>Fossa/ tratamento ecológico do esgoto</v>
      </c>
      <c r="C44" s="159" t="str">
        <f>'Valor Resumo'!E33</f>
        <v/>
      </c>
      <c r="D44" s="166" t="str">
        <f>C44/$C$9</f>
        <v>#DIV/0!</v>
      </c>
      <c r="E44" s="161"/>
      <c r="F44" s="161">
        <f t="shared" ref="F44:G44" si="12">$C$44*F45</f>
        <v>0</v>
      </c>
      <c r="G44" s="161">
        <f t="shared" si="12"/>
        <v>0</v>
      </c>
      <c r="H44" s="161"/>
      <c r="I44" s="161"/>
      <c r="J44" s="161"/>
      <c r="K44" s="161"/>
      <c r="L44" s="161"/>
      <c r="M44" s="161"/>
      <c r="N44" s="161"/>
      <c r="O44" s="161"/>
      <c r="P44" s="161"/>
      <c r="Q44" s="161"/>
    </row>
    <row r="45">
      <c r="A45" s="162"/>
      <c r="B45" s="169"/>
      <c r="C45" s="164"/>
      <c r="D45" s="75"/>
      <c r="E45" s="75"/>
      <c r="F45" s="167"/>
      <c r="G45" s="167"/>
      <c r="H45" s="75"/>
      <c r="I45" s="75"/>
      <c r="J45" s="75"/>
      <c r="K45" s="75"/>
      <c r="L45" s="75"/>
      <c r="M45" s="75"/>
      <c r="N45" s="75"/>
      <c r="O45" s="75"/>
      <c r="P45" s="75"/>
      <c r="Q45" s="75"/>
    </row>
    <row r="46">
      <c r="A46" s="157" t="str">
        <f>'Valor Resumo'!A34</f>
        <v>3.12</v>
      </c>
      <c r="B46" s="168" t="str">
        <f>'Valor Resumo'!B34</f>
        <v>Poço profundo</v>
      </c>
      <c r="C46" s="159" t="str">
        <f>'Valor Resumo'!E34</f>
        <v/>
      </c>
      <c r="D46" s="166" t="str">
        <f>C46/$C$9</f>
        <v>#DIV/0!</v>
      </c>
      <c r="E46" s="161"/>
      <c r="F46" s="161">
        <f t="shared" ref="F46:G46" si="13">$C$46*F47</f>
        <v>0</v>
      </c>
      <c r="G46" s="161">
        <f t="shared" si="13"/>
        <v>0</v>
      </c>
      <c r="H46" s="161"/>
      <c r="I46" s="161"/>
      <c r="J46" s="161"/>
      <c r="K46" s="161"/>
      <c r="L46" s="161"/>
      <c r="M46" s="161"/>
      <c r="N46" s="161"/>
      <c r="O46" s="161"/>
      <c r="P46" s="161"/>
      <c r="Q46" s="161"/>
    </row>
    <row r="47">
      <c r="A47" s="162"/>
      <c r="B47" s="163"/>
      <c r="C47" s="164"/>
      <c r="D47" s="75"/>
      <c r="E47" s="75"/>
      <c r="F47" s="167"/>
      <c r="G47" s="167"/>
      <c r="H47" s="75"/>
      <c r="I47" s="75"/>
      <c r="J47" s="75"/>
      <c r="K47" s="75"/>
      <c r="L47" s="75"/>
      <c r="M47" s="75"/>
      <c r="N47" s="75"/>
      <c r="O47" s="75"/>
      <c r="P47" s="75"/>
      <c r="Q47" s="75"/>
    </row>
    <row r="48">
      <c r="A48" s="151" t="str">
        <f>'Valor Resumo'!A35</f>
        <v>4</v>
      </c>
      <c r="B48" s="151" t="str">
        <f>'Valor Resumo'!B35</f>
        <v>Caderno de projeto e obra</v>
      </c>
      <c r="C48" s="152">
        <f>SUM(C49:C64)</f>
        <v>0</v>
      </c>
      <c r="D48" s="153" t="str">
        <f>C48/$C$91</f>
        <v>#DIV/0!</v>
      </c>
      <c r="E48" s="154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6"/>
      <c r="Q48" s="156"/>
    </row>
    <row r="49">
      <c r="A49" s="157" t="str">
        <f>'Valor Resumo'!A36</f>
        <v>4.1</v>
      </c>
      <c r="B49" s="168" t="str">
        <f>'Valor Resumo'!B36</f>
        <v>Memorial descritivo, Memorial de cálculo e Quantitativos</v>
      </c>
      <c r="C49" s="159" t="str">
        <f>'Valor Resumo'!E36</f>
        <v/>
      </c>
      <c r="D49" s="166" t="str">
        <f>C49/$C$9</f>
        <v>#DIV/0!</v>
      </c>
      <c r="E49" s="161"/>
      <c r="F49" s="161"/>
      <c r="G49" s="161">
        <f t="shared" ref="G49:H49" si="14">$C$49*G50</f>
        <v>0</v>
      </c>
      <c r="H49" s="161">
        <f t="shared" si="14"/>
        <v>0</v>
      </c>
      <c r="I49" s="161"/>
      <c r="J49" s="161"/>
      <c r="K49" s="161"/>
      <c r="L49" s="161"/>
      <c r="M49" s="161"/>
      <c r="N49" s="161"/>
      <c r="O49" s="161"/>
      <c r="P49" s="161"/>
      <c r="Q49" s="161"/>
    </row>
    <row r="50">
      <c r="A50" s="170"/>
      <c r="B50" s="169"/>
      <c r="C50" s="164"/>
      <c r="D50" s="75"/>
      <c r="E50" s="75"/>
      <c r="F50" s="75"/>
      <c r="G50" s="167"/>
      <c r="H50" s="167"/>
      <c r="I50" s="75"/>
      <c r="J50" s="75"/>
      <c r="K50" s="75"/>
      <c r="L50" s="75"/>
      <c r="M50" s="75"/>
      <c r="N50" s="75"/>
      <c r="O50" s="75"/>
      <c r="P50" s="75"/>
      <c r="Q50" s="75"/>
    </row>
    <row r="51">
      <c r="A51" s="157" t="str">
        <f>'Valor Resumo'!A37</f>
        <v>4.2</v>
      </c>
      <c r="B51" s="168" t="str">
        <f>'Valor Resumo'!B37</f>
        <v>Caderno de Encargos e Especificações Técnicas</v>
      </c>
      <c r="C51" s="159" t="str">
        <f>'Valor Resumo'!E37</f>
        <v/>
      </c>
      <c r="D51" s="166" t="str">
        <f>C51/$C$9</f>
        <v>#DIV/0!</v>
      </c>
      <c r="E51" s="161"/>
      <c r="F51" s="161"/>
      <c r="G51" s="161">
        <f t="shared" ref="G51:H51" si="15">$C$51*G52</f>
        <v>0</v>
      </c>
      <c r="H51" s="161">
        <f t="shared" si="15"/>
        <v>0</v>
      </c>
      <c r="I51" s="161"/>
      <c r="J51" s="161"/>
      <c r="K51" s="161"/>
      <c r="L51" s="161"/>
      <c r="M51" s="161"/>
      <c r="N51" s="161"/>
      <c r="O51" s="161"/>
      <c r="P51" s="161"/>
      <c r="Q51" s="161"/>
    </row>
    <row r="52">
      <c r="A52" s="170"/>
      <c r="B52" s="169"/>
      <c r="C52" s="164"/>
      <c r="D52" s="75"/>
      <c r="E52" s="75"/>
      <c r="F52" s="75"/>
      <c r="G52" s="167"/>
      <c r="H52" s="167"/>
      <c r="I52" s="75"/>
      <c r="J52" s="75"/>
      <c r="K52" s="75"/>
      <c r="L52" s="75"/>
      <c r="M52" s="75"/>
      <c r="N52" s="75"/>
      <c r="O52" s="75"/>
      <c r="P52" s="75"/>
      <c r="Q52" s="75"/>
    </row>
    <row r="53">
      <c r="A53" s="157" t="str">
        <f>'Valor Resumo'!A38</f>
        <v>4.3</v>
      </c>
      <c r="B53" s="168" t="str">
        <f>'Valor Resumo'!B38</f>
        <v>ARTs</v>
      </c>
      <c r="C53" s="159" t="str">
        <f>'Valor Resumo'!E38</f>
        <v/>
      </c>
      <c r="D53" s="166" t="str">
        <f>C53/$C$9</f>
        <v>#DIV/0!</v>
      </c>
      <c r="E53" s="161"/>
      <c r="F53" s="161"/>
      <c r="G53" s="161">
        <f t="shared" ref="G53:H53" si="16">$C$53*G54</f>
        <v>0</v>
      </c>
      <c r="H53" s="161">
        <f t="shared" si="16"/>
        <v>0</v>
      </c>
      <c r="I53" s="161"/>
      <c r="J53" s="161"/>
      <c r="K53" s="161"/>
      <c r="L53" s="161"/>
      <c r="M53" s="161"/>
      <c r="N53" s="161"/>
      <c r="O53" s="161"/>
      <c r="P53" s="161"/>
      <c r="Q53" s="161"/>
    </row>
    <row r="54">
      <c r="A54" s="170"/>
      <c r="B54" s="169"/>
      <c r="C54" s="164"/>
      <c r="D54" s="75"/>
      <c r="E54" s="75"/>
      <c r="F54" s="75"/>
      <c r="G54" s="167"/>
      <c r="H54" s="167"/>
      <c r="I54" s="75"/>
      <c r="J54" s="75"/>
      <c r="K54" s="75"/>
      <c r="L54" s="75"/>
      <c r="M54" s="75"/>
      <c r="N54" s="75"/>
      <c r="O54" s="75"/>
      <c r="P54" s="75"/>
      <c r="Q54" s="75"/>
    </row>
    <row r="55">
      <c r="A55" s="157" t="str">
        <f>'Valor Resumo'!A39</f>
        <v>4.4</v>
      </c>
      <c r="B55" s="168" t="str">
        <f>'Valor Resumo'!B39</f>
        <v>Orçamento e cronograma</v>
      </c>
      <c r="C55" s="159" t="str">
        <f>'Valor Resumo'!E39</f>
        <v/>
      </c>
      <c r="D55" s="166" t="str">
        <f>C55/$C$9</f>
        <v>#DIV/0!</v>
      </c>
      <c r="E55" s="161"/>
      <c r="F55" s="161"/>
      <c r="G55" s="161">
        <f t="shared" ref="G55:H55" si="17">$C$55*G56</f>
        <v>0</v>
      </c>
      <c r="H55" s="161">
        <f t="shared" si="17"/>
        <v>0</v>
      </c>
      <c r="I55" s="161"/>
      <c r="J55" s="161"/>
      <c r="K55" s="161"/>
      <c r="L55" s="161"/>
      <c r="M55" s="161"/>
      <c r="N55" s="161"/>
      <c r="O55" s="161"/>
      <c r="P55" s="161"/>
      <c r="Q55" s="161"/>
    </row>
    <row r="56">
      <c r="A56" s="170"/>
      <c r="B56" s="169"/>
      <c r="C56" s="164"/>
      <c r="D56" s="75"/>
      <c r="E56" s="75"/>
      <c r="F56" s="75"/>
      <c r="G56" s="167"/>
      <c r="H56" s="167"/>
      <c r="I56" s="75"/>
      <c r="J56" s="75"/>
      <c r="K56" s="75"/>
      <c r="L56" s="75"/>
      <c r="M56" s="75"/>
      <c r="N56" s="75"/>
      <c r="O56" s="75"/>
      <c r="P56" s="75"/>
      <c r="Q56" s="75"/>
    </row>
    <row r="57">
      <c r="A57" s="157" t="str">
        <f>'Valor Resumo'!A40</f>
        <v>4.5</v>
      </c>
      <c r="B57" s="168" t="str">
        <f>'Valor Resumo'!B40</f>
        <v>Planejamento do canteiro de obras</v>
      </c>
      <c r="C57" s="159" t="str">
        <f>'Valor Resumo'!E40</f>
        <v/>
      </c>
      <c r="D57" s="166" t="str">
        <f>C57/$C$9</f>
        <v>#DIV/0!</v>
      </c>
      <c r="E57" s="161"/>
      <c r="F57" s="161"/>
      <c r="G57" s="161">
        <f t="shared" ref="G57:H57" si="18">$C$57*G58</f>
        <v>0</v>
      </c>
      <c r="H57" s="161">
        <f t="shared" si="18"/>
        <v>0</v>
      </c>
      <c r="I57" s="161"/>
      <c r="J57" s="161"/>
      <c r="K57" s="161"/>
      <c r="L57" s="161"/>
      <c r="M57" s="161"/>
      <c r="N57" s="161"/>
      <c r="O57" s="161"/>
      <c r="P57" s="161"/>
      <c r="Q57" s="161"/>
    </row>
    <row r="58">
      <c r="A58" s="170"/>
      <c r="B58" s="169"/>
      <c r="C58" s="164"/>
      <c r="D58" s="75"/>
      <c r="E58" s="75"/>
      <c r="F58" s="75"/>
      <c r="G58" s="167">
        <v>1.0</v>
      </c>
      <c r="H58" s="75"/>
      <c r="I58" s="75"/>
      <c r="J58" s="75"/>
      <c r="K58" s="75"/>
      <c r="L58" s="75"/>
      <c r="M58" s="75"/>
      <c r="N58" s="75"/>
      <c r="O58" s="75"/>
      <c r="P58" s="75"/>
      <c r="Q58" s="75"/>
    </row>
    <row r="59">
      <c r="A59" s="157" t="str">
        <f>'Valor Resumo'!A41</f>
        <v>4.6</v>
      </c>
      <c r="B59" s="168" t="str">
        <f>'Valor Resumo'!B41</f>
        <v>Licenciamentos e aprovações</v>
      </c>
      <c r="C59" s="159" t="str">
        <f>'Valor Resumo'!E41</f>
        <v/>
      </c>
      <c r="D59" s="166" t="str">
        <f>C59/$C$9</f>
        <v>#DIV/0!</v>
      </c>
      <c r="E59" s="161"/>
      <c r="F59" s="161"/>
      <c r="G59" s="161">
        <f t="shared" ref="G59:H59" si="19">$C$59*G60</f>
        <v>0</v>
      </c>
      <c r="H59" s="161">
        <f t="shared" si="19"/>
        <v>0</v>
      </c>
      <c r="I59" s="161"/>
      <c r="J59" s="161"/>
      <c r="K59" s="161"/>
      <c r="L59" s="161"/>
      <c r="M59" s="161"/>
      <c r="N59" s="161"/>
      <c r="O59" s="161"/>
      <c r="P59" s="161"/>
      <c r="Q59" s="161"/>
    </row>
    <row r="60">
      <c r="A60" s="170"/>
      <c r="B60" s="169"/>
      <c r="C60" s="164"/>
      <c r="D60" s="75"/>
      <c r="E60" s="75"/>
      <c r="F60" s="75"/>
      <c r="G60" s="167"/>
      <c r="H60" s="167"/>
      <c r="I60" s="75"/>
      <c r="J60" s="75"/>
      <c r="K60" s="75"/>
      <c r="L60" s="75"/>
      <c r="M60" s="75"/>
      <c r="N60" s="75"/>
      <c r="O60" s="75"/>
      <c r="P60" s="75"/>
      <c r="Q60" s="75"/>
    </row>
    <row r="61">
      <c r="A61" s="157" t="str">
        <f>'Valor Resumo'!A42</f>
        <v>4.7</v>
      </c>
      <c r="B61" s="168" t="str">
        <f>'Valor Resumo'!B42</f>
        <v>Autorização para perfurar o poço</v>
      </c>
      <c r="C61" s="159" t="str">
        <f>'Valor Resumo'!E42</f>
        <v/>
      </c>
      <c r="D61" s="166" t="str">
        <f>C61/$C$9</f>
        <v>#DIV/0!</v>
      </c>
      <c r="E61" s="161"/>
      <c r="F61" s="161"/>
      <c r="G61" s="161">
        <f t="shared" ref="G61:H61" si="20">$C$61*G62</f>
        <v>0</v>
      </c>
      <c r="H61" s="161">
        <f t="shared" si="20"/>
        <v>0</v>
      </c>
      <c r="I61" s="161"/>
      <c r="J61" s="161"/>
      <c r="K61" s="161"/>
      <c r="L61" s="161"/>
      <c r="M61" s="161"/>
      <c r="N61" s="161"/>
      <c r="O61" s="161"/>
      <c r="P61" s="161"/>
      <c r="Q61" s="161"/>
    </row>
    <row r="62">
      <c r="A62" s="170"/>
      <c r="B62" s="169"/>
      <c r="C62" s="164"/>
      <c r="D62" s="75"/>
      <c r="E62" s="75"/>
      <c r="F62" s="75"/>
      <c r="G62" s="167"/>
      <c r="H62" s="167"/>
      <c r="I62" s="75"/>
      <c r="J62" s="75"/>
      <c r="K62" s="75"/>
      <c r="L62" s="75"/>
      <c r="M62" s="75"/>
      <c r="N62" s="75"/>
      <c r="O62" s="75"/>
      <c r="P62" s="75"/>
      <c r="Q62" s="75"/>
    </row>
    <row r="63">
      <c r="A63" s="157" t="str">
        <f>'Valor Resumo'!A43</f>
        <v>4.8</v>
      </c>
      <c r="B63" s="168" t="str">
        <f>'Valor Resumo'!B43</f>
        <v>Plano de Demolição </v>
      </c>
      <c r="C63" s="159" t="str">
        <f>'Valor Resumo'!E43</f>
        <v/>
      </c>
      <c r="D63" s="166" t="str">
        <f>C63/$C$9</f>
        <v>#DIV/0!</v>
      </c>
      <c r="E63" s="161"/>
      <c r="F63" s="161"/>
      <c r="G63" s="161">
        <f>$C$63*G64</f>
        <v>0</v>
      </c>
      <c r="H63" s="161">
        <f>$C$6*H64</f>
        <v>0</v>
      </c>
      <c r="I63" s="161"/>
      <c r="J63" s="161"/>
      <c r="K63" s="161"/>
      <c r="L63" s="161"/>
      <c r="M63" s="161"/>
      <c r="N63" s="161"/>
      <c r="O63" s="161"/>
      <c r="P63" s="161"/>
      <c r="Q63" s="161"/>
    </row>
    <row r="64">
      <c r="A64" s="162"/>
      <c r="B64" s="169"/>
      <c r="C64" s="164"/>
      <c r="D64" s="75"/>
      <c r="E64" s="75"/>
      <c r="F64" s="75"/>
      <c r="G64" s="167">
        <v>1.0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</row>
    <row r="65">
      <c r="A65" s="151" t="str">
        <f>'Valor Resumo'!A45</f>
        <v>5</v>
      </c>
      <c r="B65" s="151" t="str">
        <f>'Valor Resumo'!B45</f>
        <v>Atividades Prévias</v>
      </c>
      <c r="C65" s="152">
        <f>SUM(C66:C69)</f>
        <v>0</v>
      </c>
      <c r="D65" s="153" t="str">
        <f>C65/$C$91</f>
        <v>#DIV/0!</v>
      </c>
      <c r="E65" s="154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6"/>
      <c r="Q65" s="156"/>
    </row>
    <row r="66">
      <c r="A66" s="157" t="str">
        <f>'Valor Resumo'!A46</f>
        <v>5.1</v>
      </c>
      <c r="B66" s="168" t="str">
        <f>'Valor Resumo'!B46</f>
        <v>Demolição</v>
      </c>
      <c r="C66" s="159" t="str">
        <f>'Valor Resumo'!E46</f>
        <v/>
      </c>
      <c r="D66" s="166" t="str">
        <f>C66/$C$9</f>
        <v>#DIV/0!</v>
      </c>
      <c r="E66" s="161"/>
      <c r="F66" s="161"/>
      <c r="G66" s="161"/>
      <c r="H66" s="161">
        <f>$C$66*H67</f>
        <v>0</v>
      </c>
      <c r="I66" s="161"/>
      <c r="J66" s="161"/>
      <c r="K66" s="161"/>
      <c r="L66" s="161"/>
      <c r="M66" s="161"/>
      <c r="N66" s="161"/>
      <c r="O66" s="161"/>
      <c r="P66" s="161"/>
      <c r="Q66" s="161"/>
    </row>
    <row r="67">
      <c r="A67" s="170"/>
      <c r="B67" s="169"/>
      <c r="C67" s="164"/>
      <c r="D67" s="75"/>
      <c r="E67" s="75"/>
      <c r="F67" s="75"/>
      <c r="G67" s="75"/>
      <c r="H67" s="165">
        <v>1.0</v>
      </c>
      <c r="I67" s="75"/>
      <c r="J67" s="75"/>
      <c r="K67" s="75"/>
      <c r="L67" s="75"/>
      <c r="M67" s="75"/>
      <c r="N67" s="75"/>
      <c r="O67" s="75"/>
      <c r="P67" s="75"/>
      <c r="Q67" s="75"/>
    </row>
    <row r="68">
      <c r="A68" s="157" t="str">
        <f>'Valor Resumo'!A47</f>
        <v>5.2</v>
      </c>
      <c r="B68" s="168" t="str">
        <f>'Valor Resumo'!B47</f>
        <v>Serviços preliminares (mobilização, limpeza do terreno e canteiro)</v>
      </c>
      <c r="C68" s="159" t="str">
        <f>'Valor Resumo'!E47</f>
        <v/>
      </c>
      <c r="D68" s="166" t="str">
        <f>C68/$C$9</f>
        <v>#DIV/0!</v>
      </c>
      <c r="E68" s="161"/>
      <c r="F68" s="161"/>
      <c r="G68" s="161"/>
      <c r="H68" s="161">
        <f>$C$68*H69</f>
        <v>0</v>
      </c>
      <c r="I68" s="161"/>
      <c r="J68" s="161"/>
      <c r="K68" s="161"/>
      <c r="L68" s="161"/>
      <c r="M68" s="161"/>
      <c r="N68" s="161"/>
      <c r="O68" s="161"/>
      <c r="P68" s="161"/>
      <c r="Q68" s="161"/>
    </row>
    <row r="69">
      <c r="A69" s="170"/>
      <c r="B69" s="169"/>
      <c r="C69" s="164"/>
      <c r="D69" s="75"/>
      <c r="E69" s="75"/>
      <c r="F69" s="75"/>
      <c r="G69" s="75"/>
      <c r="H69" s="165">
        <v>1.0</v>
      </c>
      <c r="I69" s="75"/>
      <c r="J69" s="75"/>
      <c r="K69" s="75"/>
      <c r="L69" s="75"/>
      <c r="M69" s="75"/>
      <c r="N69" s="75"/>
      <c r="O69" s="75"/>
      <c r="P69" s="75"/>
      <c r="Q69" s="75"/>
    </row>
    <row r="70">
      <c r="A70" s="151" t="str">
        <f>'Valor Resumo'!A48</f>
        <v>6</v>
      </c>
      <c r="B70" s="151" t="str">
        <f>'Valor Resumo'!B48</f>
        <v>Implementação</v>
      </c>
      <c r="C70" s="152">
        <f>SUM(C71:C74)</f>
        <v>0</v>
      </c>
      <c r="D70" s="153" t="str">
        <f>C70/$C$91</f>
        <v>#DIV/0!</v>
      </c>
      <c r="E70" s="154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  <c r="Q70" s="156"/>
    </row>
    <row r="71">
      <c r="A71" s="157" t="str">
        <f>'Valor Resumo'!A49</f>
        <v>6.1</v>
      </c>
      <c r="B71" s="168" t="str">
        <f>'Valor Resumo'!B49</f>
        <v>Execução da escola</v>
      </c>
      <c r="C71" s="159" t="str">
        <f>'Valor Resumo'!E49</f>
        <v/>
      </c>
      <c r="D71" s="166" t="str">
        <f>C71/$C$9</f>
        <v>#DIV/0!</v>
      </c>
      <c r="E71" s="161"/>
      <c r="F71" s="161"/>
      <c r="G71" s="161"/>
      <c r="H71" s="161"/>
      <c r="I71" s="161">
        <f t="shared" ref="I71:L71" si="21">$C$71*I72</f>
        <v>0</v>
      </c>
      <c r="J71" s="161">
        <f t="shared" si="21"/>
        <v>0</v>
      </c>
      <c r="K71" s="161">
        <f t="shared" si="21"/>
        <v>0</v>
      </c>
      <c r="L71" s="161">
        <f t="shared" si="21"/>
        <v>0</v>
      </c>
      <c r="M71" s="161"/>
      <c r="N71" s="161"/>
      <c r="O71" s="161"/>
      <c r="P71" s="161"/>
      <c r="Q71" s="161"/>
    </row>
    <row r="72">
      <c r="A72" s="170"/>
      <c r="B72" s="169"/>
      <c r="C72" s="164"/>
      <c r="D72" s="75"/>
      <c r="E72" s="75"/>
      <c r="F72" s="75"/>
      <c r="G72" s="75"/>
      <c r="H72" s="75"/>
      <c r="I72" s="167"/>
      <c r="J72" s="167"/>
      <c r="K72" s="167"/>
      <c r="L72" s="167"/>
      <c r="M72" s="75"/>
      <c r="N72" s="75"/>
      <c r="O72" s="75"/>
      <c r="P72" s="75"/>
      <c r="Q72" s="75"/>
    </row>
    <row r="73">
      <c r="A73" s="157" t="str">
        <f>'Valor Resumo'!A50</f>
        <v>6.2</v>
      </c>
      <c r="B73" s="168" t="str">
        <f>'Valor Resumo'!B50</f>
        <v>Administração local (logística inclusa)</v>
      </c>
      <c r="C73" s="159" t="str">
        <f>'Valor Resumo'!E50</f>
        <v/>
      </c>
      <c r="D73" s="166" t="str">
        <f>C73/$C$9</f>
        <v>#DIV/0!</v>
      </c>
      <c r="E73" s="161"/>
      <c r="F73" s="161"/>
      <c r="G73" s="161"/>
      <c r="H73" s="161"/>
      <c r="I73" s="161">
        <f t="shared" ref="I73:L73" si="22">$C$73*I74</f>
        <v>0</v>
      </c>
      <c r="J73" s="161">
        <f t="shared" si="22"/>
        <v>0</v>
      </c>
      <c r="K73" s="161">
        <f t="shared" si="22"/>
        <v>0</v>
      </c>
      <c r="L73" s="161">
        <f t="shared" si="22"/>
        <v>0</v>
      </c>
      <c r="M73" s="161"/>
      <c r="N73" s="161"/>
      <c r="O73" s="161"/>
      <c r="P73" s="161"/>
      <c r="Q73" s="161"/>
    </row>
    <row r="74">
      <c r="A74" s="170"/>
      <c r="B74" s="169"/>
      <c r="C74" s="164"/>
      <c r="D74" s="75"/>
      <c r="E74" s="75"/>
      <c r="F74" s="75"/>
      <c r="G74" s="75"/>
      <c r="H74" s="75"/>
      <c r="I74" s="167"/>
      <c r="J74" s="167"/>
      <c r="K74" s="167"/>
      <c r="L74" s="167"/>
      <c r="M74" s="75"/>
      <c r="N74" s="75"/>
      <c r="O74" s="75"/>
      <c r="P74" s="75"/>
      <c r="Q74" s="75"/>
    </row>
    <row r="75">
      <c r="A75" s="151" t="str">
        <f>'Valor Resumo'!A51</f>
        <v>7</v>
      </c>
      <c r="B75" s="151" t="str">
        <f>'Valor Resumo'!B51</f>
        <v>Externa</v>
      </c>
      <c r="C75" s="152">
        <f>SUM(C76:C81)</f>
        <v>0</v>
      </c>
      <c r="D75" s="153" t="str">
        <f>C75/$C$91</f>
        <v>#DIV/0!</v>
      </c>
      <c r="E75" s="154"/>
      <c r="F75" s="155"/>
      <c r="G75" s="155"/>
      <c r="H75" s="155"/>
      <c r="I75" s="155"/>
      <c r="J75" s="155"/>
      <c r="K75" s="155"/>
      <c r="L75" s="155"/>
      <c r="M75" s="156"/>
      <c r="N75" s="156"/>
      <c r="O75" s="156"/>
      <c r="P75" s="156"/>
      <c r="Q75" s="156"/>
    </row>
    <row r="76">
      <c r="A76" s="157" t="str">
        <f>'Valor Resumo'!A52</f>
        <v>7.1</v>
      </c>
      <c r="B76" s="168" t="str">
        <f>'Valor Resumo'!B52</f>
        <v>Poço profundo</v>
      </c>
      <c r="C76" s="159" t="str">
        <f>'Valor Resumo'!E52</f>
        <v/>
      </c>
      <c r="D76" s="166" t="str">
        <f>C76/$C$9</f>
        <v>#DIV/0!</v>
      </c>
      <c r="E76" s="161"/>
      <c r="F76" s="161"/>
      <c r="G76" s="161"/>
      <c r="H76" s="161"/>
      <c r="I76" s="161">
        <f t="shared" ref="I76:L76" si="23">$C$76*I77</f>
        <v>0</v>
      </c>
      <c r="J76" s="161">
        <f t="shared" si="23"/>
        <v>0</v>
      </c>
      <c r="K76" s="161">
        <f t="shared" si="23"/>
        <v>0</v>
      </c>
      <c r="L76" s="161">
        <f t="shared" si="23"/>
        <v>0</v>
      </c>
      <c r="M76" s="161"/>
      <c r="N76" s="161"/>
      <c r="O76" s="161"/>
      <c r="P76" s="161"/>
      <c r="Q76" s="161"/>
    </row>
    <row r="77">
      <c r="A77" s="170"/>
      <c r="B77" s="169"/>
      <c r="C77" s="164"/>
      <c r="D77" s="75"/>
      <c r="E77" s="75"/>
      <c r="F77" s="75"/>
      <c r="G77" s="75"/>
      <c r="H77" s="75"/>
      <c r="I77" s="167"/>
      <c r="J77" s="167"/>
      <c r="K77" s="167"/>
      <c r="L77" s="167"/>
      <c r="M77" s="75"/>
      <c r="N77" s="75"/>
      <c r="O77" s="75"/>
      <c r="P77" s="75"/>
      <c r="Q77" s="75"/>
    </row>
    <row r="78">
      <c r="A78" s="157" t="str">
        <f>'Valor Resumo'!A53</f>
        <v>7.2</v>
      </c>
      <c r="B78" s="168" t="str">
        <f>'Valor Resumo'!B53</f>
        <v>Fossa septica</v>
      </c>
      <c r="C78" s="159" t="str">
        <f>'Valor Resumo'!E53</f>
        <v/>
      </c>
      <c r="D78" s="166" t="str">
        <f>C78/$C$9</f>
        <v>#DIV/0!</v>
      </c>
      <c r="E78" s="161"/>
      <c r="F78" s="161"/>
      <c r="G78" s="161"/>
      <c r="H78" s="161"/>
      <c r="I78" s="161">
        <f t="shared" ref="I78:L78" si="24">$C$78*I79</f>
        <v>0</v>
      </c>
      <c r="J78" s="161">
        <f t="shared" si="24"/>
        <v>0</v>
      </c>
      <c r="K78" s="161">
        <f t="shared" si="24"/>
        <v>0</v>
      </c>
      <c r="L78" s="161">
        <f t="shared" si="24"/>
        <v>0</v>
      </c>
      <c r="M78" s="161"/>
      <c r="N78" s="161"/>
      <c r="O78" s="161"/>
      <c r="P78" s="161"/>
      <c r="Q78" s="161"/>
    </row>
    <row r="79">
      <c r="A79" s="170"/>
      <c r="B79" s="169"/>
      <c r="C79" s="164"/>
      <c r="D79" s="75"/>
      <c r="E79" s="75"/>
      <c r="F79" s="75"/>
      <c r="G79" s="75"/>
      <c r="H79" s="75"/>
      <c r="I79" s="167"/>
      <c r="J79" s="167"/>
      <c r="K79" s="167"/>
      <c r="L79" s="167"/>
      <c r="M79" s="75"/>
      <c r="N79" s="75"/>
      <c r="O79" s="75"/>
      <c r="P79" s="75"/>
      <c r="Q79" s="75"/>
    </row>
    <row r="80">
      <c r="A80" s="157" t="str">
        <f>'Valor Resumo'!A54</f>
        <v>7.3</v>
      </c>
      <c r="B80" s="168" t="str">
        <f>'Valor Resumo'!B54</f>
        <v>Fechamento perimetral e urbanização</v>
      </c>
      <c r="C80" s="159" t="str">
        <f>'Valor Resumo'!E54</f>
        <v/>
      </c>
      <c r="D80" s="166" t="str">
        <f>C80/$C$9</f>
        <v>#DIV/0!</v>
      </c>
      <c r="E80" s="161"/>
      <c r="F80" s="161"/>
      <c r="G80" s="161"/>
      <c r="H80" s="161"/>
      <c r="I80" s="161">
        <f t="shared" ref="I80:L80" si="25">$C$80*I81</f>
        <v>0</v>
      </c>
      <c r="J80" s="161">
        <f t="shared" si="25"/>
        <v>0</v>
      </c>
      <c r="K80" s="161">
        <f t="shared" si="25"/>
        <v>0</v>
      </c>
      <c r="L80" s="161">
        <f t="shared" si="25"/>
        <v>0</v>
      </c>
      <c r="M80" s="161"/>
      <c r="N80" s="161"/>
      <c r="O80" s="161"/>
      <c r="P80" s="161"/>
      <c r="Q80" s="161"/>
    </row>
    <row r="81">
      <c r="A81" s="170"/>
      <c r="B81" s="169"/>
      <c r="C81" s="164"/>
      <c r="D81" s="75"/>
      <c r="E81" s="75"/>
      <c r="F81" s="75"/>
      <c r="G81" s="75"/>
      <c r="H81" s="75"/>
      <c r="I81" s="75"/>
      <c r="J81" s="75"/>
      <c r="K81" s="167"/>
      <c r="L81" s="167"/>
      <c r="M81" s="75"/>
      <c r="N81" s="75"/>
      <c r="O81" s="75"/>
      <c r="P81" s="75"/>
      <c r="Q81" s="75"/>
    </row>
    <row r="82">
      <c r="A82" s="151" t="str">
        <f>'Valor Resumo'!A55</f>
        <v>8</v>
      </c>
      <c r="B82" s="151" t="str">
        <f>'Valor Resumo'!B55</f>
        <v>Documental</v>
      </c>
      <c r="C82" s="152">
        <f>SUM(C83:C86)</f>
        <v>0</v>
      </c>
      <c r="D82" s="153" t="str">
        <f>C82/$C$91</f>
        <v>#DIV/0!</v>
      </c>
      <c r="E82" s="154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  <c r="Q82" s="156"/>
    </row>
    <row r="83">
      <c r="A83" s="157" t="str">
        <f>'Valor Resumo'!A56</f>
        <v>8.1</v>
      </c>
      <c r="B83" s="168" t="str">
        <f>'Valor Resumo'!B56</f>
        <v>Qualidade, saúde e segurança, meio ambiente e social</v>
      </c>
      <c r="C83" s="159" t="str">
        <f>'Valor Resumo'!E56</f>
        <v/>
      </c>
      <c r="D83" s="166" t="str">
        <f>C83/$C$9</f>
        <v>#DIV/0!</v>
      </c>
      <c r="E83" s="161"/>
      <c r="F83" s="161"/>
      <c r="G83" s="161"/>
      <c r="H83" s="161"/>
      <c r="I83" s="161">
        <f t="shared" ref="I83:M83" si="26">$C$83*I84</f>
        <v>0</v>
      </c>
      <c r="J83" s="161">
        <f t="shared" si="26"/>
        <v>0</v>
      </c>
      <c r="K83" s="161">
        <f t="shared" si="26"/>
        <v>0</v>
      </c>
      <c r="L83" s="161">
        <f t="shared" si="26"/>
        <v>0</v>
      </c>
      <c r="M83" s="161">
        <f t="shared" si="26"/>
        <v>0</v>
      </c>
      <c r="N83" s="161"/>
      <c r="O83" s="161"/>
      <c r="P83" s="161"/>
      <c r="Q83" s="161"/>
    </row>
    <row r="84">
      <c r="A84" s="170"/>
      <c r="B84" s="169"/>
      <c r="C84" s="164"/>
      <c r="D84" s="75"/>
      <c r="E84" s="75"/>
      <c r="F84" s="75"/>
      <c r="G84" s="75"/>
      <c r="H84" s="75"/>
      <c r="I84" s="167"/>
      <c r="J84" s="167"/>
      <c r="K84" s="167"/>
      <c r="L84" s="167"/>
      <c r="M84" s="167"/>
      <c r="N84" s="75"/>
      <c r="O84" s="75"/>
      <c r="P84" s="75"/>
      <c r="Q84" s="75"/>
    </row>
    <row r="85">
      <c r="A85" s="157" t="str">
        <f>'Valor Resumo'!A57</f>
        <v>8.2</v>
      </c>
      <c r="B85" s="168" t="str">
        <f>'Valor Resumo'!B57</f>
        <v>Documentação para emissão do Certificado de Recebimento (item 3.7)</v>
      </c>
      <c r="C85" s="159" t="str">
        <f>'Valor Resumo'!E57</f>
        <v/>
      </c>
      <c r="D85" s="166" t="str">
        <f>C85/$C$9</f>
        <v>#DIV/0!</v>
      </c>
      <c r="E85" s="161"/>
      <c r="F85" s="161"/>
      <c r="G85" s="161"/>
      <c r="H85" s="161"/>
      <c r="I85" s="161"/>
      <c r="J85" s="161"/>
      <c r="K85" s="161"/>
      <c r="L85" s="161"/>
      <c r="M85" s="161">
        <f>$C$85*M86</f>
        <v>0</v>
      </c>
      <c r="N85" s="161"/>
      <c r="O85" s="161"/>
      <c r="P85" s="161"/>
      <c r="Q85" s="161"/>
    </row>
    <row r="86">
      <c r="A86" s="170"/>
      <c r="B86" s="169"/>
      <c r="C86" s="164"/>
      <c r="D86" s="75"/>
      <c r="E86" s="75"/>
      <c r="F86" s="75"/>
      <c r="G86" s="75"/>
      <c r="H86" s="75"/>
      <c r="I86" s="75"/>
      <c r="J86" s="75"/>
      <c r="K86" s="75"/>
      <c r="L86" s="75"/>
      <c r="M86" s="167">
        <v>1.0</v>
      </c>
      <c r="N86" s="75"/>
      <c r="O86" s="75"/>
      <c r="P86" s="75"/>
      <c r="Q86" s="75"/>
    </row>
    <row r="87">
      <c r="A87" s="171" t="str">
        <f>'Valor Resumo'!A59</f>
        <v>9</v>
      </c>
      <c r="B87" s="172" t="str">
        <f>'Valor Resumo'!B59</f>
        <v>Relatórios trimestrais</v>
      </c>
      <c r="C87" s="173">
        <f>SUM(C88)</f>
        <v>0</v>
      </c>
      <c r="D87" s="174" t="str">
        <f>C87/$C$91</f>
        <v>#DIV/0!</v>
      </c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</row>
    <row r="88">
      <c r="A88" s="157" t="str">
        <f>'Valor Resumo'!A60</f>
        <v>5.1</v>
      </c>
      <c r="B88" s="176" t="str">
        <f>'Valor Resumo'!B60</f>
        <v>Realização dos reparos e informes trimestrais</v>
      </c>
      <c r="C88" s="177" t="str">
        <f>'Valor Resumo'!I60</f>
        <v/>
      </c>
      <c r="D88" s="166" t="str">
        <f>C88/$C$9</f>
        <v>#DIV/0!</v>
      </c>
      <c r="E88" s="178"/>
      <c r="F88" s="178"/>
      <c r="G88" s="178"/>
      <c r="H88" s="178"/>
      <c r="I88" s="178"/>
      <c r="J88" s="178"/>
      <c r="K88" s="178"/>
      <c r="L88" s="178"/>
      <c r="M88" s="178"/>
      <c r="N88" s="161">
        <f t="shared" ref="N88:Q88" si="27">$C$88*N89</f>
        <v>0</v>
      </c>
      <c r="O88" s="161">
        <f t="shared" si="27"/>
        <v>0</v>
      </c>
      <c r="P88" s="161">
        <f t="shared" si="27"/>
        <v>0</v>
      </c>
      <c r="Q88" s="161">
        <f t="shared" si="27"/>
        <v>0</v>
      </c>
    </row>
    <row r="89">
      <c r="A89" s="179"/>
      <c r="B89" s="180"/>
      <c r="C89" s="181"/>
      <c r="D89" s="182">
        <f>SUM(E89:Q89)</f>
        <v>1</v>
      </c>
      <c r="E89" s="75"/>
      <c r="F89" s="75"/>
      <c r="G89" s="75"/>
      <c r="H89" s="75"/>
      <c r="I89" s="75"/>
      <c r="J89" s="75"/>
      <c r="K89" s="75"/>
      <c r="L89" s="75"/>
      <c r="M89" s="75"/>
      <c r="N89" s="165">
        <v>0.25</v>
      </c>
      <c r="O89" s="165">
        <v>0.25</v>
      </c>
      <c r="P89" s="165">
        <v>0.25</v>
      </c>
      <c r="Q89" s="165">
        <v>0.25</v>
      </c>
    </row>
    <row r="90">
      <c r="A90" s="183"/>
      <c r="B90" s="184"/>
      <c r="C90" s="183"/>
      <c r="D90" s="183"/>
      <c r="E90" s="183"/>
      <c r="F90" s="183"/>
      <c r="G90" s="183"/>
      <c r="H90" s="183"/>
      <c r="I90" s="183"/>
      <c r="J90" s="183"/>
      <c r="K90" s="183"/>
      <c r="L90" s="183"/>
      <c r="M90" s="183"/>
      <c r="N90" s="183"/>
      <c r="O90" s="183"/>
      <c r="P90" s="183"/>
      <c r="Q90" s="185"/>
    </row>
    <row r="91">
      <c r="A91" s="186" t="s">
        <v>141</v>
      </c>
      <c r="B91" s="187"/>
      <c r="C91" s="188">
        <f>C9+C18+C23+C48+C65+C70+C75+C82+C87</f>
        <v>0</v>
      </c>
      <c r="D91" s="189" t="s">
        <v>142</v>
      </c>
      <c r="E91" s="190">
        <f t="shared" ref="E91:Q91" si="28">SUMIF(E9:E89,"&gt;1")</f>
        <v>0</v>
      </c>
      <c r="F91" s="191">
        <f t="shared" si="28"/>
        <v>0</v>
      </c>
      <c r="G91" s="191">
        <f t="shared" si="28"/>
        <v>0</v>
      </c>
      <c r="H91" s="191">
        <f t="shared" si="28"/>
        <v>0</v>
      </c>
      <c r="I91" s="191">
        <f t="shared" si="28"/>
        <v>0</v>
      </c>
      <c r="J91" s="191">
        <f t="shared" si="28"/>
        <v>0</v>
      </c>
      <c r="K91" s="191">
        <f t="shared" si="28"/>
        <v>0</v>
      </c>
      <c r="L91" s="191">
        <f t="shared" si="28"/>
        <v>0</v>
      </c>
      <c r="M91" s="191">
        <f t="shared" si="28"/>
        <v>0</v>
      </c>
      <c r="N91" s="191">
        <f t="shared" si="28"/>
        <v>0</v>
      </c>
      <c r="O91" s="191">
        <f t="shared" si="28"/>
        <v>0</v>
      </c>
      <c r="P91" s="191">
        <f t="shared" si="28"/>
        <v>0</v>
      </c>
      <c r="Q91" s="191">
        <f t="shared" si="28"/>
        <v>0</v>
      </c>
    </row>
    <row r="92">
      <c r="A92" s="192"/>
      <c r="B92" s="193"/>
      <c r="C92" s="194"/>
      <c r="D92" s="195" t="s">
        <v>143</v>
      </c>
      <c r="E92" s="196">
        <f>E91</f>
        <v>0</v>
      </c>
      <c r="F92" s="197">
        <f t="shared" ref="F92:Q92" si="29">E92+F91</f>
        <v>0</v>
      </c>
      <c r="G92" s="197">
        <f t="shared" si="29"/>
        <v>0</v>
      </c>
      <c r="H92" s="197">
        <f t="shared" si="29"/>
        <v>0</v>
      </c>
      <c r="I92" s="197">
        <f t="shared" si="29"/>
        <v>0</v>
      </c>
      <c r="J92" s="197">
        <f t="shared" si="29"/>
        <v>0</v>
      </c>
      <c r="K92" s="197">
        <f t="shared" si="29"/>
        <v>0</v>
      </c>
      <c r="L92" s="197">
        <f t="shared" si="29"/>
        <v>0</v>
      </c>
      <c r="M92" s="197">
        <f t="shared" si="29"/>
        <v>0</v>
      </c>
      <c r="N92" s="197">
        <f t="shared" si="29"/>
        <v>0</v>
      </c>
      <c r="O92" s="197">
        <f t="shared" si="29"/>
        <v>0</v>
      </c>
      <c r="P92" s="197">
        <f t="shared" si="29"/>
        <v>0</v>
      </c>
      <c r="Q92" s="197">
        <f t="shared" si="29"/>
        <v>0</v>
      </c>
    </row>
    <row r="93">
      <c r="A93" s="192"/>
      <c r="B93" s="193"/>
      <c r="C93" s="198"/>
      <c r="D93" s="199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1"/>
    </row>
    <row r="94">
      <c r="A94" s="192"/>
      <c r="B94" s="193"/>
      <c r="C94" s="202" t="s">
        <v>144</v>
      </c>
      <c r="D94" s="189" t="s">
        <v>142</v>
      </c>
      <c r="E94" s="203" t="str">
        <f t="shared" ref="E94:Q94" si="30">E91/$C$91</f>
        <v>#DIV/0!</v>
      </c>
      <c r="F94" s="203" t="str">
        <f t="shared" si="30"/>
        <v>#DIV/0!</v>
      </c>
      <c r="G94" s="203" t="str">
        <f t="shared" si="30"/>
        <v>#DIV/0!</v>
      </c>
      <c r="H94" s="203" t="str">
        <f t="shared" si="30"/>
        <v>#DIV/0!</v>
      </c>
      <c r="I94" s="203" t="str">
        <f t="shared" si="30"/>
        <v>#DIV/0!</v>
      </c>
      <c r="J94" s="203" t="str">
        <f t="shared" si="30"/>
        <v>#DIV/0!</v>
      </c>
      <c r="K94" s="203" t="str">
        <f t="shared" si="30"/>
        <v>#DIV/0!</v>
      </c>
      <c r="L94" s="203" t="str">
        <f t="shared" si="30"/>
        <v>#DIV/0!</v>
      </c>
      <c r="M94" s="203" t="str">
        <f t="shared" si="30"/>
        <v>#DIV/0!</v>
      </c>
      <c r="N94" s="203" t="str">
        <f t="shared" si="30"/>
        <v>#DIV/0!</v>
      </c>
      <c r="O94" s="203" t="str">
        <f t="shared" si="30"/>
        <v>#DIV/0!</v>
      </c>
      <c r="P94" s="203" t="str">
        <f t="shared" si="30"/>
        <v>#DIV/0!</v>
      </c>
      <c r="Q94" s="203" t="str">
        <f t="shared" si="30"/>
        <v>#DIV/0!</v>
      </c>
    </row>
    <row r="95">
      <c r="A95" s="204"/>
      <c r="B95" s="205"/>
      <c r="C95" s="206"/>
      <c r="D95" s="207" t="s">
        <v>143</v>
      </c>
      <c r="E95" s="208" t="str">
        <f>E94</f>
        <v>#DIV/0!</v>
      </c>
      <c r="F95" s="209" t="str">
        <f t="shared" ref="F95:Q95" si="31">E95+F94</f>
        <v>#DIV/0!</v>
      </c>
      <c r="G95" s="209" t="str">
        <f t="shared" si="31"/>
        <v>#DIV/0!</v>
      </c>
      <c r="H95" s="209" t="str">
        <f t="shared" si="31"/>
        <v>#DIV/0!</v>
      </c>
      <c r="I95" s="209" t="str">
        <f t="shared" si="31"/>
        <v>#DIV/0!</v>
      </c>
      <c r="J95" s="209" t="str">
        <f t="shared" si="31"/>
        <v>#DIV/0!</v>
      </c>
      <c r="K95" s="209" t="str">
        <f t="shared" si="31"/>
        <v>#DIV/0!</v>
      </c>
      <c r="L95" s="209" t="str">
        <f t="shared" si="31"/>
        <v>#DIV/0!</v>
      </c>
      <c r="M95" s="209" t="str">
        <f t="shared" si="31"/>
        <v>#DIV/0!</v>
      </c>
      <c r="N95" s="209" t="str">
        <f t="shared" si="31"/>
        <v>#DIV/0!</v>
      </c>
      <c r="O95" s="209" t="str">
        <f t="shared" si="31"/>
        <v>#DIV/0!</v>
      </c>
      <c r="P95" s="209" t="str">
        <f t="shared" si="31"/>
        <v>#DIV/0!</v>
      </c>
      <c r="Q95" s="209" t="str">
        <f t="shared" si="31"/>
        <v>#DIV/0!</v>
      </c>
    </row>
    <row r="96">
      <c r="A96" s="210"/>
      <c r="B96" s="211"/>
      <c r="C96" s="212"/>
      <c r="D96" s="213"/>
      <c r="E96" s="213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</row>
    <row r="97" ht="30.0" customHeight="1">
      <c r="A97" s="110" t="s">
        <v>118</v>
      </c>
      <c r="B97" s="111"/>
      <c r="C97" s="215"/>
      <c r="D97" s="15"/>
      <c r="E97" s="15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</row>
    <row r="98">
      <c r="A98" s="110" t="s">
        <v>119</v>
      </c>
      <c r="B98" s="111"/>
      <c r="C98" s="215"/>
      <c r="D98" s="15"/>
      <c r="E98" s="15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</row>
    <row r="99">
      <c r="A99" s="113" t="s">
        <v>120</v>
      </c>
      <c r="B99" s="114"/>
      <c r="C99" s="215"/>
      <c r="D99" s="15"/>
      <c r="E99" s="15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</row>
    <row r="100">
      <c r="A100" s="115" t="s">
        <v>121</v>
      </c>
      <c r="B100" s="116"/>
      <c r="C100" s="217"/>
      <c r="D100" s="15"/>
      <c r="E100" s="15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</row>
    <row r="101">
      <c r="A101" s="8"/>
      <c r="B101" s="21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</row>
    <row r="102">
      <c r="A102" s="8"/>
      <c r="B102" s="21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</row>
  </sheetData>
  <mergeCells count="5">
    <mergeCell ref="A1:B1"/>
    <mergeCell ref="A91:B95"/>
    <mergeCell ref="C91:C92"/>
    <mergeCell ref="C94:C95"/>
    <mergeCell ref="A100:B100"/>
  </mergeCells>
  <drawing r:id="rId1"/>
</worksheet>
</file>