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BVOCHORA\Downloads\"/>
    </mc:Choice>
  </mc:AlternateContent>
  <xr:revisionPtr revIDLastSave="0" documentId="13_ncr:1_{D3123338-C852-48E8-B8F2-6639A336F8C5}" xr6:coauthVersionLast="47" xr6:coauthVersionMax="47" xr10:uidLastSave="{00000000-0000-0000-0000-000000000000}"/>
  <bookViews>
    <workbookView xWindow="-120" yWindow="-120" windowWidth="29040" windowHeight="15720" firstSheet="1" activeTab="1" xr2:uid="{00000000-000D-0000-FFFF-FFFF00000000}"/>
  </bookViews>
  <sheets>
    <sheet name="Sheet1" sheetId="1" state="hidden" r:id="rId1"/>
    <sheet name="BoQ Deep Borehole 150  meter" sheetId="2" r:id="rId2"/>
  </sheets>
  <definedNames>
    <definedName name="_xlnm.Print_Area" localSheetId="1">'BoQ Deep Borehole 150  meter'!$A$1:$F$45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 l="1"/>
  <c r="F31" i="2"/>
  <c r="F30" i="2"/>
  <c r="F28" i="2"/>
  <c r="F27" i="2"/>
  <c r="F26" i="2"/>
  <c r="F25" i="2"/>
  <c r="F24" i="2"/>
  <c r="F13" i="2"/>
  <c r="F12" i="2"/>
  <c r="F11" i="2"/>
  <c r="F10" i="2"/>
  <c r="F9" i="2"/>
  <c r="F7" i="2"/>
  <c r="F6" i="2"/>
  <c r="F5" i="2"/>
  <c r="G10" i="1"/>
  <c r="H10" i="1" s="1"/>
  <c r="G9" i="1"/>
  <c r="H9" i="1" s="1"/>
  <c r="F34" i="2" l="1"/>
  <c r="F35" i="2" s="1"/>
  <c r="G19" i="1"/>
  <c r="I19" i="1"/>
  <c r="G11" i="1"/>
  <c r="I11" i="1" s="1"/>
  <c r="G6" i="1"/>
  <c r="G7" i="1"/>
  <c r="G8" i="1"/>
  <c r="G5" i="1"/>
  <c r="H7" i="1" l="1"/>
  <c r="H8" i="1"/>
  <c r="H6" i="1"/>
  <c r="H5" i="1"/>
  <c r="H20" i="1" l="1"/>
  <c r="G14" i="1"/>
  <c r="I14" i="1" s="1"/>
  <c r="G15" i="1"/>
  <c r="I15" i="1" s="1"/>
  <c r="G17" i="1"/>
  <c r="I17" i="1" s="1"/>
  <c r="G12" i="1"/>
  <c r="F18" i="1"/>
  <c r="G18" i="1" s="1"/>
  <c r="I18" i="1" s="1"/>
  <c r="E16" i="1"/>
  <c r="G16" i="1" s="1"/>
  <c r="I16" i="1" s="1"/>
  <c r="F13" i="1"/>
  <c r="G13" i="1" s="1"/>
  <c r="I13" i="1" s="1"/>
  <c r="G20" i="1" l="1"/>
  <c r="I12" i="1"/>
  <c r="I20" i="1" s="1"/>
</calcChain>
</file>

<file path=xl/sharedStrings.xml><?xml version="1.0" encoding="utf-8"?>
<sst xmlns="http://schemas.openxmlformats.org/spreadsheetml/2006/main" count="136" uniqueCount="117">
  <si>
    <t>Expected cost estimation for  latrine superstructure construction</t>
  </si>
  <si>
    <t>No.</t>
  </si>
  <si>
    <t>Description</t>
  </si>
  <si>
    <t>unit</t>
  </si>
  <si>
    <t>Qty</t>
  </si>
  <si>
    <t>Unit cost</t>
  </si>
  <si>
    <t>Grand Total Budget (in Birr)</t>
  </si>
  <si>
    <t xml:space="preserve">CISP contribution </t>
  </si>
  <si>
    <t>Matching from UNHCR</t>
  </si>
  <si>
    <t>For Nails, cement and others</t>
  </si>
  <si>
    <t>Latrine</t>
  </si>
  <si>
    <t>For CI sheet and Vent cap</t>
  </si>
  <si>
    <t>For eucalyptus</t>
  </si>
  <si>
    <t>For Sand ,aggregate and stone</t>
  </si>
  <si>
    <t>Office utilities</t>
  </si>
  <si>
    <t>Month</t>
  </si>
  <si>
    <t xml:space="preserve">Vehicle rental </t>
  </si>
  <si>
    <t>Day</t>
  </si>
  <si>
    <t>Salary and DSA of the WASH Expert for 60 days</t>
  </si>
  <si>
    <t>Person</t>
  </si>
  <si>
    <t>Contractor labor cost</t>
  </si>
  <si>
    <t>No</t>
  </si>
  <si>
    <t>Daily  laborers cost for materials delivery and causal works</t>
  </si>
  <si>
    <t>Transportation Cost for construction materials</t>
  </si>
  <si>
    <t>Trip</t>
  </si>
  <si>
    <t xml:space="preserve">Loading Unloading </t>
  </si>
  <si>
    <t>Ls</t>
  </si>
  <si>
    <t>Fuel Cost</t>
  </si>
  <si>
    <t>Lit</t>
  </si>
  <si>
    <t>Site Store keeper salary</t>
  </si>
  <si>
    <t>Guards salary</t>
  </si>
  <si>
    <t>Salary and DSA of the driver (for 2 months)</t>
  </si>
  <si>
    <t>Total</t>
  </si>
  <si>
    <t>ANNEX B - Price Proposal Form</t>
  </si>
  <si>
    <t xml:space="preserve">BoQ for Deep Wells Drillings @ Ura Owa River Side. </t>
  </si>
  <si>
    <t>Sr.No</t>
  </si>
  <si>
    <t xml:space="preserve">Description of Activity </t>
  </si>
  <si>
    <t xml:space="preserve">Unit </t>
  </si>
  <si>
    <t xml:space="preserve">Qty </t>
  </si>
  <si>
    <t xml:space="preserve">Unit Price (Delivered at Place -Ura)
ETB </t>
  </si>
  <si>
    <t>Total Price (Delivered 
at Place - Ura) 
ETB</t>
  </si>
  <si>
    <t>A</t>
  </si>
  <si>
    <t>Drilling Using Appropriate Technique.</t>
  </si>
  <si>
    <t>A.1</t>
  </si>
  <si>
    <t xml:space="preserve">Mobilization / Demobilization of all drilling equipment and required drilling crew to site . Inclusive cost involved in mobilization/demobilization of the entire set of equipment utilized for drilling. This includes all appurtenances </t>
  </si>
  <si>
    <t>LS</t>
  </si>
  <si>
    <t>A.2</t>
  </si>
  <si>
    <t>Drilling of BH with a finished internal diameter of 124mm</t>
  </si>
  <si>
    <t>Per M.</t>
  </si>
  <si>
    <t>A.3</t>
  </si>
  <si>
    <t>Reaming and Installation of temporary steel casing and pull back.</t>
  </si>
  <si>
    <t>A.4</t>
  </si>
  <si>
    <t>Placement of flush coupled - uPVC  casing and screen to clients instruction: Casing &amp; Screen string must be lowered into the hole under gravity induced by its own-weight-no loads placed on the string to push it into the ground permissible.   Any Hung ups  or blockages preventing string placement  to deign depth will require the string to be removed and the hole reamed or re-drilled at the contractors discretion  &amp; full cost.</t>
  </si>
  <si>
    <t>A.4.1</t>
  </si>
  <si>
    <t>Supply and install 6" uPVC  plain casing ( DN=150mm &amp; OD=158-160.0  MM, thickness ,t=4-4.4mm , pipe length with socket = 4 Meter  )</t>
  </si>
  <si>
    <t>A.4.2</t>
  </si>
  <si>
    <t>Supply and install 6" uPVC  slotted  casing ( DN=150mm &amp; OD=158 - 160  MM, thickness, t=4-4.4mm , Pipe length with socket = 3 Meter. )</t>
  </si>
  <si>
    <t>A.5</t>
  </si>
  <si>
    <t xml:space="preserve">Supply and installation of  washed filter river gravel pack </t>
  </si>
  <si>
    <t>M3</t>
  </si>
  <si>
    <t>A.6</t>
  </si>
  <si>
    <t>Collection of BHs sample. Each sample clearly marked with BH coordinates and depth of sample. All claims for payments must be supported with completed schedule of samples and logs.</t>
  </si>
  <si>
    <t>Per Well</t>
  </si>
  <si>
    <t>A.7</t>
  </si>
  <si>
    <t>Provision of a written BH log inclusive of the following information:</t>
  </si>
  <si>
    <t>A.7.1</t>
  </si>
  <si>
    <t>BH coordinate</t>
  </si>
  <si>
    <t>A.7.2</t>
  </si>
  <si>
    <t>BH Location.</t>
  </si>
  <si>
    <t>A.7.3</t>
  </si>
  <si>
    <t>BH drilled diameter.</t>
  </si>
  <si>
    <t>A.7.4</t>
  </si>
  <si>
    <t>Total Depth.</t>
  </si>
  <si>
    <t>A.7.5</t>
  </si>
  <si>
    <t>SWL.</t>
  </si>
  <si>
    <t>A.7.6</t>
  </si>
  <si>
    <t xml:space="preserve">Water Strikes, </t>
  </si>
  <si>
    <t>A.7.7</t>
  </si>
  <si>
    <t xml:space="preserve">Well yield </t>
  </si>
  <si>
    <t>A.7.8</t>
  </si>
  <si>
    <t>Date drilled</t>
  </si>
  <si>
    <t>A.7.9</t>
  </si>
  <si>
    <t>Dimensioned sketch of all installed uPVC casings ,plain &amp; slotted.</t>
  </si>
  <si>
    <t>A.7.10</t>
  </si>
  <si>
    <t>Drilling rig movements including time required to move the rig and complete the BH.</t>
  </si>
  <si>
    <t>A.8</t>
  </si>
  <si>
    <t>Reaming and grouting of the first 1.5 Meter for sanitary protection.</t>
  </si>
  <si>
    <t>A.9</t>
  </si>
  <si>
    <t>Well Development, by lowering drill pipe into BH &amp; air-blowing surging ( air-lifting ) to develop well until a full &amp; clean water established.</t>
  </si>
  <si>
    <t>Per Hour</t>
  </si>
  <si>
    <t>A.10</t>
  </si>
  <si>
    <t xml:space="preserve">Step draw down pumping Test &amp; Recovery measurement, including installation &amp; removal of test-pumping equipment. Selected pump should be lowered into the well under gravity induced by its own weight and (+rising main)assembly. Should the well be bent or distorted to an extent that the pump can not be lowered to its pump-setting depth, the well will require rectification by reaming or re-drilling at the contractors discretion and full cost. The drilling contractor should bring atleast two test pumps of different discharge capacity in order  to reach to the stablization of DWL. </t>
  </si>
  <si>
    <t>A.11</t>
  </si>
  <si>
    <t>Recovery time , waiting time , awaiting's client's instruction ( Max 8 Hrs. per day ) , assume no engine running.</t>
  </si>
  <si>
    <t>A.12</t>
  </si>
  <si>
    <t>Construction of sanitary well head and  concrete apron.</t>
  </si>
  <si>
    <t>A.13</t>
  </si>
  <si>
    <t xml:space="preserve">Supply and installation of 3 inch GI riser pipe, class B type with all required fittings and  GI adapters  </t>
  </si>
  <si>
    <t>Pcs</t>
  </si>
  <si>
    <t>A.14</t>
  </si>
  <si>
    <t xml:space="preserve">Installation of Deep well submersible pump that can pump water to the existing reservior located some 4 KM from BH point. Specification of the submersible pump and brand shouldbe checked by the client before procurement . </t>
  </si>
  <si>
    <t>A.15</t>
  </si>
  <si>
    <t xml:space="preserve">Supply of 6 " BH caps. </t>
  </si>
  <si>
    <t>B</t>
  </si>
  <si>
    <t>Supply &amp; Installation of ElectroMechanical Equipment</t>
  </si>
  <si>
    <t>B.1</t>
  </si>
  <si>
    <t>Supply and Installation of a high head electric submersible pump  with the folowing pump characterstic :  Q=  4 Lit/sec , TDH = [ 360 -400 ]  meter &amp; Power = 37 KW,all installation   as per the design of the well  with all accessories including power and senbsor electrode  cables, control panel and fuse ..</t>
  </si>
  <si>
    <t xml:space="preserve">Sub-Total  Tender Dum for 1 BH </t>
  </si>
  <si>
    <t>Grand Total for 2 Boreholes Without VAT</t>
  </si>
  <si>
    <t>AVAILABILITY DATE (delivery time in days):_________________________________________________________________</t>
  </si>
  <si>
    <t>PRICE VALIDITY:________________________________________________________________________________________</t>
  </si>
  <si>
    <t xml:space="preserve">DATE (today’s):____________________________________________________________________________________ </t>
  </si>
  <si>
    <t>NAME: __________________________________________________________________________________________</t>
  </si>
  <si>
    <t>SIGNATURE:_____________________________________________________________________________________</t>
  </si>
  <si>
    <t>IN THE CAPACITY OF (title e.g manager):_______________________________________________________________</t>
  </si>
  <si>
    <t>SIGN BID FOR AND ON BEHALF OF (company):_________________________________________________________</t>
  </si>
  <si>
    <t>OFFICIAL 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</si>
</sst>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 #,##0.00_ ;_ * \-#,##0.00_ ;_ * &quot;-&quot;??_ ;_ @_ "/>
    <numFmt numFmtId="165" formatCode="_ * #,##0_ ;_ * \-#,##0_ ;_ * &quot;-&quot;??_ ;_ @_ "/>
  </numFmts>
  <fonts count="10" x14ac:knownFonts="1">
    <font>
      <sz val="11"/>
      <color theme="1"/>
      <name val="Calibri"/>
      <family val="2"/>
      <scheme val="minor"/>
    </font>
    <font>
      <sz val="11"/>
      <color theme="1"/>
      <name val="Calibri"/>
      <family val="2"/>
      <scheme val="minor"/>
    </font>
    <font>
      <b/>
      <sz val="16"/>
      <color theme="1"/>
      <name val="Calibri"/>
      <family val="2"/>
      <scheme val="minor"/>
    </font>
    <font>
      <b/>
      <sz val="11"/>
      <color theme="1"/>
      <name val="Calibri"/>
      <family val="2"/>
      <scheme val="minor"/>
    </font>
    <font>
      <sz val="10"/>
      <color theme="1"/>
      <name val="Calibri"/>
      <family val="2"/>
      <scheme val="minor"/>
    </font>
    <font>
      <sz val="9"/>
      <color theme="1"/>
      <name val="Calibri"/>
      <family val="2"/>
      <scheme val="minor"/>
    </font>
    <font>
      <sz val="14"/>
      <color theme="1"/>
      <name val="Times New Roman"/>
      <family val="1"/>
    </font>
    <font>
      <sz val="14"/>
      <color theme="1"/>
      <name val="Calibri"/>
      <family val="2"/>
      <scheme val="minor"/>
    </font>
    <font>
      <sz val="8"/>
      <name val="Calibri"/>
      <family val="2"/>
      <scheme val="minor"/>
    </font>
    <font>
      <sz val="16"/>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53">
    <xf numFmtId="0" fontId="0" fillId="0" borderId="0" xfId="0"/>
    <xf numFmtId="164" fontId="0" fillId="0" borderId="0" xfId="1" applyFont="1"/>
    <xf numFmtId="164" fontId="0" fillId="0" borderId="0" xfId="0" applyNumberFormat="1"/>
    <xf numFmtId="0" fontId="0" fillId="0" borderId="1" xfId="0" applyBorder="1" applyAlignment="1">
      <alignment horizontal="center"/>
    </xf>
    <xf numFmtId="0" fontId="0" fillId="0" borderId="1" xfId="0" applyBorder="1"/>
    <xf numFmtId="164" fontId="0" fillId="0" borderId="1" xfId="1" applyFont="1" applyBorder="1"/>
    <xf numFmtId="164" fontId="0" fillId="0" borderId="1" xfId="0" applyNumberFormat="1" applyBorder="1"/>
    <xf numFmtId="0" fontId="0" fillId="0" borderId="1" xfId="0" applyBorder="1" applyAlignment="1">
      <alignment wrapText="1"/>
    </xf>
    <xf numFmtId="0" fontId="3" fillId="2" borderId="1" xfId="0" applyFont="1" applyFill="1" applyBorder="1" applyAlignment="1">
      <alignment horizontal="center"/>
    </xf>
    <xf numFmtId="0" fontId="3" fillId="2" borderId="1" xfId="0" applyFont="1" applyFill="1" applyBorder="1" applyAlignment="1">
      <alignment horizontal="center" wrapText="1"/>
    </xf>
    <xf numFmtId="164" fontId="3" fillId="0" borderId="1" xfId="0" applyNumberFormat="1" applyFont="1" applyBorder="1" applyAlignment="1">
      <alignment horizontal="center"/>
    </xf>
    <xf numFmtId="0" fontId="0" fillId="0" borderId="1" xfId="0" applyBorder="1" applyAlignment="1">
      <alignment horizontal="left"/>
    </xf>
    <xf numFmtId="164" fontId="0" fillId="0" borderId="1" xfId="1" applyFont="1" applyBorder="1" applyAlignment="1">
      <alignment horizontal="center"/>
    </xf>
    <xf numFmtId="164" fontId="3" fillId="3" borderId="3" xfId="0" applyNumberFormat="1" applyFont="1" applyFill="1" applyBorder="1"/>
    <xf numFmtId="164" fontId="3" fillId="3" borderId="1" xfId="0" applyNumberFormat="1" applyFont="1" applyFill="1" applyBorder="1"/>
    <xf numFmtId="165" fontId="0" fillId="0" borderId="2" xfId="0" applyNumberFormat="1" applyBorder="1"/>
    <xf numFmtId="164" fontId="3" fillId="3" borderId="3" xfId="1" applyFont="1" applyFill="1" applyBorder="1" applyAlignment="1">
      <alignment horizontal="center"/>
    </xf>
    <xf numFmtId="0" fontId="0" fillId="4" borderId="1" xfId="0" applyFill="1" applyBorder="1"/>
    <xf numFmtId="164" fontId="3" fillId="0" borderId="1" xfId="1" applyFont="1" applyFill="1" applyBorder="1" applyAlignment="1">
      <alignment wrapText="1"/>
    </xf>
    <xf numFmtId="0" fontId="0" fillId="0" borderId="1" xfId="0" applyBorder="1" applyAlignment="1">
      <alignment horizontal="right"/>
    </xf>
    <xf numFmtId="165" fontId="0" fillId="0" borderId="2" xfId="0" applyNumberFormat="1" applyBorder="1" applyAlignment="1">
      <alignment horizontal="right"/>
    </xf>
    <xf numFmtId="43" fontId="0" fillId="0" borderId="0" xfId="0" applyNumberFormat="1"/>
    <xf numFmtId="164" fontId="0" fillId="0" borderId="4" xfId="0" applyNumberFormat="1" applyBorder="1"/>
    <xf numFmtId="0" fontId="4"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7" fillId="0" borderId="0" xfId="0" applyFont="1"/>
    <xf numFmtId="0" fontId="3" fillId="0" borderId="0" xfId="0" applyFont="1"/>
    <xf numFmtId="0" fontId="3" fillId="0" borderId="0" xfId="0" applyFont="1" applyAlignment="1">
      <alignment vertical="center" wrapText="1"/>
    </xf>
    <xf numFmtId="0" fontId="0" fillId="0" borderId="6" xfId="0" applyBorder="1" applyAlignment="1">
      <alignment horizontal="center" vertical="center" wrapText="1"/>
    </xf>
    <xf numFmtId="0" fontId="0" fillId="0" borderId="0" xfId="0" applyAlignment="1">
      <alignment vertical="center"/>
    </xf>
    <xf numFmtId="0" fontId="0" fillId="0" borderId="1" xfId="0" applyBorder="1" applyAlignment="1">
      <alignment vertical="center"/>
    </xf>
    <xf numFmtId="0" fontId="3" fillId="0" borderId="1" xfId="0" applyFont="1" applyBorder="1" applyAlignment="1">
      <alignment vertical="center"/>
    </xf>
    <xf numFmtId="0" fontId="3" fillId="0" borderId="0" xfId="0" applyFont="1" applyAlignment="1">
      <alignment vertical="center"/>
    </xf>
    <xf numFmtId="43" fontId="5" fillId="0" borderId="1" xfId="2" applyFont="1" applyBorder="1" applyAlignment="1">
      <alignment vertical="center"/>
    </xf>
    <xf numFmtId="164" fontId="0" fillId="0" borderId="1" xfId="1" applyFont="1" applyBorder="1" applyAlignment="1">
      <alignment horizontal="center" vertical="center" wrapText="1"/>
    </xf>
    <xf numFmtId="164" fontId="1" fillId="0" borderId="1" xfId="1" applyFont="1" applyBorder="1" applyAlignment="1">
      <alignment horizontal="center" vertical="center" wrapText="1"/>
    </xf>
    <xf numFmtId="164" fontId="0" fillId="0" borderId="1" xfId="1" applyFont="1" applyBorder="1" applyAlignment="1">
      <alignment vertical="center"/>
    </xf>
    <xf numFmtId="164" fontId="0" fillId="0" borderId="1" xfId="1" applyFont="1" applyBorder="1" applyAlignment="1">
      <alignment horizontal="center" vertical="center"/>
    </xf>
    <xf numFmtId="164" fontId="0" fillId="0" borderId="0" xfId="1" applyFont="1" applyAlignment="1">
      <alignment vertical="center"/>
    </xf>
    <xf numFmtId="43" fontId="9" fillId="0" borderId="7" xfId="0" applyNumberFormat="1" applyFont="1" applyBorder="1" applyAlignment="1">
      <alignment vertical="center"/>
    </xf>
    <xf numFmtId="0" fontId="3" fillId="0" borderId="5" xfId="0" applyFont="1" applyBorder="1" applyAlignment="1">
      <alignment vertical="center"/>
    </xf>
    <xf numFmtId="0" fontId="3" fillId="0" borderId="5" xfId="0" applyFont="1" applyBorder="1" applyAlignment="1">
      <alignment vertical="center" wrapText="1"/>
    </xf>
    <xf numFmtId="0" fontId="0" fillId="0" borderId="1" xfId="0" applyBorder="1" applyAlignment="1">
      <alignment horizontal="center" vertical="center"/>
    </xf>
    <xf numFmtId="0" fontId="2" fillId="0" borderId="1" xfId="0" applyFont="1" applyBorder="1" applyAlignment="1">
      <alignment horizont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3" fillId="0" borderId="13" xfId="0" applyFont="1" applyBorder="1" applyAlignment="1">
      <alignment horizontal="left"/>
    </xf>
    <xf numFmtId="0" fontId="6" fillId="0" borderId="0" xfId="0" applyFont="1" applyAlignment="1">
      <alignment horizontal="left" vertical="center"/>
    </xf>
  </cellXfs>
  <cellStyles count="3">
    <cellStyle name="Comma" xfId="1" builtinId="3"/>
    <cellStyle name="Comma 2" xfId="2" xr:uid="{86E45EF8-1E16-438D-9BAD-90B5EA0BCA4F}"/>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K21"/>
  <sheetViews>
    <sheetView workbookViewId="0">
      <selection activeCell="I13" sqref="I13"/>
    </sheetView>
  </sheetViews>
  <sheetFormatPr defaultRowHeight="15" x14ac:dyDescent="0.25"/>
  <cols>
    <col min="2" max="2" width="8.5703125" customWidth="1"/>
    <col min="3" max="3" width="31" customWidth="1"/>
    <col min="4" max="4" width="7.5703125" customWidth="1"/>
    <col min="6" max="6" width="19.42578125" customWidth="1"/>
    <col min="7" max="7" width="16.85546875" customWidth="1"/>
    <col min="8" max="8" width="14.140625" customWidth="1"/>
    <col min="9" max="9" width="13.42578125" customWidth="1"/>
    <col min="11" max="11" width="10.140625" bestFit="1" customWidth="1"/>
  </cols>
  <sheetData>
    <row r="3" spans="2:11" ht="21" x14ac:dyDescent="0.35">
      <c r="B3" s="44" t="s">
        <v>0</v>
      </c>
      <c r="C3" s="44"/>
      <c r="D3" s="44"/>
      <c r="E3" s="44"/>
      <c r="F3" s="44"/>
      <c r="G3" s="44"/>
      <c r="H3" s="44"/>
      <c r="I3" s="4"/>
    </row>
    <row r="4" spans="2:11" ht="30" x14ac:dyDescent="0.25">
      <c r="B4" s="8" t="s">
        <v>1</v>
      </c>
      <c r="C4" s="8" t="s">
        <v>2</v>
      </c>
      <c r="D4" s="8" t="s">
        <v>3</v>
      </c>
      <c r="E4" s="8" t="s">
        <v>4</v>
      </c>
      <c r="F4" s="8" t="s">
        <v>5</v>
      </c>
      <c r="G4" s="9" t="s">
        <v>6</v>
      </c>
      <c r="H4" s="9" t="s">
        <v>7</v>
      </c>
      <c r="I4" s="9" t="s">
        <v>8</v>
      </c>
    </row>
    <row r="5" spans="2:11" x14ac:dyDescent="0.25">
      <c r="B5" s="3">
        <v>1</v>
      </c>
      <c r="C5" s="4" t="s">
        <v>9</v>
      </c>
      <c r="D5" s="6" t="s">
        <v>10</v>
      </c>
      <c r="E5" s="20">
        <v>23</v>
      </c>
      <c r="F5" s="5">
        <v>25909.456521739132</v>
      </c>
      <c r="G5" s="5">
        <f>E5*F5</f>
        <v>595917.5</v>
      </c>
      <c r="H5" s="10">
        <f>G5</f>
        <v>595917.5</v>
      </c>
      <c r="I5" s="18">
        <v>0</v>
      </c>
      <c r="K5" s="21"/>
    </row>
    <row r="6" spans="2:11" x14ac:dyDescent="0.25">
      <c r="B6" s="3">
        <v>2</v>
      </c>
      <c r="C6" s="4" t="s">
        <v>11</v>
      </c>
      <c r="D6" s="6" t="s">
        <v>10</v>
      </c>
      <c r="E6" s="20">
        <v>23</v>
      </c>
      <c r="F6" s="5">
        <v>25989.456521739132</v>
      </c>
      <c r="G6" s="5">
        <f t="shared" ref="G6:G11" si="0">E6*F6</f>
        <v>597757.5</v>
      </c>
      <c r="H6" s="10">
        <f t="shared" ref="H6:H10" si="1">G6</f>
        <v>597757.5</v>
      </c>
      <c r="I6" s="18">
        <v>0</v>
      </c>
      <c r="K6" s="21"/>
    </row>
    <row r="7" spans="2:11" x14ac:dyDescent="0.25">
      <c r="B7" s="3">
        <v>3</v>
      </c>
      <c r="C7" s="4" t="s">
        <v>12</v>
      </c>
      <c r="D7" s="6" t="s">
        <v>10</v>
      </c>
      <c r="E7" s="20">
        <v>23</v>
      </c>
      <c r="F7" s="5">
        <v>17907.608695652172</v>
      </c>
      <c r="G7" s="5">
        <f t="shared" si="0"/>
        <v>411874.99999999994</v>
      </c>
      <c r="H7" s="10">
        <f t="shared" si="1"/>
        <v>411874.99999999994</v>
      </c>
      <c r="I7" s="18">
        <v>0</v>
      </c>
      <c r="K7" s="21"/>
    </row>
    <row r="8" spans="2:11" x14ac:dyDescent="0.25">
      <c r="B8" s="3">
        <v>4</v>
      </c>
      <c r="C8" s="4" t="s">
        <v>13</v>
      </c>
      <c r="D8" s="6" t="s">
        <v>10</v>
      </c>
      <c r="E8" s="20">
        <v>23</v>
      </c>
      <c r="F8" s="5">
        <v>20009.456521739132</v>
      </c>
      <c r="G8" s="5">
        <f t="shared" si="0"/>
        <v>460217.50000000006</v>
      </c>
      <c r="H8" s="10">
        <f t="shared" si="1"/>
        <v>460217.50000000006</v>
      </c>
      <c r="I8" s="18">
        <v>0</v>
      </c>
      <c r="K8" s="21"/>
    </row>
    <row r="9" spans="2:11" x14ac:dyDescent="0.25">
      <c r="B9" s="3">
        <v>5</v>
      </c>
      <c r="C9" s="4" t="s">
        <v>14</v>
      </c>
      <c r="D9" s="6" t="s">
        <v>15</v>
      </c>
      <c r="E9" s="15">
        <v>2</v>
      </c>
      <c r="F9" s="5">
        <v>35000</v>
      </c>
      <c r="G9" s="5">
        <f t="shared" si="0"/>
        <v>70000</v>
      </c>
      <c r="H9" s="10">
        <f t="shared" si="1"/>
        <v>70000</v>
      </c>
      <c r="I9" s="18">
        <v>0</v>
      </c>
    </row>
    <row r="10" spans="2:11" x14ac:dyDescent="0.25">
      <c r="B10" s="3">
        <v>6</v>
      </c>
      <c r="C10" s="4" t="s">
        <v>16</v>
      </c>
      <c r="D10" s="6" t="s">
        <v>17</v>
      </c>
      <c r="E10" s="15">
        <v>30</v>
      </c>
      <c r="F10" s="5">
        <v>9000</v>
      </c>
      <c r="G10" s="5">
        <f t="shared" si="0"/>
        <v>270000</v>
      </c>
      <c r="H10" s="10">
        <f t="shared" si="1"/>
        <v>270000</v>
      </c>
      <c r="I10" s="18"/>
    </row>
    <row r="11" spans="2:11" x14ac:dyDescent="0.25">
      <c r="B11" s="3">
        <v>7</v>
      </c>
      <c r="C11" s="11" t="s">
        <v>18</v>
      </c>
      <c r="D11" s="3" t="s">
        <v>19</v>
      </c>
      <c r="E11" s="19">
        <v>1</v>
      </c>
      <c r="F11" s="12">
        <v>120500</v>
      </c>
      <c r="G11" s="12">
        <f t="shared" si="0"/>
        <v>120500</v>
      </c>
      <c r="H11" s="12">
        <v>0</v>
      </c>
      <c r="I11" s="6">
        <f>G11</f>
        <v>120500</v>
      </c>
    </row>
    <row r="12" spans="2:11" x14ac:dyDescent="0.25">
      <c r="B12" s="3">
        <v>8</v>
      </c>
      <c r="C12" s="4" t="s">
        <v>20</v>
      </c>
      <c r="D12" s="4" t="s">
        <v>21</v>
      </c>
      <c r="E12" s="4">
        <v>23</v>
      </c>
      <c r="F12" s="5">
        <v>51200</v>
      </c>
      <c r="G12" s="6">
        <f>E12*F12</f>
        <v>1177600</v>
      </c>
      <c r="H12" s="12">
        <v>0</v>
      </c>
      <c r="I12" s="6">
        <f>G12</f>
        <v>1177600</v>
      </c>
      <c r="J12" s="22"/>
    </row>
    <row r="13" spans="2:11" ht="30" x14ac:dyDescent="0.25">
      <c r="B13" s="3">
        <v>9</v>
      </c>
      <c r="C13" s="7" t="s">
        <v>22</v>
      </c>
      <c r="D13" s="4" t="s">
        <v>17</v>
      </c>
      <c r="E13" s="4">
        <v>50</v>
      </c>
      <c r="F13" s="5">
        <f>4*400</f>
        <v>1600</v>
      </c>
      <c r="G13" s="6">
        <f t="shared" ref="G13:G18" si="2">E13*F13</f>
        <v>80000</v>
      </c>
      <c r="H13" s="12">
        <v>0</v>
      </c>
      <c r="I13" s="6">
        <f t="shared" ref="I13:I19" si="3">G13</f>
        <v>80000</v>
      </c>
    </row>
    <row r="14" spans="2:11" ht="30" x14ac:dyDescent="0.25">
      <c r="B14" s="3">
        <v>10</v>
      </c>
      <c r="C14" s="7" t="s">
        <v>23</v>
      </c>
      <c r="D14" s="4" t="s">
        <v>24</v>
      </c>
      <c r="E14" s="4">
        <v>6</v>
      </c>
      <c r="F14" s="5">
        <v>10000</v>
      </c>
      <c r="G14" s="6">
        <f t="shared" si="2"/>
        <v>60000</v>
      </c>
      <c r="H14" s="12">
        <v>0</v>
      </c>
      <c r="I14" s="6">
        <f t="shared" si="3"/>
        <v>60000</v>
      </c>
    </row>
    <row r="15" spans="2:11" x14ac:dyDescent="0.25">
      <c r="B15" s="3">
        <v>11</v>
      </c>
      <c r="C15" s="4" t="s">
        <v>25</v>
      </c>
      <c r="D15" s="4" t="s">
        <v>26</v>
      </c>
      <c r="E15" s="4">
        <v>1</v>
      </c>
      <c r="F15" s="5">
        <v>40000</v>
      </c>
      <c r="G15" s="6">
        <f t="shared" si="2"/>
        <v>40000</v>
      </c>
      <c r="H15" s="12">
        <v>0</v>
      </c>
      <c r="I15" s="6">
        <f t="shared" si="3"/>
        <v>40000</v>
      </c>
    </row>
    <row r="16" spans="2:11" x14ac:dyDescent="0.25">
      <c r="B16" s="3">
        <v>12</v>
      </c>
      <c r="C16" s="4" t="s">
        <v>27</v>
      </c>
      <c r="D16" s="4" t="s">
        <v>28</v>
      </c>
      <c r="E16" s="4">
        <f>60*25</f>
        <v>1500</v>
      </c>
      <c r="F16" s="5">
        <v>125</v>
      </c>
      <c r="G16" s="6">
        <f t="shared" si="2"/>
        <v>187500</v>
      </c>
      <c r="H16" s="12">
        <v>0</v>
      </c>
      <c r="I16" s="6">
        <f t="shared" si="3"/>
        <v>187500</v>
      </c>
    </row>
    <row r="17" spans="2:9" x14ac:dyDescent="0.25">
      <c r="B17" s="3">
        <v>13</v>
      </c>
      <c r="C17" s="4" t="s">
        <v>29</v>
      </c>
      <c r="D17" s="4" t="s">
        <v>15</v>
      </c>
      <c r="E17" s="4">
        <v>2</v>
      </c>
      <c r="F17" s="5">
        <v>8000</v>
      </c>
      <c r="G17" s="6">
        <f t="shared" si="2"/>
        <v>16000</v>
      </c>
      <c r="H17" s="12">
        <v>0</v>
      </c>
      <c r="I17" s="6">
        <f t="shared" si="3"/>
        <v>16000</v>
      </c>
    </row>
    <row r="18" spans="2:9" x14ac:dyDescent="0.25">
      <c r="B18" s="3">
        <v>14</v>
      </c>
      <c r="C18" s="4" t="s">
        <v>30</v>
      </c>
      <c r="D18" s="4" t="s">
        <v>15</v>
      </c>
      <c r="E18" s="4">
        <v>2</v>
      </c>
      <c r="F18" s="5">
        <f>3*6000</f>
        <v>18000</v>
      </c>
      <c r="G18" s="6">
        <f t="shared" si="2"/>
        <v>36000</v>
      </c>
      <c r="H18" s="12">
        <v>0</v>
      </c>
      <c r="I18" s="6">
        <f t="shared" si="3"/>
        <v>36000</v>
      </c>
    </row>
    <row r="19" spans="2:9" ht="30" x14ac:dyDescent="0.25">
      <c r="B19" s="3">
        <v>15</v>
      </c>
      <c r="C19" s="7" t="s">
        <v>31</v>
      </c>
      <c r="D19" s="4" t="s">
        <v>19</v>
      </c>
      <c r="E19" s="4">
        <v>1</v>
      </c>
      <c r="F19" s="5">
        <v>92000</v>
      </c>
      <c r="G19" s="6">
        <f>E19*F19</f>
        <v>92000</v>
      </c>
      <c r="H19" s="12">
        <v>0</v>
      </c>
      <c r="I19" s="6">
        <f t="shared" si="3"/>
        <v>92000</v>
      </c>
    </row>
    <row r="20" spans="2:9" x14ac:dyDescent="0.25">
      <c r="B20" s="17"/>
      <c r="C20" s="17"/>
      <c r="D20" s="17"/>
      <c r="E20" s="17"/>
      <c r="F20" s="16" t="s">
        <v>32</v>
      </c>
      <c r="G20" s="13">
        <f>SUM(G5:G19)</f>
        <v>4215367.5</v>
      </c>
      <c r="H20" s="14">
        <f>SUM(H5:H18)</f>
        <v>2405767.5</v>
      </c>
      <c r="I20" s="14">
        <f>SUM(I5:I19)</f>
        <v>1809600</v>
      </c>
    </row>
    <row r="21" spans="2:9" x14ac:dyDescent="0.25">
      <c r="F21" s="1"/>
      <c r="G21" s="2"/>
    </row>
  </sheetData>
  <mergeCells count="1">
    <mergeCell ref="B3:H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06B72-4D04-4D82-8CDA-B6EC29FF868C}">
  <dimension ref="A1:F44"/>
  <sheetViews>
    <sheetView tabSelected="1" view="pageBreakPreview" topLeftCell="A26" zoomScaleNormal="100" zoomScaleSheetLayoutView="100" workbookViewId="0">
      <selection activeCell="C29" sqref="C29"/>
    </sheetView>
  </sheetViews>
  <sheetFormatPr defaultRowHeight="15" x14ac:dyDescent="0.25"/>
  <cols>
    <col min="1" max="1" width="6.7109375" customWidth="1"/>
    <col min="2" max="2" width="60.85546875" customWidth="1"/>
    <col min="3" max="3" width="8.5703125" customWidth="1"/>
    <col min="4" max="4" width="5.7109375" customWidth="1"/>
    <col min="5" max="5" width="13.28515625" customWidth="1"/>
    <col min="6" max="6" width="14.140625" customWidth="1"/>
    <col min="256" max="256" width="6.28515625" customWidth="1"/>
    <col min="257" max="257" width="49.140625" customWidth="1"/>
    <col min="258" max="258" width="8.5703125" customWidth="1"/>
    <col min="259" max="259" width="5.7109375" customWidth="1"/>
    <col min="260" max="260" width="9.42578125" customWidth="1"/>
    <col min="261" max="261" width="14.140625" customWidth="1"/>
    <col min="262" max="262" width="10.42578125" customWidth="1"/>
    <col min="512" max="512" width="6.28515625" customWidth="1"/>
    <col min="513" max="513" width="49.140625" customWidth="1"/>
    <col min="514" max="514" width="8.5703125" customWidth="1"/>
    <col min="515" max="515" width="5.7109375" customWidth="1"/>
    <col min="516" max="516" width="9.42578125" customWidth="1"/>
    <col min="517" max="517" width="14.140625" customWidth="1"/>
    <col min="518" max="518" width="10.42578125" customWidth="1"/>
    <col min="768" max="768" width="6.28515625" customWidth="1"/>
    <col min="769" max="769" width="49.140625" customWidth="1"/>
    <col min="770" max="770" width="8.5703125" customWidth="1"/>
    <col min="771" max="771" width="5.7109375" customWidth="1"/>
    <col min="772" max="772" width="9.42578125" customWidth="1"/>
    <col min="773" max="773" width="14.140625" customWidth="1"/>
    <col min="774" max="774" width="10.42578125" customWidth="1"/>
    <col min="1024" max="1024" width="6.28515625" customWidth="1"/>
    <col min="1025" max="1025" width="49.140625" customWidth="1"/>
    <col min="1026" max="1026" width="8.5703125" customWidth="1"/>
    <col min="1027" max="1027" width="5.7109375" customWidth="1"/>
    <col min="1028" max="1028" width="9.42578125" customWidth="1"/>
    <col min="1029" max="1029" width="14.140625" customWidth="1"/>
    <col min="1030" max="1030" width="10.42578125" customWidth="1"/>
    <col min="1280" max="1280" width="6.28515625" customWidth="1"/>
    <col min="1281" max="1281" width="49.140625" customWidth="1"/>
    <col min="1282" max="1282" width="8.5703125" customWidth="1"/>
    <col min="1283" max="1283" width="5.7109375" customWidth="1"/>
    <col min="1284" max="1284" width="9.42578125" customWidth="1"/>
    <col min="1285" max="1285" width="14.140625" customWidth="1"/>
    <col min="1286" max="1286" width="10.42578125" customWidth="1"/>
    <col min="1536" max="1536" width="6.28515625" customWidth="1"/>
    <col min="1537" max="1537" width="49.140625" customWidth="1"/>
    <col min="1538" max="1538" width="8.5703125" customWidth="1"/>
    <col min="1539" max="1539" width="5.7109375" customWidth="1"/>
    <col min="1540" max="1540" width="9.42578125" customWidth="1"/>
    <col min="1541" max="1541" width="14.140625" customWidth="1"/>
    <col min="1542" max="1542" width="10.42578125" customWidth="1"/>
    <col min="1792" max="1792" width="6.28515625" customWidth="1"/>
    <col min="1793" max="1793" width="49.140625" customWidth="1"/>
    <col min="1794" max="1794" width="8.5703125" customWidth="1"/>
    <col min="1795" max="1795" width="5.7109375" customWidth="1"/>
    <col min="1796" max="1796" width="9.42578125" customWidth="1"/>
    <col min="1797" max="1797" width="14.140625" customWidth="1"/>
    <col min="1798" max="1798" width="10.42578125" customWidth="1"/>
    <col min="2048" max="2048" width="6.28515625" customWidth="1"/>
    <col min="2049" max="2049" width="49.140625" customWidth="1"/>
    <col min="2050" max="2050" width="8.5703125" customWidth="1"/>
    <col min="2051" max="2051" width="5.7109375" customWidth="1"/>
    <col min="2052" max="2052" width="9.42578125" customWidth="1"/>
    <col min="2053" max="2053" width="14.140625" customWidth="1"/>
    <col min="2054" max="2054" width="10.42578125" customWidth="1"/>
    <col min="2304" max="2304" width="6.28515625" customWidth="1"/>
    <col min="2305" max="2305" width="49.140625" customWidth="1"/>
    <col min="2306" max="2306" width="8.5703125" customWidth="1"/>
    <col min="2307" max="2307" width="5.7109375" customWidth="1"/>
    <col min="2308" max="2308" width="9.42578125" customWidth="1"/>
    <col min="2309" max="2309" width="14.140625" customWidth="1"/>
    <col min="2310" max="2310" width="10.42578125" customWidth="1"/>
    <col min="2560" max="2560" width="6.28515625" customWidth="1"/>
    <col min="2561" max="2561" width="49.140625" customWidth="1"/>
    <col min="2562" max="2562" width="8.5703125" customWidth="1"/>
    <col min="2563" max="2563" width="5.7109375" customWidth="1"/>
    <col min="2564" max="2564" width="9.42578125" customWidth="1"/>
    <col min="2565" max="2565" width="14.140625" customWidth="1"/>
    <col min="2566" max="2566" width="10.42578125" customWidth="1"/>
    <col min="2816" max="2816" width="6.28515625" customWidth="1"/>
    <col min="2817" max="2817" width="49.140625" customWidth="1"/>
    <col min="2818" max="2818" width="8.5703125" customWidth="1"/>
    <col min="2819" max="2819" width="5.7109375" customWidth="1"/>
    <col min="2820" max="2820" width="9.42578125" customWidth="1"/>
    <col min="2821" max="2821" width="14.140625" customWidth="1"/>
    <col min="2822" max="2822" width="10.42578125" customWidth="1"/>
    <col min="3072" max="3072" width="6.28515625" customWidth="1"/>
    <col min="3073" max="3073" width="49.140625" customWidth="1"/>
    <col min="3074" max="3074" width="8.5703125" customWidth="1"/>
    <col min="3075" max="3075" width="5.7109375" customWidth="1"/>
    <col min="3076" max="3076" width="9.42578125" customWidth="1"/>
    <col min="3077" max="3077" width="14.140625" customWidth="1"/>
    <col min="3078" max="3078" width="10.42578125" customWidth="1"/>
    <col min="3328" max="3328" width="6.28515625" customWidth="1"/>
    <col min="3329" max="3329" width="49.140625" customWidth="1"/>
    <col min="3330" max="3330" width="8.5703125" customWidth="1"/>
    <col min="3331" max="3331" width="5.7109375" customWidth="1"/>
    <col min="3332" max="3332" width="9.42578125" customWidth="1"/>
    <col min="3333" max="3333" width="14.140625" customWidth="1"/>
    <col min="3334" max="3334" width="10.42578125" customWidth="1"/>
    <col min="3584" max="3584" width="6.28515625" customWidth="1"/>
    <col min="3585" max="3585" width="49.140625" customWidth="1"/>
    <col min="3586" max="3586" width="8.5703125" customWidth="1"/>
    <col min="3587" max="3587" width="5.7109375" customWidth="1"/>
    <col min="3588" max="3588" width="9.42578125" customWidth="1"/>
    <col min="3589" max="3589" width="14.140625" customWidth="1"/>
    <col min="3590" max="3590" width="10.42578125" customWidth="1"/>
    <col min="3840" max="3840" width="6.28515625" customWidth="1"/>
    <col min="3841" max="3841" width="49.140625" customWidth="1"/>
    <col min="3842" max="3842" width="8.5703125" customWidth="1"/>
    <col min="3843" max="3843" width="5.7109375" customWidth="1"/>
    <col min="3844" max="3844" width="9.42578125" customWidth="1"/>
    <col min="3845" max="3845" width="14.140625" customWidth="1"/>
    <col min="3846" max="3846" width="10.42578125" customWidth="1"/>
    <col min="4096" max="4096" width="6.28515625" customWidth="1"/>
    <col min="4097" max="4097" width="49.140625" customWidth="1"/>
    <col min="4098" max="4098" width="8.5703125" customWidth="1"/>
    <col min="4099" max="4099" width="5.7109375" customWidth="1"/>
    <col min="4100" max="4100" width="9.42578125" customWidth="1"/>
    <col min="4101" max="4101" width="14.140625" customWidth="1"/>
    <col min="4102" max="4102" width="10.42578125" customWidth="1"/>
    <col min="4352" max="4352" width="6.28515625" customWidth="1"/>
    <col min="4353" max="4353" width="49.140625" customWidth="1"/>
    <col min="4354" max="4354" width="8.5703125" customWidth="1"/>
    <col min="4355" max="4355" width="5.7109375" customWidth="1"/>
    <col min="4356" max="4356" width="9.42578125" customWidth="1"/>
    <col min="4357" max="4357" width="14.140625" customWidth="1"/>
    <col min="4358" max="4358" width="10.42578125" customWidth="1"/>
    <col min="4608" max="4608" width="6.28515625" customWidth="1"/>
    <col min="4609" max="4609" width="49.140625" customWidth="1"/>
    <col min="4610" max="4610" width="8.5703125" customWidth="1"/>
    <col min="4611" max="4611" width="5.7109375" customWidth="1"/>
    <col min="4612" max="4612" width="9.42578125" customWidth="1"/>
    <col min="4613" max="4613" width="14.140625" customWidth="1"/>
    <col min="4614" max="4614" width="10.42578125" customWidth="1"/>
    <col min="4864" max="4864" width="6.28515625" customWidth="1"/>
    <col min="4865" max="4865" width="49.140625" customWidth="1"/>
    <col min="4866" max="4866" width="8.5703125" customWidth="1"/>
    <col min="4867" max="4867" width="5.7109375" customWidth="1"/>
    <col min="4868" max="4868" width="9.42578125" customWidth="1"/>
    <col min="4869" max="4869" width="14.140625" customWidth="1"/>
    <col min="4870" max="4870" width="10.42578125" customWidth="1"/>
    <col min="5120" max="5120" width="6.28515625" customWidth="1"/>
    <col min="5121" max="5121" width="49.140625" customWidth="1"/>
    <col min="5122" max="5122" width="8.5703125" customWidth="1"/>
    <col min="5123" max="5123" width="5.7109375" customWidth="1"/>
    <col min="5124" max="5124" width="9.42578125" customWidth="1"/>
    <col min="5125" max="5125" width="14.140625" customWidth="1"/>
    <col min="5126" max="5126" width="10.42578125" customWidth="1"/>
    <col min="5376" max="5376" width="6.28515625" customWidth="1"/>
    <col min="5377" max="5377" width="49.140625" customWidth="1"/>
    <col min="5378" max="5378" width="8.5703125" customWidth="1"/>
    <col min="5379" max="5379" width="5.7109375" customWidth="1"/>
    <col min="5380" max="5380" width="9.42578125" customWidth="1"/>
    <col min="5381" max="5381" width="14.140625" customWidth="1"/>
    <col min="5382" max="5382" width="10.42578125" customWidth="1"/>
    <col min="5632" max="5632" width="6.28515625" customWidth="1"/>
    <col min="5633" max="5633" width="49.140625" customWidth="1"/>
    <col min="5634" max="5634" width="8.5703125" customWidth="1"/>
    <col min="5635" max="5635" width="5.7109375" customWidth="1"/>
    <col min="5636" max="5636" width="9.42578125" customWidth="1"/>
    <col min="5637" max="5637" width="14.140625" customWidth="1"/>
    <col min="5638" max="5638" width="10.42578125" customWidth="1"/>
    <col min="5888" max="5888" width="6.28515625" customWidth="1"/>
    <col min="5889" max="5889" width="49.140625" customWidth="1"/>
    <col min="5890" max="5890" width="8.5703125" customWidth="1"/>
    <col min="5891" max="5891" width="5.7109375" customWidth="1"/>
    <col min="5892" max="5892" width="9.42578125" customWidth="1"/>
    <col min="5893" max="5893" width="14.140625" customWidth="1"/>
    <col min="5894" max="5894" width="10.42578125" customWidth="1"/>
    <col min="6144" max="6144" width="6.28515625" customWidth="1"/>
    <col min="6145" max="6145" width="49.140625" customWidth="1"/>
    <col min="6146" max="6146" width="8.5703125" customWidth="1"/>
    <col min="6147" max="6147" width="5.7109375" customWidth="1"/>
    <col min="6148" max="6148" width="9.42578125" customWidth="1"/>
    <col min="6149" max="6149" width="14.140625" customWidth="1"/>
    <col min="6150" max="6150" width="10.42578125" customWidth="1"/>
    <col min="6400" max="6400" width="6.28515625" customWidth="1"/>
    <col min="6401" max="6401" width="49.140625" customWidth="1"/>
    <col min="6402" max="6402" width="8.5703125" customWidth="1"/>
    <col min="6403" max="6403" width="5.7109375" customWidth="1"/>
    <col min="6404" max="6404" width="9.42578125" customWidth="1"/>
    <col min="6405" max="6405" width="14.140625" customWidth="1"/>
    <col min="6406" max="6406" width="10.42578125" customWidth="1"/>
    <col min="6656" max="6656" width="6.28515625" customWidth="1"/>
    <col min="6657" max="6657" width="49.140625" customWidth="1"/>
    <col min="6658" max="6658" width="8.5703125" customWidth="1"/>
    <col min="6659" max="6659" width="5.7109375" customWidth="1"/>
    <col min="6660" max="6660" width="9.42578125" customWidth="1"/>
    <col min="6661" max="6661" width="14.140625" customWidth="1"/>
    <col min="6662" max="6662" width="10.42578125" customWidth="1"/>
    <col min="6912" max="6912" width="6.28515625" customWidth="1"/>
    <col min="6913" max="6913" width="49.140625" customWidth="1"/>
    <col min="6914" max="6914" width="8.5703125" customWidth="1"/>
    <col min="6915" max="6915" width="5.7109375" customWidth="1"/>
    <col min="6916" max="6916" width="9.42578125" customWidth="1"/>
    <col min="6917" max="6917" width="14.140625" customWidth="1"/>
    <col min="6918" max="6918" width="10.42578125" customWidth="1"/>
    <col min="7168" max="7168" width="6.28515625" customWidth="1"/>
    <col min="7169" max="7169" width="49.140625" customWidth="1"/>
    <col min="7170" max="7170" width="8.5703125" customWidth="1"/>
    <col min="7171" max="7171" width="5.7109375" customWidth="1"/>
    <col min="7172" max="7172" width="9.42578125" customWidth="1"/>
    <col min="7173" max="7173" width="14.140625" customWidth="1"/>
    <col min="7174" max="7174" width="10.42578125" customWidth="1"/>
    <col min="7424" max="7424" width="6.28515625" customWidth="1"/>
    <col min="7425" max="7425" width="49.140625" customWidth="1"/>
    <col min="7426" max="7426" width="8.5703125" customWidth="1"/>
    <col min="7427" max="7427" width="5.7109375" customWidth="1"/>
    <col min="7428" max="7428" width="9.42578125" customWidth="1"/>
    <col min="7429" max="7429" width="14.140625" customWidth="1"/>
    <col min="7430" max="7430" width="10.42578125" customWidth="1"/>
    <col min="7680" max="7680" width="6.28515625" customWidth="1"/>
    <col min="7681" max="7681" width="49.140625" customWidth="1"/>
    <col min="7682" max="7682" width="8.5703125" customWidth="1"/>
    <col min="7683" max="7683" width="5.7109375" customWidth="1"/>
    <col min="7684" max="7684" width="9.42578125" customWidth="1"/>
    <col min="7685" max="7685" width="14.140625" customWidth="1"/>
    <col min="7686" max="7686" width="10.42578125" customWidth="1"/>
    <col min="7936" max="7936" width="6.28515625" customWidth="1"/>
    <col min="7937" max="7937" width="49.140625" customWidth="1"/>
    <col min="7938" max="7938" width="8.5703125" customWidth="1"/>
    <col min="7939" max="7939" width="5.7109375" customWidth="1"/>
    <col min="7940" max="7940" width="9.42578125" customWidth="1"/>
    <col min="7941" max="7941" width="14.140625" customWidth="1"/>
    <col min="7942" max="7942" width="10.42578125" customWidth="1"/>
    <col min="8192" max="8192" width="6.28515625" customWidth="1"/>
    <col min="8193" max="8193" width="49.140625" customWidth="1"/>
    <col min="8194" max="8194" width="8.5703125" customWidth="1"/>
    <col min="8195" max="8195" width="5.7109375" customWidth="1"/>
    <col min="8196" max="8196" width="9.42578125" customWidth="1"/>
    <col min="8197" max="8197" width="14.140625" customWidth="1"/>
    <col min="8198" max="8198" width="10.42578125" customWidth="1"/>
    <col min="8448" max="8448" width="6.28515625" customWidth="1"/>
    <col min="8449" max="8449" width="49.140625" customWidth="1"/>
    <col min="8450" max="8450" width="8.5703125" customWidth="1"/>
    <col min="8451" max="8451" width="5.7109375" customWidth="1"/>
    <col min="8452" max="8452" width="9.42578125" customWidth="1"/>
    <col min="8453" max="8453" width="14.140625" customWidth="1"/>
    <col min="8454" max="8454" width="10.42578125" customWidth="1"/>
    <col min="8704" max="8704" width="6.28515625" customWidth="1"/>
    <col min="8705" max="8705" width="49.140625" customWidth="1"/>
    <col min="8706" max="8706" width="8.5703125" customWidth="1"/>
    <col min="8707" max="8707" width="5.7109375" customWidth="1"/>
    <col min="8708" max="8708" width="9.42578125" customWidth="1"/>
    <col min="8709" max="8709" width="14.140625" customWidth="1"/>
    <col min="8710" max="8710" width="10.42578125" customWidth="1"/>
    <col min="8960" max="8960" width="6.28515625" customWidth="1"/>
    <col min="8961" max="8961" width="49.140625" customWidth="1"/>
    <col min="8962" max="8962" width="8.5703125" customWidth="1"/>
    <col min="8963" max="8963" width="5.7109375" customWidth="1"/>
    <col min="8964" max="8964" width="9.42578125" customWidth="1"/>
    <col min="8965" max="8965" width="14.140625" customWidth="1"/>
    <col min="8966" max="8966" width="10.42578125" customWidth="1"/>
    <col min="9216" max="9216" width="6.28515625" customWidth="1"/>
    <col min="9217" max="9217" width="49.140625" customWidth="1"/>
    <col min="9218" max="9218" width="8.5703125" customWidth="1"/>
    <col min="9219" max="9219" width="5.7109375" customWidth="1"/>
    <col min="9220" max="9220" width="9.42578125" customWidth="1"/>
    <col min="9221" max="9221" width="14.140625" customWidth="1"/>
    <col min="9222" max="9222" width="10.42578125" customWidth="1"/>
    <col min="9472" max="9472" width="6.28515625" customWidth="1"/>
    <col min="9473" max="9473" width="49.140625" customWidth="1"/>
    <col min="9474" max="9474" width="8.5703125" customWidth="1"/>
    <col min="9475" max="9475" width="5.7109375" customWidth="1"/>
    <col min="9476" max="9476" width="9.42578125" customWidth="1"/>
    <col min="9477" max="9477" width="14.140625" customWidth="1"/>
    <col min="9478" max="9478" width="10.42578125" customWidth="1"/>
    <col min="9728" max="9728" width="6.28515625" customWidth="1"/>
    <col min="9729" max="9729" width="49.140625" customWidth="1"/>
    <col min="9730" max="9730" width="8.5703125" customWidth="1"/>
    <col min="9731" max="9731" width="5.7109375" customWidth="1"/>
    <col min="9732" max="9732" width="9.42578125" customWidth="1"/>
    <col min="9733" max="9733" width="14.140625" customWidth="1"/>
    <col min="9734" max="9734" width="10.42578125" customWidth="1"/>
    <col min="9984" max="9984" width="6.28515625" customWidth="1"/>
    <col min="9985" max="9985" width="49.140625" customWidth="1"/>
    <col min="9986" max="9986" width="8.5703125" customWidth="1"/>
    <col min="9987" max="9987" width="5.7109375" customWidth="1"/>
    <col min="9988" max="9988" width="9.42578125" customWidth="1"/>
    <col min="9989" max="9989" width="14.140625" customWidth="1"/>
    <col min="9990" max="9990" width="10.42578125" customWidth="1"/>
    <col min="10240" max="10240" width="6.28515625" customWidth="1"/>
    <col min="10241" max="10241" width="49.140625" customWidth="1"/>
    <col min="10242" max="10242" width="8.5703125" customWidth="1"/>
    <col min="10243" max="10243" width="5.7109375" customWidth="1"/>
    <col min="10244" max="10244" width="9.42578125" customWidth="1"/>
    <col min="10245" max="10245" width="14.140625" customWidth="1"/>
    <col min="10246" max="10246" width="10.42578125" customWidth="1"/>
    <col min="10496" max="10496" width="6.28515625" customWidth="1"/>
    <col min="10497" max="10497" width="49.140625" customWidth="1"/>
    <col min="10498" max="10498" width="8.5703125" customWidth="1"/>
    <col min="10499" max="10499" width="5.7109375" customWidth="1"/>
    <col min="10500" max="10500" width="9.42578125" customWidth="1"/>
    <col min="10501" max="10501" width="14.140625" customWidth="1"/>
    <col min="10502" max="10502" width="10.42578125" customWidth="1"/>
    <col min="10752" max="10752" width="6.28515625" customWidth="1"/>
    <col min="10753" max="10753" width="49.140625" customWidth="1"/>
    <col min="10754" max="10754" width="8.5703125" customWidth="1"/>
    <col min="10755" max="10755" width="5.7109375" customWidth="1"/>
    <col min="10756" max="10756" width="9.42578125" customWidth="1"/>
    <col min="10757" max="10757" width="14.140625" customWidth="1"/>
    <col min="10758" max="10758" width="10.42578125" customWidth="1"/>
    <col min="11008" max="11008" width="6.28515625" customWidth="1"/>
    <col min="11009" max="11009" width="49.140625" customWidth="1"/>
    <col min="11010" max="11010" width="8.5703125" customWidth="1"/>
    <col min="11011" max="11011" width="5.7109375" customWidth="1"/>
    <col min="11012" max="11012" width="9.42578125" customWidth="1"/>
    <col min="11013" max="11013" width="14.140625" customWidth="1"/>
    <col min="11014" max="11014" width="10.42578125" customWidth="1"/>
    <col min="11264" max="11264" width="6.28515625" customWidth="1"/>
    <col min="11265" max="11265" width="49.140625" customWidth="1"/>
    <col min="11266" max="11266" width="8.5703125" customWidth="1"/>
    <col min="11267" max="11267" width="5.7109375" customWidth="1"/>
    <col min="11268" max="11268" width="9.42578125" customWidth="1"/>
    <col min="11269" max="11269" width="14.140625" customWidth="1"/>
    <col min="11270" max="11270" width="10.42578125" customWidth="1"/>
    <col min="11520" max="11520" width="6.28515625" customWidth="1"/>
    <col min="11521" max="11521" width="49.140625" customWidth="1"/>
    <col min="11522" max="11522" width="8.5703125" customWidth="1"/>
    <col min="11523" max="11523" width="5.7109375" customWidth="1"/>
    <col min="11524" max="11524" width="9.42578125" customWidth="1"/>
    <col min="11525" max="11525" width="14.140625" customWidth="1"/>
    <col min="11526" max="11526" width="10.42578125" customWidth="1"/>
    <col min="11776" max="11776" width="6.28515625" customWidth="1"/>
    <col min="11777" max="11777" width="49.140625" customWidth="1"/>
    <col min="11778" max="11778" width="8.5703125" customWidth="1"/>
    <col min="11779" max="11779" width="5.7109375" customWidth="1"/>
    <col min="11780" max="11780" width="9.42578125" customWidth="1"/>
    <col min="11781" max="11781" width="14.140625" customWidth="1"/>
    <col min="11782" max="11782" width="10.42578125" customWidth="1"/>
    <col min="12032" max="12032" width="6.28515625" customWidth="1"/>
    <col min="12033" max="12033" width="49.140625" customWidth="1"/>
    <col min="12034" max="12034" width="8.5703125" customWidth="1"/>
    <col min="12035" max="12035" width="5.7109375" customWidth="1"/>
    <col min="12036" max="12036" width="9.42578125" customWidth="1"/>
    <col min="12037" max="12037" width="14.140625" customWidth="1"/>
    <col min="12038" max="12038" width="10.42578125" customWidth="1"/>
    <col min="12288" max="12288" width="6.28515625" customWidth="1"/>
    <col min="12289" max="12289" width="49.140625" customWidth="1"/>
    <col min="12290" max="12290" width="8.5703125" customWidth="1"/>
    <col min="12291" max="12291" width="5.7109375" customWidth="1"/>
    <col min="12292" max="12292" width="9.42578125" customWidth="1"/>
    <col min="12293" max="12293" width="14.140625" customWidth="1"/>
    <col min="12294" max="12294" width="10.42578125" customWidth="1"/>
    <col min="12544" max="12544" width="6.28515625" customWidth="1"/>
    <col min="12545" max="12545" width="49.140625" customWidth="1"/>
    <col min="12546" max="12546" width="8.5703125" customWidth="1"/>
    <col min="12547" max="12547" width="5.7109375" customWidth="1"/>
    <col min="12548" max="12548" width="9.42578125" customWidth="1"/>
    <col min="12549" max="12549" width="14.140625" customWidth="1"/>
    <col min="12550" max="12550" width="10.42578125" customWidth="1"/>
    <col min="12800" max="12800" width="6.28515625" customWidth="1"/>
    <col min="12801" max="12801" width="49.140625" customWidth="1"/>
    <col min="12802" max="12802" width="8.5703125" customWidth="1"/>
    <col min="12803" max="12803" width="5.7109375" customWidth="1"/>
    <col min="12804" max="12804" width="9.42578125" customWidth="1"/>
    <col min="12805" max="12805" width="14.140625" customWidth="1"/>
    <col min="12806" max="12806" width="10.42578125" customWidth="1"/>
    <col min="13056" max="13056" width="6.28515625" customWidth="1"/>
    <col min="13057" max="13057" width="49.140625" customWidth="1"/>
    <col min="13058" max="13058" width="8.5703125" customWidth="1"/>
    <col min="13059" max="13059" width="5.7109375" customWidth="1"/>
    <col min="13060" max="13060" width="9.42578125" customWidth="1"/>
    <col min="13061" max="13061" width="14.140625" customWidth="1"/>
    <col min="13062" max="13062" width="10.42578125" customWidth="1"/>
    <col min="13312" max="13312" width="6.28515625" customWidth="1"/>
    <col min="13313" max="13313" width="49.140625" customWidth="1"/>
    <col min="13314" max="13314" width="8.5703125" customWidth="1"/>
    <col min="13315" max="13315" width="5.7109375" customWidth="1"/>
    <col min="13316" max="13316" width="9.42578125" customWidth="1"/>
    <col min="13317" max="13317" width="14.140625" customWidth="1"/>
    <col min="13318" max="13318" width="10.42578125" customWidth="1"/>
    <col min="13568" max="13568" width="6.28515625" customWidth="1"/>
    <col min="13569" max="13569" width="49.140625" customWidth="1"/>
    <col min="13570" max="13570" width="8.5703125" customWidth="1"/>
    <col min="13571" max="13571" width="5.7109375" customWidth="1"/>
    <col min="13572" max="13572" width="9.42578125" customWidth="1"/>
    <col min="13573" max="13573" width="14.140625" customWidth="1"/>
    <col min="13574" max="13574" width="10.42578125" customWidth="1"/>
    <col min="13824" max="13824" width="6.28515625" customWidth="1"/>
    <col min="13825" max="13825" width="49.140625" customWidth="1"/>
    <col min="13826" max="13826" width="8.5703125" customWidth="1"/>
    <col min="13827" max="13827" width="5.7109375" customWidth="1"/>
    <col min="13828" max="13828" width="9.42578125" customWidth="1"/>
    <col min="13829" max="13829" width="14.140625" customWidth="1"/>
    <col min="13830" max="13830" width="10.42578125" customWidth="1"/>
    <col min="14080" max="14080" width="6.28515625" customWidth="1"/>
    <col min="14081" max="14081" width="49.140625" customWidth="1"/>
    <col min="14082" max="14082" width="8.5703125" customWidth="1"/>
    <col min="14083" max="14083" width="5.7109375" customWidth="1"/>
    <col min="14084" max="14084" width="9.42578125" customWidth="1"/>
    <col min="14085" max="14085" width="14.140625" customWidth="1"/>
    <col min="14086" max="14086" width="10.42578125" customWidth="1"/>
    <col min="14336" max="14336" width="6.28515625" customWidth="1"/>
    <col min="14337" max="14337" width="49.140625" customWidth="1"/>
    <col min="14338" max="14338" width="8.5703125" customWidth="1"/>
    <col min="14339" max="14339" width="5.7109375" customWidth="1"/>
    <col min="14340" max="14340" width="9.42578125" customWidth="1"/>
    <col min="14341" max="14341" width="14.140625" customWidth="1"/>
    <col min="14342" max="14342" width="10.42578125" customWidth="1"/>
    <col min="14592" max="14592" width="6.28515625" customWidth="1"/>
    <col min="14593" max="14593" width="49.140625" customWidth="1"/>
    <col min="14594" max="14594" width="8.5703125" customWidth="1"/>
    <col min="14595" max="14595" width="5.7109375" customWidth="1"/>
    <col min="14596" max="14596" width="9.42578125" customWidth="1"/>
    <col min="14597" max="14597" width="14.140625" customWidth="1"/>
    <col min="14598" max="14598" width="10.42578125" customWidth="1"/>
    <col min="14848" max="14848" width="6.28515625" customWidth="1"/>
    <col min="14849" max="14849" width="49.140625" customWidth="1"/>
    <col min="14850" max="14850" width="8.5703125" customWidth="1"/>
    <col min="14851" max="14851" width="5.7109375" customWidth="1"/>
    <col min="14852" max="14852" width="9.42578125" customWidth="1"/>
    <col min="14853" max="14853" width="14.140625" customWidth="1"/>
    <col min="14854" max="14854" width="10.42578125" customWidth="1"/>
    <col min="15104" max="15104" width="6.28515625" customWidth="1"/>
    <col min="15105" max="15105" width="49.140625" customWidth="1"/>
    <col min="15106" max="15106" width="8.5703125" customWidth="1"/>
    <col min="15107" max="15107" width="5.7109375" customWidth="1"/>
    <col min="15108" max="15108" width="9.42578125" customWidth="1"/>
    <col min="15109" max="15109" width="14.140625" customWidth="1"/>
    <col min="15110" max="15110" width="10.42578125" customWidth="1"/>
    <col min="15360" max="15360" width="6.28515625" customWidth="1"/>
    <col min="15361" max="15361" width="49.140625" customWidth="1"/>
    <col min="15362" max="15362" width="8.5703125" customWidth="1"/>
    <col min="15363" max="15363" width="5.7109375" customWidth="1"/>
    <col min="15364" max="15364" width="9.42578125" customWidth="1"/>
    <col min="15365" max="15365" width="14.140625" customWidth="1"/>
    <col min="15366" max="15366" width="10.42578125" customWidth="1"/>
    <col min="15616" max="15616" width="6.28515625" customWidth="1"/>
    <col min="15617" max="15617" width="49.140625" customWidth="1"/>
    <col min="15618" max="15618" width="8.5703125" customWidth="1"/>
    <col min="15619" max="15619" width="5.7109375" customWidth="1"/>
    <col min="15620" max="15620" width="9.42578125" customWidth="1"/>
    <col min="15621" max="15621" width="14.140625" customWidth="1"/>
    <col min="15622" max="15622" width="10.42578125" customWidth="1"/>
    <col min="15872" max="15872" width="6.28515625" customWidth="1"/>
    <col min="15873" max="15873" width="49.140625" customWidth="1"/>
    <col min="15874" max="15874" width="8.5703125" customWidth="1"/>
    <col min="15875" max="15875" width="5.7109375" customWidth="1"/>
    <col min="15876" max="15876" width="9.42578125" customWidth="1"/>
    <col min="15877" max="15877" width="14.140625" customWidth="1"/>
    <col min="15878" max="15878" width="10.42578125" customWidth="1"/>
    <col min="16128" max="16128" width="6.28515625" customWidth="1"/>
    <col min="16129" max="16129" width="49.140625" customWidth="1"/>
    <col min="16130" max="16130" width="8.5703125" customWidth="1"/>
    <col min="16131" max="16131" width="5.7109375" customWidth="1"/>
    <col min="16132" max="16132" width="9.42578125" customWidth="1"/>
    <col min="16133" max="16133" width="14.140625" customWidth="1"/>
    <col min="16134" max="16134" width="10.42578125" customWidth="1"/>
  </cols>
  <sheetData>
    <row r="1" spans="1:6" x14ac:dyDescent="0.25">
      <c r="A1" s="27" t="s">
        <v>33</v>
      </c>
      <c r="E1" s="23"/>
      <c r="F1" s="23"/>
    </row>
    <row r="2" spans="1:6" ht="15" customHeight="1" x14ac:dyDescent="0.25">
      <c r="A2" s="51" t="s">
        <v>34</v>
      </c>
      <c r="B2" s="51"/>
      <c r="C2" s="51"/>
      <c r="D2" s="51"/>
      <c r="E2" s="51"/>
      <c r="F2" s="51"/>
    </row>
    <row r="3" spans="1:6" s="33" customFormat="1" ht="63" customHeight="1" x14ac:dyDescent="0.25">
      <c r="A3" s="32" t="s">
        <v>35</v>
      </c>
      <c r="B3" s="32" t="s">
        <v>36</v>
      </c>
      <c r="C3" s="41" t="s">
        <v>37</v>
      </c>
      <c r="D3" s="41" t="s">
        <v>38</v>
      </c>
      <c r="E3" s="42" t="s">
        <v>39</v>
      </c>
      <c r="F3" s="42" t="s">
        <v>40</v>
      </c>
    </row>
    <row r="4" spans="1:6" s="30" customFormat="1" x14ac:dyDescent="0.25">
      <c r="A4" s="43" t="s">
        <v>41</v>
      </c>
      <c r="B4" s="31" t="s">
        <v>42</v>
      </c>
      <c r="C4" s="31"/>
      <c r="D4" s="31"/>
      <c r="E4" s="31"/>
      <c r="F4" s="24"/>
    </row>
    <row r="5" spans="1:6" s="30" customFormat="1" ht="78.75" customHeight="1" x14ac:dyDescent="0.25">
      <c r="A5" s="24" t="s">
        <v>43</v>
      </c>
      <c r="B5" s="25" t="s">
        <v>44</v>
      </c>
      <c r="C5" s="24" t="s">
        <v>45</v>
      </c>
      <c r="D5" s="24">
        <v>1</v>
      </c>
      <c r="E5" s="35"/>
      <c r="F5" s="35">
        <f>D5*E5</f>
        <v>0</v>
      </c>
    </row>
    <row r="6" spans="1:6" s="30" customFormat="1" x14ac:dyDescent="0.25">
      <c r="A6" s="24" t="s">
        <v>46</v>
      </c>
      <c r="B6" s="25" t="s">
        <v>47</v>
      </c>
      <c r="C6" s="24" t="s">
        <v>48</v>
      </c>
      <c r="D6" s="24">
        <v>150</v>
      </c>
      <c r="E6" s="38"/>
      <c r="F6" s="36">
        <f>D6*E6</f>
        <v>0</v>
      </c>
    </row>
    <row r="7" spans="1:6" s="30" customFormat="1" x14ac:dyDescent="0.25">
      <c r="A7" s="24" t="s">
        <v>49</v>
      </c>
      <c r="B7" s="25" t="s">
        <v>50</v>
      </c>
      <c r="C7" s="24" t="s">
        <v>48</v>
      </c>
      <c r="D7" s="24">
        <v>20</v>
      </c>
      <c r="E7" s="35"/>
      <c r="F7" s="35">
        <f>D7*E7</f>
        <v>0</v>
      </c>
    </row>
    <row r="8" spans="1:6" s="30" customFormat="1" ht="120" customHeight="1" x14ac:dyDescent="0.25">
      <c r="A8" s="24" t="s">
        <v>51</v>
      </c>
      <c r="B8" s="25" t="s">
        <v>52</v>
      </c>
      <c r="C8" s="24" t="s">
        <v>45</v>
      </c>
      <c r="D8" s="24"/>
      <c r="E8" s="35"/>
      <c r="F8" s="36"/>
    </row>
    <row r="9" spans="1:6" s="30" customFormat="1" ht="45" x14ac:dyDescent="0.25">
      <c r="A9" s="24" t="s">
        <v>53</v>
      </c>
      <c r="B9" s="25" t="s">
        <v>54</v>
      </c>
      <c r="C9" s="24" t="s">
        <v>48</v>
      </c>
      <c r="D9" s="24">
        <v>120</v>
      </c>
      <c r="E9" s="35"/>
      <c r="F9" s="35">
        <f>D9*E9</f>
        <v>0</v>
      </c>
    </row>
    <row r="10" spans="1:6" s="30" customFormat="1" ht="45" x14ac:dyDescent="0.25">
      <c r="A10" s="24" t="s">
        <v>55</v>
      </c>
      <c r="B10" s="25" t="s">
        <v>56</v>
      </c>
      <c r="C10" s="24" t="s">
        <v>48</v>
      </c>
      <c r="D10" s="24">
        <v>30</v>
      </c>
      <c r="E10" s="35"/>
      <c r="F10" s="35">
        <f>D10*E10</f>
        <v>0</v>
      </c>
    </row>
    <row r="11" spans="1:6" s="30" customFormat="1" x14ac:dyDescent="0.25">
      <c r="A11" s="24" t="s">
        <v>57</v>
      </c>
      <c r="B11" s="25" t="s">
        <v>58</v>
      </c>
      <c r="C11" s="24" t="s">
        <v>59</v>
      </c>
      <c r="D11" s="24">
        <v>8</v>
      </c>
      <c r="E11" s="38"/>
      <c r="F11" s="35">
        <f>D11*E11</f>
        <v>0</v>
      </c>
    </row>
    <row r="12" spans="1:6" s="30" customFormat="1" ht="60" customHeight="1" x14ac:dyDescent="0.25">
      <c r="A12" s="24" t="s">
        <v>60</v>
      </c>
      <c r="B12" s="25" t="s">
        <v>61</v>
      </c>
      <c r="C12" s="24" t="s">
        <v>62</v>
      </c>
      <c r="D12" s="24">
        <v>1</v>
      </c>
      <c r="E12" s="35"/>
      <c r="F12" s="35">
        <f>D12*E12</f>
        <v>0</v>
      </c>
    </row>
    <row r="13" spans="1:6" s="30" customFormat="1" ht="30" x14ac:dyDescent="0.25">
      <c r="A13" s="24" t="s">
        <v>63</v>
      </c>
      <c r="B13" s="25" t="s">
        <v>64</v>
      </c>
      <c r="C13" s="24" t="s">
        <v>62</v>
      </c>
      <c r="D13" s="24">
        <v>1</v>
      </c>
      <c r="E13" s="35"/>
      <c r="F13" s="35">
        <f>D13*E13</f>
        <v>0</v>
      </c>
    </row>
    <row r="14" spans="1:6" s="30" customFormat="1" x14ac:dyDescent="0.25">
      <c r="A14" s="24" t="s">
        <v>65</v>
      </c>
      <c r="B14" s="25" t="s">
        <v>66</v>
      </c>
      <c r="C14" s="31"/>
      <c r="D14" s="31"/>
      <c r="E14" s="37"/>
      <c r="F14" s="36"/>
    </row>
    <row r="15" spans="1:6" s="30" customFormat="1" x14ac:dyDescent="0.25">
      <c r="A15" s="24" t="s">
        <v>67</v>
      </c>
      <c r="B15" s="25" t="s">
        <v>68</v>
      </c>
      <c r="C15" s="31"/>
      <c r="D15" s="31"/>
      <c r="E15" s="37"/>
      <c r="F15" s="35"/>
    </row>
    <row r="16" spans="1:6" s="30" customFormat="1" x14ac:dyDescent="0.25">
      <c r="A16" s="24" t="s">
        <v>69</v>
      </c>
      <c r="B16" s="25" t="s">
        <v>70</v>
      </c>
      <c r="C16" s="31"/>
      <c r="D16" s="31"/>
      <c r="E16" s="37"/>
      <c r="F16" s="35"/>
    </row>
    <row r="17" spans="1:6" s="30" customFormat="1" x14ac:dyDescent="0.25">
      <c r="A17" s="24" t="s">
        <v>71</v>
      </c>
      <c r="B17" s="25" t="s">
        <v>72</v>
      </c>
      <c r="C17" s="31"/>
      <c r="D17" s="31"/>
      <c r="E17" s="37"/>
      <c r="F17" s="35"/>
    </row>
    <row r="18" spans="1:6" s="30" customFormat="1" x14ac:dyDescent="0.25">
      <c r="A18" s="24" t="s">
        <v>73</v>
      </c>
      <c r="B18" s="25" t="s">
        <v>74</v>
      </c>
      <c r="C18" s="31"/>
      <c r="D18" s="31"/>
      <c r="E18" s="37"/>
      <c r="F18" s="35"/>
    </row>
    <row r="19" spans="1:6" s="30" customFormat="1" x14ac:dyDescent="0.25">
      <c r="A19" s="24" t="s">
        <v>75</v>
      </c>
      <c r="B19" s="25" t="s">
        <v>76</v>
      </c>
      <c r="C19" s="31"/>
      <c r="D19" s="31"/>
      <c r="E19" s="37"/>
      <c r="F19" s="35"/>
    </row>
    <row r="20" spans="1:6" s="30" customFormat="1" x14ac:dyDescent="0.25">
      <c r="A20" s="24" t="s">
        <v>77</v>
      </c>
      <c r="B20" s="25" t="s">
        <v>78</v>
      </c>
      <c r="C20" s="31"/>
      <c r="D20" s="31"/>
      <c r="E20" s="37"/>
      <c r="F20" s="35"/>
    </row>
    <row r="21" spans="1:6" s="30" customFormat="1" x14ac:dyDescent="0.25">
      <c r="A21" s="24" t="s">
        <v>79</v>
      </c>
      <c r="B21" s="25" t="s">
        <v>80</v>
      </c>
      <c r="C21" s="31"/>
      <c r="D21" s="31"/>
      <c r="E21" s="37"/>
      <c r="F21" s="35"/>
    </row>
    <row r="22" spans="1:6" s="30" customFormat="1" x14ac:dyDescent="0.25">
      <c r="A22" s="24" t="s">
        <v>81</v>
      </c>
      <c r="B22" s="25" t="s">
        <v>82</v>
      </c>
      <c r="C22" s="31"/>
      <c r="D22" s="31"/>
      <c r="E22" s="37"/>
      <c r="F22" s="35"/>
    </row>
    <row r="23" spans="1:6" s="30" customFormat="1" ht="30" x14ac:dyDescent="0.25">
      <c r="A23" s="24" t="s">
        <v>83</v>
      </c>
      <c r="B23" s="25" t="s">
        <v>84</v>
      </c>
      <c r="C23" s="31"/>
      <c r="D23" s="31"/>
      <c r="E23" s="37"/>
      <c r="F23" s="35"/>
    </row>
    <row r="24" spans="1:6" s="30" customFormat="1" ht="30" x14ac:dyDescent="0.25">
      <c r="A24" s="24" t="s">
        <v>85</v>
      </c>
      <c r="B24" s="25" t="s">
        <v>86</v>
      </c>
      <c r="C24" s="24" t="s">
        <v>45</v>
      </c>
      <c r="D24" s="24">
        <v>1</v>
      </c>
      <c r="E24" s="35"/>
      <c r="F24" s="35">
        <f>D24*E24</f>
        <v>0</v>
      </c>
    </row>
    <row r="25" spans="1:6" s="30" customFormat="1" ht="45" customHeight="1" x14ac:dyDescent="0.25">
      <c r="A25" s="24" t="s">
        <v>87</v>
      </c>
      <c r="B25" s="25" t="s">
        <v>88</v>
      </c>
      <c r="C25" s="24" t="s">
        <v>89</v>
      </c>
      <c r="D25" s="24">
        <v>4</v>
      </c>
      <c r="E25" s="35"/>
      <c r="F25" s="35">
        <f>D25*E25</f>
        <v>0</v>
      </c>
    </row>
    <row r="26" spans="1:6" s="30" customFormat="1" ht="138.75" customHeight="1" x14ac:dyDescent="0.25">
      <c r="A26" s="24" t="s">
        <v>90</v>
      </c>
      <c r="B26" s="25" t="s">
        <v>91</v>
      </c>
      <c r="C26" s="24" t="s">
        <v>89</v>
      </c>
      <c r="D26" s="24">
        <v>6</v>
      </c>
      <c r="E26" s="35"/>
      <c r="F26" s="35">
        <f>D26*E26</f>
        <v>0</v>
      </c>
    </row>
    <row r="27" spans="1:6" s="30" customFormat="1" ht="30" x14ac:dyDescent="0.25">
      <c r="A27" s="24" t="s">
        <v>92</v>
      </c>
      <c r="B27" s="25" t="s">
        <v>93</v>
      </c>
      <c r="C27" s="24" t="s">
        <v>89</v>
      </c>
      <c r="D27" s="24">
        <v>4</v>
      </c>
      <c r="E27" s="35"/>
      <c r="F27" s="35">
        <f>D27*E27</f>
        <v>0</v>
      </c>
    </row>
    <row r="28" spans="1:6" s="30" customFormat="1" x14ac:dyDescent="0.25">
      <c r="A28" s="24" t="s">
        <v>94</v>
      </c>
      <c r="B28" s="25" t="s">
        <v>95</v>
      </c>
      <c r="C28" s="24" t="s">
        <v>62</v>
      </c>
      <c r="D28" s="24">
        <v>1</v>
      </c>
      <c r="E28" s="38"/>
      <c r="F28" s="35">
        <f>D28*E28</f>
        <v>0</v>
      </c>
    </row>
    <row r="29" spans="1:6" s="30" customFormat="1" ht="30" x14ac:dyDescent="0.25">
      <c r="A29" s="24" t="s">
        <v>96</v>
      </c>
      <c r="B29" s="25" t="s">
        <v>97</v>
      </c>
      <c r="C29" s="24" t="s">
        <v>98</v>
      </c>
      <c r="D29" s="24">
        <v>30</v>
      </c>
      <c r="E29" s="38"/>
      <c r="F29" s="35"/>
    </row>
    <row r="30" spans="1:6" s="30" customFormat="1" ht="60" x14ac:dyDescent="0.25">
      <c r="A30" s="24" t="s">
        <v>99</v>
      </c>
      <c r="B30" s="25" t="s">
        <v>100</v>
      </c>
      <c r="C30" s="24" t="s">
        <v>62</v>
      </c>
      <c r="D30" s="24">
        <v>1</v>
      </c>
      <c r="E30" s="35"/>
      <c r="F30" s="35">
        <f>D30*E30</f>
        <v>0</v>
      </c>
    </row>
    <row r="31" spans="1:6" s="30" customFormat="1" x14ac:dyDescent="0.25">
      <c r="A31" s="24" t="s">
        <v>101</v>
      </c>
      <c r="B31" s="25" t="s">
        <v>102</v>
      </c>
      <c r="C31" s="24" t="s">
        <v>62</v>
      </c>
      <c r="D31" s="24">
        <v>1</v>
      </c>
      <c r="E31" s="38"/>
      <c r="F31" s="35">
        <f>D31*E31</f>
        <v>0</v>
      </c>
    </row>
    <row r="32" spans="1:6" s="30" customFormat="1" ht="34.5" customHeight="1" x14ac:dyDescent="0.25">
      <c r="A32" s="29" t="s">
        <v>103</v>
      </c>
      <c r="B32" s="28" t="s">
        <v>104</v>
      </c>
      <c r="E32" s="39"/>
      <c r="F32" s="39"/>
    </row>
    <row r="33" spans="1:6" s="30" customFormat="1" ht="75" x14ac:dyDescent="0.25">
      <c r="A33" s="24" t="s">
        <v>105</v>
      </c>
      <c r="B33" s="25" t="s">
        <v>106</v>
      </c>
      <c r="C33" s="24" t="s">
        <v>98</v>
      </c>
      <c r="D33" s="24">
        <v>1</v>
      </c>
      <c r="E33" s="35"/>
      <c r="F33" s="35">
        <f>D33*E33</f>
        <v>0</v>
      </c>
    </row>
    <row r="34" spans="1:6" s="30" customFormat="1" ht="24" customHeight="1" x14ac:dyDescent="0.25">
      <c r="A34" s="48" t="s">
        <v>107</v>
      </c>
      <c r="B34" s="49"/>
      <c r="C34" s="49"/>
      <c r="D34" s="49"/>
      <c r="E34" s="50"/>
      <c r="F34" s="34">
        <f>SUM(F5:F33)</f>
        <v>0</v>
      </c>
    </row>
    <row r="35" spans="1:6" s="30" customFormat="1" ht="25.5" customHeight="1" thickBot="1" x14ac:dyDescent="0.3">
      <c r="A35" s="45" t="s">
        <v>108</v>
      </c>
      <c r="B35" s="46"/>
      <c r="C35" s="46"/>
      <c r="D35" s="46"/>
      <c r="E35" s="47"/>
      <c r="F35" s="40">
        <f>F34*2</f>
        <v>0</v>
      </c>
    </row>
    <row r="36" spans="1:6" ht="15.75" thickTop="1" x14ac:dyDescent="0.25"/>
    <row r="37" spans="1:6" ht="39.950000000000003" customHeight="1" x14ac:dyDescent="0.25">
      <c r="A37" s="52" t="s">
        <v>109</v>
      </c>
      <c r="B37" s="52"/>
      <c r="C37" s="52"/>
      <c r="D37" s="52"/>
      <c r="E37" s="52"/>
    </row>
    <row r="38" spans="1:6" ht="39.950000000000003" customHeight="1" x14ac:dyDescent="0.25">
      <c r="A38" s="52" t="s">
        <v>110</v>
      </c>
      <c r="B38" s="52"/>
      <c r="C38" s="52"/>
      <c r="D38" s="52"/>
      <c r="E38" s="52"/>
    </row>
    <row r="39" spans="1:6" ht="39.950000000000003" customHeight="1" x14ac:dyDescent="0.25">
      <c r="A39" s="52" t="s">
        <v>111</v>
      </c>
      <c r="B39" s="52"/>
      <c r="C39" s="52"/>
      <c r="D39" s="52"/>
      <c r="E39" s="52"/>
    </row>
    <row r="40" spans="1:6" ht="39.950000000000003" customHeight="1" x14ac:dyDescent="0.25">
      <c r="A40" s="52" t="s">
        <v>112</v>
      </c>
      <c r="B40" s="52"/>
      <c r="C40" s="52"/>
      <c r="D40" s="52"/>
      <c r="E40" s="52"/>
    </row>
    <row r="41" spans="1:6" ht="39.950000000000003" customHeight="1" x14ac:dyDescent="0.25">
      <c r="A41" s="52" t="s">
        <v>113</v>
      </c>
      <c r="B41" s="52"/>
      <c r="C41" s="52"/>
      <c r="D41" s="52"/>
      <c r="E41" s="52"/>
    </row>
    <row r="42" spans="1:6" ht="39.950000000000003" customHeight="1" x14ac:dyDescent="0.25">
      <c r="A42" s="52" t="s">
        <v>114</v>
      </c>
      <c r="B42" s="52"/>
      <c r="C42" s="52"/>
      <c r="D42" s="52"/>
      <c r="E42" s="52"/>
    </row>
    <row r="43" spans="1:6" ht="39.950000000000003" customHeight="1" x14ac:dyDescent="0.25">
      <c r="A43" s="52" t="s">
        <v>115</v>
      </c>
      <c r="B43" s="52"/>
      <c r="C43" s="52"/>
      <c r="D43" s="52"/>
      <c r="E43" s="52"/>
    </row>
    <row r="44" spans="1:6" ht="39.950000000000003" customHeight="1" x14ac:dyDescent="0.3">
      <c r="A44" s="52" t="s">
        <v>116</v>
      </c>
      <c r="B44" s="52"/>
      <c r="C44" s="26"/>
      <c r="D44" s="26"/>
      <c r="E44" s="26"/>
    </row>
  </sheetData>
  <mergeCells count="11">
    <mergeCell ref="A44:B44"/>
    <mergeCell ref="A37:E37"/>
    <mergeCell ref="A38:E38"/>
    <mergeCell ref="A39:E39"/>
    <mergeCell ref="A40:E40"/>
    <mergeCell ref="A41:E41"/>
    <mergeCell ref="A35:E35"/>
    <mergeCell ref="A34:E34"/>
    <mergeCell ref="A2:F2"/>
    <mergeCell ref="A42:E42"/>
    <mergeCell ref="A43:E43"/>
  </mergeCells>
  <phoneticPr fontId="8" type="noConversion"/>
  <pageMargins left="0.25" right="0.25" top="0.75" bottom="0.75" header="0.3" footer="0.3"/>
  <pageSetup scale="93" orientation="portrait" r:id="rId1"/>
  <headerFooter>
    <oddHeader>&amp;C
&amp;R.</oddHeader>
  </headerFooter>
  <rowBreaks count="2" manualBreakCount="2">
    <brk id="19" max="5" man="1"/>
    <brk id="39"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6d4fee0-f2c0-4288-a6ba-018e5f8498b1">
      <Terms xmlns="http://schemas.microsoft.com/office/infopath/2007/PartnerControls"/>
    </lcf76f155ced4ddcb4097134ff3c332f>
    <TaxCatchAll xmlns="9f96568c-4ef3-470f-a4f7-8df46ba03b1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E602BBD39311141B4FA9019DE2127D3" ma:contentTypeVersion="15" ma:contentTypeDescription="Create a new document." ma:contentTypeScope="" ma:versionID="c06ba66dd6fd7d0d4ffb18c9fd8c603b">
  <xsd:schema xmlns:xsd="http://www.w3.org/2001/XMLSchema" xmlns:xs="http://www.w3.org/2001/XMLSchema" xmlns:p="http://schemas.microsoft.com/office/2006/metadata/properties" xmlns:ns2="26d4fee0-f2c0-4288-a6ba-018e5f8498b1" xmlns:ns3="9f96568c-4ef3-470f-a4f7-8df46ba03b1a" targetNamespace="http://schemas.microsoft.com/office/2006/metadata/properties" ma:root="true" ma:fieldsID="d9ad391b22b635ba614acdd87258775f" ns2:_="" ns3:_="">
    <xsd:import namespace="26d4fee0-f2c0-4288-a6ba-018e5f8498b1"/>
    <xsd:import namespace="9f96568c-4ef3-470f-a4f7-8df46ba03b1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d4fee0-f2c0-4288-a6ba-018e5f8498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96568c-4ef3-470f-a4f7-8df46ba03b1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4989251-42a6-4734-a9e4-cf8d13c62e58}" ma:internalName="TaxCatchAll" ma:showField="CatchAllData" ma:web="9f96568c-4ef3-470f-a4f7-8df46ba03b1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97E2AF-911C-42B7-A8AF-E81895A0CBC0}">
  <ds:schemaRefs>
    <ds:schemaRef ds:uri="http://schemas.microsoft.com/office/2006/metadata/properties"/>
    <ds:schemaRef ds:uri="http://schemas.microsoft.com/office/infopath/2007/PartnerControls"/>
    <ds:schemaRef ds:uri="26d4fee0-f2c0-4288-a6ba-018e5f8498b1"/>
    <ds:schemaRef ds:uri="9f96568c-4ef3-470f-a4f7-8df46ba03b1a"/>
  </ds:schemaRefs>
</ds:datastoreItem>
</file>

<file path=customXml/itemProps2.xml><?xml version="1.0" encoding="utf-8"?>
<ds:datastoreItem xmlns:ds="http://schemas.openxmlformats.org/officeDocument/2006/customXml" ds:itemID="{83F48C5A-A1E9-4C3F-A10E-F16C686B8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d4fee0-f2c0-4288-a6ba-018e5f8498b1"/>
    <ds:schemaRef ds:uri="9f96568c-4ef3-470f-a4f7-8df46ba03b1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23BFA2-6C3C-4507-A176-782941FDC7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BoQ Deep Borehole 150  meter</vt:lpstr>
      <vt:lpstr>'BoQ Deep Borehole 150  meter'!Print_Area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CISP</dc:creator>
  <cp:keywords/>
  <dc:description/>
  <cp:lastModifiedBy>Dereck Tarisayi Bvochora</cp:lastModifiedBy>
  <cp:revision/>
  <cp:lastPrinted>2024-11-08T09:38:36Z</cp:lastPrinted>
  <dcterms:created xsi:type="dcterms:W3CDTF">2015-06-05T18:17:20Z</dcterms:created>
  <dcterms:modified xsi:type="dcterms:W3CDTF">2024-11-08T09:38:45Z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0x0101007E602BBD39311141B4FA9019DE2127D3</vt:lpwstr>
  </property>
  <property fmtid="{D5CDD505-2E9C-101B-9397-08002B2CF9AE}" pid="3" name="MediaServiceImageTags">
    <vt:lpwstr/>
  </property>
</Properties>
</file>