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C:\Users\mmunavarov\Desktop\IOM South Sudan 4\ECRP Construction Projects\ITB 4200753500 TP26\"/>
    </mc:Choice>
  </mc:AlternateContent>
  <xr:revisionPtr revIDLastSave="0" documentId="13_ncr:1_{728A086D-6AC7-4826-A55C-F9D4C78E145C}" xr6:coauthVersionLast="47" xr6:coauthVersionMax="47" xr10:uidLastSave="{00000000-0000-0000-0000-000000000000}"/>
  <bookViews>
    <workbookView xWindow="-108" yWindow="-108" windowWidth="23256" windowHeight="13896" xr2:uid="{C14149F5-C3DA-4474-9E76-A00D770C3537}"/>
  </bookViews>
  <sheets>
    <sheet name="Annex B_BoQ_TP26_Maban" sheetId="2" r:id="rId1"/>
  </sheets>
  <definedNames>
    <definedName name="_xlnm.Print_Area" localSheetId="0">'Annex B_BoQ_TP26_Maban'!$A$1:$F$810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4" i="2" l="1"/>
  <c r="F233" i="2"/>
  <c r="F232" i="2"/>
  <c r="F231" i="2"/>
  <c r="F230" i="2"/>
  <c r="F229" i="2"/>
  <c r="F236" i="2"/>
  <c r="F239" i="2"/>
  <c r="F238" i="2"/>
  <c r="F241" i="2"/>
  <c r="F246" i="2"/>
  <c r="F245" i="2"/>
  <c r="F244" i="2"/>
  <c r="F255" i="2"/>
  <c r="F254" i="2"/>
  <c r="F253" i="2"/>
  <c r="F252" i="2"/>
  <c r="F251" i="2"/>
  <c r="F250" i="2"/>
  <c r="F249" i="2"/>
  <c r="F248" i="2"/>
  <c r="F261" i="2"/>
  <c r="F260" i="2"/>
  <c r="F259" i="2"/>
  <c r="F258" i="2"/>
  <c r="F263" i="2"/>
  <c r="F268" i="2"/>
  <c r="F267" i="2"/>
  <c r="F266" i="2"/>
  <c r="F265" i="2"/>
  <c r="F272" i="2"/>
  <c r="F271" i="2"/>
  <c r="F274" i="2"/>
  <c r="F278" i="2"/>
  <c r="F277" i="2"/>
  <c r="F276" i="2"/>
  <c r="F281" i="2"/>
  <c r="F280" i="2"/>
  <c r="F286" i="2"/>
  <c r="F285" i="2"/>
  <c r="F290" i="2"/>
  <c r="F289" i="2"/>
  <c r="F294" i="2"/>
  <c r="F293" i="2"/>
  <c r="F297" i="2"/>
  <c r="F305" i="2"/>
  <c r="F304" i="2"/>
  <c r="F303" i="2"/>
  <c r="F302" i="2"/>
  <c r="F307" i="2"/>
  <c r="F315" i="2"/>
  <c r="F314" i="2"/>
  <c r="F313" i="2"/>
  <c r="F312" i="2"/>
  <c r="F311" i="2"/>
  <c r="F310" i="2"/>
  <c r="F350" i="2"/>
  <c r="F349" i="2"/>
  <c r="F348" i="2"/>
  <c r="F347" i="2"/>
  <c r="F346" i="2"/>
  <c r="F345" i="2"/>
  <c r="F352" i="2"/>
  <c r="F355" i="2"/>
  <c r="F354" i="2"/>
  <c r="F357" i="2"/>
  <c r="F362" i="2"/>
  <c r="F361" i="2"/>
  <c r="F360" i="2"/>
  <c r="F371" i="2"/>
  <c r="F370" i="2"/>
  <c r="F369" i="2"/>
  <c r="F368" i="2"/>
  <c r="F367" i="2"/>
  <c r="F366" i="2"/>
  <c r="F365" i="2"/>
  <c r="F364" i="2"/>
  <c r="F377" i="2"/>
  <c r="F376" i="2"/>
  <c r="F375" i="2"/>
  <c r="F374" i="2"/>
  <c r="F379" i="2"/>
  <c r="F385" i="2"/>
  <c r="F384" i="2"/>
  <c r="F383" i="2"/>
  <c r="F382" i="2"/>
  <c r="F381" i="2"/>
  <c r="F389" i="2"/>
  <c r="F388" i="2"/>
  <c r="F391" i="2"/>
  <c r="F395" i="2"/>
  <c r="F394" i="2"/>
  <c r="F393" i="2"/>
  <c r="F398" i="2"/>
  <c r="F397" i="2"/>
  <c r="F403" i="2"/>
  <c r="F402" i="2"/>
  <c r="F407" i="2"/>
  <c r="F406" i="2"/>
  <c r="F411" i="2"/>
  <c r="F410" i="2"/>
  <c r="F414" i="2"/>
  <c r="F422" i="2"/>
  <c r="F421" i="2"/>
  <c r="F420" i="2"/>
  <c r="F419" i="2"/>
  <c r="F424" i="2"/>
  <c r="F432" i="2"/>
  <c r="F431" i="2"/>
  <c r="F430" i="2"/>
  <c r="F429" i="2"/>
  <c r="F428" i="2"/>
  <c r="F427" i="2"/>
  <c r="F468" i="2"/>
  <c r="F467" i="2"/>
  <c r="F466" i="2"/>
  <c r="F465" i="2"/>
  <c r="F464" i="2"/>
  <c r="F463" i="2"/>
  <c r="F470" i="2"/>
  <c r="F473" i="2"/>
  <c r="F472" i="2"/>
  <c r="F475" i="2"/>
  <c r="F480" i="2"/>
  <c r="F479" i="2"/>
  <c r="F478" i="2"/>
  <c r="F489" i="2"/>
  <c r="F488" i="2"/>
  <c r="F487" i="2"/>
  <c r="F486" i="2"/>
  <c r="F485" i="2"/>
  <c r="F484" i="2"/>
  <c r="F483" i="2"/>
  <c r="F482" i="2"/>
  <c r="F495" i="2"/>
  <c r="F494" i="2"/>
  <c r="F493" i="2"/>
  <c r="F492" i="2"/>
  <c r="F497" i="2"/>
  <c r="F502" i="2"/>
  <c r="F501" i="2"/>
  <c r="F500" i="2"/>
  <c r="F499" i="2"/>
  <c r="F506" i="2"/>
  <c r="F505" i="2"/>
  <c r="F508" i="2"/>
  <c r="F512" i="2"/>
  <c r="F511" i="2"/>
  <c r="F510" i="2"/>
  <c r="F515" i="2"/>
  <c r="F514" i="2"/>
  <c r="F520" i="2"/>
  <c r="F519" i="2"/>
  <c r="F524" i="2"/>
  <c r="F523" i="2"/>
  <c r="F528" i="2"/>
  <c r="F527" i="2"/>
  <c r="F531" i="2"/>
  <c r="F539" i="2"/>
  <c r="F538" i="2"/>
  <c r="F537" i="2"/>
  <c r="F536" i="2"/>
  <c r="F541" i="2"/>
  <c r="F550" i="2"/>
  <c r="F549" i="2"/>
  <c r="F548" i="2"/>
  <c r="F547" i="2"/>
  <c r="F546" i="2"/>
  <c r="F545" i="2"/>
  <c r="F585" i="2"/>
  <c r="F584" i="2"/>
  <c r="F583" i="2"/>
  <c r="F582" i="2"/>
  <c r="F581" i="2"/>
  <c r="F588" i="2"/>
  <c r="F587" i="2"/>
  <c r="F590" i="2"/>
  <c r="F594" i="2"/>
  <c r="F593" i="2"/>
  <c r="F592" i="2"/>
  <c r="F598" i="2"/>
  <c r="F597" i="2"/>
  <c r="F596" i="2"/>
  <c r="F602" i="2"/>
  <c r="F601" i="2"/>
  <c r="F600" i="2"/>
  <c r="F606" i="2"/>
  <c r="F605" i="2"/>
  <c r="F615" i="2"/>
  <c r="F614" i="2"/>
  <c r="F613" i="2"/>
  <c r="F612" i="2"/>
  <c r="F611" i="2"/>
  <c r="F610" i="2"/>
  <c r="F609" i="2"/>
  <c r="F608" i="2"/>
  <c r="F620" i="2"/>
  <c r="F619" i="2"/>
  <c r="F618" i="2"/>
  <c r="F622" i="2"/>
  <c r="F626" i="2"/>
  <c r="F625" i="2"/>
  <c r="F624" i="2"/>
  <c r="F632" i="2"/>
  <c r="F631" i="2"/>
  <c r="F630" i="2"/>
  <c r="F629" i="2"/>
  <c r="F636" i="2"/>
  <c r="F635" i="2"/>
  <c r="F639" i="2"/>
  <c r="F638" i="2"/>
  <c r="F641" i="2"/>
  <c r="F644" i="2"/>
  <c r="F643" i="2"/>
  <c r="F647" i="2"/>
  <c r="F651" i="2"/>
  <c r="F650" i="2"/>
  <c r="F649" i="2"/>
  <c r="F661" i="2"/>
  <c r="F660" i="2"/>
  <c r="F659" i="2"/>
  <c r="F658" i="2"/>
  <c r="F657" i="2"/>
  <c r="F656" i="2"/>
  <c r="F655" i="2"/>
  <c r="F665" i="2"/>
  <c r="F664" i="2"/>
  <c r="F663" i="2"/>
  <c r="F667" i="2"/>
  <c r="F675" i="2"/>
  <c r="F674" i="2"/>
  <c r="F673" i="2"/>
  <c r="F672" i="2"/>
  <c r="F671" i="2"/>
  <c r="F670" i="2"/>
  <c r="F679" i="2"/>
  <c r="F682" i="2"/>
  <c r="F688" i="2"/>
  <c r="F687" i="2"/>
  <c r="F686" i="2"/>
  <c r="F685" i="2"/>
  <c r="F693" i="2"/>
  <c r="F692" i="2"/>
  <c r="F691" i="2"/>
  <c r="F690" i="2"/>
  <c r="F689" i="2"/>
  <c r="F696" i="2"/>
  <c r="F699" i="2"/>
  <c r="F698" i="2"/>
  <c r="F702" i="2"/>
  <c r="F701" i="2"/>
  <c r="F704" i="2"/>
  <c r="F707" i="2"/>
  <c r="F706" i="2"/>
  <c r="F712" i="2"/>
  <c r="F711" i="2"/>
  <c r="F710" i="2"/>
  <c r="F717" i="2"/>
  <c r="F716" i="2"/>
  <c r="F715" i="2"/>
  <c r="F725" i="2"/>
  <c r="F724" i="2"/>
  <c r="F723" i="2"/>
  <c r="F722" i="2"/>
  <c r="F721" i="2"/>
  <c r="F720" i="2"/>
  <c r="F735" i="2"/>
  <c r="F734" i="2"/>
  <c r="F733" i="2"/>
  <c r="F732" i="2"/>
  <c r="F731" i="2"/>
  <c r="F730" i="2"/>
  <c r="F729" i="2"/>
  <c r="F739" i="2"/>
  <c r="F738" i="2"/>
  <c r="F752" i="2"/>
  <c r="F751" i="2"/>
  <c r="F750" i="2"/>
  <c r="F749" i="2"/>
  <c r="F748" i="2"/>
  <c r="F747" i="2"/>
  <c r="F746" i="2"/>
  <c r="F745" i="2"/>
  <c r="F744" i="2"/>
  <c r="F743" i="2"/>
  <c r="F742" i="2"/>
  <c r="C191" i="2"/>
  <c r="B809" i="2"/>
  <c r="A809" i="2"/>
  <c r="B808" i="2"/>
  <c r="A808" i="2"/>
  <c r="B807" i="2"/>
  <c r="A807" i="2"/>
  <c r="B806" i="2"/>
  <c r="A806" i="2"/>
  <c r="B805" i="2"/>
  <c r="A805" i="2"/>
  <c r="B804" i="2"/>
  <c r="A804" i="2"/>
  <c r="F579" i="2" l="1"/>
  <c r="F676" i="2"/>
  <c r="F633" i="2"/>
  <c r="F652" i="2"/>
  <c r="F726" i="2"/>
  <c r="F718" i="2"/>
  <c r="F683" i="2"/>
  <c r="F694" i="2"/>
  <c r="F708" i="2"/>
  <c r="F578" i="2" l="1"/>
  <c r="E808" i="2" s="1"/>
  <c r="F808" i="2" l="1"/>
  <c r="F340" i="2"/>
  <c r="F339" i="2"/>
  <c r="F338" i="2"/>
  <c r="F337" i="2"/>
  <c r="F336" i="2"/>
  <c r="F334" i="2"/>
  <c r="F332" i="2"/>
  <c r="F331" i="2"/>
  <c r="F330" i="2"/>
  <c r="F327" i="2"/>
  <c r="F323" i="2"/>
  <c r="F321" i="2"/>
  <c r="F320" i="2"/>
  <c r="F319" i="2"/>
  <c r="F298" i="2" l="1"/>
  <c r="F282" i="2"/>
  <c r="F316" i="2"/>
  <c r="F227" i="2"/>
  <c r="F801" i="2"/>
  <c r="F800" i="2"/>
  <c r="F795" i="2"/>
  <c r="F794" i="2"/>
  <c r="F792" i="2"/>
  <c r="F790" i="2"/>
  <c r="F788" i="2"/>
  <c r="F787" i="2"/>
  <c r="F786" i="2"/>
  <c r="F785" i="2"/>
  <c r="F781" i="2"/>
  <c r="F780" i="2"/>
  <c r="F777" i="2"/>
  <c r="F776" i="2"/>
  <c r="F775" i="2"/>
  <c r="F773" i="2"/>
  <c r="F771" i="2"/>
  <c r="F770" i="2"/>
  <c r="F769" i="2"/>
  <c r="F767" i="2"/>
  <c r="F765" i="2"/>
  <c r="F763" i="2"/>
  <c r="F762" i="2"/>
  <c r="F761" i="2"/>
  <c r="F760" i="2"/>
  <c r="F226" i="2" l="1"/>
  <c r="E805" i="2" s="1"/>
  <c r="F774" i="2"/>
  <c r="F778" i="2"/>
  <c r="F789" i="2"/>
  <c r="F782" i="2"/>
  <c r="F759" i="2"/>
  <c r="F764" i="2"/>
  <c r="F754" i="2" l="1"/>
  <c r="E809" i="2" s="1"/>
  <c r="F809" i="2" l="1"/>
  <c r="F554" i="2"/>
  <c r="F558" i="2"/>
  <c r="F576" i="2"/>
  <c r="F575" i="2"/>
  <c r="F574" i="2"/>
  <c r="F573" i="2"/>
  <c r="F572" i="2"/>
  <c r="F571" i="2"/>
  <c r="F569" i="2"/>
  <c r="F567" i="2"/>
  <c r="F566" i="2"/>
  <c r="F565" i="2"/>
  <c r="F562" i="2"/>
  <c r="F556" i="2"/>
  <c r="F555" i="2"/>
  <c r="F516" i="2" l="1"/>
  <c r="F551" i="2"/>
  <c r="F532" i="2"/>
  <c r="F461" i="2"/>
  <c r="F460" i="2" l="1"/>
  <c r="E807" i="2" s="1"/>
  <c r="F458" i="2" l="1"/>
  <c r="F457" i="2"/>
  <c r="F456" i="2"/>
  <c r="F455" i="2"/>
  <c r="F454" i="2"/>
  <c r="F453" i="2"/>
  <c r="F451" i="2"/>
  <c r="F449" i="2"/>
  <c r="F448" i="2"/>
  <c r="F447" i="2"/>
  <c r="F444" i="2"/>
  <c r="F440" i="2"/>
  <c r="F438" i="2"/>
  <c r="F437" i="2"/>
  <c r="F436" i="2"/>
  <c r="F224" i="2"/>
  <c r="F223" i="2"/>
  <c r="F221" i="2"/>
  <c r="F220" i="2"/>
  <c r="F219" i="2"/>
  <c r="F218" i="2"/>
  <c r="F217" i="2"/>
  <c r="F214" i="2"/>
  <c r="F210" i="2"/>
  <c r="F209" i="2"/>
  <c r="F207" i="2"/>
  <c r="F206" i="2"/>
  <c r="F204" i="2"/>
  <c r="F203" i="2"/>
  <c r="F202" i="2"/>
  <c r="F200" i="2"/>
  <c r="F198" i="2"/>
  <c r="F197" i="2"/>
  <c r="F194" i="2"/>
  <c r="F193" i="2"/>
  <c r="F192" i="2"/>
  <c r="F191" i="2"/>
  <c r="F188" i="2"/>
  <c r="F187" i="2"/>
  <c r="F186" i="2"/>
  <c r="F184" i="2"/>
  <c r="F183" i="2"/>
  <c r="F182" i="2"/>
  <c r="F181" i="2"/>
  <c r="F180" i="2"/>
  <c r="F179" i="2"/>
  <c r="F176" i="2"/>
  <c r="F175" i="2"/>
  <c r="F173" i="2"/>
  <c r="F170" i="2"/>
  <c r="F169" i="2"/>
  <c r="F167" i="2"/>
  <c r="F164" i="2"/>
  <c r="F163" i="2"/>
  <c r="F162" i="2"/>
  <c r="C161" i="2"/>
  <c r="F161" i="2" s="1"/>
  <c r="F160" i="2"/>
  <c r="F159" i="2"/>
  <c r="F158" i="2"/>
  <c r="F157" i="2"/>
  <c r="F156" i="2"/>
  <c r="F153" i="2"/>
  <c r="F152" i="2"/>
  <c r="F149" i="2"/>
  <c r="F145" i="2"/>
  <c r="F144" i="2"/>
  <c r="F143" i="2"/>
  <c r="F142" i="2"/>
  <c r="F141" i="2"/>
  <c r="F140" i="2"/>
  <c r="F138" i="2"/>
  <c r="F137" i="2"/>
  <c r="F136" i="2"/>
  <c r="F135" i="2"/>
  <c r="F134" i="2"/>
  <c r="F131" i="2"/>
  <c r="F129" i="2"/>
  <c r="F128" i="2"/>
  <c r="F127" i="2"/>
  <c r="F125" i="2"/>
  <c r="F124" i="2"/>
  <c r="F123" i="2"/>
  <c r="F122" i="2"/>
  <c r="F121" i="2"/>
  <c r="F120" i="2"/>
  <c r="F119" i="2"/>
  <c r="F115" i="2"/>
  <c r="F114" i="2"/>
  <c r="F112" i="2"/>
  <c r="F109" i="2"/>
  <c r="F108" i="2"/>
  <c r="F106" i="2"/>
  <c r="F104" i="2"/>
  <c r="F103" i="2"/>
  <c r="F102" i="2"/>
  <c r="F100" i="2"/>
  <c r="F99" i="2"/>
  <c r="F96" i="2"/>
  <c r="F95" i="2"/>
  <c r="F93" i="2"/>
  <c r="F92" i="2"/>
  <c r="F89" i="2"/>
  <c r="F88" i="2"/>
  <c r="F87" i="2"/>
  <c r="F86" i="2"/>
  <c r="F84" i="2"/>
  <c r="F82" i="2"/>
  <c r="F81" i="2"/>
  <c r="F80" i="2"/>
  <c r="F77" i="2"/>
  <c r="F76" i="2"/>
  <c r="F75" i="2"/>
  <c r="F74" i="2"/>
  <c r="F73" i="2"/>
  <c r="F72" i="2"/>
  <c r="F71" i="2"/>
  <c r="F70" i="2"/>
  <c r="F68" i="2"/>
  <c r="F67" i="2"/>
  <c r="F64" i="2"/>
  <c r="F63" i="2"/>
  <c r="F62" i="2"/>
  <c r="F60" i="2"/>
  <c r="F59" i="2"/>
  <c r="F58" i="2"/>
  <c r="F57" i="2"/>
  <c r="F55" i="2"/>
  <c r="F54" i="2"/>
  <c r="F53" i="2"/>
  <c r="F51" i="2"/>
  <c r="F49" i="2"/>
  <c r="F48" i="2"/>
  <c r="F46" i="2"/>
  <c r="F45" i="2"/>
  <c r="F44" i="2"/>
  <c r="F43" i="2"/>
  <c r="F42" i="2"/>
  <c r="F41" i="2"/>
  <c r="F40" i="2"/>
  <c r="F39" i="2"/>
  <c r="B803" i="2"/>
  <c r="A803" i="2"/>
  <c r="F34" i="2"/>
  <c r="F33" i="2"/>
  <c r="F32" i="2"/>
  <c r="F31" i="2"/>
  <c r="F30" i="2"/>
  <c r="F29" i="2"/>
  <c r="F26" i="2"/>
  <c r="F25" i="2" s="1"/>
  <c r="F24" i="2"/>
  <c r="F23" i="2"/>
  <c r="F22" i="2"/>
  <c r="F21" i="2"/>
  <c r="F20" i="2"/>
  <c r="F18" i="2"/>
  <c r="F17" i="2"/>
  <c r="F15" i="2"/>
  <c r="F14" i="2"/>
  <c r="F13" i="2"/>
  <c r="F415" i="2" l="1"/>
  <c r="F433" i="2"/>
  <c r="F343" i="2"/>
  <c r="F399" i="2"/>
  <c r="F37" i="2"/>
  <c r="F116" i="2"/>
  <c r="F195" i="2"/>
  <c r="F154" i="2"/>
  <c r="F177" i="2"/>
  <c r="F165" i="2"/>
  <c r="F189" i="2"/>
  <c r="F97" i="2"/>
  <c r="F27" i="2"/>
  <c r="F146" i="2"/>
  <c r="F19" i="2"/>
  <c r="F12" i="2"/>
  <c r="F342" i="2" l="1"/>
  <c r="F36" i="2"/>
  <c r="F6" i="2"/>
  <c r="E803" i="2" s="1"/>
  <c r="F803" i="2" s="1"/>
  <c r="G803" i="2" l="1"/>
  <c r="F805" i="2"/>
  <c r="E806" i="2"/>
  <c r="E804" i="2"/>
  <c r="F807" i="2"/>
  <c r="F804" i="2" l="1"/>
  <c r="G804" i="2"/>
  <c r="H804" i="2" s="1"/>
  <c r="G808" i="2"/>
  <c r="H808" i="2" s="1"/>
  <c r="G805" i="2"/>
  <c r="H805" i="2" s="1"/>
  <c r="G809" i="2"/>
  <c r="H809" i="2" s="1"/>
  <c r="G807" i="2"/>
  <c r="H807" i="2" s="1"/>
  <c r="F806" i="2"/>
  <c r="G806" i="2"/>
  <c r="H806" i="2" s="1"/>
  <c r="F810" i="2" l="1"/>
  <c r="H810" i="2"/>
</calcChain>
</file>

<file path=xl/sharedStrings.xml><?xml version="1.0" encoding="utf-8"?>
<sst xmlns="http://schemas.openxmlformats.org/spreadsheetml/2006/main" count="1823" uniqueCount="969">
  <si>
    <t xml:space="preserve">BILL OF QUANTITIES
</t>
  </si>
  <si>
    <t>South Sudan Enhancing Community Resilience and Local Governance Project (ECRP)</t>
  </si>
  <si>
    <t>Tender No.26</t>
  </si>
  <si>
    <t>Name of Bidder:</t>
  </si>
  <si>
    <t>DESCRIPTIONS</t>
  </si>
  <si>
    <t xml:space="preserve">Quantity </t>
  </si>
  <si>
    <t>Unit</t>
  </si>
  <si>
    <t>BILL No. 1</t>
  </si>
  <si>
    <t>PRELIMINARIES (for all sites combined)</t>
  </si>
  <si>
    <t>Notes:</t>
  </si>
  <si>
    <t>All the Bidders are requested to refer "Pricing Preamble and notes below" and works items of this Bills of Quantities shall be priced to fulfill the requirements there-in. Also see that no page or items are missing prior to pricing of this bill of quantities.</t>
  </si>
  <si>
    <t>Note</t>
  </si>
  <si>
    <t>A list of typical general items are given below. However, the Bidder is requested to price only those items that may affect this Contract.</t>
  </si>
  <si>
    <t>If no price has been stated against any item  hereunder, the Contractor shall not be entitled to claim any money for such items even though he is obliged to execute the work or provide services described therein. Preliminary items priced by the Tenderer are deemed to include the cost of unpriced items.</t>
  </si>
  <si>
    <t>Cost and expenses in connection with any other preliminary item which is not listed below, but is necessary for the due completion of works, is deemed to be included in the tender rates.</t>
  </si>
  <si>
    <t xml:space="preserve">Mobilization and Site Facilities </t>
  </si>
  <si>
    <t>1.1.1</t>
  </si>
  <si>
    <t>Mobilization of all required Construction materials ,equipments  and personel to project site.</t>
  </si>
  <si>
    <t>Lump Sum</t>
  </si>
  <si>
    <t>1.1.2</t>
  </si>
  <si>
    <t>The contractor shall provide adequate space to serve as a temporary site office and fit it with the  required facilities for his own site management staff
The contractor shall provide adequate space to serve as a temporary site stores or space for storage of plant and materials for the work herein.
The contractor shall provide toilet facilities for his workers and the Engineers within the site as directed and with Sanitary conditions meeting WHO Standards.</t>
  </si>
  <si>
    <t>1.1.3</t>
  </si>
  <si>
    <t>The contractor shall provide necessary protective fencing/site hoarding, lighting, watchmen and other precautions and maintain  for entire  construction period.</t>
  </si>
  <si>
    <t>PLATES</t>
  </si>
  <si>
    <t>1.1.4</t>
  </si>
  <si>
    <t>Fabricate a metal visibility plate 200 x 200 mm to be wall mounted. Art work of name board will be issued by IOM. The plate shall be mounted on each block.</t>
  </si>
  <si>
    <t>Each</t>
  </si>
  <si>
    <t>1.1.5</t>
  </si>
  <si>
    <t>Fabricate and install a sign post stand, 1m x 1.2m metal signboad on a 1.8m stand with a concrete foundation (min. 0.40 x 0.40 x 0.60 m, as directed by the Site Engineer). Concrete class C-25 (1:1:2) with RHS 40 x 40 x 2.5mm posts and 2mm thick sheet metal sign. The sign post shall consist of approved GoSS flag on the left and ERCP II logo on the right. The subproject name and the implementer as the Governement of South Sudan. The contractor shall be provided this information by IOM in Writing.</t>
  </si>
  <si>
    <t xml:space="preserve">Sites Operations </t>
  </si>
  <si>
    <t> </t>
  </si>
  <si>
    <t>1.2.1</t>
  </si>
  <si>
    <t>Allow for setting out of works in accordance with drawings; liaise with client to establish exact boundaries and other written information given by the Engineer and obtain written approval from the relevant government authorities for setting out, street and building lines before commencements of construction; Checking of any setting out or of any line or level by the Engineer shall not in any way relieve the Contractor of his responsibility for the accuracy thereof.</t>
  </si>
  <si>
    <t>1.2.2</t>
  </si>
  <si>
    <t>Allow for supplying water for the Works and facilities of the contractor including connection, distribution system for the work, internal arrangements and all payment to the authorities for connections. It is the responsibility of the Contractor to ensure steady and uninterrupted water supply to Works.</t>
  </si>
  <si>
    <t>1.2.3</t>
  </si>
  <si>
    <t>Allow for maintaining daily records in the manner required by the Engineer to indicate factual details of, Workers, materials , Machinery and Equipment, Weather</t>
  </si>
  <si>
    <t>1.2.4</t>
  </si>
  <si>
    <t xml:space="preserve">Allow for maintaining the sites in clean and orderly fashion at all times and during the entire contract period. Materials, cement etc. shall be kept neatly stacked on the site with all access-ways kept clear. All dust, debris and rubbish etc., arising out of his own works shall be continually cleared and removed from the site. The Engineer's Representative shall certify a percentage of the monthly rate or shall completely suspend the monthly amount if the contractor's maintenance is found to be unacceptable. </t>
  </si>
  <si>
    <t>1.2.5</t>
  </si>
  <si>
    <t>Allow for providing all necessary safety measures to workmen (provision for proper usage of Personal protective equipment (PPE)). The bidder should submit his comprehensive safety plan with description and number in each safety device and other safety equipment  proposed. The Engineer's Representative has the right to pay a percentage of the monthly component to suit the percentage accomplishment of this safety plan.</t>
  </si>
  <si>
    <t>Insurances, Bonds &amp; Fees</t>
  </si>
  <si>
    <t>1.3.1</t>
  </si>
  <si>
    <t>Allow for Contractor's All Risk Insurance Policy, including third party liability and from the starting date until the defects liability certificate has been issued, the risks of personal injury, death, and loss of or damage to property (including, without limitation, the works, plant, materials, and equipment) which are not employers risk but are contractors risk
Allow for insurance against claims for worker's compensation. Engineer's and Consultant's representatives, shall be included in the Insurance Policy.
Allow for insurance against loss or damage to the works, adjacent structures, any existing overhead and/or underground services that may cause damages during the construction</t>
  </si>
  <si>
    <t>Environmental and Social Safeguarding Requirements</t>
  </si>
  <si>
    <t>Allow for providing all necessary safety measures to workmen (provision for proper usage of Personal protective equipment (PPE). The bidder should submit his comprehensive safety plan with description and number in each safety device and other safety equipment  proposed. The Engineer's Representative has the right to pay a percentage of the monthly component to suit the percentage accomplishment of this safety plan.</t>
  </si>
  <si>
    <t>1.4.1</t>
  </si>
  <si>
    <t xml:space="preserve">Conduct environmental and social risk assessment and management on all subproject sites including conducting inspections to ensure adherenace to the requirment of IOM and the World Bank </t>
  </si>
  <si>
    <t>1.4.2</t>
  </si>
  <si>
    <t>Provide resources to ensure a safe working enviroment including signage,  access control,fall protection equipment and devices, ocupational safety and health equipment, and first aid kit.</t>
  </si>
  <si>
    <t>1.4.3</t>
  </si>
  <si>
    <t>Ensure measures are put in place to guarantee community safety including stakeholder engagement and information disclosure</t>
  </si>
  <si>
    <t>1.4.4</t>
  </si>
  <si>
    <t xml:space="preserve">Acquire all relevant Environmental perts, licenses and authorisation prior to engaging in any activities that require such. This includes adhereing to conditions of any licenses issues. </t>
  </si>
  <si>
    <t>1.4.5</t>
  </si>
  <si>
    <t xml:space="preserve">Rehabilitate and ensure maintanace of aesthetic environment including ensuring the sound management of waste on all sites. </t>
  </si>
  <si>
    <t>1.4.6</t>
  </si>
  <si>
    <t xml:space="preserve">Ensure there is a designated qualified and competent environmental and social safeguards specialist within the contrcator's team atleast for each subproject. </t>
  </si>
  <si>
    <t>Month</t>
  </si>
  <si>
    <t>BILL No. 2</t>
  </si>
  <si>
    <t>SUBSTRUCTURE</t>
  </si>
  <si>
    <t>Excavation</t>
  </si>
  <si>
    <t>2.1.1</t>
  </si>
  <si>
    <t>Site clearance and removal of debris from site as directed</t>
  </si>
  <si>
    <t>2.1.2</t>
  </si>
  <si>
    <t>Excavate to remove loose top soil not exceeding 0.3 meters deep and cart away as directed</t>
  </si>
  <si>
    <t>2.1.3</t>
  </si>
  <si>
    <t>Excavate in soft material for foundation trenches minimum of 0.75m deep starting from stripped level</t>
  </si>
  <si>
    <t>2.1.4</t>
  </si>
  <si>
    <t>Ditto to column base: not exceeding 0.45 m Starting from the surface of foundation trenches</t>
  </si>
  <si>
    <t>2.1.5</t>
  </si>
  <si>
    <t>Ditto to Splash apron</t>
  </si>
  <si>
    <t>2.1.6</t>
  </si>
  <si>
    <t>ditto verrandah</t>
  </si>
  <si>
    <t>2.1.7</t>
  </si>
  <si>
    <t xml:space="preserve">ditto ramps </t>
  </si>
  <si>
    <t>2.1.8</t>
  </si>
  <si>
    <t>ditto steps</t>
  </si>
  <si>
    <t>Backfilling</t>
  </si>
  <si>
    <t>2.1.9</t>
  </si>
  <si>
    <t>150mm sand blinding at the bottom of column bases/footings</t>
  </si>
  <si>
    <t>2.1.10</t>
  </si>
  <si>
    <t>Return, fill in and ram selected excavated material around foundations and splash apron</t>
  </si>
  <si>
    <t>Disposal of Surplus spoils</t>
  </si>
  <si>
    <t>2.1.11</t>
  </si>
  <si>
    <t>Load and cart away surplus material from site to an approved dumping site</t>
  </si>
  <si>
    <t>Imported/selected filling/material</t>
  </si>
  <si>
    <t>2.1.12</t>
  </si>
  <si>
    <t>A minimum of 700mm thick, compacted in layers not exceeding 250mm.</t>
  </si>
  <si>
    <t>2.1.13</t>
  </si>
  <si>
    <t>Ditto to ramps and steps</t>
  </si>
  <si>
    <t>2.1.14</t>
  </si>
  <si>
    <t>Anti-termite treatment</t>
  </si>
  <si>
    <t>2.1.15</t>
  </si>
  <si>
    <t>TERMIDOR' or other equal and approved insecticide with a ten-years guarantee to bottom of foundation trenches  and surfaces of fill .</t>
  </si>
  <si>
    <t>2.1.16</t>
  </si>
  <si>
    <t>Ditto to ramps</t>
  </si>
  <si>
    <t>2.1.17</t>
  </si>
  <si>
    <t>ditto to verrandah</t>
  </si>
  <si>
    <t>2.1.18</t>
  </si>
  <si>
    <t>ditto to steps</t>
  </si>
  <si>
    <t>Damp Proofing</t>
  </si>
  <si>
    <t>2.1.19</t>
  </si>
  <si>
    <t>1000 gauge polythene sheet damp proof membrane: to floors: laid on blinded smooth finished hardcore bed with 300mm side and end laps to receive concrete floor bed (m/s) - measured net with no allowance for overlaps</t>
  </si>
  <si>
    <t>2.1.20</t>
  </si>
  <si>
    <t>2.1.21</t>
  </si>
  <si>
    <t>Concrete work in substructure</t>
  </si>
  <si>
    <t>2.1.22</t>
  </si>
  <si>
    <t>Plain concrete class 15 (mix 1:2:4)</t>
  </si>
  <si>
    <t>2.1.23</t>
  </si>
  <si>
    <t>50mm Thick surface blinding under foundations</t>
  </si>
  <si>
    <t>2.1.24</t>
  </si>
  <si>
    <t>Ditto: Under column bases, and verrandah</t>
  </si>
  <si>
    <t>In Situ concrete class 15/20/25, vibrated and reinforced as described, in:-</t>
  </si>
  <si>
    <t>2.1.25</t>
  </si>
  <si>
    <t>Strip Footing (C15_mix 1:2:4)</t>
  </si>
  <si>
    <t>2.1.26</t>
  </si>
  <si>
    <t xml:space="preserve">Splash apron strip footing ( C15_mix 1:2:4) </t>
  </si>
  <si>
    <t>2.1.27</t>
  </si>
  <si>
    <t>Pad footing (C25_mix 1:1:2)</t>
  </si>
  <si>
    <t>2.1.28</t>
  </si>
  <si>
    <t>Columns in foundations (C25_mix 1:1:2)</t>
  </si>
  <si>
    <t>2.1.29</t>
  </si>
  <si>
    <t>Ground beam (300x200)mm (C25_mix 1:1:2)</t>
  </si>
  <si>
    <t>2.1.30</t>
  </si>
  <si>
    <t>100mm thick ground floor slab concrete including the verranda (C25_mix 1:1:2)</t>
  </si>
  <si>
    <t>2.1.31</t>
  </si>
  <si>
    <t>800mm wide, 100mm thick splash apron slab concrete (C20_mix 1:1.5:3)</t>
  </si>
  <si>
    <t>2.1.32</t>
  </si>
  <si>
    <t>steps and Ramp foundation</t>
  </si>
  <si>
    <t>Reinforcement</t>
  </si>
  <si>
    <t>2.1.33</t>
  </si>
  <si>
    <t>High tensile steel reinforcement to B.S. 4461 in structural concrete work including cutting, bending, hoisting, fixing, tying wire and spacing blocks</t>
  </si>
  <si>
    <t>2.1.34</t>
  </si>
  <si>
    <t>8mm diameter bars</t>
  </si>
  <si>
    <t>kg</t>
  </si>
  <si>
    <t>2.1.35</t>
  </si>
  <si>
    <t>10mm diameter bars ( strip footing and floor slab)</t>
  </si>
  <si>
    <t>2.1.36</t>
  </si>
  <si>
    <t>12mm diameter bars</t>
  </si>
  <si>
    <t>Mesh reinforcement ; B.S. 4483 weighing 2.22 kgs per square meter including bends, tying wire and spacing blocks</t>
  </si>
  <si>
    <t>2.1.37</t>
  </si>
  <si>
    <t>Ramps and Steps.</t>
  </si>
  <si>
    <t>Sawn formwork to:</t>
  </si>
  <si>
    <t>2.1.38</t>
  </si>
  <si>
    <t>Vertical sides of ground beam</t>
  </si>
  <si>
    <t>2.1.39</t>
  </si>
  <si>
    <t>Vertical sides of columns</t>
  </si>
  <si>
    <t>2.1.40</t>
  </si>
  <si>
    <t>vertical sides of verranda slab</t>
  </si>
  <si>
    <t>2.1.41</t>
  </si>
  <si>
    <t>Edges of 150mm high ramps and steps</t>
  </si>
  <si>
    <t>Foundation walling</t>
  </si>
  <si>
    <t>Solid concrete block walling (mix 1:3:6); with minimum comprehensive strength of 7.0N/mm2;bedded and jointed in cement sand (1:3) mortar; reinforced with gauge 20 hoop iron after every alternate course.</t>
  </si>
  <si>
    <t>2.1.42</t>
  </si>
  <si>
    <t>200mm thick concrete block walls or approved quality burnt clay brick wall plus the verrandah</t>
  </si>
  <si>
    <t>2.1.43</t>
  </si>
  <si>
    <t>Ditti to apron</t>
  </si>
  <si>
    <t>Plinths</t>
  </si>
  <si>
    <t>2.1.44</t>
  </si>
  <si>
    <t>12 mm thick cement : sand (1:3) plaster to plinth</t>
  </si>
  <si>
    <t>2.1.45</t>
  </si>
  <si>
    <t>Prepare and apply one priming coat and two coats of black bitumastick paint on rendered plinths</t>
  </si>
  <si>
    <t>SUPER STRUCTURAL FRAME</t>
  </si>
  <si>
    <t>Concrete work in superstructure- In Situ concrete class 25, vibrated and reinforced as described, in:-</t>
  </si>
  <si>
    <t>2.2.1</t>
  </si>
  <si>
    <t>Column (200x200)</t>
  </si>
  <si>
    <t>2.2.2</t>
  </si>
  <si>
    <t>Ring beam</t>
  </si>
  <si>
    <t>2.2.3</t>
  </si>
  <si>
    <t>2.2.4</t>
  </si>
  <si>
    <t>2.2.5</t>
  </si>
  <si>
    <t>16mm diameter bars</t>
  </si>
  <si>
    <t>CHS section steel column Supporting the roof at the Verendah</t>
  </si>
  <si>
    <t>2.2.6</t>
  </si>
  <si>
    <t>CHS100x3mm Steel columns supporting roof at the verendah</t>
  </si>
  <si>
    <t>m</t>
  </si>
  <si>
    <t>Sawn formwork</t>
  </si>
  <si>
    <t>2.2.7</t>
  </si>
  <si>
    <t>Vertical sides of Columns</t>
  </si>
  <si>
    <t>2.2.8</t>
  </si>
  <si>
    <t>Ring beam and sofits</t>
  </si>
  <si>
    <t>Walling</t>
  </si>
  <si>
    <t>Three- ply bituminous felt damp proof course bedded in cement and sand (1:3) mortar (measured nett allow for 300mm laps):-</t>
  </si>
  <si>
    <t>2.2.9</t>
  </si>
  <si>
    <t>200mm wide</t>
  </si>
  <si>
    <t>200mm thick walls reinforced with two lines of 20 SWG Hoop Iron wall tie 25mm wide x 450mm long cast 75mm into concrete and built into joint of block walling.</t>
  </si>
  <si>
    <t>2.2.10</t>
  </si>
  <si>
    <t>200mm thick concrete block walls or with approved quality burnt clay brick wall</t>
  </si>
  <si>
    <t>2.2.11</t>
  </si>
  <si>
    <t>200mm thick gable end wall and the 33m wall on the ring beam  of  concrete blocks or with approved quality of  burnt clay bricks</t>
  </si>
  <si>
    <t>ROOF AND RAIN WATER DISPOSAL</t>
  </si>
  <si>
    <t>Roof Construction</t>
  </si>
  <si>
    <t xml:space="preserve">
Structural steelwork grade 4.3C (factory primed) to be executed by an approved sub-contractor.</t>
  </si>
  <si>
    <t>2.3.1</t>
  </si>
  <si>
    <t>75 x 50 x 3mm Bottom chord, welded to the top of column</t>
  </si>
  <si>
    <t>2.3.2</t>
  </si>
  <si>
    <t>75 x 50 x 3mm Top chord/rafters welded with 6mm fillet welds to 40 x 40 x 3mm RHS internals (RHS internals measured separately)</t>
  </si>
  <si>
    <t>2.3.3</t>
  </si>
  <si>
    <t>50x50x3mm SHS internal braching welded with 6mm fillet welds to 50 x 50 x 3mm Bottom/top chords (Bottom and Top chords measured separately)</t>
  </si>
  <si>
    <t>2.3.4</t>
  </si>
  <si>
    <t>100 x 50 x 2mm thick Z-purlins securely fixed onto the steel trusses (MS) including all the welding, straining, surface preparation and hoisting into position.</t>
  </si>
  <si>
    <t>2.3.5</t>
  </si>
  <si>
    <t>4Ø 16mm diameter anchor bolts L=250 welded on steel reinforcement.</t>
  </si>
  <si>
    <t>Nr</t>
  </si>
  <si>
    <t>2.3.6</t>
  </si>
  <si>
    <t>200x150x10mm plates, bottom plate bolted to column and top plate welded to truss (fillet weld of 6mm thick).</t>
  </si>
  <si>
    <t>2.3.7</t>
  </si>
  <si>
    <t>L- shape stiffener 8mm thick welded on both sides of  truss fillet weld all round as detailed on the drawing.</t>
  </si>
  <si>
    <t>Roof Covering</t>
  </si>
  <si>
    <t>2.3.8</t>
  </si>
  <si>
    <t>Supplying &amp; fixing of gauge 28 pre-painted Super Five IT4 profiled roofing sheets ( 0.5mm ) of approved colour: fixed with J-bolts to 100 x 50 x 2mm purlins ( measured separately) and rubber caping to tops of bolts</t>
  </si>
  <si>
    <t>2.3.9</t>
  </si>
  <si>
    <t>Supplying &amp; fixing of an approved heat insulation layer fixed to purlins supported on wires according to manufacturer's specifications.</t>
  </si>
  <si>
    <t>2.3.10</t>
  </si>
  <si>
    <t>Supplying &amp; fixing Gauge 28 prepainted ridge cap; 650mm girth (average) in position complete with all necessary roofing screws or hooks as required.</t>
  </si>
  <si>
    <t>Barge Board</t>
  </si>
  <si>
    <t>2.3.11</t>
  </si>
  <si>
    <t>Rain Water Disposal</t>
  </si>
  <si>
    <t>Supply and fix rain water system to manufacturer's  instructions.  </t>
  </si>
  <si>
    <t>2.3.12</t>
  </si>
  <si>
    <t>250 x 350 x 3mm galvnised metal sheet gutter welded on 40x25x2mm RHS; gutter sitting on 20 x 6mm thick metallic support bracket placed at 2000mm c/c as per drawing.</t>
  </si>
  <si>
    <t>2.3.13</t>
  </si>
  <si>
    <t>Rainwater outlets with nozzle for 100mm rainwater down pipe outlet.</t>
  </si>
  <si>
    <t>2.3.14</t>
  </si>
  <si>
    <t>Supply and install 10,000 L PVC high quality water tank including plumbing work (pipe connections and taps)</t>
  </si>
  <si>
    <t>lump sum</t>
  </si>
  <si>
    <t>2.3.15</t>
  </si>
  <si>
    <t>Soak pit construction including supply and installation of all materials and labour</t>
  </si>
  <si>
    <t>2.3.16</t>
  </si>
  <si>
    <t xml:space="preserve">Storm water drainage channel (U- shaphed, 250mm wide  and depth n.e 200mm) with a 5% slope on both sides of the buidling as per drawing. </t>
  </si>
  <si>
    <t>Construction of  water tank platform including compacted earth base, brick walling (min. 225 mm thick, cement mortar 1:3) to hold compacted murram, and top slab as per drawing.</t>
  </si>
  <si>
    <t>2.3.17</t>
  </si>
  <si>
    <t>excavation of foundation to required deepth as per drawing</t>
  </si>
  <si>
    <t>2.3.18</t>
  </si>
  <si>
    <t>concrete class 20 strip foundation and blinding</t>
  </si>
  <si>
    <t>2.3.19</t>
  </si>
  <si>
    <t>slab class20</t>
  </si>
  <si>
    <t>2.3.20</t>
  </si>
  <si>
    <t>blocks or approved burnt clay bricks wall</t>
  </si>
  <si>
    <t>2.3.21</t>
  </si>
  <si>
    <t>BRC mesh A252</t>
  </si>
  <si>
    <t>2.3.22</t>
  </si>
  <si>
    <t>Y10 diameter</t>
  </si>
  <si>
    <t>DOORS AND WINDOWS</t>
  </si>
  <si>
    <t>Note: All doors to be supplied and fixed as per the details and schedule provided. All iron Mongery that has not been measured separately shall be priced together with the corresponding door(s) and window(s)</t>
  </si>
  <si>
    <t>DOORS</t>
  </si>
  <si>
    <t>2.4.1</t>
  </si>
  <si>
    <t>Steel doors to fit structural opening size 950mm x 2700mm high: RHS steel frame 40mm x 40mm x 2mm, Painted with 2 coats of antirust paint
&amp; 2 coat of enamel paint, 90D Opening, 1.5mm casement metal pane, with Bugalar proofing with RHS 25mm x 25mm x 2mm Vertical steel bars at equal intervals welded to frames on the enterior side. Ironmongry stainless steel pull-push bar handle, 0.5mm thick steel louvers at top welded to RHS frame. Louver to be covered with approved mosquito net.</t>
  </si>
  <si>
    <t>2.4.2</t>
  </si>
  <si>
    <t>WINDOWS</t>
  </si>
  <si>
    <t>Purpose made steel casement windows manufactured from standard strong Z sections: manufacture, assemble and deliver to site: Supply and fix ironmongery comprising approved hinges, stays, fasteners to opening lights: frames drilled, plugged and screwed or built into walling: two coats red oxide primer before delivery.</t>
  </si>
  <si>
    <t>2.4.3</t>
  </si>
  <si>
    <t>W1. 1200x1600mm. Window Frame material is LTZ steel frame 40mm x 40mm x 2mm, Painted with 2 coats of antirust paint &amp; 2 coat of enamel paint and fixed with 1.5mm thick iron plate.  Louver to be covered with approved mosquito net. Ironmongry stainless steel pull-push bar handle, stay and fasteners</t>
  </si>
  <si>
    <t>2.4.4</t>
  </si>
  <si>
    <t>75mm concrete window sill  reinforced with Y10 @150mm c/c logitudinal and transverse bars constructed as per darwing.</t>
  </si>
  <si>
    <t>LIGHTNING PROTECTION</t>
  </si>
  <si>
    <t>Provide and install a complete lightning protection system in compliance with the specifications and standards of the most current editions of the BS EN 62305. Comprises of air termination, down conductors, horizontal conductor and earthing termination. Provide also Inspection and Certification to satisfy the requirement of the BS EN 62305. Earthing.  Allow for earthing the entire electrical installation comply with engineers requirements</t>
  </si>
  <si>
    <t>2.5.1</t>
  </si>
  <si>
    <t>Multy point Air terminal- 15mm dia 750 mm long 3 spike pure copper including terminal base</t>
  </si>
  <si>
    <t>2.5.2</t>
  </si>
  <si>
    <t>Ridge saddle madeout of copper or Aluminium and fixed with countersunk screws</t>
  </si>
  <si>
    <t>2.5.3</t>
  </si>
  <si>
    <t>Horizontal lightning conductors, 25x3mm bare Cu with conductor holders @  maximum 1.0m intervels  for laying on roof tops</t>
  </si>
  <si>
    <t>2.5.4</t>
  </si>
  <si>
    <t>Down  lightning conductors, 25x2mm pure Cu with conductor holders @ 1.0m intervels for mounting on roof eaves and on walls</t>
  </si>
  <si>
    <t>2.5.5</t>
  </si>
  <si>
    <t>Underground horizontal lightning conductors, 25x3mm pure cu,  from the building to the earth pit. Rate to include excavation and backfill of 225x 300 mm deep trenches.</t>
  </si>
  <si>
    <t>2.5.6</t>
  </si>
  <si>
    <t>Test-joints for down-conductors</t>
  </si>
  <si>
    <t>2.5.7</t>
  </si>
  <si>
    <t>Cross joint junction clamps for lightning conductor interconnection</t>
  </si>
  <si>
    <t>2.5.8</t>
  </si>
  <si>
    <t>Standard bolts, nuts, screw and washeres for fixation</t>
  </si>
  <si>
    <t>Item</t>
  </si>
  <si>
    <t>2.5.9</t>
  </si>
  <si>
    <t>Earth termination pit comprising of 3 No's  2800 mm x 50mm diametre deep driven GI pipe complete with heavy duty connector clamp, dring heads, coupling and accessories FURSE or equiivalent and as per specifications and detailed drawing</t>
  </si>
  <si>
    <t xml:space="preserve">Lamp Sum </t>
  </si>
  <si>
    <t>FINISHES</t>
  </si>
  <si>
    <t>Floor Finishes: Cement and sand (1:3) screeds and pavings: one coat: steel trowel finish: laid on concrete</t>
  </si>
  <si>
    <t>2.6.1</t>
  </si>
  <si>
    <t>50mm thick screeding.</t>
  </si>
  <si>
    <t>External wall finishes: Cement and sand(1:4)</t>
  </si>
  <si>
    <t>2.6.2</t>
  </si>
  <si>
    <t>15mm thick to walls and concrete surfaces</t>
  </si>
  <si>
    <t>2.6.3</t>
  </si>
  <si>
    <t>300mm x 10mm rendered skirt</t>
  </si>
  <si>
    <t>walls</t>
  </si>
  <si>
    <t>Prepare surfaces: apply three coats weather guard emulsion paint;</t>
  </si>
  <si>
    <t>2.6.4</t>
  </si>
  <si>
    <t>Rendered surfaces: walls</t>
  </si>
  <si>
    <t>Internal Wall finishes Cement/lime putty/sand(1:2:9)</t>
  </si>
  <si>
    <t>2.6.5</t>
  </si>
  <si>
    <t>15mm plaster to: walls and concrete surfaces: steel trowelled smooth</t>
  </si>
  <si>
    <t>2.6.6</t>
  </si>
  <si>
    <t>Prepare surfaces: apply three coats vinyl silk soft white emulsion paint: on steel trowelled plaster.</t>
  </si>
  <si>
    <t>FITTINGS &amp; FIXTURES</t>
  </si>
  <si>
    <t>The following for a  Pin board (size 1.2x1m) in each classroom as directed by the Engineer</t>
  </si>
  <si>
    <t>2.7.1</t>
  </si>
  <si>
    <t>15mm thick 'cellotex, soft board, placed in 3 layers, painted with one under coat and one coat of emulsion paint in white</t>
  </si>
  <si>
    <t>nr</t>
  </si>
  <si>
    <t>2.7.2</t>
  </si>
  <si>
    <t>25 x 50mm beading to edges of pin boards</t>
  </si>
  <si>
    <t>2.7.3</t>
  </si>
  <si>
    <t>Prepare and apply one under coat and two coats of emulsion paint in white : on Soft board lining (25x50mm timber edges)</t>
  </si>
  <si>
    <t>2.7.4</t>
  </si>
  <si>
    <t>The following in blackboards: size 3m x 1.2m high (1 No in  each classroom)</t>
  </si>
  <si>
    <t>2.7.5</t>
  </si>
  <si>
    <t>20mm thick internal lime plaster for the blackboard surface</t>
  </si>
  <si>
    <t>2.7.6</t>
  </si>
  <si>
    <t>Prepare and apply three coats of black bit mastic paint to blackboard surfaces</t>
  </si>
  <si>
    <t>Railings</t>
  </si>
  <si>
    <t>2.7.7</t>
  </si>
  <si>
    <t>Handrails for length of ramps on both sides,
CHS 50mm dia. and 2.5 mm thickness, CHS 20mm dia and 2.5mm thickness baluster, CHS 50mm dia and 2.5mm metal guide rail, CHS 40mm dia and 2.5mm vertical CHS post @1200mm c/c, painted with 2 coats of antirust paint and 1 coat of enamel paint The rate shall include casting the steps 300mm tread and 150mm rise</t>
  </si>
  <si>
    <t>2.7.8</t>
  </si>
  <si>
    <t>Handrails for length of steps on both sides,
CHS 50mm dia. and 2.5 mm thickness, CHS 20mm dia and 2.5mm thickness baluster, CHS 50mm dia and 2.5mm metal guide rail, CHS 40mm dia and 2.5mm vertical CHS post @1200mm c/c, painted with 2 coats of antirust paint and 1 coat of enamel paint The rate shall include casting the steps 300mm tread and 150mm rise</t>
  </si>
  <si>
    <t>2.7.9</t>
  </si>
  <si>
    <t>Handrails for length of Verandah and the width (2 sides),
CHS 50mm dia. and 2.5 mm thickness, CHS 20mm dia and 2.5mm thickness baluster, CHS 50mm dia and 2.5mm metal guide rail, CHS 40mm dia and 2.5mm vertical CHS post @1200mm c/c, painted with 2 coats of antirust paint and 1 coat of enamel paint The rate shall include casting the steps 300mm tread and 150mm rise</t>
  </si>
  <si>
    <t>CLASSROOM FURNITURE</t>
  </si>
  <si>
    <t>Furniture supply, as laid out in drawings. Contractor to provide shop drawings or manufactuer specifications for approval by Engineer</t>
  </si>
  <si>
    <t>2.8.1</t>
  </si>
  <si>
    <t>Student desk and bench, Desk size 125x60cm surface, 75cm high; Bench size 125x30cm seating area, 50cm high</t>
  </si>
  <si>
    <t>2.8.2</t>
  </si>
  <si>
    <t>Teacher’s table, Desk size 150x75 cm surface, 75cm high</t>
  </si>
  <si>
    <t>2.8.3</t>
  </si>
  <si>
    <t xml:space="preserve">Teacher’s chair, wood or metal </t>
  </si>
  <si>
    <t>2.8.4</t>
  </si>
  <si>
    <t xml:space="preserve">Cabinet </t>
  </si>
  <si>
    <t>WATER RESEVIOR SHADE AND TANK</t>
  </si>
  <si>
    <t>2.9.1</t>
  </si>
  <si>
    <t>Excavate for  stub-columns  not exceeding 600mm from ground level and cart away arisings (average depth 0.6m)</t>
  </si>
  <si>
    <t>2.9.2</t>
  </si>
  <si>
    <t>Remove and cart away from site surplus excavated material as directed</t>
  </si>
  <si>
    <t>Mass concrete blinding class C15 (1:2:4):-</t>
  </si>
  <si>
    <t>2.9.3</t>
  </si>
  <si>
    <t>50mm thick strip base 100mm wide.</t>
  </si>
  <si>
    <t xml:space="preserve">Insitu mass concrete class 20 (1:1.5:3), vibrated and reinforced as described,  in:- </t>
  </si>
  <si>
    <t>2.9.4</t>
  </si>
  <si>
    <t>Column bases and Sub-columns below ground level</t>
  </si>
  <si>
    <t>2.9.5</t>
  </si>
  <si>
    <t>ditto slab</t>
  </si>
  <si>
    <t>2.9.6</t>
  </si>
  <si>
    <t>ditto strip foundation</t>
  </si>
  <si>
    <t>2.9.7</t>
  </si>
  <si>
    <t>10mm steel diameter 150 c-c both directions</t>
  </si>
  <si>
    <t>Kg</t>
  </si>
  <si>
    <t>2.9.8</t>
  </si>
  <si>
    <t>BRC mesh A252.</t>
  </si>
  <si>
    <t>backfilling and filling.</t>
  </si>
  <si>
    <t>2.9.9</t>
  </si>
  <si>
    <t>500mm thick stone boulders or approved fill material and blinded with approved material.</t>
  </si>
  <si>
    <t>2.9.10</t>
  </si>
  <si>
    <t xml:space="preserve"> Min.200mm thick well compacted selected fill (95% proctor)</t>
  </si>
  <si>
    <t>STEEL Columns</t>
  </si>
  <si>
    <t>Note: Rate for steel shall include all necessary welding, cutting, joining members, drilling holes and paint work</t>
  </si>
  <si>
    <t>All steel sections to be thoroughly cleaned and phosphatized to resist  corrosion before receiving 2 undercoats of brown rust inhibiting primer, 2 oats of matt white oil paint and finished with 2 coats of premium quality oil based acrylic paint of approved colour</t>
  </si>
  <si>
    <t>2.9.11</t>
  </si>
  <si>
    <t>SHS 75x75x2.5mm Thick rolled steel column posts;  fixed into 600mm deep concrete bases (concrete bases measured separately) [Total of 4no. Each posts approx. 3.6m long]</t>
  </si>
  <si>
    <t>Roof construction</t>
  </si>
  <si>
    <t>Structural steelwork grade 4.3C (factory primed) to be executed by an approved sub-contractor. Unframed mild steel including hoisting and fixing in position and including drilling holes, all necessary welding, bolts plates/gusset plates and other jointing whether or not specifically described herein or shown on the drawing and with two coats of red oxide primer after erection.(see the drawings)</t>
  </si>
  <si>
    <t>2.9.12</t>
  </si>
  <si>
    <t>SHS 50x50x2.5mm tie beam, welded to the top of column</t>
  </si>
  <si>
    <t>2.9.13</t>
  </si>
  <si>
    <t>SHS 50x50x2.5mm rafters welded with 6mm fillet welds to 40x40x2.5mm metal steel Angle Ties (Ties measured separately)</t>
  </si>
  <si>
    <t>2.9.14</t>
  </si>
  <si>
    <t>40x40x2.5mm metal steel Angle section ties welded with 6mm fillet welds to SHS 50x50x2.5mm Tie beams/rafters (Tie beams and Rafters measured separately)</t>
  </si>
  <si>
    <t>2.9.15</t>
  </si>
  <si>
    <t>40x40x4mm metal steel Angle section bracings (struts) welded to trusses at each intersection; including necessary drilling holes welding/bolts and washers</t>
  </si>
  <si>
    <t>2.9.16</t>
  </si>
  <si>
    <t>SHS 40 x 40 x 2.5mm thick purlins securely fixed onto the steel trusses (MS) including all the welding, straining, surface preparation and hoisting into position.</t>
  </si>
  <si>
    <t>2.9.17</t>
  </si>
  <si>
    <t>Supplying &amp; fixing of gauge 28 pre-painted Super Five IT4 profiled roofing sheets ( 0.5mm ) of approved colour: fixed with self tapping screws ( measured separately).</t>
  </si>
  <si>
    <t>2.9.18</t>
  </si>
  <si>
    <t>Supplying &amp; fixing Gauge 28 prepainted ridge cap; 300mm wide fix in position complete with all necessary roofing screws or hooks as required.</t>
  </si>
  <si>
    <t>BILL No. 3</t>
  </si>
  <si>
    <t xml:space="preserve">SUBSTRUCTURE </t>
  </si>
  <si>
    <t>Excavation and Earthwork (Provisional)</t>
  </si>
  <si>
    <t>3.1.1</t>
  </si>
  <si>
    <t>Site clearance and removal of debris from site as directed (10m by 6m)</t>
  </si>
  <si>
    <t>m2</t>
  </si>
  <si>
    <t>3.1.2</t>
  </si>
  <si>
    <t>Excavate loose top soil average 200 deep from ground level and wheel and deposit on site as directed</t>
  </si>
  <si>
    <t>3.1.3</t>
  </si>
  <si>
    <t xml:space="preserve">Manual-Mass excavation for latrine pit not exceeding 1.5m deep starting from Ground level </t>
  </si>
  <si>
    <t>m3</t>
  </si>
  <si>
    <t>3.1.4</t>
  </si>
  <si>
    <t>Ditto exceeding 1.5-3.0m depth starting from stripped level</t>
  </si>
  <si>
    <t>3.1.5</t>
  </si>
  <si>
    <t>Excavate in soft material for foundation trenches and column bases not exceeding 1.8m depth starting from stripped level and 60 cm wide</t>
  </si>
  <si>
    <t>3.1.6</t>
  </si>
  <si>
    <t>Excavate in soft material for ramp trenches not exceeding 600mm depth</t>
  </si>
  <si>
    <t>Disposal of surplus spoils</t>
  </si>
  <si>
    <t>3.1.7</t>
  </si>
  <si>
    <t>Selected filling</t>
  </si>
  <si>
    <t>3.1.8</t>
  </si>
  <si>
    <t>200mm Thick hardcore fillings compacted in layers not exceeding 100mm  deep and well watered under lobby ground slab and ramps</t>
  </si>
  <si>
    <t>3.1.9</t>
  </si>
  <si>
    <t>500mm Thick compacted selected fill to grade natural soil</t>
  </si>
  <si>
    <t xml:space="preserve">Damp proof membrane </t>
  </si>
  <si>
    <t>3.1.10</t>
  </si>
  <si>
    <t>1000 gauge polythene or other equal and approved damp proof membrane laid under surface bed with 300mm side  and end laps (measured net- allow for laps)</t>
  </si>
  <si>
    <t xml:space="preserve">Plain concrete class 10 (mix 1:3:6) </t>
  </si>
  <si>
    <t>3.1.11</t>
  </si>
  <si>
    <t>50mm Thick surface blinding under strip foundation and bottom pit</t>
  </si>
  <si>
    <t>3.1.12</t>
  </si>
  <si>
    <t>Ditto for columns bases</t>
  </si>
  <si>
    <t>3.1.13</t>
  </si>
  <si>
    <t>Ditto for ramps</t>
  </si>
  <si>
    <t xml:space="preserve">Insitu concrete class 25/20, vibrated and reinforced as described,  in:- </t>
  </si>
  <si>
    <t>3.1.14</t>
  </si>
  <si>
    <t>Foundation strip (250mm thick)</t>
  </si>
  <si>
    <t>3.1.15</t>
  </si>
  <si>
    <t>Pit foundation beams (200mm thick)</t>
  </si>
  <si>
    <t>3.1.16</t>
  </si>
  <si>
    <t>Column Bases (250mm thick)</t>
  </si>
  <si>
    <t>3.1.17</t>
  </si>
  <si>
    <t>Columns (substructure)</t>
  </si>
  <si>
    <t>3.1.18</t>
  </si>
  <si>
    <t>150mm thick ground floor slab over the pit and 100mm on the walk way</t>
  </si>
  <si>
    <t>3.1.19</t>
  </si>
  <si>
    <t>Ground beams (300mm thick by 200mm wide)</t>
  </si>
  <si>
    <t>3.1.20</t>
  </si>
  <si>
    <t>Ramp (minimum 100mm thick)</t>
  </si>
  <si>
    <t>3.1.21</t>
  </si>
  <si>
    <t>100mm thick bottom pit slab of concrete reinforced with mesh</t>
  </si>
  <si>
    <t>Reinforcement for Substructure</t>
  </si>
  <si>
    <t xml:space="preserve">High tensile steel reinforcement to B.S. 4461 in structural  concrete work including cutting, bending, hoisting, fixing, tying  wire and spacing blocks </t>
  </si>
  <si>
    <t>3.1.22</t>
  </si>
  <si>
    <t>8 mm diameter bars</t>
  </si>
  <si>
    <t>3.1.23</t>
  </si>
  <si>
    <t>10 mm diameter bars</t>
  </si>
  <si>
    <t>3.1.24</t>
  </si>
  <si>
    <t>12 mm diameter bars</t>
  </si>
  <si>
    <t>3.1.25</t>
  </si>
  <si>
    <t>16 mm diameter bars</t>
  </si>
  <si>
    <t>Mesh reinforcement ; B.S. 4483  Ref A142 weighing 3.22 kgs per square meter including bends, tying wire and spacing blocks</t>
  </si>
  <si>
    <t>3.1.26</t>
  </si>
  <si>
    <t>Fabric mesh reinforcement for ground floor, ramp and bottom pit slab</t>
  </si>
  <si>
    <t>Sawn formwork to:-</t>
  </si>
  <si>
    <t>3.1.27</t>
  </si>
  <si>
    <t>Horizontal  sides of pit foundation beam</t>
  </si>
  <si>
    <t>3.1.28</t>
  </si>
  <si>
    <t xml:space="preserve">Horizontal  sides of foundation strip </t>
  </si>
  <si>
    <t>3.1.29</t>
  </si>
  <si>
    <t>Horizontal  sides of ground beams and floor slabs</t>
  </si>
  <si>
    <t>3.1.30</t>
  </si>
  <si>
    <t>Edge of ramps</t>
  </si>
  <si>
    <t>Foundation Walling</t>
  </si>
  <si>
    <t>Solid concrete block walling (mix 1:3:6); bedded, load bearing 7N/mm², jointed  and pointed in cement sand (1:3) mortar; reinforced with hoop iron after every alternate course.</t>
  </si>
  <si>
    <t>200mm Thick walling for pit</t>
  </si>
  <si>
    <t>3.1.31</t>
  </si>
  <si>
    <t>200mm thick plinth</t>
  </si>
  <si>
    <t>Damp proof course</t>
  </si>
  <si>
    <t>3.1.32</t>
  </si>
  <si>
    <t>1200 gauge polythene or other equal and approved damp proof membrane laid under 150mm thick walls</t>
  </si>
  <si>
    <t>Plastering and Painting</t>
  </si>
  <si>
    <t>3.1.33</t>
  </si>
  <si>
    <t xml:space="preserve">12 mm thick cement : sand (1:3) plaster to walling </t>
  </si>
  <si>
    <t>3.1.34</t>
  </si>
  <si>
    <t>Ditto to internals of pit walls and bottom</t>
  </si>
  <si>
    <t>3.1.35</t>
  </si>
  <si>
    <t>Painting to externals of plinth walls</t>
  </si>
  <si>
    <t>Sundries</t>
  </si>
  <si>
    <t>3.1.36</t>
  </si>
  <si>
    <t>Allow for making squat hole openings in 150 mm slab</t>
  </si>
  <si>
    <t>3.1.37</t>
  </si>
  <si>
    <t>Ditto for making 600 x600 mm openings in 150 mm slab for manhole.</t>
  </si>
  <si>
    <t xml:space="preserve">SUPERSTRUCTURE </t>
  </si>
  <si>
    <t>Reinforced Concrete</t>
  </si>
  <si>
    <t xml:space="preserve">Insitu concrete class 25/20 , vibrated and reinforced as described, in:- </t>
  </si>
  <si>
    <t>3.2.1</t>
  </si>
  <si>
    <t>3.2.2</t>
  </si>
  <si>
    <t>Columns (superstructure)</t>
  </si>
  <si>
    <t>3.2.3</t>
  </si>
  <si>
    <t>3.2.4</t>
  </si>
  <si>
    <t>Formwork</t>
  </si>
  <si>
    <t>Formwork in sawn finish at any level to:-</t>
  </si>
  <si>
    <t>3.2.5</t>
  </si>
  <si>
    <t xml:space="preserve">Sides and soffits of ring beams </t>
  </si>
  <si>
    <t>3.2.6</t>
  </si>
  <si>
    <t>Columns</t>
  </si>
  <si>
    <t>3.2.7</t>
  </si>
  <si>
    <t>150mm Thick walls for toilet and curtain</t>
  </si>
  <si>
    <t xml:space="preserve">ROOF AND RAIN WATER DISPOSAL </t>
  </si>
  <si>
    <t>Contractor to allow for hoisting and all angle brackets  or gusset plates, bolts,  cleats, fish tailing lugs, drilling holes and the likes for fixing members to position as per the details provided.</t>
  </si>
  <si>
    <t>Unframed mild steel including hoisting and fixing in position and including drilling holes, all necessary welding, bolts plates/gusset plates and other jointing whether or not specifically described herein or shown on the drawing and with one coat of red oxide primer after erection.(see the drawings)</t>
  </si>
  <si>
    <t>3.3.1</t>
  </si>
  <si>
    <t>100 x 50 x 2mm thick Z-purlins securely fixed onto the steel trusses (MS) at 900mm c/c spacing including all the welding, straining, surface preparation and hoisting into position</t>
  </si>
  <si>
    <t>3.3.2</t>
  </si>
  <si>
    <t xml:space="preserve">16mm diam anchor bolts L=250 to be welded on steel </t>
  </si>
  <si>
    <t>3.3.3</t>
  </si>
  <si>
    <t>240x150x6mm plate (fillet weld of 6mm thick) welded to the truss and column</t>
  </si>
  <si>
    <t>3.3.4</t>
  </si>
  <si>
    <t>100x60x3mm RHS Rafter including all the welding, straining, surface preparation and hoisting into position</t>
  </si>
  <si>
    <t>3.3.5</t>
  </si>
  <si>
    <t>Supplying &amp; fixing of gauge 28 pre-painted Super Five IT4 profiled roofing sheets ( 0.5mm ) of approved colour: fixed with J-bolts to 100 x 50 x 2mm zed purlins ( measured separately) and rubber caping to tops of bolts</t>
  </si>
  <si>
    <t>3.3.6</t>
  </si>
  <si>
    <t>250x350 GMS 2mm thick gutter</t>
  </si>
  <si>
    <t>3.3.7</t>
  </si>
  <si>
    <t>3.3.8</t>
  </si>
  <si>
    <t>1000L Plastic tank including plumbing work (pipe connections and taps)</t>
  </si>
  <si>
    <t>3.3.9</t>
  </si>
  <si>
    <t>Water tank concrete plinth construction including supply and installation of all materials and labour</t>
  </si>
  <si>
    <t>3.3.10</t>
  </si>
  <si>
    <t>3.3.11</t>
  </si>
  <si>
    <t xml:space="preserve">Storm water drainage </t>
  </si>
  <si>
    <t>DOORS, WINDOWS, FINISHES, PLUMBING</t>
  </si>
  <si>
    <t>Doors</t>
  </si>
  <si>
    <t>Note: All doors to be supplied and fixed as per the details and schedule provided. All iron Mongery that has not been measured separately shall be priced together with the corresponding door.</t>
  </si>
  <si>
    <t>3.4.1</t>
  </si>
  <si>
    <t>Door D1 80x227cm - RHS steel frame 40mm x 40 mm x 2mm painted with 2 coat of antirust paint and 1 coat of enamel paint with door leaf 180D opening made of 0.5mm flat metal pane with burglar proofing (RHS 25x25x2mm vertical steel bars at equal intervals welded to frame on the interior side. Louvers is 0.5mm thick welded at to  frame.</t>
  </si>
  <si>
    <t>3.4.2</t>
  </si>
  <si>
    <t>Door D2 110x227cm - RHS steel frame 40mm x 40 mm x 2mm painted with 2 coat of antirust paint and 1 coat of enamel paint with door leaf 180D opening made of 0.5mm flat metal pane with burglar proofing (RHS 25x25x2mm vertical steel bars at equal intervals welded to frame on the interior side. Louvers is 0.5mm thick welded at to  frame.</t>
  </si>
  <si>
    <t>3.4.3</t>
  </si>
  <si>
    <t>Door D3 110x210cm - RHS steel frame 40mm x 40 mm x 2mm painted with 2 coat of antirust paint and 1 coat of enamel paint with door leaf 180D opening made of 0.5mm flat metal pane with burglar proofing (RHS 25x25x2mm vertical steel bars at equal intervals welded to frame on the interior side. Louvers is 0.5mm thick welded at to  frame.</t>
  </si>
  <si>
    <t>Louvers</t>
  </si>
  <si>
    <t>3.4.4</t>
  </si>
  <si>
    <t xml:space="preserve"> 600x400mm high windows, RHS steel frame 40x40x2mm painted with 2 coats of antirust paint &amp; one coat of enamel paint with steel louvers</t>
  </si>
  <si>
    <t>Finishes</t>
  </si>
  <si>
    <t>Floor finishes</t>
  </si>
  <si>
    <t>Insitu cement and sand (1:3) screed</t>
  </si>
  <si>
    <t>3.4.5</t>
  </si>
  <si>
    <t>50mm thick screed for floor and ramp</t>
  </si>
  <si>
    <t>Wall Finishes</t>
  </si>
  <si>
    <t xml:space="preserve">Internal and external Walls: 12mm thick cement sand plaster, with steel trowelled finish, as described to:- </t>
  </si>
  <si>
    <t>3.4.6</t>
  </si>
  <si>
    <t>Internal wall plaster</t>
  </si>
  <si>
    <t>3.4.7</t>
  </si>
  <si>
    <t>External wall plaster</t>
  </si>
  <si>
    <t>3.4.8</t>
  </si>
  <si>
    <t>Wooden fascia board paint, 1 coat of emulsion under coat &amp; 3 coats of oil based gloss white paint</t>
  </si>
  <si>
    <t xml:space="preserve">Miscellaneous </t>
  </si>
  <si>
    <t>3.4.9</t>
  </si>
  <si>
    <t>Manhole Cover (supply and form concrete for 600x600x10mm RC cover)</t>
  </si>
  <si>
    <t>Plumbing installations</t>
  </si>
  <si>
    <t>3.4.10</t>
  </si>
  <si>
    <t xml:space="preserve">PSN Seat attached with handrails support,  casted with concrete and finished with tiles (400mm x 300mm x 400mm). </t>
  </si>
  <si>
    <t>3.4.11</t>
  </si>
  <si>
    <t>Supply and install handwash basin and 50l water bucket with its drainage (refer to hand wash details on the drawing)</t>
  </si>
  <si>
    <t>3.4.12</t>
  </si>
  <si>
    <t>Well finished squat hole with foot rest</t>
  </si>
  <si>
    <t>3.4.13</t>
  </si>
  <si>
    <t>Handrails for length of ramps (on both sides)</t>
  </si>
  <si>
    <t>Pairs</t>
  </si>
  <si>
    <t>3.4.14</t>
  </si>
  <si>
    <t>Vent-pipe</t>
  </si>
  <si>
    <t>BILL No. 4</t>
  </si>
  <si>
    <t>4.1.1</t>
  </si>
  <si>
    <t>4.1.2</t>
  </si>
  <si>
    <t>4.1.3</t>
  </si>
  <si>
    <t>4.1.4</t>
  </si>
  <si>
    <t>4.1.5</t>
  </si>
  <si>
    <t>4.1.6</t>
  </si>
  <si>
    <t>4.1.7</t>
  </si>
  <si>
    <t>4.1.8</t>
  </si>
  <si>
    <t>4.1.9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</si>
  <si>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</si>
  <si>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</si>
  <si>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</si>
  <si>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</si>
  <si>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</si>
  <si>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</si>
  <si>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</si>
  <si>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</si>
  <si>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</si>
  <si>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</si>
  <si>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</si>
  <si>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</si>
  <si>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</si>
  <si>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</si>
  <si>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</si>
  <si>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</si>
  <si>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</si>
  <si>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</si>
  <si>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</si>
  <si>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</si>
  <si>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</si>
  <si>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</si>
  <si>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</si>
  <si>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4.1.33</t>
  </si>
  <si>
    <t>4.1.34</t>
  </si>
  <si>
    <t>4.1.35</t>
  </si>
  <si>
    <t>4.1.36</t>
  </si>
  <si>
    <t>4.1.37</t>
  </si>
  <si>
    <t>4.1.38</t>
  </si>
  <si>
    <t>4.1.39</t>
  </si>
  <si>
    <t>SUPERSTRUCTURE</t>
  </si>
  <si>
    <t>4.2.1</t>
  </si>
  <si>
    <t>4.2.2</t>
  </si>
  <si>
    <t>4.2.3</t>
  </si>
  <si>
    <t>4.2.4</t>
  </si>
  <si>
    <t>4.2.5</t>
  </si>
  <si>
    <t>4.2.6</t>
  </si>
  <si>
    <t>4.2.7</t>
  </si>
  <si>
    <t>4.3.1</t>
  </si>
  <si>
    <t>4.3.2</t>
  </si>
  <si>
    <t>4.3.3</t>
  </si>
  <si>
    <t>4.3.4</t>
  </si>
  <si>
    <t>4.3.5</t>
  </si>
  <si>
    <t>4.3.6</t>
  </si>
  <si>
    <t>4.3.7</t>
  </si>
  <si>
    <t>4.3.8</t>
  </si>
  <si>
    <t>4.3.9</t>
  </si>
  <si>
    <t>4.3.10</t>
  </si>
  <si>
    <t>4.3.11</t>
  </si>
  <si>
    <t xml:space="preserve">DOORS, WINDOWS, FINISHES, PLUMBING </t>
  </si>
  <si>
    <t>4.4.1</t>
  </si>
  <si>
    <t>4.4.2</t>
  </si>
  <si>
    <t>4.4.3</t>
  </si>
  <si>
    <t>4.4.4</t>
  </si>
  <si>
    <t>4.4.5</t>
  </si>
  <si>
    <t>4.4.6</t>
  </si>
  <si>
    <t>4.4.7</t>
  </si>
  <si>
    <t>4.4.8</t>
  </si>
  <si>
    <t>4.4.9</t>
  </si>
  <si>
    <t>4.4.10</t>
  </si>
  <si>
    <t>4.4.11</t>
  </si>
  <si>
    <t>Construct a masonry urinal channel 3.7m long with channel width 0.15m having 1.2% slop and install 2 tanks each of 50l drained into the pit. Refer the details on the drawing</t>
  </si>
  <si>
    <t>4.4.12</t>
  </si>
  <si>
    <t>4.4.13</t>
  </si>
  <si>
    <t>4.4.14</t>
  </si>
  <si>
    <t>4.4.15</t>
  </si>
  <si>
    <t>BILL No. 5</t>
  </si>
  <si>
    <t>5.1.1</t>
  </si>
  <si>
    <t>5.1.2</t>
  </si>
  <si>
    <t>5.1.3</t>
  </si>
  <si>
    <t>5.1.4</t>
  </si>
  <si>
    <t>5.1.5</t>
  </si>
  <si>
    <t>5.1.6</t>
  </si>
  <si>
    <t>5.1.7</t>
  </si>
  <si>
    <t>5.1.8</t>
  </si>
  <si>
    <t>5.1.9</t>
  </si>
  <si>
    <t>5.1.10</t>
  </si>
  <si>
    <t>5.1.11</t>
  </si>
  <si>
    <t>5.1.12</t>
  </si>
  <si>
    <t>5.1.13</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</si>
  <si>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</si>
  <si>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</si>
  <si>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</si>
  <si>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</si>
  <si>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</si>
  <si>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</si>
  <si>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</si>
  <si>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</si>
  <si>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</si>
  <si>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</si>
  <si>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</si>
  <si>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</si>
  <si>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</si>
  <si>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</si>
  <si>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</si>
  <si>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</si>
  <si>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</si>
  <si>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</si>
  <si>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</si>
  <si>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</si>
  <si>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</si>
  <si>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</si>
  <si>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</si>
  <si>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</si>
  <si>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</si>
  <si>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5.2.1</t>
  </si>
  <si>
    <t>5.2.2</t>
  </si>
  <si>
    <t>5.2.3</t>
  </si>
  <si>
    <t>5.2.4</t>
  </si>
  <si>
    <t>5.2.5</t>
  </si>
  <si>
    <t>5.2.6</t>
  </si>
  <si>
    <t>5.2.7</t>
  </si>
  <si>
    <t>5.3.1</t>
  </si>
  <si>
    <t>5.3.2</t>
  </si>
  <si>
    <t>5.3.3</t>
  </si>
  <si>
    <t>5.3.4</t>
  </si>
  <si>
    <t>5.3.5</t>
  </si>
  <si>
    <t>5.3.6</t>
  </si>
  <si>
    <t>5.3.7</t>
  </si>
  <si>
    <t>5.3.8</t>
  </si>
  <si>
    <t>5.3.9</t>
  </si>
  <si>
    <t>5.3.10</t>
  </si>
  <si>
    <t>5.3.11</t>
  </si>
  <si>
    <t>5.4.1</t>
  </si>
  <si>
    <t>5.4.2</t>
  </si>
  <si>
    <t>5.4.3</t>
  </si>
  <si>
    <t>5.4.4</t>
  </si>
  <si>
    <t>5.4.5</t>
  </si>
  <si>
    <t>5.4.6</t>
  </si>
  <si>
    <t>5.4.7</t>
  </si>
  <si>
    <t>5.4.8</t>
  </si>
  <si>
    <t>5.4.9</t>
  </si>
  <si>
    <t>5.4.10</t>
  </si>
  <si>
    <t>5.4.11</t>
  </si>
  <si>
    <t>5.4.12</t>
  </si>
  <si>
    <t>5.4.13</t>
  </si>
  <si>
    <t>5.4.14</t>
  </si>
  <si>
    <t>5.4.15</t>
  </si>
  <si>
    <t>BILL No. 6</t>
  </si>
  <si>
    <t>SITE PREPARATION AND SUBSTRUCTURE</t>
  </si>
  <si>
    <t>Excavation;</t>
  </si>
  <si>
    <t>6.1.1</t>
  </si>
  <si>
    <t>6.1.2</t>
  </si>
  <si>
    <t>6.1.3</t>
  </si>
  <si>
    <t>Excavate in soft material for foundation trenches, splash apron and Ramp not exceeding 0.75m deep starting from stripped level</t>
  </si>
  <si>
    <t>6.1.4</t>
  </si>
  <si>
    <t xml:space="preserve">Ditto: not exceeding 1.2 m for Column bases. </t>
  </si>
  <si>
    <t>6.1.5</t>
  </si>
  <si>
    <t>Ditto: for ground steps upto about 250mm as indicated on the drawings from stripped level</t>
  </si>
  <si>
    <t>6.1.6</t>
  </si>
  <si>
    <t>6.1.7</t>
  </si>
  <si>
    <t>6.1.8</t>
  </si>
  <si>
    <t>6.1.9</t>
  </si>
  <si>
    <t>6.1.10</t>
  </si>
  <si>
    <t>6.1.11</t>
  </si>
  <si>
    <t>6.1.12</t>
  </si>
  <si>
    <t>6.1.13</t>
  </si>
  <si>
    <t>6.1.14</t>
  </si>
  <si>
    <t>Ditto to ground steps</t>
  </si>
  <si>
    <t>6.1.15</t>
  </si>
  <si>
    <t>6.1.16</t>
  </si>
  <si>
    <t>6.1.17</t>
  </si>
  <si>
    <t>6.1.18</t>
  </si>
  <si>
    <t>6.1.19</t>
  </si>
  <si>
    <t>Ditto: Under column bases, ramps and ground steps</t>
  </si>
  <si>
    <t>6.1.20</t>
  </si>
  <si>
    <t>6.1.21</t>
  </si>
  <si>
    <t xml:space="preserve">100mm thick Splash apron strip footing ( C15_mix 1:2:4) </t>
  </si>
  <si>
    <t>6.1.22</t>
  </si>
  <si>
    <t>6.1.23</t>
  </si>
  <si>
    <t>6.1.24</t>
  </si>
  <si>
    <t>6.1.25</t>
  </si>
  <si>
    <t>100mm thick ramp slab (C25_mix 1:1.5:3)</t>
  </si>
  <si>
    <t>6.1.26</t>
  </si>
  <si>
    <t>100mm thick ground floor slab concrete  (C25_mix 1:1:2)</t>
  </si>
  <si>
    <t>6.1.27</t>
  </si>
  <si>
    <t>6.1.28</t>
  </si>
  <si>
    <t>kgs</t>
  </si>
  <si>
    <t>6.1.29</t>
  </si>
  <si>
    <t>6.1.30</t>
  </si>
  <si>
    <t>6.1.31</t>
  </si>
  <si>
    <t>6.1.32</t>
  </si>
  <si>
    <t>6.1.33</t>
  </si>
  <si>
    <t>6.1.34</t>
  </si>
  <si>
    <t>Edges of 150mm high ramps</t>
  </si>
  <si>
    <t>6.1.35</t>
  </si>
  <si>
    <t>200mm thick concrete block walls (alternatively, approved quality burnt clay bricks may be used)</t>
  </si>
  <si>
    <t>6.1.36</t>
  </si>
  <si>
    <t>6.1.37</t>
  </si>
  <si>
    <t>6.1.38</t>
  </si>
  <si>
    <t>Ditto: 200mm thick solid block (alternatively burnt clay bricks) edge on 100mm thick mass concrete carrying splash apron, include for stormwater trough.</t>
  </si>
  <si>
    <t>6.2.1</t>
  </si>
  <si>
    <t>6.2.2</t>
  </si>
  <si>
    <t>6.2.3</t>
  </si>
  <si>
    <t>6.2.4</t>
  </si>
  <si>
    <t>6.2.5</t>
  </si>
  <si>
    <t>6.2.6</t>
  </si>
  <si>
    <t>6.2.7</t>
  </si>
  <si>
    <t>6.2.8</t>
  </si>
  <si>
    <t>6.2.9</t>
  </si>
  <si>
    <t>6.2.10</t>
  </si>
  <si>
    <t xml:space="preserve">200mm thick gable end wall  of  concrete blocks </t>
  </si>
  <si>
    <t>6.2.11</t>
  </si>
  <si>
    <t>50mm Concrete Window cill</t>
  </si>
  <si>
    <t>6.3.1</t>
  </si>
  <si>
    <t>6.3.2</t>
  </si>
  <si>
    <t>100 x 50 x 3mm Top chord/rafters welded with 6mm fillet welds to 40 x 40 x 3mm RHS internals (RHS internals measured separately)</t>
  </si>
  <si>
    <t>6.3.3</t>
  </si>
  <si>
    <t>50x50x3mm SHS internals welded with 6mm fillet welds to 50 x 50 x 3mm Bottom/top chords (Bottom and Top chords measured separately)</t>
  </si>
  <si>
    <t>6.3.4</t>
  </si>
  <si>
    <t>6.3.5</t>
  </si>
  <si>
    <t>6.3.6</t>
  </si>
  <si>
    <t>Pair of 200x150x10mm plate, bottom plate bolted to column and top plate welded to truss (fillet weld of 6mm thick).</t>
  </si>
  <si>
    <t>6.3.7</t>
  </si>
  <si>
    <t>Pair of L- shape stiffener 8mm thick on both sides of  truss fillet weld all round as detailed on the drawing.</t>
  </si>
  <si>
    <t>6.3.8</t>
  </si>
  <si>
    <t>6.3.9</t>
  </si>
  <si>
    <t>6.3.10</t>
  </si>
  <si>
    <t>6.3.11</t>
  </si>
  <si>
    <t>25x225mm high timber barge board bolted to 100 x 100 x 8mm thick mild steel plate with 4 No 12mm diameter bolts : plates welded to edges of rafters: all complete with approved wood preservative as specified and as per Drawing.</t>
  </si>
  <si>
    <t>6.3.12</t>
  </si>
  <si>
    <t>6.3.13</t>
  </si>
  <si>
    <t>6.3.14</t>
  </si>
  <si>
    <t>6.3.15</t>
  </si>
  <si>
    <t>6.3.16</t>
  </si>
  <si>
    <t>6.3.17</t>
  </si>
  <si>
    <t xml:space="preserve">Doors </t>
  </si>
  <si>
    <t>6.4.1</t>
  </si>
  <si>
    <t>Steel doors to fit structural opening size 900mm x 2700mm high: RHS steel frame 40mm x 40mm x 2mm, Painted with 2 coats of antirust paint
&amp; 2 coat of enamel paint, 90D Opening, 1.5mm casement metal pane, with Bugalar proofing with RHS 25mm x 25mm x 2mm Vertical steel bars at equal intervals welded to frames on the enterior side. Ironmongry stainless steel pull-push bar handle, 0.5mm thick steel louvers at top welded to RHS frame. Louver to be covered with approved mosquito net.</t>
  </si>
  <si>
    <t xml:space="preserve">Windows </t>
  </si>
  <si>
    <t>6.4.2</t>
  </si>
  <si>
    <t>W1. 1500x1600mm. Window Frame material is LTZ steel frame 40mm x 40mm x 2mm, Painted with 2 coats of antirust paint &amp; 2 coat of enamel paint and fixed with 1.5mm thick iron plate.  Louver to be covered with approved mosquito net. Ironmongry stainless steel pull-push bar handle, stay and fasteners</t>
  </si>
  <si>
    <t>6.5.1</t>
  </si>
  <si>
    <t>6.5.2</t>
  </si>
  <si>
    <t>6.5.3</t>
  </si>
  <si>
    <t>6.5.4</t>
  </si>
  <si>
    <t>6.5.5</t>
  </si>
  <si>
    <t>6.5.6</t>
  </si>
  <si>
    <t>6.5.7</t>
  </si>
  <si>
    <t>6.5.8</t>
  </si>
  <si>
    <t>item</t>
  </si>
  <si>
    <t>6.5.9</t>
  </si>
  <si>
    <t>6.6.1</t>
  </si>
  <si>
    <t>6.6.2</t>
  </si>
  <si>
    <t>6.6.3</t>
  </si>
  <si>
    <t>6.6.4</t>
  </si>
  <si>
    <t>To rendered walls and concrete surfaces</t>
  </si>
  <si>
    <t>6.6.5</t>
  </si>
  <si>
    <t>To rendered skirting</t>
  </si>
  <si>
    <t>6.6.6</t>
  </si>
  <si>
    <t>Prepare surfaces: apply three coats vinyl silk soft white emulsion paint: on steel trowelled plaster: to Skirting</t>
  </si>
  <si>
    <t>6.6.7</t>
  </si>
  <si>
    <t xml:space="preserve">To plastered internal walls </t>
  </si>
  <si>
    <t>6.6.8</t>
  </si>
  <si>
    <t>To plastered internal walls; on skirting</t>
  </si>
  <si>
    <t>6.7.1</t>
  </si>
  <si>
    <t>6.7.2</t>
  </si>
  <si>
    <t>6.7.3</t>
  </si>
  <si>
    <t>Handrails for length of Verandah and its width (2 sides); include for length of ramps on both sides; incude for length of steps on both sides, including painting with 2 coats of antirust paint and 1 coat of enamel paint</t>
  </si>
  <si>
    <t>6.7.4</t>
  </si>
  <si>
    <t>CHS 50mm dia and 2.5mm thick for metal hand rails and guide rails</t>
  </si>
  <si>
    <t>6.7.5</t>
  </si>
  <si>
    <t>CHS 40mm dia and 2.5mm thick vertical CHS post @1200mm c/c</t>
  </si>
  <si>
    <t>6.7.6</t>
  </si>
  <si>
    <t>CHS 20mm dia and 2.5mm thickness baluster</t>
  </si>
  <si>
    <t>BLOCK ROOM FURNITURE</t>
  </si>
  <si>
    <t>6.8.1</t>
  </si>
  <si>
    <t>Staff room table, Desk size 150x75 cm surface, 75cm high</t>
  </si>
  <si>
    <t>6.8.2</t>
  </si>
  <si>
    <t xml:space="preserve">Chairs in the staff room and headmaster's office, wood or metal </t>
  </si>
  <si>
    <t>6.8.3</t>
  </si>
  <si>
    <t>Headmaster's office table, Desk size 150x75 cm surface, 75cm high</t>
  </si>
  <si>
    <t>6.8.4</t>
  </si>
  <si>
    <t xml:space="preserve">Office chairs in the headmaster's office, wood or metal </t>
  </si>
  <si>
    <t>6.8.5</t>
  </si>
  <si>
    <t xml:space="preserve">Cabinets for the  storage room </t>
  </si>
  <si>
    <t>6.8.6</t>
  </si>
  <si>
    <t>Benches for outdoor sitting, size 125x30 cm</t>
  </si>
  <si>
    <t>ELECTRICAL INSTALLATION</t>
  </si>
  <si>
    <t>Conduit work</t>
  </si>
  <si>
    <t>Supply and installation of upvc electrical conduits for passage of wires in walls and ceilling, rates inclusive of wall chesiling</t>
  </si>
  <si>
    <t>6.9.1</t>
  </si>
  <si>
    <t>25mm conduits</t>
  </si>
  <si>
    <t>6.9.2</t>
  </si>
  <si>
    <t>Extra over to corners (bents 25mm)</t>
  </si>
  <si>
    <t>6.9.3</t>
  </si>
  <si>
    <t>Couplers 25mm</t>
  </si>
  <si>
    <t>6.9.4</t>
  </si>
  <si>
    <t>Circular boxes 25mm</t>
  </si>
  <si>
    <t>6.9.5</t>
  </si>
  <si>
    <t>Metallic MK boxes (Double)</t>
  </si>
  <si>
    <t>6.9.6</t>
  </si>
  <si>
    <t>Metallic MK boxes (Single)</t>
  </si>
  <si>
    <t>6.9.7</t>
  </si>
  <si>
    <t>Supply and installation of main switch 4-way (MCB) 16A</t>
  </si>
  <si>
    <t>Wiring work</t>
  </si>
  <si>
    <t>Supply and installation of insulated twin cables in conduits, twin cable.</t>
  </si>
  <si>
    <t>6.9.8</t>
  </si>
  <si>
    <t>Load cable, 16mm2 (single)</t>
  </si>
  <si>
    <t>6.9.9</t>
  </si>
  <si>
    <t>Light cables 2x2.5mm2</t>
  </si>
  <si>
    <t xml:space="preserve">Fixtures and Appliances </t>
  </si>
  <si>
    <t>Supply and fit fittings approved by the client or client's representative</t>
  </si>
  <si>
    <t>6.9.10</t>
  </si>
  <si>
    <t>Florescent fixture complete with lamp , electronic ballast  2x30w, 2350lm</t>
  </si>
  <si>
    <t>6.9.11</t>
  </si>
  <si>
    <t>LG 1 Ton 5 Star AI DUAL Inverter Split AC with all necessary accessories</t>
  </si>
  <si>
    <t>pc</t>
  </si>
  <si>
    <t>6.9.12</t>
  </si>
  <si>
    <t>56" Ceiling fan KDK Panasonic together with raw-bolt anchored on the roof tie beam</t>
  </si>
  <si>
    <t>6.9.13</t>
  </si>
  <si>
    <t>48" Ceiling fan KDK Panasonic together with raw-bolt anchored on the roof tie beam</t>
  </si>
  <si>
    <t>6.9.14</t>
  </si>
  <si>
    <t xml:space="preserve">Ceiling fan control </t>
  </si>
  <si>
    <t>6.9.15</t>
  </si>
  <si>
    <t>6kg Portable Fire extinguisher  Calss 'ABC'</t>
  </si>
  <si>
    <t>6.9.16</t>
  </si>
  <si>
    <t>Double switch 220V ac, 10A/1P mounted 1.4@AFFL</t>
  </si>
  <si>
    <t>6.9.17</t>
  </si>
  <si>
    <t>Single switch 220V ac, 10A/1P mounted 1.4@AFFL</t>
  </si>
  <si>
    <t>6.9.18</t>
  </si>
  <si>
    <t>16A single socket outlet with 3x 2.5mm2 fixed above 40cm</t>
  </si>
  <si>
    <t>6.9.19</t>
  </si>
  <si>
    <t>16A double socket outlet with 3x2.5mm2 fixed above 40cm</t>
  </si>
  <si>
    <t>6.9.20</t>
  </si>
  <si>
    <t>Earthing rod in manhole including all necessary accessories and connections</t>
  </si>
  <si>
    <t>BILL No.7</t>
  </si>
  <si>
    <t xml:space="preserve">Notes: </t>
  </si>
  <si>
    <t>1. Chainlink fence all around the site- Approx. 500 metres</t>
  </si>
  <si>
    <t>2. 4800mm wide x 2,300mm high vehicular gate with intergral  900mm wide x 2000 mm high  pedestrian gate and a side 1000mm wide x 2000mm high.</t>
  </si>
  <si>
    <t>Chainlink  fencing</t>
  </si>
  <si>
    <t>7.1.1</t>
  </si>
  <si>
    <t xml:space="preserve">Excavate for  stub-columns  not exceeding 1000mm from ground level at maximum 2.0m centers (average depth 0.6m) </t>
  </si>
  <si>
    <t>7.1.2</t>
  </si>
  <si>
    <t>Excavate in soft material for gate columns bases not exceeding 1.5m deep starting from stripped level</t>
  </si>
  <si>
    <t>7.1.3</t>
  </si>
  <si>
    <t>7.1.4</t>
  </si>
  <si>
    <t>Sand blinding under gate column bases</t>
  </si>
  <si>
    <t>Mass concrete class 20(1:2:4):-</t>
  </si>
  <si>
    <t>7.2.1</t>
  </si>
  <si>
    <t>Stub-columns for grouting for fencing posts (Measured seperately)</t>
  </si>
  <si>
    <t>Mass concrete base and blinding class 15 (1:3:6) :-</t>
  </si>
  <si>
    <t>7.2.2</t>
  </si>
  <si>
    <t>Blinding under gate columns bases and stub columns [50mm thick ]</t>
  </si>
  <si>
    <t xml:space="preserve">Insitu concrete class 25, vibrated and reinforced as described,  in:- </t>
  </si>
  <si>
    <t>7.2.3</t>
  </si>
  <si>
    <t>Gate column bases</t>
  </si>
  <si>
    <t>7.2.4</t>
  </si>
  <si>
    <t>sub-columns below ground level</t>
  </si>
  <si>
    <t>7.2.5</t>
  </si>
  <si>
    <t>Gate columns above ground level</t>
  </si>
  <si>
    <t xml:space="preserve">Gate Column Finishes </t>
  </si>
  <si>
    <t>7.2.6</t>
  </si>
  <si>
    <t>Rendering and paint, 15mm thick cement sand rendering (1:3), with steel trowelled finish, Paint: 2 coats of emulsion under coat, finish with 2 coats of emulsion weather guard paint in smoked grey</t>
  </si>
  <si>
    <t>7.3.1</t>
  </si>
  <si>
    <t>Vertical sides of gate column bases</t>
  </si>
  <si>
    <t>7.3.2</t>
  </si>
  <si>
    <t>Vertical sides of gate columns - below ground</t>
  </si>
  <si>
    <t>7.3.3</t>
  </si>
  <si>
    <t>Vertical sides of gate columns - above ground</t>
  </si>
  <si>
    <t xml:space="preserve">Reinforcement </t>
  </si>
  <si>
    <t xml:space="preserve">High tensile steel reinforcement to B.S. 4461 in structural concrete work including cutting, bending, hoisting, fixing, tying  wire and spacing blocks </t>
  </si>
  <si>
    <t>7.4.1</t>
  </si>
  <si>
    <t>7.4.2</t>
  </si>
  <si>
    <t>Steel angle column</t>
  </si>
  <si>
    <t>Note: Rate for steel shall include all necessary welding,cutting, joining members, drilling holes and paint work</t>
  </si>
  <si>
    <t>All steel sections to be thoroughly cleaned and phosphatized to resist  corrosion before receiving 2 undercoats of brown rust inhibiting primer, 2 coats of matt white oil paint and finished with 2 coats of premium quality oil based acrylic paint of approved colour</t>
  </si>
  <si>
    <t>7.5.1</t>
  </si>
  <si>
    <t xml:space="preserve">Diameter 50X4mm THICK  STEEL PIPE COLUMN placed AT 2M C/C GROUTED 600mm INTO GROUND
 TO APPROVAL. With  30X30X3mm THICK STEEL ANGLE CAST IN
 CONCRETE AND WELDED TO POST (concrete bases and steel angle 30x30x3mm measured separately) </t>
  </si>
  <si>
    <t>7.5.2</t>
  </si>
  <si>
    <t xml:space="preserve"> 30X30X3mm THICK STEEL ANGLE CAST INCONCRETE AND WELDED TO POST </t>
  </si>
  <si>
    <t>7.5.3</t>
  </si>
  <si>
    <t>Extra for diagonal bracing  of corner/ end posts, and at every 15m of stright fence approximately 2830mm long each (DIAGONAL BRACING
 USING 10mmØ TRUSS ROD)</t>
  </si>
  <si>
    <t>7.5.4</t>
  </si>
  <si>
    <t>40x40x3mm thick steel angle bars welded at 1000mm c/c to diameter 50x4mm thick steel copping plate or top railing over chainlink fence with 3No. Pre-drilled holes for THREE STRAND GAUGE 14 GALVANIZED BARBED WIRE TO APPROVAL (Barbed wire,coping and chainlink fence measured separately). as per drawing.</t>
  </si>
  <si>
    <t>Chainlink   fence</t>
  </si>
  <si>
    <t>7.6.1</t>
  </si>
  <si>
    <t>Supply and fix 2000mm high heavy duty galvanised chainlink mesh fencing, openings 50x50mm mesh AND 3.76MM WIRE Ø. size, 94kg/roll as per manufacturer's specifications, welded on 50x4mm thick at 2000mm centres (columns posts measured seperately)</t>
  </si>
  <si>
    <t>Coping rail</t>
  </si>
  <si>
    <t>7.6.2</t>
  </si>
  <si>
    <t>Ø50X4MM TOP AND BOTTOM RAILING welded on top of heavy duty galvanised chainlink mesh (m.s) and on posts and welded too at the bottom of chainlink mesh and posts.</t>
  </si>
  <si>
    <t>Barbed wire on top of chainlink fence</t>
  </si>
  <si>
    <t>7.6.3</t>
  </si>
  <si>
    <t xml:space="preserve">Supply and fix 3No. Strands of gauge 14 Galvanized barbed wire fixed through 40x40x3mm steel angle bars (steel angle bars measured separently). </t>
  </si>
  <si>
    <t>7.6.4</t>
  </si>
  <si>
    <t>supply and fix tension wire of gauge 7 and diameter of 4.5mm as per the drawing and specifications</t>
  </si>
  <si>
    <t>Steel Grilled Gate</t>
  </si>
  <si>
    <t>[Refer to Architectural drawings for details provided ]</t>
  </si>
  <si>
    <t>Mild steel grill gate made out of cold rolled steel sections; thoroughly cleaned and phosphatized to resist  corrosion before receiving 2 undercoats of brown rust inhibiting primer, 2 oats of matt white oil paint and finished with 2 coats of premium quality oil based acrylic paint of approved colour</t>
  </si>
  <si>
    <t>Heavy duty grill gate comprising 25x25x3mm thick vertical SHS grill bars spaced equally fixed to 75x50x4mm RHS top, middle and bottom rail; 100x50x4mm thick RHS external frame with and including 4No. heavy duty security hinges on each leaf; Frame to be grouted below finished floor  level and fixed to columns using MS anchors as per the details</t>
  </si>
  <si>
    <t>7.6.5</t>
  </si>
  <si>
    <t>7.6.6</t>
  </si>
  <si>
    <t>Ditto to SIDE ENTRANCE DOOR as per drawing and specifications</t>
  </si>
  <si>
    <t>BILL SUMMARY_TENDER N0.26</t>
  </si>
  <si>
    <t>unit</t>
  </si>
  <si>
    <t>GRAND TOTAL</t>
  </si>
  <si>
    <t>BoQ for construction of 1 block with 4-classrooms block (black cotton soil) Keweji-primary school</t>
  </si>
  <si>
    <t>BoQ for construction of 1 block of 3 stances latrine with washroom at Keweji-primary school</t>
  </si>
  <si>
    <t>BoQfor construction of 1 block of 3 stances latrine with urinal at Keweji-primary school</t>
  </si>
  <si>
    <t>BoQ for construction of 1 block of 2 stances latrine with urinal at  Keweji-primary school</t>
  </si>
  <si>
    <t>BoQFor construction of administration block at  Keweji-primary school</t>
  </si>
  <si>
    <t>Construction of chain-link fence (125mx125m) with vehicular gate at  Keweji</t>
  </si>
  <si>
    <t>ITEM</t>
  </si>
  <si>
    <r>
      <t xml:space="preserve">Project Description:  </t>
    </r>
    <r>
      <rPr>
        <sz val="12"/>
        <rFont val="Times New Roman"/>
        <family val="1"/>
      </rPr>
      <t>Construction of 1 block  with 4 classrooms, Construction of 1 block  of 3 stances latrine with urinal, Constrcution of 1 block  of 3 stances latrine with washroom, 1 block  of 2 stances latrine with urinal, administartion block, and construction of chain link fence (125x125)m  at Keweji Primary School  in  Banashowa Payam,  Maban County- Upper Nile state</t>
    </r>
  </si>
  <si>
    <r>
      <t>m</t>
    </r>
    <r>
      <rPr>
        <vertAlign val="superscript"/>
        <sz val="11"/>
        <rFont val="Times New Roman"/>
        <family val="1"/>
      </rPr>
      <t>2</t>
    </r>
  </si>
  <si>
    <r>
      <t>m</t>
    </r>
    <r>
      <rPr>
        <vertAlign val="superscript"/>
        <sz val="11"/>
        <rFont val="Times New Roman"/>
        <family val="1"/>
      </rPr>
      <t>3</t>
    </r>
  </si>
  <si>
    <r>
      <t>m</t>
    </r>
    <r>
      <rPr>
        <vertAlign val="superscript"/>
        <sz val="11"/>
        <rFont val="Times New Roman"/>
        <family val="1"/>
      </rPr>
      <t>3</t>
    </r>
    <r>
      <rPr>
        <sz val="11"/>
        <color theme="1"/>
        <rFont val="Aptos Narrow"/>
        <family val="2"/>
        <scheme val="minor"/>
      </rPr>
      <t/>
    </r>
  </si>
  <si>
    <r>
      <t>25x225mm high timber</t>
    </r>
    <r>
      <rPr>
        <b/>
        <sz val="11"/>
        <rFont val="Times New Roman"/>
        <family val="1"/>
      </rPr>
      <t xml:space="preserve"> barge board</t>
    </r>
    <r>
      <rPr>
        <sz val="11"/>
        <rFont val="Times New Roman"/>
        <family val="1"/>
      </rPr>
      <t xml:space="preserve"> bolted to 100 x 100 x 8mm thick mild steel plate with 4 No 12mm diameter bolts : plates welded to edges of rafters: all complete with approved wood preservative as specified and as per Drawing.</t>
    </r>
  </si>
  <si>
    <r>
      <t>m</t>
    </r>
    <r>
      <rPr>
        <vertAlign val="superscript"/>
        <sz val="11"/>
        <color theme="1"/>
        <rFont val="Times New Roman"/>
        <family val="1"/>
      </rPr>
      <t>2</t>
    </r>
  </si>
  <si>
    <r>
      <t>m</t>
    </r>
    <r>
      <rPr>
        <vertAlign val="superscript"/>
        <sz val="11"/>
        <color theme="1"/>
        <rFont val="Times New Roman"/>
        <family val="1"/>
      </rPr>
      <t>3</t>
    </r>
  </si>
  <si>
    <r>
      <t>supply/fabricate and fix Double leaf gate overall size 4800x2300mm high; comprising heavy duty lock and steel handles on both sides of each leaf; 12mm diameter 300mm drop bolt assembly with 4mm thick steel sleeve, one on each leaf, including 400x400x400mm mass concrete stopper platform. following the drawing and specifications.</t>
    </r>
    <r>
      <rPr>
        <i/>
        <sz val="11"/>
        <color theme="1"/>
        <rFont val="Times New Roman"/>
        <family val="1"/>
      </rPr>
      <t>(anchorages to the columns, heavy duty hinges, bottom lock and its socket, barrel locks etc.) shall be installed to Engineer's satisfaction.  (Rates shall include for painting with two coats of primer and two finishing coats of approved enemal  paint.</t>
    </r>
  </si>
  <si>
    <t>Unit Cost</t>
  </si>
  <si>
    <t xml:space="preserve">Total cost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</si>
</sst>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43" formatCode="_(* #,##0.00_);_(* \(#,##0.00\);_(* &quot;-&quot;??_);_(@_)"/>
    <numFmt numFmtId="164" formatCode="_(* #,##0_);_(* \(#,##0\);_(* &quot;-&quot;??_);_(@_)"/>
    <numFmt numFmtId="165" formatCode="0.0"/>
    <numFmt numFmtId="166" formatCode="_-* #,##0.00_-;_-* #,##0.00\-;_-* &quot;-&quot;??_-;_-@_-"/>
    <numFmt numFmtId="167" formatCode="_-* #,##0.00_-;\-* #,##0.00_-;_-* &quot;-&quot;??_-;_-@_-"/>
    <numFmt numFmtId="168" formatCode="_-* #,##0.0_/_=_-;\-* #,##0.0_/_=_-;_-* &quot;-&quot;??_/_=_-;_-@_-"/>
    <numFmt numFmtId="169" formatCode="_-* #,##0.0_-;\-* #,##0.0_-;_-* &quot;-&quot;??_-;_-@_-"/>
  </numFmts>
  <fonts count="30" x14ac:knownFonts="1">
    <font>
      <sz val="11"/>
      <color theme="1"/>
      <name val="Aptos Narrow"/>
      <family val="2"/>
      <scheme val="minor"/>
    </font>
    <font>
      <sz val="11"/>
      <color theme="1"/>
      <name val="Aptos Narrow"/>
      <family val="2"/>
      <scheme val="minor"/>
    </font>
    <font>
      <sz val="11"/>
      <color theme="1"/>
      <name val="Calibri"/>
      <family val="2"/>
    </font>
    <font>
      <b/>
      <sz val="11"/>
      <name val="Arial Narrow"/>
      <family val="2"/>
    </font>
    <font>
      <sz val="11"/>
      <name val="Arial Narrow"/>
      <family val="2"/>
    </font>
    <font>
      <sz val="11"/>
      <color theme="1"/>
      <name val="Arial Narrow"/>
      <family val="2"/>
    </font>
    <font>
      <sz val="10"/>
      <name val="Arial"/>
      <family val="2"/>
    </font>
    <font>
      <b/>
      <sz val="11"/>
      <color theme="1"/>
      <name val="Arial Narrow"/>
      <family val="2"/>
    </font>
    <font>
      <sz val="8"/>
      <name val="Aptos Narrow"/>
      <family val="2"/>
      <scheme val="minor"/>
    </font>
    <font>
      <sz val="10"/>
      <color rgb="FF000000"/>
      <name val="Arial"/>
      <family val="2"/>
    </font>
    <font>
      <b/>
      <sz val="12"/>
      <name val="Times New Roman"/>
      <family val="1"/>
    </font>
    <font>
      <sz val="12"/>
      <name val="Times New Roman"/>
      <family val="1"/>
    </font>
    <font>
      <b/>
      <sz val="11"/>
      <name val="Times New Roman"/>
      <family val="1"/>
    </font>
    <font>
      <sz val="11"/>
      <name val="Times New Roman"/>
      <family val="1"/>
    </font>
    <font>
      <b/>
      <i/>
      <u/>
      <sz val="11"/>
      <name val="Times New Roman"/>
      <family val="1"/>
    </font>
    <font>
      <i/>
      <u/>
      <sz val="11"/>
      <name val="Times New Roman"/>
      <family val="1"/>
    </font>
    <font>
      <b/>
      <i/>
      <sz val="11"/>
      <name val="Times New Roman"/>
      <family val="1"/>
    </font>
    <font>
      <vertAlign val="superscript"/>
      <sz val="11"/>
      <name val="Times New Roman"/>
      <family val="1"/>
    </font>
    <font>
      <i/>
      <sz val="11"/>
      <name val="Times New Roman"/>
      <family val="1"/>
    </font>
    <font>
      <u/>
      <sz val="11"/>
      <name val="Times New Roman"/>
      <family val="1"/>
    </font>
    <font>
      <sz val="11"/>
      <color theme="1"/>
      <name val="Times New Roman"/>
      <family val="1"/>
    </font>
    <font>
      <b/>
      <sz val="11"/>
      <color theme="1"/>
      <name val="Times New Roman"/>
      <family val="1"/>
    </font>
    <font>
      <b/>
      <u/>
      <sz val="11"/>
      <name val="Times New Roman"/>
      <family val="1"/>
    </font>
    <font>
      <b/>
      <i/>
      <sz val="11"/>
      <color theme="1"/>
      <name val="Times New Roman"/>
      <family val="1"/>
    </font>
    <font>
      <sz val="11"/>
      <color rgb="FF000000"/>
      <name val="Times New Roman"/>
      <family val="1"/>
    </font>
    <font>
      <vertAlign val="superscript"/>
      <sz val="11"/>
      <color theme="1"/>
      <name val="Times New Roman"/>
      <family val="1"/>
    </font>
    <font>
      <b/>
      <sz val="11"/>
      <color rgb="FF000000"/>
      <name val="Times New Roman"/>
      <family val="1"/>
    </font>
    <font>
      <b/>
      <i/>
      <u/>
      <sz val="11"/>
      <color theme="1"/>
      <name val="Times New Roman"/>
      <family val="1"/>
    </font>
    <font>
      <i/>
      <u/>
      <sz val="11"/>
      <color theme="1"/>
      <name val="Times New Roman"/>
      <family val="1"/>
    </font>
    <font>
      <i/>
      <sz val="11"/>
      <color theme="1"/>
      <name val="Times New Roman"/>
      <family val="1"/>
    </font>
  </fonts>
  <fills count="17">
    <fill>
      <patternFill patternType="none"/>
    </fill>
    <fill>
      <patternFill patternType="gray125"/>
    </fill>
    <fill>
      <patternFill patternType="solid">
        <fgColor rgb="FFFFC000"/>
        <bgColor rgb="FF000000"/>
      </patternFill>
    </fill>
    <fill>
      <patternFill patternType="solid">
        <fgColor theme="2" tint="-9.9978637043366805E-2"/>
        <bgColor indexed="64"/>
      </patternFill>
    </fill>
    <fill>
      <patternFill patternType="solid">
        <fgColor theme="3" tint="0.89999084444715716"/>
        <bgColor rgb="FFEFEFEF"/>
      </patternFill>
    </fill>
    <fill>
      <patternFill patternType="solid">
        <fgColor rgb="FFFFFFFF"/>
        <bgColor rgb="FF000000"/>
      </patternFill>
    </fill>
    <fill>
      <patternFill patternType="solid">
        <fgColor theme="0"/>
        <bgColor indexed="64"/>
      </patternFill>
    </fill>
    <fill>
      <patternFill patternType="solid">
        <fgColor theme="0"/>
        <bgColor rgb="FF000000"/>
      </patternFill>
    </fill>
    <fill>
      <patternFill patternType="solid">
        <fgColor theme="5" tint="0.79998168889431442"/>
        <bgColor indexed="64"/>
      </patternFill>
    </fill>
    <fill>
      <patternFill patternType="solid">
        <fgColor rgb="FFFFFFFF"/>
        <bgColor rgb="FFFFFFFF"/>
      </patternFill>
    </fill>
    <fill>
      <patternFill patternType="solid">
        <fgColor rgb="FFEFEFEF"/>
        <bgColor rgb="FFEFEFEF"/>
      </patternFill>
    </fill>
    <fill>
      <patternFill patternType="solid">
        <fgColor theme="5" tint="0.79998168889431442"/>
        <bgColor rgb="FF000000"/>
      </patternFill>
    </fill>
    <fill>
      <patternFill patternType="solid">
        <fgColor theme="5" tint="0.79998168889431442"/>
        <bgColor rgb="FFFFFFFF"/>
      </patternFill>
    </fill>
    <fill>
      <patternFill patternType="solid">
        <fgColor theme="5" tint="0.79998168889431442"/>
        <bgColor rgb="FFEFEFEF"/>
      </patternFill>
    </fill>
    <fill>
      <patternFill patternType="solid">
        <fgColor theme="3" tint="0.89999084444715716"/>
        <bgColor indexed="64"/>
      </patternFill>
    </fill>
    <fill>
      <patternFill patternType="solid">
        <fgColor theme="8" tint="0.79998168889431442"/>
        <bgColor rgb="FFEFEFEF"/>
      </patternFill>
    </fill>
    <fill>
      <patternFill patternType="solid">
        <fgColor theme="4" tint="0.79998168889431442"/>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xf numFmtId="44" fontId="1" fillId="0" borderId="0" applyFont="0" applyFill="0" applyBorder="0" applyAlignment="0" applyProtection="0"/>
    <xf numFmtId="0" fontId="2" fillId="0" borderId="0"/>
    <xf numFmtId="0" fontId="6" fillId="0" borderId="0"/>
    <xf numFmtId="43" fontId="1" fillId="0" borderId="0" applyFont="0" applyFill="0" applyBorder="0" applyAlignment="0" applyProtection="0"/>
    <xf numFmtId="0" fontId="9" fillId="0" borderId="0"/>
    <xf numFmtId="166" fontId="6" fillId="0" borderId="0" applyFont="0" applyFill="0" applyBorder="0" applyAlignment="0" applyProtection="0"/>
    <xf numFmtId="167" fontId="1" fillId="0" borderId="0" applyFont="0" applyFill="0" applyBorder="0" applyAlignment="0" applyProtection="0"/>
  </cellStyleXfs>
  <cellXfs count="343">
    <xf numFmtId="0" fontId="0" fillId="0" borderId="0" xfId="0"/>
    <xf numFmtId="0" fontId="5" fillId="0" borderId="0" xfId="0" applyFont="1"/>
    <xf numFmtId="0" fontId="4" fillId="0" borderId="0" xfId="0" applyFont="1"/>
    <xf numFmtId="44" fontId="5" fillId="0" borderId="0" xfId="0" applyNumberFormat="1" applyFont="1"/>
    <xf numFmtId="0" fontId="4" fillId="0" borderId="0" xfId="0" applyFont="1" applyAlignment="1">
      <alignment vertical="top"/>
    </xf>
    <xf numFmtId="2" fontId="4" fillId="0" borderId="0" xfId="0" applyNumberFormat="1" applyFont="1" applyAlignment="1">
      <alignment horizontal="center" vertical="top"/>
    </xf>
    <xf numFmtId="0" fontId="4" fillId="0" borderId="0" xfId="0" applyFont="1" applyAlignment="1">
      <alignment horizontal="center"/>
    </xf>
    <xf numFmtId="44" fontId="4" fillId="0" borderId="0" xfId="1" applyFont="1" applyAlignment="1">
      <alignment vertical="top"/>
    </xf>
    <xf numFmtId="44" fontId="4" fillId="0" borderId="0" xfId="1" applyFont="1" applyAlignment="1">
      <alignment horizontal="right" vertical="top"/>
    </xf>
    <xf numFmtId="44" fontId="3" fillId="15" borderId="1" xfId="1" applyFont="1" applyFill="1" applyBorder="1" applyAlignment="1">
      <alignment horizontal="right" vertical="top"/>
    </xf>
    <xf numFmtId="0" fontId="7" fillId="0" borderId="0" xfId="0" applyFont="1" applyAlignment="1">
      <alignment horizontal="center" vertical="center"/>
    </xf>
    <xf numFmtId="44" fontId="3" fillId="0" borderId="0" xfId="1" applyFont="1" applyFill="1" applyBorder="1" applyAlignment="1">
      <alignment horizontal="right" vertical="top"/>
    </xf>
    <xf numFmtId="44" fontId="12" fillId="4" borderId="1" xfId="1" applyFont="1" applyFill="1" applyBorder="1" applyAlignment="1" applyProtection="1">
      <alignment horizontal="center" vertical="center"/>
      <protection locked="0"/>
    </xf>
    <xf numFmtId="44" fontId="13" fillId="0" borderId="1" xfId="1" applyFont="1" applyBorder="1" applyAlignment="1" applyProtection="1">
      <alignment horizontal="center" vertical="center"/>
      <protection locked="0"/>
    </xf>
    <xf numFmtId="44" fontId="13" fillId="8" borderId="1" xfId="1" applyFont="1" applyFill="1" applyBorder="1" applyAlignment="1" applyProtection="1">
      <alignment horizontal="center" vertical="center" wrapText="1"/>
      <protection locked="0"/>
    </xf>
    <xf numFmtId="44" fontId="13" fillId="0" borderId="1" xfId="1" applyFont="1" applyBorder="1" applyAlignment="1" applyProtection="1">
      <alignment horizontal="center" vertical="center" wrapText="1"/>
      <protection locked="0"/>
    </xf>
    <xf numFmtId="44" fontId="13" fillId="11" borderId="1" xfId="1" applyFont="1" applyFill="1" applyBorder="1" applyAlignment="1" applyProtection="1">
      <alignment horizontal="center" vertical="center" wrapText="1"/>
      <protection locked="0"/>
    </xf>
    <xf numFmtId="44" fontId="13" fillId="11" borderId="1" xfId="1" applyFont="1" applyFill="1" applyBorder="1" applyAlignment="1" applyProtection="1">
      <alignment horizontal="center" vertical="center"/>
      <protection locked="0"/>
    </xf>
    <xf numFmtId="44" fontId="13" fillId="7" borderId="1" xfId="1" applyFont="1" applyFill="1" applyBorder="1" applyAlignment="1" applyProtection="1">
      <alignment horizontal="center" vertical="center" wrapText="1"/>
      <protection locked="0"/>
    </xf>
    <xf numFmtId="44" fontId="12" fillId="14" borderId="1" xfId="1" applyFont="1" applyFill="1" applyBorder="1" applyAlignment="1" applyProtection="1">
      <alignment horizontal="center" vertical="top" wrapText="1"/>
      <protection locked="0"/>
    </xf>
    <xf numFmtId="44" fontId="12" fillId="8" borderId="1" xfId="1" applyFont="1" applyFill="1" applyBorder="1" applyAlignment="1" applyProtection="1">
      <alignment horizontal="center" vertical="center" wrapText="1"/>
      <protection locked="0"/>
    </xf>
    <xf numFmtId="44" fontId="13" fillId="0" borderId="1" xfId="1" applyFont="1" applyFill="1" applyBorder="1" applyAlignment="1" applyProtection="1">
      <alignment horizontal="center" vertical="center" wrapText="1"/>
      <protection locked="0"/>
    </xf>
    <xf numFmtId="44" fontId="12" fillId="8" borderId="1" xfId="1" applyFont="1" applyFill="1" applyBorder="1" applyAlignment="1" applyProtection="1">
      <alignment horizontal="center" vertical="center"/>
      <protection locked="0"/>
    </xf>
    <xf numFmtId="44" fontId="13" fillId="6" borderId="1" xfId="1" applyFont="1" applyFill="1" applyBorder="1" applyAlignment="1" applyProtection="1">
      <alignment horizontal="center" vertical="center" wrapText="1"/>
      <protection locked="0"/>
    </xf>
    <xf numFmtId="44" fontId="13" fillId="0" borderId="1" xfId="1" applyFont="1" applyBorder="1" applyAlignment="1" applyProtection="1">
      <alignment horizontal="right" vertical="center"/>
      <protection locked="0"/>
    </xf>
    <xf numFmtId="44" fontId="13" fillId="0" borderId="1" xfId="1" applyFont="1" applyBorder="1" applyAlignment="1" applyProtection="1">
      <alignment horizontal="right" vertical="center" wrapText="1"/>
      <protection locked="0"/>
    </xf>
    <xf numFmtId="44" fontId="13" fillId="6" borderId="1" xfId="1" applyFont="1" applyFill="1" applyBorder="1" applyAlignment="1" applyProtection="1">
      <alignment horizontal="center" vertical="center"/>
      <protection locked="0"/>
    </xf>
    <xf numFmtId="44" fontId="13" fillId="0" borderId="1" xfId="1" applyFont="1" applyFill="1" applyBorder="1" applyAlignment="1" applyProtection="1">
      <alignment horizontal="right" vertical="center" wrapText="1"/>
      <protection locked="0"/>
    </xf>
    <xf numFmtId="44" fontId="13" fillId="0" borderId="1" xfId="1" applyFont="1" applyFill="1" applyBorder="1" applyAlignment="1" applyProtection="1">
      <alignment horizontal="right" vertical="center"/>
      <protection locked="0"/>
    </xf>
    <xf numFmtId="44" fontId="12" fillId="8" borderId="1" xfId="1" applyFont="1" applyFill="1" applyBorder="1" applyAlignment="1" applyProtection="1">
      <alignment horizontal="right" vertical="center"/>
      <protection locked="0"/>
    </xf>
    <xf numFmtId="44" fontId="12" fillId="13" borderId="1" xfId="1" applyFont="1" applyFill="1" applyBorder="1" applyAlignment="1" applyProtection="1">
      <alignment horizontal="right" vertical="center"/>
      <protection locked="0"/>
    </xf>
    <xf numFmtId="0" fontId="4" fillId="0" borderId="0" xfId="0" applyFont="1" applyAlignment="1">
      <alignment horizontal="center" vertical="center"/>
    </xf>
    <xf numFmtId="0" fontId="10" fillId="0" borderId="1" xfId="0" applyFont="1" applyBorder="1" applyAlignment="1" applyProtection="1">
      <alignment horizontal="center" vertical="center" wrapText="1"/>
      <protection locked="0"/>
    </xf>
    <xf numFmtId="44" fontId="10" fillId="2" borderId="1" xfId="1" applyFont="1" applyFill="1" applyBorder="1" applyAlignment="1" applyProtection="1">
      <alignment horizontal="center" vertical="center"/>
      <protection locked="0"/>
    </xf>
    <xf numFmtId="0" fontId="12" fillId="0" borderId="1" xfId="2" applyFont="1" applyBorder="1" applyAlignment="1" applyProtection="1">
      <alignment horizontal="center" vertical="center" wrapText="1"/>
      <protection locked="0"/>
    </xf>
    <xf numFmtId="44" fontId="13" fillId="0" borderId="1" xfId="1" applyFont="1" applyBorder="1" applyAlignment="1" applyProtection="1">
      <alignment horizontal="right" vertical="top"/>
      <protection locked="0"/>
    </xf>
    <xf numFmtId="44" fontId="13" fillId="3" borderId="1" xfId="1" applyFont="1" applyFill="1" applyBorder="1" applyAlignment="1" applyProtection="1">
      <alignment horizontal="left" vertical="top" wrapText="1"/>
      <protection locked="0"/>
    </xf>
    <xf numFmtId="44" fontId="13" fillId="0" borderId="1" xfId="1" applyFont="1" applyBorder="1" applyAlignment="1" applyProtection="1">
      <alignment vertical="top"/>
      <protection locked="0"/>
    </xf>
    <xf numFmtId="44" fontId="13" fillId="0" borderId="1" xfId="1" applyFont="1" applyBorder="1" applyAlignment="1" applyProtection="1">
      <alignment horizontal="left" vertical="top" wrapText="1"/>
      <protection locked="0"/>
    </xf>
    <xf numFmtId="44" fontId="13" fillId="0" borderId="1" xfId="1" applyFont="1" applyFill="1" applyBorder="1" applyAlignment="1" applyProtection="1">
      <alignment horizontal="left" vertical="top" wrapText="1"/>
      <protection locked="0"/>
    </xf>
    <xf numFmtId="44" fontId="13" fillId="8" borderId="1" xfId="1" applyFont="1" applyFill="1" applyBorder="1" applyAlignment="1" applyProtection="1">
      <alignment horizontal="center" vertical="center"/>
      <protection locked="0"/>
    </xf>
    <xf numFmtId="44" fontId="13" fillId="0" borderId="1" xfId="1" applyFont="1" applyBorder="1" applyAlignment="1" applyProtection="1">
      <alignment horizontal="center" vertical="top" wrapText="1"/>
      <protection locked="0"/>
    </xf>
    <xf numFmtId="44" fontId="13" fillId="0" borderId="1" xfId="1" applyFont="1" applyBorder="1" applyAlignment="1" applyProtection="1">
      <alignment vertical="top" wrapText="1"/>
      <protection locked="0"/>
    </xf>
    <xf numFmtId="44" fontId="13" fillId="6" borderId="1" xfId="1" applyFont="1" applyFill="1" applyBorder="1" applyAlignment="1" applyProtection="1">
      <alignment vertical="center" wrapText="1"/>
      <protection locked="0"/>
    </xf>
    <xf numFmtId="44" fontId="13" fillId="0" borderId="1" xfId="1" applyFont="1" applyBorder="1" applyAlignment="1" applyProtection="1">
      <alignment horizontal="right" vertical="top" wrapText="1"/>
      <protection locked="0"/>
    </xf>
    <xf numFmtId="44" fontId="13" fillId="8" borderId="1" xfId="1" applyFont="1" applyFill="1" applyBorder="1" applyAlignment="1" applyProtection="1">
      <alignment horizontal="center" vertical="top"/>
      <protection locked="0"/>
    </xf>
    <xf numFmtId="44" fontId="13" fillId="11" borderId="1" xfId="1" applyFont="1" applyFill="1" applyBorder="1" applyAlignment="1" applyProtection="1">
      <alignment horizontal="center" wrapText="1"/>
      <protection locked="0"/>
    </xf>
    <xf numFmtId="44" fontId="13" fillId="0" borderId="1" xfId="1" applyFont="1" applyBorder="1" applyAlignment="1" applyProtection="1">
      <alignment horizontal="center" wrapText="1"/>
      <protection locked="0"/>
    </xf>
    <xf numFmtId="44" fontId="13" fillId="0" borderId="1" xfId="1" applyFont="1" applyBorder="1" applyAlignment="1" applyProtection="1">
      <alignment horizontal="right"/>
      <protection locked="0"/>
    </xf>
    <xf numFmtId="44" fontId="13" fillId="0" borderId="1" xfId="1" applyFont="1" applyBorder="1" applyProtection="1">
      <protection locked="0"/>
    </xf>
    <xf numFmtId="44" fontId="12" fillId="0" borderId="1" xfId="1" applyFont="1" applyBorder="1" applyAlignment="1" applyProtection="1">
      <alignment horizontal="right" wrapText="1"/>
      <protection locked="0"/>
    </xf>
    <xf numFmtId="44" fontId="13" fillId="9" borderId="1" xfId="1" applyFont="1" applyFill="1" applyBorder="1" applyAlignment="1" applyProtection="1">
      <alignment horizontal="center"/>
      <protection locked="0"/>
    </xf>
    <xf numFmtId="44" fontId="13" fillId="9" borderId="1" xfId="1" applyFont="1" applyFill="1" applyBorder="1" applyAlignment="1" applyProtection="1">
      <alignment horizontal="center" wrapText="1"/>
      <protection locked="0"/>
    </xf>
    <xf numFmtId="44" fontId="13" fillId="0" borderId="1" xfId="1" applyFont="1" applyFill="1" applyBorder="1" applyAlignment="1" applyProtection="1">
      <alignment horizontal="right"/>
      <protection locked="0"/>
    </xf>
    <xf numFmtId="44" fontId="13" fillId="4" borderId="1" xfId="1" applyFont="1" applyFill="1" applyBorder="1" applyAlignment="1" applyProtection="1">
      <alignment horizontal="center" vertical="top"/>
      <protection locked="0"/>
    </xf>
    <xf numFmtId="44" fontId="13" fillId="13" borderId="1" xfId="1" applyFont="1" applyFill="1" applyBorder="1" applyAlignment="1" applyProtection="1">
      <alignment horizontal="center" vertical="top"/>
      <protection locked="0"/>
    </xf>
    <xf numFmtId="44" fontId="12" fillId="0" borderId="1" xfId="1" applyFont="1" applyBorder="1" applyAlignment="1" applyProtection="1">
      <alignment vertical="top"/>
      <protection locked="0"/>
    </xf>
    <xf numFmtId="44" fontId="13" fillId="6" borderId="1" xfId="1" applyFont="1" applyFill="1" applyBorder="1" applyAlignment="1" applyProtection="1">
      <alignment horizontal="right" vertical="center"/>
      <protection locked="0"/>
    </xf>
    <xf numFmtId="44" fontId="13" fillId="0" borderId="1" xfId="1" applyFont="1" applyFill="1" applyBorder="1" applyAlignment="1" applyProtection="1">
      <alignment horizontal="right" vertical="top" wrapText="1"/>
      <protection locked="0"/>
    </xf>
    <xf numFmtId="44" fontId="13" fillId="0" borderId="1" xfId="1" applyFont="1" applyBorder="1" applyAlignment="1" applyProtection="1">
      <protection locked="0"/>
    </xf>
    <xf numFmtId="44" fontId="13" fillId="0" borderId="1" xfId="1" applyFont="1" applyBorder="1" applyAlignment="1" applyProtection="1">
      <alignment horizontal="center" vertical="top"/>
      <protection locked="0"/>
    </xf>
    <xf numFmtId="44" fontId="21" fillId="8" borderId="1" xfId="1" applyFont="1" applyFill="1" applyBorder="1" applyProtection="1">
      <protection locked="0"/>
    </xf>
    <xf numFmtId="44" fontId="20" fillId="0" borderId="1" xfId="1" applyFont="1" applyBorder="1" applyAlignment="1" applyProtection="1">
      <alignment horizontal="right" vertical="center"/>
      <protection locked="0"/>
    </xf>
    <xf numFmtId="44" fontId="20" fillId="0" borderId="1" xfId="1" applyFont="1" applyFill="1" applyBorder="1" applyAlignment="1" applyProtection="1">
      <alignment horizontal="right" vertical="top" wrapText="1"/>
      <protection locked="0"/>
    </xf>
    <xf numFmtId="44" fontId="20" fillId="0" borderId="1" xfId="1" applyFont="1" applyFill="1" applyBorder="1" applyAlignment="1" applyProtection="1">
      <alignment horizontal="right" vertical="center"/>
      <protection locked="0"/>
    </xf>
    <xf numFmtId="44" fontId="21" fillId="8" borderId="1" xfId="1" applyFont="1" applyFill="1" applyBorder="1" applyAlignment="1" applyProtection="1">
      <alignment horizontal="right" vertical="center"/>
      <protection locked="0"/>
    </xf>
    <xf numFmtId="44" fontId="21" fillId="8" borderId="1" xfId="1" applyFont="1" applyFill="1" applyBorder="1" applyAlignment="1" applyProtection="1">
      <alignment vertical="center"/>
      <protection locked="0"/>
    </xf>
    <xf numFmtId="44" fontId="20" fillId="0" borderId="1" xfId="1" applyFont="1" applyBorder="1" applyAlignment="1" applyProtection="1">
      <alignment vertical="center"/>
      <protection locked="0"/>
    </xf>
    <xf numFmtId="44" fontId="12" fillId="0" borderId="1" xfId="1" applyFont="1" applyBorder="1" applyAlignment="1" applyProtection="1">
      <alignment vertical="center"/>
      <protection locked="0"/>
    </xf>
    <xf numFmtId="44" fontId="13" fillId="0" borderId="1" xfId="1" applyFont="1" applyBorder="1" applyAlignment="1" applyProtection="1">
      <alignment vertical="center"/>
      <protection locked="0"/>
    </xf>
    <xf numFmtId="44" fontId="20" fillId="0" borderId="1" xfId="1" applyFont="1" applyBorder="1" applyAlignment="1" applyProtection="1">
      <alignment horizontal="center" vertical="center"/>
      <protection locked="0"/>
    </xf>
    <xf numFmtId="44" fontId="12" fillId="8" borderId="1" xfId="1" applyFont="1" applyFill="1" applyBorder="1" applyAlignment="1" applyProtection="1">
      <alignment horizontal="left" vertical="top" wrapText="1"/>
      <protection locked="0"/>
    </xf>
    <xf numFmtId="44" fontId="12" fillId="0" borderId="1" xfId="1" applyFont="1" applyBorder="1" applyAlignment="1" applyProtection="1">
      <alignment vertical="top" wrapText="1"/>
      <protection locked="0"/>
    </xf>
    <xf numFmtId="44" fontId="12" fillId="0" borderId="1" xfId="1" applyFont="1" applyBorder="1" applyAlignment="1" applyProtection="1">
      <alignment horizontal="right" vertical="top" wrapText="1"/>
      <protection locked="0"/>
    </xf>
    <xf numFmtId="44" fontId="16" fillId="0" borderId="1" xfId="1" applyFont="1" applyBorder="1" applyAlignment="1" applyProtection="1">
      <alignment horizontal="right" wrapText="1"/>
      <protection locked="0"/>
    </xf>
    <xf numFmtId="44" fontId="13" fillId="16" borderId="1" xfId="1" applyFont="1" applyFill="1" applyBorder="1" applyAlignment="1" applyProtection="1">
      <alignment vertical="center" wrapText="1"/>
      <protection locked="0"/>
    </xf>
    <xf numFmtId="44" fontId="13" fillId="11" borderId="1" xfId="1" applyFont="1" applyFill="1" applyBorder="1" applyAlignment="1" applyProtection="1">
      <alignment vertical="top" wrapText="1"/>
      <protection locked="0"/>
    </xf>
    <xf numFmtId="44" fontId="13" fillId="5" borderId="1" xfId="1" applyFont="1" applyFill="1" applyBorder="1" applyAlignment="1" applyProtection="1">
      <alignment horizontal="center" vertical="top" wrapText="1"/>
      <protection locked="0"/>
    </xf>
    <xf numFmtId="44" fontId="12" fillId="8" borderId="1" xfId="1" applyFont="1" applyFill="1" applyBorder="1" applyAlignment="1" applyProtection="1">
      <alignment vertical="center"/>
      <protection locked="0"/>
    </xf>
    <xf numFmtId="44" fontId="12" fillId="8" borderId="1" xfId="1" applyFont="1" applyFill="1" applyBorder="1" applyAlignment="1" applyProtection="1">
      <alignment vertical="top"/>
      <protection locked="0"/>
    </xf>
    <xf numFmtId="44" fontId="13" fillId="6" borderId="1" xfId="1" applyFont="1" applyFill="1" applyBorder="1" applyAlignment="1" applyProtection="1">
      <alignment vertical="center"/>
      <protection locked="0"/>
    </xf>
    <xf numFmtId="44" fontId="13" fillId="8" borderId="1" xfId="1" applyFont="1" applyFill="1" applyBorder="1" applyAlignment="1" applyProtection="1">
      <alignment vertical="center"/>
      <protection locked="0"/>
    </xf>
    <xf numFmtId="44" fontId="13" fillId="4" borderId="1" xfId="1" applyFont="1" applyFill="1" applyBorder="1" applyAlignment="1" applyProtection="1">
      <alignment horizontal="left" vertical="top"/>
      <protection locked="0"/>
    </xf>
    <xf numFmtId="44" fontId="13" fillId="10" borderId="1" xfId="1" applyFont="1" applyFill="1" applyBorder="1" applyAlignment="1" applyProtection="1">
      <alignment horizontal="left" vertical="top"/>
      <protection locked="0"/>
    </xf>
    <xf numFmtId="0" fontId="12" fillId="3" borderId="1" xfId="3" applyFont="1" applyFill="1" applyBorder="1" applyAlignment="1">
      <alignment horizontal="center" vertical="center"/>
    </xf>
    <xf numFmtId="0" fontId="12" fillId="3" borderId="1" xfId="3" applyFont="1" applyFill="1" applyBorder="1" applyAlignment="1">
      <alignment horizontal="left" vertical="top"/>
    </xf>
    <xf numFmtId="2" fontId="13" fillId="3" borderId="1" xfId="3" applyNumberFormat="1" applyFont="1" applyFill="1" applyBorder="1" applyAlignment="1">
      <alignment horizontal="center" vertical="top" wrapText="1"/>
    </xf>
    <xf numFmtId="1" fontId="12" fillId="4" borderId="1" xfId="2" applyNumberFormat="1" applyFont="1" applyFill="1" applyBorder="1" applyAlignment="1">
      <alignment horizontal="center" vertical="center" wrapText="1"/>
    </xf>
    <xf numFmtId="0" fontId="12" fillId="4" borderId="1" xfId="2" applyFont="1" applyFill="1" applyBorder="1" applyAlignment="1">
      <alignment horizontal="left" vertical="top" wrapText="1"/>
    </xf>
    <xf numFmtId="2" fontId="12" fillId="4" borderId="1" xfId="2" applyNumberFormat="1" applyFont="1" applyFill="1" applyBorder="1" applyAlignment="1">
      <alignment horizontal="center" vertical="center"/>
    </xf>
    <xf numFmtId="0" fontId="12" fillId="4" borderId="1" xfId="2" applyFont="1" applyFill="1" applyBorder="1" applyAlignment="1">
      <alignment horizontal="center" vertical="center"/>
    </xf>
    <xf numFmtId="1" fontId="13" fillId="0" borderId="1" xfId="2" applyNumberFormat="1" applyFont="1" applyBorder="1" applyAlignment="1">
      <alignment horizontal="center" vertical="center"/>
    </xf>
    <xf numFmtId="0" fontId="12" fillId="0" borderId="1" xfId="2" applyFont="1" applyBorder="1" applyAlignment="1">
      <alignment horizontal="left" vertical="top" wrapText="1"/>
    </xf>
    <xf numFmtId="2" fontId="13" fillId="0" borderId="1" xfId="2" applyNumberFormat="1" applyFont="1" applyBorder="1" applyAlignment="1">
      <alignment horizontal="center" vertical="center"/>
    </xf>
    <xf numFmtId="0" fontId="13" fillId="0" borderId="1" xfId="2" applyFont="1" applyBorder="1" applyAlignment="1">
      <alignment horizontal="center" vertical="center"/>
    </xf>
    <xf numFmtId="1" fontId="13" fillId="0" borderId="1" xfId="2" applyNumberFormat="1" applyFont="1" applyBorder="1" applyAlignment="1">
      <alignment horizontal="center" vertical="center" wrapText="1"/>
    </xf>
    <xf numFmtId="0" fontId="14" fillId="0" borderId="1" xfId="2" applyFont="1" applyBorder="1" applyAlignment="1">
      <alignment vertical="top" wrapText="1"/>
    </xf>
    <xf numFmtId="2" fontId="13" fillId="0" borderId="1" xfId="2" applyNumberFormat="1" applyFont="1" applyBorder="1" applyAlignment="1">
      <alignment horizontal="center" vertical="center" wrapText="1"/>
    </xf>
    <xf numFmtId="0" fontId="13" fillId="0" borderId="1" xfId="2" applyFont="1" applyBorder="1" applyAlignment="1">
      <alignment horizontal="center" vertical="center" wrapText="1"/>
    </xf>
    <xf numFmtId="0" fontId="15" fillId="0" borderId="1" xfId="2" applyFont="1" applyBorder="1" applyAlignment="1">
      <alignment vertical="top" wrapText="1"/>
    </xf>
    <xf numFmtId="164" fontId="13" fillId="0" borderId="1" xfId="2" applyNumberFormat="1" applyFont="1" applyBorder="1" applyAlignment="1">
      <alignment horizontal="center" vertical="center" wrapText="1"/>
    </xf>
    <xf numFmtId="0" fontId="12" fillId="11" borderId="1" xfId="0" applyFont="1" applyFill="1" applyBorder="1" applyAlignment="1">
      <alignment horizontal="center" vertical="center"/>
    </xf>
    <xf numFmtId="0" fontId="12" fillId="11" borderId="1" xfId="0" applyFont="1" applyFill="1" applyBorder="1" applyAlignment="1">
      <alignment vertical="top"/>
    </xf>
    <xf numFmtId="0" fontId="13" fillId="11" borderId="1" xfId="0" applyFont="1" applyFill="1" applyBorder="1" applyAlignment="1">
      <alignment horizontal="center" vertical="center"/>
    </xf>
    <xf numFmtId="0" fontId="13" fillId="11" borderId="1" xfId="0" applyFont="1" applyFill="1" applyBorder="1" applyAlignment="1">
      <alignment horizontal="center" vertical="center" wrapText="1"/>
    </xf>
    <xf numFmtId="0" fontId="13" fillId="5" borderId="1" xfId="0" applyFont="1" applyFill="1" applyBorder="1" applyAlignment="1">
      <alignment vertical="top" wrapText="1"/>
    </xf>
    <xf numFmtId="0" fontId="13" fillId="5" borderId="1" xfId="0" applyFont="1" applyFill="1" applyBorder="1" applyAlignment="1">
      <alignment horizontal="center" vertical="center"/>
    </xf>
    <xf numFmtId="2" fontId="13" fillId="6" borderId="1" xfId="2" applyNumberFormat="1" applyFont="1" applyFill="1" applyBorder="1" applyAlignment="1">
      <alignment horizontal="center" vertical="center" wrapText="1"/>
    </xf>
    <xf numFmtId="0" fontId="13" fillId="5" borderId="1" xfId="0" applyFont="1" applyFill="1" applyBorder="1" applyAlignment="1">
      <alignment horizontal="center" vertical="center" wrapText="1"/>
    </xf>
    <xf numFmtId="0" fontId="15" fillId="7" borderId="1" xfId="0" applyFont="1" applyFill="1" applyBorder="1" applyAlignment="1">
      <alignment vertical="top" wrapText="1"/>
    </xf>
    <xf numFmtId="0" fontId="13" fillId="7" borderId="1" xfId="0" applyFont="1" applyFill="1" applyBorder="1" applyAlignment="1">
      <alignment horizontal="center" vertical="center" wrapText="1"/>
    </xf>
    <xf numFmtId="0" fontId="13" fillId="7" borderId="1" xfId="0" applyFont="1" applyFill="1" applyBorder="1" applyAlignment="1">
      <alignment vertical="top" wrapText="1"/>
    </xf>
    <xf numFmtId="0" fontId="13" fillId="0" borderId="1" xfId="0" applyFont="1" applyBorder="1" applyAlignment="1">
      <alignment horizontal="center" vertical="center"/>
    </xf>
    <xf numFmtId="0" fontId="13" fillId="0" borderId="1" xfId="0" applyFont="1" applyBorder="1" applyAlignment="1">
      <alignment vertical="top"/>
    </xf>
    <xf numFmtId="0" fontId="12" fillId="4" borderId="1" xfId="2" applyFont="1" applyFill="1" applyBorder="1" applyAlignment="1">
      <alignment horizontal="center" vertical="center" wrapText="1"/>
    </xf>
    <xf numFmtId="0" fontId="12" fillId="14" borderId="1" xfId="0" applyFont="1" applyFill="1" applyBorder="1" applyAlignment="1">
      <alignment horizontal="left" vertical="top" wrapText="1"/>
    </xf>
    <xf numFmtId="1" fontId="12" fillId="14" borderId="1" xfId="0" applyNumberFormat="1" applyFont="1" applyFill="1" applyBorder="1" applyAlignment="1">
      <alignment horizontal="center" vertical="top" wrapText="1"/>
    </xf>
    <xf numFmtId="0" fontId="12" fillId="14" borderId="1" xfId="0" applyFont="1" applyFill="1" applyBorder="1" applyAlignment="1">
      <alignment horizontal="center" vertical="top" wrapText="1"/>
    </xf>
    <xf numFmtId="0" fontId="12" fillId="8" borderId="1" xfId="0" applyFont="1" applyFill="1" applyBorder="1" applyAlignment="1">
      <alignment horizontal="center" vertical="center" wrapText="1"/>
    </xf>
    <xf numFmtId="0" fontId="12" fillId="8" borderId="1" xfId="0" applyFont="1" applyFill="1" applyBorder="1" applyAlignment="1">
      <alignment horizontal="left" vertical="top"/>
    </xf>
    <xf numFmtId="0" fontId="12" fillId="0" borderId="1" xfId="0" applyFont="1" applyBorder="1" applyAlignment="1">
      <alignment horizontal="center" vertical="center" wrapText="1"/>
    </xf>
    <xf numFmtId="0" fontId="16" fillId="0" borderId="1" xfId="0" applyFont="1" applyBorder="1" applyAlignment="1">
      <alignment horizontal="left" vertical="top" wrapText="1"/>
    </xf>
    <xf numFmtId="165" fontId="13"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left" vertical="top" wrapText="1"/>
    </xf>
    <xf numFmtId="2" fontId="13" fillId="6" borderId="1" xfId="0" applyNumberFormat="1" applyFont="1" applyFill="1" applyBorder="1" applyAlignment="1">
      <alignment horizontal="center" vertical="center" wrapText="1"/>
    </xf>
    <xf numFmtId="0" fontId="13" fillId="0" borderId="1" xfId="0" applyFont="1" applyBorder="1" applyAlignment="1">
      <alignment horizontal="left" vertical="top"/>
    </xf>
    <xf numFmtId="165" fontId="13" fillId="6" borderId="1" xfId="0" applyNumberFormat="1" applyFont="1" applyFill="1" applyBorder="1" applyAlignment="1">
      <alignment horizontal="center" vertical="center" wrapText="1"/>
    </xf>
    <xf numFmtId="0" fontId="13" fillId="0" borderId="1" xfId="0" applyFont="1" applyBorder="1" applyAlignment="1">
      <alignment horizontal="center" vertical="top" wrapText="1"/>
    </xf>
    <xf numFmtId="0" fontId="13" fillId="6" borderId="1" xfId="0" applyFont="1" applyFill="1" applyBorder="1" applyAlignment="1">
      <alignment horizontal="left" vertical="top" wrapText="1"/>
    </xf>
    <xf numFmtId="2" fontId="13" fillId="6" borderId="1" xfId="0" applyNumberFormat="1" applyFont="1" applyFill="1" applyBorder="1" applyAlignment="1">
      <alignment horizontal="center" vertical="top" wrapText="1"/>
    </xf>
    <xf numFmtId="0" fontId="12" fillId="0" borderId="1" xfId="0" applyFont="1" applyBorder="1" applyAlignment="1">
      <alignment horizontal="left" vertical="top" wrapText="1"/>
    </xf>
    <xf numFmtId="0" fontId="15" fillId="0" borderId="1" xfId="0" applyFont="1" applyBorder="1" applyAlignment="1">
      <alignment horizontal="left" vertical="top" wrapText="1"/>
    </xf>
    <xf numFmtId="0" fontId="18" fillId="0" borderId="1" xfId="0" applyFont="1" applyBorder="1" applyAlignment="1">
      <alignment horizontal="left" vertical="top" wrapText="1"/>
    </xf>
    <xf numFmtId="0" fontId="13" fillId="6" borderId="1" xfId="0" applyFont="1" applyFill="1" applyBorder="1" applyAlignment="1">
      <alignment horizontal="center" vertical="center" wrapText="1"/>
    </xf>
    <xf numFmtId="0" fontId="14" fillId="0" borderId="1" xfId="0" applyFont="1" applyBorder="1" applyAlignment="1">
      <alignment horizontal="left" wrapText="1"/>
    </xf>
    <xf numFmtId="0" fontId="13" fillId="5" borderId="1" xfId="0" applyFont="1" applyFill="1" applyBorder="1" applyAlignment="1">
      <alignment horizontal="left" vertical="top" wrapText="1"/>
    </xf>
    <xf numFmtId="0" fontId="13" fillId="0" borderId="1" xfId="0" applyFont="1" applyBorder="1"/>
    <xf numFmtId="0" fontId="14" fillId="0" borderId="1" xfId="0" applyFont="1" applyBorder="1" applyAlignment="1">
      <alignment horizontal="left" vertical="top" wrapText="1"/>
    </xf>
    <xf numFmtId="0" fontId="12" fillId="12" borderId="1" xfId="0" applyFont="1" applyFill="1" applyBorder="1" applyAlignment="1">
      <alignment horizontal="center" vertical="center" wrapText="1"/>
    </xf>
    <xf numFmtId="0" fontId="12" fillId="8" borderId="1" xfId="0" applyFont="1" applyFill="1" applyBorder="1" applyAlignment="1">
      <alignment wrapText="1"/>
    </xf>
    <xf numFmtId="2" fontId="13" fillId="8" borderId="1" xfId="0" applyNumberFormat="1" applyFont="1" applyFill="1" applyBorder="1" applyAlignment="1">
      <alignment horizontal="center" vertical="center"/>
    </xf>
    <xf numFmtId="0" fontId="13" fillId="8" borderId="1" xfId="0" applyFont="1" applyFill="1" applyBorder="1" applyAlignment="1">
      <alignment horizontal="center" vertical="center" wrapText="1"/>
    </xf>
    <xf numFmtId="0" fontId="15" fillId="0" borderId="1" xfId="0" applyFont="1" applyBorder="1" applyAlignment="1">
      <alignment wrapText="1"/>
    </xf>
    <xf numFmtId="0" fontId="13" fillId="0" borderId="1" xfId="0" applyFont="1" applyBorder="1" applyAlignment="1">
      <alignment horizontal="justify" wrapText="1"/>
    </xf>
    <xf numFmtId="165" fontId="13" fillId="6" borderId="1" xfId="0" applyNumberFormat="1" applyFont="1" applyFill="1" applyBorder="1" applyAlignment="1">
      <alignment horizontal="center"/>
    </xf>
    <xf numFmtId="0" fontId="13" fillId="0" borderId="1" xfId="0" applyFont="1" applyBorder="1" applyAlignment="1">
      <alignment horizontal="center" wrapText="1"/>
    </xf>
    <xf numFmtId="165" fontId="13" fillId="6" borderId="1" xfId="0" applyNumberFormat="1" applyFont="1" applyFill="1" applyBorder="1" applyAlignment="1">
      <alignment horizontal="center" vertical="top"/>
    </xf>
    <xf numFmtId="0" fontId="12" fillId="8" borderId="1" xfId="0" applyFont="1" applyFill="1" applyBorder="1" applyAlignment="1">
      <alignment horizontal="center" vertical="center"/>
    </xf>
    <xf numFmtId="0" fontId="16" fillId="8" borderId="1" xfId="0" applyFont="1" applyFill="1" applyBorder="1" applyAlignment="1">
      <alignment horizontal="left" vertical="top" wrapText="1"/>
    </xf>
    <xf numFmtId="165" fontId="12" fillId="8" borderId="1" xfId="0" applyNumberFormat="1" applyFont="1" applyFill="1" applyBorder="1" applyAlignment="1">
      <alignment horizontal="center" vertical="center"/>
    </xf>
    <xf numFmtId="0" fontId="15" fillId="6" borderId="1" xfId="0" applyFont="1" applyFill="1" applyBorder="1" applyAlignment="1">
      <alignment horizontal="left" vertical="center" wrapText="1"/>
    </xf>
    <xf numFmtId="165" fontId="13" fillId="6" borderId="1" xfId="0" applyNumberFormat="1" applyFont="1" applyFill="1" applyBorder="1" applyAlignment="1">
      <alignment horizontal="center" vertical="top" wrapText="1"/>
    </xf>
    <xf numFmtId="0" fontId="13" fillId="6" borderId="1" xfId="0" applyFont="1" applyFill="1" applyBorder="1" applyAlignment="1">
      <alignment horizontal="left" vertical="center" wrapText="1"/>
    </xf>
    <xf numFmtId="0" fontId="13" fillId="0" borderId="1" xfId="0" applyFont="1" applyBorder="1" applyAlignment="1">
      <alignment horizontal="left" wrapText="1"/>
    </xf>
    <xf numFmtId="0" fontId="16" fillId="0" borderId="1" xfId="0" applyFont="1" applyBorder="1" applyAlignment="1">
      <alignment horizontal="left" wrapText="1"/>
    </xf>
    <xf numFmtId="2" fontId="13" fillId="0" borderId="1" xfId="0" applyNumberFormat="1" applyFont="1" applyBorder="1" applyAlignment="1">
      <alignment horizontal="center" vertical="top" wrapText="1"/>
    </xf>
    <xf numFmtId="0" fontId="12" fillId="8" borderId="1" xfId="0" applyFont="1" applyFill="1" applyBorder="1" applyAlignment="1">
      <alignment horizontal="left" vertical="top" wrapText="1"/>
    </xf>
    <xf numFmtId="2" fontId="13" fillId="8" borderId="1" xfId="0" applyNumberFormat="1" applyFont="1" applyFill="1" applyBorder="1" applyAlignment="1">
      <alignment horizontal="center" vertical="top"/>
    </xf>
    <xf numFmtId="0" fontId="13" fillId="8" borderId="1" xfId="0" applyFont="1" applyFill="1" applyBorder="1" applyAlignment="1">
      <alignment horizontal="center" vertical="top"/>
    </xf>
    <xf numFmtId="0" fontId="15" fillId="0" borderId="1" xfId="0" applyFont="1" applyBorder="1" applyAlignment="1">
      <alignment horizontal="left" wrapText="1"/>
    </xf>
    <xf numFmtId="165" fontId="13" fillId="8" borderId="1" xfId="0" applyNumberFormat="1" applyFont="1" applyFill="1" applyBorder="1" applyAlignment="1">
      <alignment horizontal="center" vertical="center"/>
    </xf>
    <xf numFmtId="0" fontId="12" fillId="11" borderId="1" xfId="0" applyFont="1" applyFill="1" applyBorder="1" applyAlignment="1">
      <alignment vertical="top" wrapText="1"/>
    </xf>
    <xf numFmtId="0" fontId="13" fillId="11" borderId="1" xfId="0" applyFont="1" applyFill="1" applyBorder="1" applyAlignment="1">
      <alignment horizontal="center" wrapText="1"/>
    </xf>
    <xf numFmtId="0" fontId="16" fillId="0" borderId="1" xfId="0" applyFont="1" applyBorder="1" applyAlignment="1">
      <alignment vertical="top" wrapText="1"/>
    </xf>
    <xf numFmtId="2" fontId="13" fillId="6" borderId="1" xfId="0" applyNumberFormat="1" applyFont="1" applyFill="1" applyBorder="1" applyAlignment="1">
      <alignment horizontal="center" wrapText="1"/>
    </xf>
    <xf numFmtId="2" fontId="13" fillId="6" borderId="1" xfId="0" applyNumberFormat="1" applyFont="1" applyFill="1" applyBorder="1" applyAlignment="1">
      <alignment horizontal="center"/>
    </xf>
    <xf numFmtId="0" fontId="13" fillId="0" borderId="1" xfId="0" applyFont="1" applyBorder="1" applyAlignment="1">
      <alignment horizontal="center"/>
    </xf>
    <xf numFmtId="2" fontId="13" fillId="7" borderId="1" xfId="0" applyNumberFormat="1" applyFont="1" applyFill="1" applyBorder="1" applyAlignment="1">
      <alignment horizontal="center" wrapText="1"/>
    </xf>
    <xf numFmtId="0" fontId="13" fillId="5" borderId="1" xfId="0" applyFont="1" applyFill="1" applyBorder="1" applyAlignment="1">
      <alignment horizontal="center" wrapText="1"/>
    </xf>
    <xf numFmtId="0" fontId="13" fillId="0" borderId="1" xfId="0" applyFont="1" applyBorder="1" applyAlignment="1">
      <alignment horizontal="center" vertical="top"/>
    </xf>
    <xf numFmtId="0" fontId="13" fillId="0" borderId="1" xfId="0" applyFont="1" applyBorder="1" applyAlignment="1">
      <alignment wrapText="1"/>
    </xf>
    <xf numFmtId="0" fontId="18" fillId="0" borderId="1" xfId="0" applyFont="1" applyBorder="1" applyAlignment="1">
      <alignment vertical="top" wrapText="1"/>
    </xf>
    <xf numFmtId="0" fontId="13" fillId="0" borderId="1" xfId="0" applyFont="1" applyBorder="1" applyAlignment="1">
      <alignment vertical="top" wrapText="1"/>
    </xf>
    <xf numFmtId="0" fontId="16" fillId="0" borderId="1" xfId="0" applyFont="1" applyBorder="1" applyAlignment="1">
      <alignment wrapText="1"/>
    </xf>
    <xf numFmtId="0" fontId="15" fillId="9" borderId="1" xfId="0" applyFont="1" applyFill="1" applyBorder="1" applyAlignment="1">
      <alignment horizontal="left" vertical="top" wrapText="1"/>
    </xf>
    <xf numFmtId="0" fontId="13" fillId="9" borderId="1" xfId="0" applyFont="1" applyFill="1" applyBorder="1" applyAlignment="1">
      <alignment horizontal="left" vertical="top" wrapText="1"/>
    </xf>
    <xf numFmtId="0" fontId="13" fillId="9" borderId="1" xfId="0" applyFont="1" applyFill="1" applyBorder="1" applyAlignment="1">
      <alignment horizontal="center"/>
    </xf>
    <xf numFmtId="2" fontId="13" fillId="0" borderId="1" xfId="0" applyNumberFormat="1" applyFont="1" applyBorder="1" applyAlignment="1">
      <alignment horizontal="center"/>
    </xf>
    <xf numFmtId="1" fontId="12" fillId="4" borderId="1" xfId="2" applyNumberFormat="1" applyFont="1" applyFill="1" applyBorder="1" applyAlignment="1">
      <alignment horizontal="center" vertical="top"/>
    </xf>
    <xf numFmtId="0" fontId="13" fillId="4" borderId="1" xfId="2" applyFont="1" applyFill="1" applyBorder="1" applyAlignment="1">
      <alignment horizontal="center" vertical="top"/>
    </xf>
    <xf numFmtId="0" fontId="12" fillId="13" borderId="1" xfId="2" applyFont="1" applyFill="1" applyBorder="1" applyAlignment="1">
      <alignment horizontal="center" vertical="center" wrapText="1"/>
    </xf>
    <xf numFmtId="0" fontId="12" fillId="13" borderId="1" xfId="2" applyFont="1" applyFill="1" applyBorder="1" applyAlignment="1">
      <alignment horizontal="left" wrapText="1"/>
    </xf>
    <xf numFmtId="2" fontId="13" fillId="13" borderId="1" xfId="2" applyNumberFormat="1" applyFont="1" applyFill="1" applyBorder="1" applyAlignment="1">
      <alignment horizontal="center" vertical="top"/>
    </xf>
    <xf numFmtId="0" fontId="13" fillId="13" borderId="1" xfId="2" applyFont="1" applyFill="1" applyBorder="1" applyAlignment="1">
      <alignment horizontal="center" vertical="top"/>
    </xf>
    <xf numFmtId="2" fontId="12" fillId="0" borderId="1" xfId="0" applyNumberFormat="1" applyFont="1" applyBorder="1" applyAlignment="1">
      <alignment horizontal="center" vertical="top"/>
    </xf>
    <xf numFmtId="49" fontId="13" fillId="0" borderId="1" xfId="0" applyNumberFormat="1" applyFont="1" applyBorder="1" applyAlignment="1">
      <alignment horizontal="center" vertical="center" wrapText="1"/>
    </xf>
    <xf numFmtId="2" fontId="13" fillId="0" borderId="1" xfId="0" applyNumberFormat="1" applyFont="1" applyBorder="1" applyAlignment="1">
      <alignment horizontal="right" vertical="center"/>
    </xf>
    <xf numFmtId="2" fontId="13" fillId="0" borderId="1" xfId="0" applyNumberFormat="1" applyFont="1" applyBorder="1" applyAlignment="1">
      <alignment horizontal="center" vertical="top"/>
    </xf>
    <xf numFmtId="0" fontId="19" fillId="0" borderId="1" xfId="0" applyFont="1" applyBorder="1" applyAlignment="1">
      <alignment vertical="top" wrapText="1"/>
    </xf>
    <xf numFmtId="0" fontId="12" fillId="0" borderId="1" xfId="0" applyFont="1" applyBorder="1" applyAlignment="1">
      <alignment horizontal="center" vertical="center"/>
    </xf>
    <xf numFmtId="165" fontId="12" fillId="0" borderId="1" xfId="0" applyNumberFormat="1" applyFont="1" applyBorder="1" applyAlignment="1">
      <alignment horizontal="center" vertical="center" wrapText="1"/>
    </xf>
    <xf numFmtId="0" fontId="16" fillId="0" borderId="1" xfId="0" applyFont="1" applyBorder="1" applyAlignment="1">
      <alignment vertical="top"/>
    </xf>
    <xf numFmtId="0" fontId="14" fillId="0" borderId="1" xfId="0" applyFont="1" applyBorder="1" applyAlignment="1">
      <alignment vertical="top" wrapText="1"/>
    </xf>
    <xf numFmtId="2" fontId="13" fillId="0" borderId="1" xfId="0" applyNumberFormat="1" applyFont="1" applyBorder="1" applyAlignment="1">
      <alignment horizontal="right" vertical="center" wrapText="1"/>
    </xf>
    <xf numFmtId="0" fontId="20" fillId="0" borderId="1" xfId="0" applyFont="1" applyBorder="1" applyAlignment="1">
      <alignment horizontal="center" vertical="center"/>
    </xf>
    <xf numFmtId="2" fontId="13" fillId="0" borderId="1" xfId="0" applyNumberFormat="1" applyFont="1" applyBorder="1" applyAlignment="1">
      <alignment vertical="top"/>
    </xf>
    <xf numFmtId="0" fontId="15" fillId="0" borderId="1" xfId="0" applyFont="1" applyBorder="1" applyAlignment="1">
      <alignment vertical="top" wrapText="1"/>
    </xf>
    <xf numFmtId="0" fontId="12" fillId="8" borderId="1" xfId="2" applyFont="1" applyFill="1" applyBorder="1" applyAlignment="1">
      <alignment horizontal="center" vertical="center" wrapText="1"/>
    </xf>
    <xf numFmtId="0" fontId="12" fillId="8" borderId="1" xfId="2" applyFont="1" applyFill="1" applyBorder="1" applyAlignment="1">
      <alignment horizontal="left" vertical="top" wrapText="1"/>
    </xf>
    <xf numFmtId="2" fontId="21" fillId="8" borderId="1" xfId="0" applyNumberFormat="1" applyFont="1" applyFill="1" applyBorder="1" applyAlignment="1">
      <alignment horizontal="right" vertical="center"/>
    </xf>
    <xf numFmtId="0" fontId="21" fillId="8" borderId="1" xfId="0" applyFont="1" applyFill="1" applyBorder="1"/>
    <xf numFmtId="0" fontId="12" fillId="0" borderId="1" xfId="0" applyFont="1" applyBorder="1" applyAlignment="1">
      <alignment vertical="top" wrapText="1"/>
    </xf>
    <xf numFmtId="0" fontId="12" fillId="0" borderId="1" xfId="0" applyFont="1" applyBorder="1" applyAlignment="1">
      <alignment vertical="top"/>
    </xf>
    <xf numFmtId="2" fontId="20" fillId="0" borderId="1" xfId="0" applyNumberFormat="1" applyFont="1" applyBorder="1" applyAlignment="1">
      <alignment horizontal="right" vertical="center"/>
    </xf>
    <xf numFmtId="0" fontId="20" fillId="0" borderId="1" xfId="0" applyFont="1" applyBorder="1" applyAlignment="1">
      <alignment vertical="top" wrapText="1"/>
    </xf>
    <xf numFmtId="0" fontId="20" fillId="0" borderId="1" xfId="0" applyFont="1" applyBorder="1" applyAlignment="1">
      <alignment horizontal="center" vertical="center" wrapText="1"/>
    </xf>
    <xf numFmtId="0" fontId="22" fillId="0" borderId="1" xfId="0" applyFont="1" applyBorder="1" applyAlignment="1">
      <alignment vertical="top" wrapText="1"/>
    </xf>
    <xf numFmtId="2" fontId="12" fillId="8" borderId="1" xfId="2" applyNumberFormat="1" applyFont="1" applyFill="1" applyBorder="1" applyAlignment="1">
      <alignment horizontal="right" vertical="center"/>
    </xf>
    <xf numFmtId="0" fontId="12" fillId="8" borderId="1" xfId="2" applyFont="1" applyFill="1" applyBorder="1" applyAlignment="1">
      <alignment horizontal="center" vertical="center"/>
    </xf>
    <xf numFmtId="0" fontId="12" fillId="13" borderId="1" xfId="2" applyFont="1" applyFill="1" applyBorder="1" applyAlignment="1">
      <alignment horizontal="left" vertical="top" wrapText="1"/>
    </xf>
    <xf numFmtId="2" fontId="12" fillId="13" borderId="1" xfId="2" applyNumberFormat="1" applyFont="1" applyFill="1" applyBorder="1" applyAlignment="1">
      <alignment horizontal="right" vertical="center"/>
    </xf>
    <xf numFmtId="0" fontId="12" fillId="13" borderId="1" xfId="2" applyFont="1" applyFill="1" applyBorder="1" applyAlignment="1">
      <alignment horizontal="center" vertical="center"/>
    </xf>
    <xf numFmtId="0" fontId="21" fillId="8" borderId="1" xfId="0" applyFont="1" applyFill="1" applyBorder="1" applyAlignment="1">
      <alignment horizontal="center" vertical="center"/>
    </xf>
    <xf numFmtId="0" fontId="23" fillId="0" borderId="1" xfId="0" applyFont="1" applyBorder="1"/>
    <xf numFmtId="0" fontId="24" fillId="0" borderId="1" xfId="0" applyFont="1" applyBorder="1" applyAlignment="1">
      <alignment horizontal="center" vertical="center" wrapText="1"/>
    </xf>
    <xf numFmtId="0" fontId="12" fillId="0" borderId="1" xfId="0" applyFont="1" applyBorder="1" applyAlignment="1">
      <alignment vertical="center"/>
    </xf>
    <xf numFmtId="0" fontId="26" fillId="8" borderId="1" xfId="0" applyFont="1" applyFill="1" applyBorder="1" applyAlignment="1">
      <alignment horizontal="center" vertical="center" wrapText="1"/>
    </xf>
    <xf numFmtId="2" fontId="13" fillId="0" borderId="1" xfId="0" applyNumberFormat="1" applyFont="1" applyBorder="1" applyAlignment="1">
      <alignment horizontal="center" vertical="center" wrapText="1"/>
    </xf>
    <xf numFmtId="0" fontId="13" fillId="0" borderId="1" xfId="0" applyFont="1" applyBorder="1" applyAlignment="1">
      <alignment horizontal="justify"/>
    </xf>
    <xf numFmtId="0" fontId="12" fillId="0" borderId="1" xfId="0" applyFont="1" applyBorder="1" applyAlignment="1">
      <alignment horizontal="left" vertical="center" wrapText="1"/>
    </xf>
    <xf numFmtId="0" fontId="24" fillId="0" borderId="1" xfId="0" applyFont="1" applyBorder="1" applyAlignment="1">
      <alignment horizontal="left" vertical="top" wrapText="1"/>
    </xf>
    <xf numFmtId="0" fontId="13" fillId="0" borderId="1" xfId="0" applyFont="1" applyBorder="1" applyAlignment="1">
      <alignment horizontal="left" vertical="center" wrapText="1"/>
    </xf>
    <xf numFmtId="0" fontId="26" fillId="0" borderId="1" xfId="0" applyFont="1" applyBorder="1" applyAlignment="1">
      <alignment horizontal="left" wrapText="1"/>
    </xf>
    <xf numFmtId="0" fontId="24" fillId="0" borderId="1" xfId="0" applyFont="1" applyBorder="1" applyAlignment="1">
      <alignment horizontal="left" wrapText="1"/>
    </xf>
    <xf numFmtId="2" fontId="20" fillId="0" borderId="1" xfId="0" applyNumberFormat="1" applyFont="1" applyBorder="1"/>
    <xf numFmtId="0" fontId="20" fillId="0" borderId="1" xfId="0" applyFont="1" applyBorder="1"/>
    <xf numFmtId="0" fontId="26" fillId="8" borderId="1" xfId="0" applyFont="1" applyFill="1" applyBorder="1" applyAlignment="1">
      <alignment horizontal="left" vertical="top" wrapText="1"/>
    </xf>
    <xf numFmtId="2" fontId="20" fillId="0" borderId="1" xfId="0" applyNumberFormat="1" applyFont="1" applyBorder="1" applyAlignment="1">
      <alignment horizontal="right"/>
    </xf>
    <xf numFmtId="2" fontId="13" fillId="0" borderId="1" xfId="0" applyNumberFormat="1" applyFont="1" applyBorder="1" applyAlignment="1">
      <alignment horizontal="right"/>
    </xf>
    <xf numFmtId="2" fontId="13" fillId="0" borderId="1" xfId="0" applyNumberFormat="1" applyFont="1" applyBorder="1" applyAlignment="1">
      <alignment horizontal="right" wrapText="1"/>
    </xf>
    <xf numFmtId="0" fontId="12" fillId="0" borderId="1" xfId="0" applyFont="1" applyBorder="1" applyAlignment="1">
      <alignment horizontal="right" vertical="top" wrapText="1"/>
    </xf>
    <xf numFmtId="0" fontId="13" fillId="0" borderId="1" xfId="0" applyFont="1" applyBorder="1" applyAlignment="1">
      <alignment horizontal="right" vertical="top" wrapText="1"/>
    </xf>
    <xf numFmtId="0" fontId="12" fillId="0" borderId="1" xfId="0" applyFont="1" applyBorder="1" applyAlignment="1">
      <alignment wrapText="1"/>
    </xf>
    <xf numFmtId="0" fontId="16" fillId="0" borderId="1" xfId="0" applyFont="1" applyBorder="1" applyAlignment="1">
      <alignment horizontal="right" wrapText="1"/>
    </xf>
    <xf numFmtId="0" fontId="16" fillId="0" borderId="1" xfId="0" applyFont="1" applyBorder="1" applyAlignment="1">
      <alignment horizontal="center" vertical="center" wrapText="1"/>
    </xf>
    <xf numFmtId="0" fontId="12" fillId="0" borderId="1" xfId="0" applyFont="1" applyBorder="1" applyAlignment="1">
      <alignment horizontal="right" wrapText="1"/>
    </xf>
    <xf numFmtId="0" fontId="12" fillId="16" borderId="1" xfId="0" applyFont="1" applyFill="1" applyBorder="1" applyAlignment="1">
      <alignment horizontal="center" vertical="center"/>
    </xf>
    <xf numFmtId="0" fontId="12" fillId="16" borderId="1" xfId="0" applyFont="1" applyFill="1" applyBorder="1" applyAlignment="1">
      <alignment vertical="center" wrapText="1"/>
    </xf>
    <xf numFmtId="2" fontId="12" fillId="16" borderId="1" xfId="0" applyNumberFormat="1" applyFont="1" applyFill="1" applyBorder="1" applyAlignment="1">
      <alignment horizontal="center" vertical="center"/>
    </xf>
    <xf numFmtId="2" fontId="13" fillId="0" borderId="1" xfId="0" applyNumberFormat="1" applyFont="1" applyBorder="1" applyAlignment="1">
      <alignment horizontal="center" vertical="center"/>
    </xf>
    <xf numFmtId="0" fontId="12" fillId="0" borderId="1" xfId="0" applyFont="1" applyBorder="1" applyAlignment="1">
      <alignment horizontal="center" vertical="top"/>
    </xf>
    <xf numFmtId="0" fontId="12" fillId="11" borderId="1" xfId="0" applyFont="1" applyFill="1" applyBorder="1"/>
    <xf numFmtId="2" fontId="12" fillId="11" borderId="1" xfId="0" applyNumberFormat="1" applyFont="1" applyFill="1" applyBorder="1" applyAlignment="1">
      <alignment horizontal="center" vertical="center"/>
    </xf>
    <xf numFmtId="0" fontId="20" fillId="0" borderId="1" xfId="5" applyFont="1" applyBorder="1" applyAlignment="1">
      <alignment horizontal="left" vertical="top" wrapText="1"/>
    </xf>
    <xf numFmtId="0" fontId="27" fillId="8" borderId="1" xfId="5" applyFont="1" applyFill="1" applyBorder="1" applyAlignment="1">
      <alignment horizontal="left" vertical="top" wrapText="1"/>
    </xf>
    <xf numFmtId="0" fontId="27" fillId="0" borderId="1" xfId="5" applyFont="1" applyBorder="1" applyAlignment="1">
      <alignment vertical="top" wrapText="1"/>
    </xf>
    <xf numFmtId="0" fontId="20" fillId="0" borderId="1" xfId="5" applyFont="1" applyBorder="1" applyAlignment="1">
      <alignment vertical="top" wrapText="1"/>
    </xf>
    <xf numFmtId="2" fontId="13" fillId="5" borderId="1" xfId="0" applyNumberFormat="1" applyFont="1" applyFill="1" applyBorder="1" applyAlignment="1">
      <alignment horizontal="center" vertical="center" wrapText="1"/>
    </xf>
    <xf numFmtId="0" fontId="13" fillId="5" borderId="1" xfId="0" applyFont="1" applyFill="1" applyBorder="1" applyAlignment="1">
      <alignment horizontal="center" vertical="top" wrapText="1"/>
    </xf>
    <xf numFmtId="0" fontId="27" fillId="0" borderId="1" xfId="5" applyFont="1" applyBorder="1" applyAlignment="1">
      <alignment horizontal="left" vertical="top" wrapText="1"/>
    </xf>
    <xf numFmtId="2" fontId="12" fillId="0" borderId="1" xfId="0" applyNumberFormat="1" applyFont="1" applyBorder="1" applyAlignment="1">
      <alignment horizontal="center" vertical="center"/>
    </xf>
    <xf numFmtId="0" fontId="16" fillId="0" borderId="1" xfId="0" applyFont="1" applyBorder="1" applyAlignment="1">
      <alignment horizontal="left" vertical="center" wrapText="1"/>
    </xf>
    <xf numFmtId="0" fontId="23" fillId="8" borderId="1" xfId="5" applyFont="1" applyFill="1" applyBorder="1" applyAlignment="1">
      <alignment vertical="top" wrapText="1"/>
    </xf>
    <xf numFmtId="2" fontId="12" fillId="8" borderId="1" xfId="0" applyNumberFormat="1" applyFont="1" applyFill="1" applyBorder="1" applyAlignment="1">
      <alignment horizontal="center" vertical="center" wrapText="1"/>
    </xf>
    <xf numFmtId="0" fontId="28" fillId="0" borderId="1" xfId="5" applyFont="1" applyBorder="1" applyAlignment="1">
      <alignment horizontal="left" vertical="top" wrapText="1"/>
    </xf>
    <xf numFmtId="0" fontId="23" fillId="8" borderId="1" xfId="5" applyFont="1" applyFill="1" applyBorder="1" applyAlignment="1">
      <alignment horizontal="left" vertical="top" wrapText="1"/>
    </xf>
    <xf numFmtId="2" fontId="12" fillId="8" borderId="1" xfId="0" applyNumberFormat="1" applyFont="1" applyFill="1" applyBorder="1" applyAlignment="1">
      <alignment horizontal="center" vertical="center"/>
    </xf>
    <xf numFmtId="0" fontId="12" fillId="8" borderId="1" xfId="0" applyFont="1" applyFill="1" applyBorder="1" applyAlignment="1">
      <alignment horizontal="center" vertical="top"/>
    </xf>
    <xf numFmtId="0" fontId="28" fillId="0" borderId="1" xfId="5" applyFont="1" applyBorder="1" applyAlignment="1">
      <alignment vertical="top" wrapText="1"/>
    </xf>
    <xf numFmtId="0" fontId="20" fillId="6" borderId="1" xfId="5" applyFont="1" applyFill="1" applyBorder="1" applyAlignment="1">
      <alignment vertical="top" wrapText="1"/>
    </xf>
    <xf numFmtId="2" fontId="13" fillId="6" borderId="1" xfId="6" applyNumberFormat="1" applyFont="1" applyFill="1" applyBorder="1" applyAlignment="1" applyProtection="1">
      <alignment horizontal="center" vertical="center" wrapText="1"/>
    </xf>
    <xf numFmtId="169" fontId="12" fillId="8" borderId="1" xfId="7" applyNumberFormat="1" applyFont="1" applyFill="1" applyBorder="1" applyAlignment="1" applyProtection="1">
      <alignment horizontal="center" vertical="center" wrapText="1"/>
    </xf>
    <xf numFmtId="0" fontId="21" fillId="8" borderId="1" xfId="5" applyFont="1" applyFill="1" applyBorder="1" applyAlignment="1">
      <alignment horizontal="left" vertical="top" wrapText="1"/>
    </xf>
    <xf numFmtId="168" fontId="12" fillId="8" borderId="1" xfId="7" applyNumberFormat="1" applyFont="1" applyFill="1" applyBorder="1" applyAlignment="1" applyProtection="1">
      <alignment vertical="center" wrapText="1"/>
    </xf>
    <xf numFmtId="167" fontId="13" fillId="0" borderId="1" xfId="7" applyFont="1" applyFill="1" applyBorder="1" applyAlignment="1" applyProtection="1">
      <alignment horizontal="center" vertical="center" wrapText="1"/>
    </xf>
    <xf numFmtId="168" fontId="13" fillId="0" borderId="1" xfId="7" applyNumberFormat="1" applyFont="1" applyFill="1" applyBorder="1" applyAlignment="1" applyProtection="1">
      <alignment horizontal="center" vertical="center" wrapText="1"/>
    </xf>
    <xf numFmtId="0" fontId="27" fillId="6" borderId="1" xfId="5" applyFont="1" applyFill="1" applyBorder="1" applyAlignment="1">
      <alignment horizontal="left" vertical="top" wrapText="1"/>
    </xf>
    <xf numFmtId="2" fontId="13" fillId="6" borderId="1" xfId="4" applyNumberFormat="1" applyFont="1" applyFill="1" applyBorder="1" applyAlignment="1" applyProtection="1">
      <alignment horizontal="center" vertical="center"/>
    </xf>
    <xf numFmtId="0" fontId="13" fillId="6" borderId="1" xfId="0" applyFont="1" applyFill="1" applyBorder="1" applyAlignment="1">
      <alignment horizontal="center" vertical="center"/>
    </xf>
    <xf numFmtId="0" fontId="27" fillId="6" borderId="1" xfId="5" applyFont="1" applyFill="1" applyBorder="1" applyAlignment="1">
      <alignment vertical="top" wrapText="1"/>
    </xf>
    <xf numFmtId="168" fontId="13" fillId="6" borderId="1" xfId="7" applyNumberFormat="1" applyFont="1" applyFill="1" applyBorder="1" applyAlignment="1" applyProtection="1">
      <alignment vertical="center" wrapText="1"/>
    </xf>
    <xf numFmtId="0" fontId="23" fillId="6" borderId="1" xfId="5" applyFont="1" applyFill="1" applyBorder="1" applyAlignment="1">
      <alignment vertical="top" wrapText="1"/>
    </xf>
    <xf numFmtId="167" fontId="13" fillId="6" borderId="1" xfId="7" applyFont="1" applyFill="1" applyBorder="1" applyAlignment="1" applyProtection="1">
      <alignment horizontal="center" vertical="center" wrapText="1"/>
    </xf>
    <xf numFmtId="0" fontId="28" fillId="6" borderId="1" xfId="5" applyFont="1" applyFill="1" applyBorder="1" applyAlignment="1">
      <alignment vertical="top" wrapText="1"/>
    </xf>
    <xf numFmtId="2" fontId="13" fillId="6" borderId="1" xfId="0" applyNumberFormat="1" applyFont="1" applyFill="1" applyBorder="1" applyAlignment="1">
      <alignment horizontal="center" vertical="center"/>
    </xf>
    <xf numFmtId="43" fontId="13" fillId="6" borderId="1" xfId="4" applyFont="1" applyFill="1" applyBorder="1" applyAlignment="1" applyProtection="1">
      <alignment horizontal="center" vertical="center"/>
    </xf>
    <xf numFmtId="0" fontId="20" fillId="6" borderId="1" xfId="0" applyFont="1" applyFill="1" applyBorder="1" applyAlignment="1">
      <alignment wrapText="1"/>
    </xf>
    <xf numFmtId="2" fontId="13" fillId="6" borderId="1" xfId="4" applyNumberFormat="1" applyFont="1" applyFill="1" applyBorder="1" applyAlignment="1" applyProtection="1">
      <alignment horizontal="center" vertical="center" wrapText="1"/>
    </xf>
    <xf numFmtId="166" fontId="13" fillId="6" borderId="1" xfId="6" applyFont="1" applyFill="1" applyBorder="1" applyAlignment="1" applyProtection="1">
      <alignment horizontal="center" vertical="center" wrapText="1"/>
    </xf>
    <xf numFmtId="2" fontId="13" fillId="4" borderId="1" xfId="2" applyNumberFormat="1" applyFont="1" applyFill="1" applyBorder="1" applyAlignment="1">
      <alignment horizontal="center" vertical="top"/>
    </xf>
    <xf numFmtId="0" fontId="13" fillId="4" borderId="1" xfId="2" applyFont="1" applyFill="1" applyBorder="1" applyAlignment="1">
      <alignment horizontal="center" vertical="top" wrapText="1"/>
    </xf>
    <xf numFmtId="0" fontId="13" fillId="10" borderId="1" xfId="2" applyFont="1" applyFill="1" applyBorder="1" applyAlignment="1">
      <alignment horizontal="center" vertical="center" wrapText="1"/>
    </xf>
    <xf numFmtId="0" fontId="13" fillId="0" borderId="1" xfId="2" applyFont="1" applyBorder="1" applyAlignment="1">
      <alignment horizontal="left" vertical="top" wrapText="1"/>
    </xf>
    <xf numFmtId="0" fontId="13" fillId="0" borderId="1" xfId="2" applyFont="1" applyBorder="1" applyAlignment="1">
      <alignment horizontal="center" vertical="top" wrapText="1"/>
    </xf>
    <xf numFmtId="44" fontId="13" fillId="3" borderId="1" xfId="1" applyFont="1" applyFill="1" applyBorder="1" applyAlignment="1" applyProtection="1">
      <alignment horizontal="right" vertical="top" wrapText="1"/>
    </xf>
    <xf numFmtId="44" fontId="12" fillId="4" borderId="1" xfId="1" applyFont="1" applyFill="1" applyBorder="1" applyAlignment="1" applyProtection="1">
      <alignment horizontal="center" vertical="center"/>
    </xf>
    <xf numFmtId="44" fontId="13" fillId="0" borderId="1" xfId="1" applyFont="1" applyBorder="1" applyAlignment="1" applyProtection="1">
      <alignment horizontal="center" vertical="center"/>
    </xf>
    <xf numFmtId="44" fontId="13" fillId="8" borderId="1" xfId="1" applyFont="1" applyFill="1" applyBorder="1" applyAlignment="1" applyProtection="1">
      <alignment horizontal="center" vertical="center" wrapText="1"/>
    </xf>
    <xf numFmtId="44" fontId="13" fillId="6" borderId="1" xfId="1" applyFont="1" applyFill="1" applyBorder="1" applyAlignment="1" applyProtection="1">
      <alignment horizontal="center" vertical="center"/>
    </xf>
    <xf numFmtId="44" fontId="13" fillId="11" borderId="1" xfId="1" applyFont="1" applyFill="1" applyBorder="1" applyAlignment="1" applyProtection="1">
      <alignment horizontal="center" vertical="center"/>
    </xf>
    <xf numFmtId="44" fontId="13" fillId="6" borderId="1" xfId="1" applyFont="1" applyFill="1" applyBorder="1" applyAlignment="1" applyProtection="1">
      <alignment horizontal="center" vertical="center" wrapText="1"/>
    </xf>
    <xf numFmtId="44" fontId="13" fillId="0" borderId="1" xfId="1" applyFont="1" applyBorder="1" applyAlignment="1" applyProtection="1">
      <alignment vertical="top"/>
    </xf>
    <xf numFmtId="44" fontId="12" fillId="14" borderId="1" xfId="1" applyFont="1" applyFill="1" applyBorder="1" applyAlignment="1" applyProtection="1">
      <alignment horizontal="center" vertical="top" wrapText="1"/>
    </xf>
    <xf numFmtId="44" fontId="12" fillId="8" borderId="1" xfId="1" applyFont="1" applyFill="1" applyBorder="1" applyAlignment="1" applyProtection="1">
      <alignment horizontal="center" vertical="center" wrapText="1"/>
    </xf>
    <xf numFmtId="44" fontId="13" fillId="0" borderId="1" xfId="1" applyFont="1" applyBorder="1" applyAlignment="1" applyProtection="1">
      <alignment horizontal="center" vertical="center" wrapText="1"/>
    </xf>
    <xf numFmtId="44" fontId="13" fillId="0" borderId="1" xfId="1" applyFont="1" applyBorder="1" applyAlignment="1" applyProtection="1">
      <alignment horizontal="left" vertical="top" wrapText="1"/>
    </xf>
    <xf numFmtId="44" fontId="12" fillId="8" borderId="1" xfId="1" applyFont="1" applyFill="1" applyBorder="1" applyAlignment="1" applyProtection="1"/>
    <xf numFmtId="44" fontId="13" fillId="0" borderId="1" xfId="1" applyFont="1" applyBorder="1" applyAlignment="1" applyProtection="1">
      <alignment wrapText="1"/>
    </xf>
    <xf numFmtId="44" fontId="13" fillId="0" borderId="1" xfId="1" applyFont="1" applyBorder="1" applyAlignment="1" applyProtection="1">
      <alignment vertical="top" wrapText="1"/>
    </xf>
    <xf numFmtId="44" fontId="13" fillId="6" borderId="1" xfId="1" applyFont="1" applyFill="1" applyBorder="1" applyAlignment="1" applyProtection="1">
      <alignment horizontal="right" vertical="center" wrapText="1"/>
    </xf>
    <xf numFmtId="44" fontId="13" fillId="0" borderId="1" xfId="1" applyFont="1" applyBorder="1" applyAlignment="1" applyProtection="1">
      <alignment horizontal="right" vertical="top" wrapText="1"/>
    </xf>
    <xf numFmtId="44" fontId="12" fillId="8" borderId="1" xfId="1" applyFont="1" applyFill="1" applyBorder="1" applyAlignment="1" applyProtection="1">
      <alignment horizontal="right" vertical="top"/>
    </xf>
    <xf numFmtId="44" fontId="12" fillId="11" borderId="1" xfId="1" applyFont="1" applyFill="1" applyBorder="1" applyAlignment="1" applyProtection="1">
      <alignment horizontal="right"/>
    </xf>
    <xf numFmtId="44" fontId="12" fillId="0" borderId="1" xfId="1" applyFont="1" applyBorder="1" applyAlignment="1" applyProtection="1">
      <alignment horizontal="center"/>
    </xf>
    <xf numFmtId="44" fontId="13" fillId="0" borderId="1" xfId="1" applyFont="1" applyBorder="1" applyAlignment="1" applyProtection="1">
      <alignment horizontal="right"/>
    </xf>
    <xf numFmtId="44" fontId="12" fillId="0" borderId="1" xfId="1" applyFont="1" applyBorder="1" applyAlignment="1" applyProtection="1">
      <alignment horizontal="right" wrapText="1"/>
    </xf>
    <xf numFmtId="44" fontId="13" fillId="0" borderId="1" xfId="1" applyFont="1" applyFill="1" applyBorder="1" applyAlignment="1" applyProtection="1">
      <alignment horizontal="right"/>
    </xf>
    <xf numFmtId="44" fontId="12" fillId="4" borderId="1" xfId="1" applyFont="1" applyFill="1" applyBorder="1" applyAlignment="1" applyProtection="1">
      <alignment horizontal="right" vertical="top"/>
    </xf>
    <xf numFmtId="44" fontId="12" fillId="0" borderId="1" xfId="1" applyFont="1" applyBorder="1" applyAlignment="1" applyProtection="1">
      <alignment horizontal="right" vertical="top"/>
    </xf>
    <xf numFmtId="44" fontId="13" fillId="6" borderId="1" xfId="1" applyFont="1" applyFill="1" applyBorder="1" applyAlignment="1" applyProtection="1">
      <alignment horizontal="right" vertical="center"/>
    </xf>
    <xf numFmtId="44" fontId="13" fillId="0" borderId="1" xfId="1" applyFont="1" applyBorder="1" applyAlignment="1" applyProtection="1">
      <alignment horizontal="right" vertical="center"/>
    </xf>
    <xf numFmtId="44" fontId="12" fillId="13" borderId="1" xfId="1" applyFont="1" applyFill="1" applyBorder="1" applyAlignment="1" applyProtection="1">
      <alignment horizontal="right" vertical="top"/>
    </xf>
    <xf numFmtId="44" fontId="13" fillId="0" borderId="1" xfId="1" applyFont="1" applyFill="1" applyBorder="1" applyAlignment="1" applyProtection="1">
      <alignment horizontal="right" vertical="center"/>
    </xf>
    <xf numFmtId="44" fontId="13" fillId="0" borderId="1" xfId="1" applyFont="1" applyBorder="1" applyAlignment="1" applyProtection="1">
      <alignment horizontal="right" vertical="center" wrapText="1"/>
    </xf>
    <xf numFmtId="44" fontId="13" fillId="0" borderId="1" xfId="1" applyFont="1" applyBorder="1" applyAlignment="1" applyProtection="1"/>
    <xf numFmtId="44" fontId="21" fillId="8" borderId="1" xfId="1" applyFont="1" applyFill="1" applyBorder="1" applyProtection="1"/>
    <xf numFmtId="44" fontId="20" fillId="0" borderId="1" xfId="1" applyFont="1" applyBorder="1" applyProtection="1"/>
    <xf numFmtId="44" fontId="20" fillId="0" borderId="1" xfId="1" applyFont="1" applyBorder="1" applyAlignment="1" applyProtection="1">
      <alignment horizontal="right" vertical="center"/>
    </xf>
    <xf numFmtId="44" fontId="12" fillId="8" borderId="1" xfId="1" applyFont="1" applyFill="1" applyBorder="1" applyAlignment="1" applyProtection="1">
      <alignment horizontal="right" vertical="center"/>
    </xf>
    <xf numFmtId="44" fontId="12" fillId="13" borderId="1" xfId="1" applyFont="1" applyFill="1" applyBorder="1" applyAlignment="1" applyProtection="1">
      <alignment horizontal="right" vertical="center"/>
    </xf>
    <xf numFmtId="44" fontId="21" fillId="8" borderId="1" xfId="1" applyFont="1" applyFill="1" applyBorder="1" applyAlignment="1" applyProtection="1">
      <alignment vertical="center"/>
    </xf>
    <xf numFmtId="44" fontId="20" fillId="0" borderId="1" xfId="1" applyFont="1" applyBorder="1" applyAlignment="1" applyProtection="1">
      <alignment vertical="center"/>
    </xf>
    <xf numFmtId="44" fontId="12" fillId="0" borderId="1" xfId="1" applyFont="1" applyBorder="1" applyAlignment="1" applyProtection="1">
      <alignment vertical="center"/>
    </xf>
    <xf numFmtId="44" fontId="20" fillId="0" borderId="1" xfId="1" applyFont="1" applyBorder="1" applyAlignment="1" applyProtection="1">
      <alignment horizontal="center" vertical="center"/>
    </xf>
    <xf numFmtId="44" fontId="12" fillId="8" borderId="1" xfId="1" applyFont="1" applyFill="1" applyBorder="1" applyAlignment="1" applyProtection="1">
      <alignment horizontal="right" vertical="top" wrapText="1"/>
    </xf>
    <xf numFmtId="44" fontId="12" fillId="0" borderId="1" xfId="1" applyFont="1" applyBorder="1" applyAlignment="1" applyProtection="1">
      <alignment vertical="top" wrapText="1"/>
    </xf>
    <xf numFmtId="44" fontId="12" fillId="0" borderId="1" xfId="1" applyFont="1" applyBorder="1" applyAlignment="1" applyProtection="1">
      <alignment horizontal="right" vertical="top" wrapText="1"/>
    </xf>
    <xf numFmtId="44" fontId="16" fillId="0" borderId="1" xfId="1" applyFont="1" applyBorder="1" applyAlignment="1" applyProtection="1">
      <alignment horizontal="right" wrapText="1"/>
    </xf>
    <xf numFmtId="44" fontId="12" fillId="16" borderId="1" xfId="1" applyFont="1" applyFill="1" applyBorder="1" applyAlignment="1" applyProtection="1">
      <alignment vertical="center" wrapText="1"/>
    </xf>
    <xf numFmtId="44" fontId="13" fillId="0" borderId="1" xfId="1" applyFont="1" applyBorder="1" applyAlignment="1" applyProtection="1">
      <alignment horizontal="right" vertical="top"/>
    </xf>
    <xf numFmtId="44" fontId="12" fillId="11" borderId="1" xfId="1" applyFont="1" applyFill="1" applyBorder="1" applyAlignment="1" applyProtection="1">
      <alignment vertical="top" wrapText="1"/>
    </xf>
    <xf numFmtId="44" fontId="12" fillId="8" borderId="1" xfId="1" applyFont="1" applyFill="1" applyBorder="1" applyAlignment="1" applyProtection="1">
      <alignment vertical="center"/>
    </xf>
    <xf numFmtId="44" fontId="12" fillId="4" borderId="1" xfId="1" applyFont="1" applyFill="1" applyBorder="1" applyAlignment="1" applyProtection="1">
      <alignment horizontal="right" vertical="top" wrapText="1"/>
    </xf>
    <xf numFmtId="44" fontId="12" fillId="15" borderId="1" xfId="1" applyFont="1" applyFill="1" applyBorder="1" applyAlignment="1" applyProtection="1">
      <alignment horizontal="right" vertical="top"/>
    </xf>
    <xf numFmtId="2" fontId="12" fillId="15" borderId="1" xfId="2" applyNumberFormat="1" applyFont="1" applyFill="1" applyBorder="1" applyAlignment="1">
      <alignment horizontal="center" vertical="center"/>
    </xf>
    <xf numFmtId="2" fontId="12" fillId="15" borderId="1" xfId="2" applyNumberFormat="1" applyFont="1" applyFill="1" applyBorder="1" applyAlignment="1">
      <alignment horizontal="left" vertical="top"/>
    </xf>
    <xf numFmtId="2" fontId="12" fillId="15" borderId="1" xfId="2" applyNumberFormat="1" applyFont="1" applyFill="1" applyBorder="1" applyAlignment="1">
      <alignment horizontal="left" vertical="top"/>
    </xf>
    <xf numFmtId="0" fontId="7" fillId="0" borderId="0" xfId="0" applyFont="1" applyAlignment="1">
      <alignment horizontal="center" vertical="center"/>
    </xf>
    <xf numFmtId="0" fontId="10" fillId="0" borderId="1" xfId="2" applyFont="1" applyBorder="1" applyAlignment="1" applyProtection="1">
      <alignment horizontal="center" vertical="top" wrapText="1"/>
      <protection locked="0"/>
    </xf>
    <xf numFmtId="0" fontId="11" fillId="0" borderId="1" xfId="2" applyFont="1" applyBorder="1" applyAlignment="1" applyProtection="1">
      <alignment horizontal="center" vertical="top"/>
      <protection locked="0"/>
    </xf>
    <xf numFmtId="0" fontId="10" fillId="0" borderId="1" xfId="0" applyFont="1" applyBorder="1" applyAlignment="1" applyProtection="1">
      <alignment horizontal="left" vertical="center" wrapText="1"/>
      <protection locked="0"/>
    </xf>
    <xf numFmtId="0" fontId="13" fillId="0" borderId="1" xfId="2" applyFont="1" applyBorder="1" applyAlignment="1" applyProtection="1">
      <alignment horizontal="left" vertical="top"/>
      <protection locked="0"/>
    </xf>
  </cellXfs>
  <cellStyles count="8">
    <cellStyle name="Comma" xfId="4" builtinId="3"/>
    <cellStyle name="Comma 2" xfId="6" xr:uid="{C02445D9-A563-4243-B1D9-19D0BB0C840F}"/>
    <cellStyle name="Comma 3" xfId="7" xr:uid="{7F167B6D-CA44-4AF3-8368-3F1BDAE62AF7}"/>
    <cellStyle name="Currency" xfId="1" builtinId="4"/>
    <cellStyle name="Normal" xfId="0" builtinId="0"/>
    <cellStyle name="Normal 17" xfId="5" xr:uid="{90CF4D9E-11D0-4CD0-8588-DE665565E9CB}"/>
    <cellStyle name="Normal 2" xfId="3" xr:uid="{54274AB1-B165-476C-8498-EC7B62B96B61}"/>
    <cellStyle name="Normal 3" xfId="2" xr:uid="{43FEA2A3-4D5C-4A9F-9854-BA05BE9D5A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7C650-B35F-4CE3-A20F-420CC5D0E574}">
  <dimension ref="A1:I810"/>
  <sheetViews>
    <sheetView tabSelected="1" view="pageBreakPreview" zoomScale="55" zoomScaleNormal="55" zoomScaleSheetLayoutView="55" workbookViewId="0">
      <selection activeCell="C799" sqref="C799"/>
    </sheetView>
  </sheetViews>
  <sheetFormatPr defaultColWidth="8.6640625" defaultRowHeight="13.8" x14ac:dyDescent="0.25"/>
  <cols>
    <col min="1" max="1" width="14.44140625" style="31" customWidth="1"/>
    <col min="2" max="2" width="94.6640625" style="4" customWidth="1"/>
    <col min="3" max="3" width="9.6640625" style="5" bestFit="1" customWidth="1"/>
    <col min="4" max="4" width="9.6640625" style="6" bestFit="1" customWidth="1"/>
    <col min="5" max="5" width="17.109375" style="7" customWidth="1"/>
    <col min="6" max="6" width="17.109375" style="8" customWidth="1"/>
    <col min="7" max="7" width="18.109375" style="1" hidden="1" customWidth="1"/>
    <col min="8" max="8" width="19" style="1" hidden="1" customWidth="1"/>
    <col min="9" max="16384" width="8.6640625" style="1"/>
  </cols>
  <sheetData>
    <row r="1" spans="1:6" ht="32.25" customHeight="1" x14ac:dyDescent="0.25">
      <c r="A1" s="339" t="s">
        <v>0</v>
      </c>
      <c r="B1" s="340"/>
      <c r="C1" s="340"/>
      <c r="D1" s="340"/>
      <c r="E1" s="340"/>
      <c r="F1" s="340"/>
    </row>
    <row r="2" spans="1:6" ht="21.75" customHeight="1" x14ac:dyDescent="0.25">
      <c r="A2" s="339" t="s">
        <v>1</v>
      </c>
      <c r="B2" s="340"/>
      <c r="C2" s="340"/>
      <c r="D2" s="340"/>
      <c r="E2" s="340"/>
      <c r="F2" s="340"/>
    </row>
    <row r="3" spans="1:6" ht="87" customHeight="1" x14ac:dyDescent="0.25">
      <c r="A3" s="32"/>
      <c r="B3" s="341" t="s">
        <v>959</v>
      </c>
      <c r="C3" s="341"/>
      <c r="D3" s="341"/>
      <c r="E3" s="341"/>
      <c r="F3" s="33" t="s">
        <v>2</v>
      </c>
    </row>
    <row r="4" spans="1:6" ht="42.75" customHeight="1" x14ac:dyDescent="0.25">
      <c r="A4" s="34"/>
      <c r="B4" s="342" t="s">
        <v>3</v>
      </c>
      <c r="C4" s="342"/>
      <c r="D4" s="342"/>
      <c r="E4" s="342"/>
      <c r="F4" s="35"/>
    </row>
    <row r="5" spans="1:6" x14ac:dyDescent="0.25">
      <c r="A5" s="84" t="s">
        <v>958</v>
      </c>
      <c r="B5" s="85" t="s">
        <v>4</v>
      </c>
      <c r="C5" s="86" t="s">
        <v>5</v>
      </c>
      <c r="D5" s="86" t="s">
        <v>6</v>
      </c>
      <c r="E5" s="36" t="s">
        <v>967</v>
      </c>
      <c r="F5" s="285" t="s">
        <v>968</v>
      </c>
    </row>
    <row r="6" spans="1:6" x14ac:dyDescent="0.25">
      <c r="A6" s="87" t="s">
        <v>7</v>
      </c>
      <c r="B6" s="88" t="s">
        <v>8</v>
      </c>
      <c r="C6" s="89">
        <v>1</v>
      </c>
      <c r="D6" s="90"/>
      <c r="E6" s="12"/>
      <c r="F6" s="286">
        <f>SUM(F7:F34)/2</f>
        <v>0</v>
      </c>
    </row>
    <row r="7" spans="1:6" x14ac:dyDescent="0.25">
      <c r="A7" s="91"/>
      <c r="B7" s="92" t="s">
        <v>9</v>
      </c>
      <c r="C7" s="93"/>
      <c r="D7" s="94"/>
      <c r="E7" s="13"/>
      <c r="F7" s="287"/>
    </row>
    <row r="8" spans="1:6" ht="43.2" x14ac:dyDescent="0.25">
      <c r="A8" s="95"/>
      <c r="B8" s="96" t="s">
        <v>10</v>
      </c>
      <c r="C8" s="97" t="s">
        <v>11</v>
      </c>
      <c r="D8" s="94"/>
      <c r="E8" s="13"/>
      <c r="F8" s="287"/>
    </row>
    <row r="9" spans="1:6" ht="27.6" x14ac:dyDescent="0.25">
      <c r="A9" s="98"/>
      <c r="B9" s="99" t="s">
        <v>12</v>
      </c>
      <c r="C9" s="97" t="s">
        <v>11</v>
      </c>
      <c r="D9" s="100"/>
      <c r="E9" s="13"/>
      <c r="F9" s="287"/>
    </row>
    <row r="10" spans="1:6" ht="41.4" x14ac:dyDescent="0.25">
      <c r="A10" s="98"/>
      <c r="B10" s="99" t="s">
        <v>13</v>
      </c>
      <c r="C10" s="97" t="s">
        <v>11</v>
      </c>
      <c r="D10" s="100"/>
      <c r="E10" s="13"/>
      <c r="F10" s="287"/>
    </row>
    <row r="11" spans="1:6" ht="27.6" x14ac:dyDescent="0.25">
      <c r="A11" s="98"/>
      <c r="B11" s="99" t="s">
        <v>14</v>
      </c>
      <c r="C11" s="97" t="s">
        <v>11</v>
      </c>
      <c r="D11" s="100"/>
      <c r="E11" s="13"/>
      <c r="F11" s="287"/>
    </row>
    <row r="12" spans="1:6" x14ac:dyDescent="0.25">
      <c r="A12" s="101">
        <v>1.1000000000000001</v>
      </c>
      <c r="B12" s="102" t="s">
        <v>15</v>
      </c>
      <c r="C12" s="103"/>
      <c r="D12" s="104"/>
      <c r="E12" s="14"/>
      <c r="F12" s="288">
        <f>SUM(F13:F18)</f>
        <v>0</v>
      </c>
    </row>
    <row r="13" spans="1:6" x14ac:dyDescent="0.25">
      <c r="A13" s="98" t="s">
        <v>16</v>
      </c>
      <c r="B13" s="105" t="s">
        <v>17</v>
      </c>
      <c r="C13" s="106" t="s">
        <v>18</v>
      </c>
      <c r="D13" s="107">
        <v>1</v>
      </c>
      <c r="E13" s="15"/>
      <c r="F13" s="289">
        <f>E13*D13</f>
        <v>0</v>
      </c>
    </row>
    <row r="14" spans="1:6" ht="82.8" x14ac:dyDescent="0.25">
      <c r="A14" s="98" t="s">
        <v>19</v>
      </c>
      <c r="B14" s="105" t="s">
        <v>20</v>
      </c>
      <c r="C14" s="108" t="s">
        <v>18</v>
      </c>
      <c r="D14" s="97">
        <v>1</v>
      </c>
      <c r="E14" s="15"/>
      <c r="F14" s="289">
        <f t="shared" ref="F14:F15" si="0">E14*D14</f>
        <v>0</v>
      </c>
    </row>
    <row r="15" spans="1:6" ht="27.6" x14ac:dyDescent="0.25">
      <c r="A15" s="98" t="s">
        <v>21</v>
      </c>
      <c r="B15" s="105" t="s">
        <v>22</v>
      </c>
      <c r="C15" s="108" t="s">
        <v>18</v>
      </c>
      <c r="D15" s="94">
        <v>1</v>
      </c>
      <c r="E15" s="15"/>
      <c r="F15" s="289">
        <f t="shared" si="0"/>
        <v>0</v>
      </c>
    </row>
    <row r="16" spans="1:6" x14ac:dyDescent="0.25">
      <c r="A16" s="98"/>
      <c r="B16" s="105" t="s">
        <v>23</v>
      </c>
      <c r="C16" s="108"/>
      <c r="D16" s="94"/>
      <c r="E16" s="15"/>
      <c r="F16" s="289"/>
    </row>
    <row r="17" spans="1:6" ht="27.6" x14ac:dyDescent="0.25">
      <c r="A17" s="98" t="s">
        <v>24</v>
      </c>
      <c r="B17" s="105" t="s">
        <v>25</v>
      </c>
      <c r="C17" s="108" t="s">
        <v>26</v>
      </c>
      <c r="D17" s="93">
        <v>6</v>
      </c>
      <c r="E17" s="15"/>
      <c r="F17" s="289">
        <f t="shared" ref="F17" si="1">E17*D17</f>
        <v>0</v>
      </c>
    </row>
    <row r="18" spans="1:6" ht="69" x14ac:dyDescent="0.25">
      <c r="A18" s="98" t="s">
        <v>27</v>
      </c>
      <c r="B18" s="105" t="s">
        <v>28</v>
      </c>
      <c r="C18" s="108" t="s">
        <v>26</v>
      </c>
      <c r="D18" s="97">
        <v>1</v>
      </c>
      <c r="E18" s="15"/>
      <c r="F18" s="289">
        <f>E18*D18</f>
        <v>0</v>
      </c>
    </row>
    <row r="19" spans="1:6" x14ac:dyDescent="0.25">
      <c r="A19" s="101">
        <v>1.2</v>
      </c>
      <c r="B19" s="102" t="s">
        <v>29</v>
      </c>
      <c r="C19" s="104"/>
      <c r="D19" s="104" t="s">
        <v>30</v>
      </c>
      <c r="E19" s="14"/>
      <c r="F19" s="288">
        <f>SUM(F20:F24)</f>
        <v>0</v>
      </c>
    </row>
    <row r="20" spans="1:6" ht="69" x14ac:dyDescent="0.25">
      <c r="A20" s="98" t="s">
        <v>31</v>
      </c>
      <c r="B20" s="105" t="s">
        <v>32</v>
      </c>
      <c r="C20" s="108" t="s">
        <v>18</v>
      </c>
      <c r="D20" s="95">
        <v>1</v>
      </c>
      <c r="E20" s="15"/>
      <c r="F20" s="289">
        <f>E20*D20</f>
        <v>0</v>
      </c>
    </row>
    <row r="21" spans="1:6" ht="41.4" x14ac:dyDescent="0.25">
      <c r="A21" s="98" t="s">
        <v>33</v>
      </c>
      <c r="B21" s="105" t="s">
        <v>34</v>
      </c>
      <c r="C21" s="108" t="s">
        <v>18</v>
      </c>
      <c r="D21" s="95">
        <v>1</v>
      </c>
      <c r="E21" s="15"/>
      <c r="F21" s="289">
        <f t="shared" ref="F21:F26" si="2">E21*D21</f>
        <v>0</v>
      </c>
    </row>
    <row r="22" spans="1:6" ht="27.6" x14ac:dyDescent="0.25">
      <c r="A22" s="98" t="s">
        <v>35</v>
      </c>
      <c r="B22" s="105" t="s">
        <v>36</v>
      </c>
      <c r="C22" s="108" t="s">
        <v>18</v>
      </c>
      <c r="D22" s="95">
        <v>1</v>
      </c>
      <c r="E22" s="15"/>
      <c r="F22" s="289">
        <f t="shared" si="2"/>
        <v>0</v>
      </c>
    </row>
    <row r="23" spans="1:6" ht="69" x14ac:dyDescent="0.25">
      <c r="A23" s="98" t="s">
        <v>37</v>
      </c>
      <c r="B23" s="105" t="s">
        <v>38</v>
      </c>
      <c r="C23" s="108" t="s">
        <v>18</v>
      </c>
      <c r="D23" s="95">
        <v>1</v>
      </c>
      <c r="E23" s="15"/>
      <c r="F23" s="289">
        <f t="shared" si="2"/>
        <v>0</v>
      </c>
    </row>
    <row r="24" spans="1:6" ht="78" customHeight="1" x14ac:dyDescent="0.25">
      <c r="A24" s="98" t="s">
        <v>39</v>
      </c>
      <c r="B24" s="105" t="s">
        <v>40</v>
      </c>
      <c r="C24" s="108" t="s">
        <v>18</v>
      </c>
      <c r="D24" s="95">
        <v>1</v>
      </c>
      <c r="E24" s="15"/>
      <c r="F24" s="289">
        <f t="shared" si="2"/>
        <v>0</v>
      </c>
    </row>
    <row r="25" spans="1:6" x14ac:dyDescent="0.25">
      <c r="A25" s="101">
        <v>1.3</v>
      </c>
      <c r="B25" s="102" t="s">
        <v>41</v>
      </c>
      <c r="C25" s="104"/>
      <c r="D25" s="104" t="s">
        <v>30</v>
      </c>
      <c r="E25" s="16"/>
      <c r="F25" s="288">
        <f>SUM(F26)</f>
        <v>0</v>
      </c>
    </row>
    <row r="26" spans="1:6" ht="121.5" customHeight="1" x14ac:dyDescent="0.25">
      <c r="A26" s="98" t="s">
        <v>42</v>
      </c>
      <c r="B26" s="105" t="s">
        <v>43</v>
      </c>
      <c r="C26" s="108" t="s">
        <v>18</v>
      </c>
      <c r="D26" s="95">
        <v>1</v>
      </c>
      <c r="E26" s="15"/>
      <c r="F26" s="289">
        <f t="shared" si="2"/>
        <v>0</v>
      </c>
    </row>
    <row r="27" spans="1:6" x14ac:dyDescent="0.25">
      <c r="A27" s="101">
        <v>1.4</v>
      </c>
      <c r="B27" s="102" t="s">
        <v>44</v>
      </c>
      <c r="C27" s="103"/>
      <c r="D27" s="103"/>
      <c r="E27" s="17"/>
      <c r="F27" s="290">
        <f>SUM(F28:F34)</f>
        <v>0</v>
      </c>
    </row>
    <row r="28" spans="1:6" ht="55.2" x14ac:dyDescent="0.25">
      <c r="A28" s="98"/>
      <c r="B28" s="109" t="s">
        <v>45</v>
      </c>
      <c r="C28" s="110"/>
      <c r="D28" s="110" t="s">
        <v>30</v>
      </c>
      <c r="E28" s="18"/>
      <c r="F28" s="291"/>
    </row>
    <row r="29" spans="1:6" ht="27.6" x14ac:dyDescent="0.25">
      <c r="A29" s="98" t="s">
        <v>46</v>
      </c>
      <c r="B29" s="111" t="s">
        <v>47</v>
      </c>
      <c r="C29" s="110" t="s">
        <v>18</v>
      </c>
      <c r="D29" s="95">
        <v>1</v>
      </c>
      <c r="E29" s="15"/>
      <c r="F29" s="291">
        <f>E29*D29</f>
        <v>0</v>
      </c>
    </row>
    <row r="30" spans="1:6" ht="27.6" x14ac:dyDescent="0.25">
      <c r="A30" s="98" t="s">
        <v>48</v>
      </c>
      <c r="B30" s="105" t="s">
        <v>49</v>
      </c>
      <c r="C30" s="108" t="s">
        <v>18</v>
      </c>
      <c r="D30" s="95">
        <v>1</v>
      </c>
      <c r="E30" s="15"/>
      <c r="F30" s="291">
        <f t="shared" ref="F30:F34" si="3">E30*D30</f>
        <v>0</v>
      </c>
    </row>
    <row r="31" spans="1:6" ht="27.6" x14ac:dyDescent="0.25">
      <c r="A31" s="98" t="s">
        <v>50</v>
      </c>
      <c r="B31" s="105" t="s">
        <v>51</v>
      </c>
      <c r="C31" s="108" t="s">
        <v>18</v>
      </c>
      <c r="D31" s="95">
        <v>1</v>
      </c>
      <c r="E31" s="15"/>
      <c r="F31" s="291">
        <f t="shared" si="3"/>
        <v>0</v>
      </c>
    </row>
    <row r="32" spans="1:6" ht="27.6" x14ac:dyDescent="0.25">
      <c r="A32" s="98" t="s">
        <v>52</v>
      </c>
      <c r="B32" s="105" t="s">
        <v>53</v>
      </c>
      <c r="C32" s="108" t="s">
        <v>18</v>
      </c>
      <c r="D32" s="95">
        <v>1</v>
      </c>
      <c r="E32" s="15"/>
      <c r="F32" s="291">
        <f t="shared" si="3"/>
        <v>0</v>
      </c>
    </row>
    <row r="33" spans="1:9" ht="27.6" x14ac:dyDescent="0.25">
      <c r="A33" s="98" t="s">
        <v>54</v>
      </c>
      <c r="B33" s="105" t="s">
        <v>55</v>
      </c>
      <c r="C33" s="108" t="s">
        <v>18</v>
      </c>
      <c r="D33" s="95">
        <v>1</v>
      </c>
      <c r="E33" s="15"/>
      <c r="F33" s="291">
        <f t="shared" si="3"/>
        <v>0</v>
      </c>
    </row>
    <row r="34" spans="1:9" ht="27.6" x14ac:dyDescent="0.25">
      <c r="A34" s="98" t="s">
        <v>56</v>
      </c>
      <c r="B34" s="105" t="s">
        <v>57</v>
      </c>
      <c r="C34" s="108" t="s">
        <v>58</v>
      </c>
      <c r="D34" s="95">
        <v>6</v>
      </c>
      <c r="E34" s="15"/>
      <c r="F34" s="291">
        <f t="shared" si="3"/>
        <v>0</v>
      </c>
    </row>
    <row r="35" spans="1:9" x14ac:dyDescent="0.25">
      <c r="A35" s="112"/>
      <c r="B35" s="113"/>
      <c r="C35" s="113"/>
      <c r="D35" s="113"/>
      <c r="E35" s="37"/>
      <c r="F35" s="292"/>
    </row>
    <row r="36" spans="1:9" x14ac:dyDescent="0.25">
      <c r="A36" s="114" t="s">
        <v>59</v>
      </c>
      <c r="B36" s="115" t="s">
        <v>952</v>
      </c>
      <c r="C36" s="116"/>
      <c r="D36" s="117"/>
      <c r="E36" s="19"/>
      <c r="F36" s="293">
        <f>SUM(F37:F224)/2</f>
        <v>0</v>
      </c>
      <c r="G36" s="3"/>
      <c r="H36" s="3"/>
    </row>
    <row r="37" spans="1:9" x14ac:dyDescent="0.25">
      <c r="A37" s="118">
        <v>2.1</v>
      </c>
      <c r="B37" s="119" t="s">
        <v>60</v>
      </c>
      <c r="C37" s="118"/>
      <c r="D37" s="118"/>
      <c r="E37" s="20"/>
      <c r="F37" s="294">
        <f>SUM(F39:F96)</f>
        <v>0</v>
      </c>
      <c r="I37" s="3"/>
    </row>
    <row r="38" spans="1:9" s="2" customFormat="1" ht="14.4" x14ac:dyDescent="0.25">
      <c r="A38" s="120"/>
      <c r="B38" s="121" t="s">
        <v>61</v>
      </c>
      <c r="C38" s="122"/>
      <c r="D38" s="123"/>
      <c r="E38" s="15"/>
      <c r="F38" s="295"/>
    </row>
    <row r="39" spans="1:9" s="2" customFormat="1" ht="16.8" x14ac:dyDescent="0.25">
      <c r="A39" s="123" t="s">
        <v>62</v>
      </c>
      <c r="B39" s="124" t="s">
        <v>63</v>
      </c>
      <c r="C39" s="125">
        <v>820.80000000000007</v>
      </c>
      <c r="D39" s="123" t="s">
        <v>960</v>
      </c>
      <c r="E39" s="15"/>
      <c r="F39" s="295">
        <f>E39*C39</f>
        <v>0</v>
      </c>
    </row>
    <row r="40" spans="1:9" s="2" customFormat="1" ht="16.8" x14ac:dyDescent="0.25">
      <c r="A40" s="123" t="s">
        <v>64</v>
      </c>
      <c r="B40" s="124" t="s">
        <v>65</v>
      </c>
      <c r="C40" s="125">
        <v>342</v>
      </c>
      <c r="D40" s="123" t="s">
        <v>960</v>
      </c>
      <c r="E40" s="15"/>
      <c r="F40" s="295">
        <f t="shared" ref="F40:F96" si="4">E40*C40</f>
        <v>0</v>
      </c>
    </row>
    <row r="41" spans="1:9" s="2" customFormat="1" ht="16.8" x14ac:dyDescent="0.25">
      <c r="A41" s="123" t="s">
        <v>66</v>
      </c>
      <c r="B41" s="126" t="s">
        <v>67</v>
      </c>
      <c r="C41" s="127">
        <v>61.320000000000007</v>
      </c>
      <c r="D41" s="128" t="s">
        <v>961</v>
      </c>
      <c r="E41" s="15"/>
      <c r="F41" s="295">
        <f t="shared" si="4"/>
        <v>0</v>
      </c>
    </row>
    <row r="42" spans="1:9" s="2" customFormat="1" ht="16.8" x14ac:dyDescent="0.25">
      <c r="A42" s="123" t="s">
        <v>68</v>
      </c>
      <c r="B42" s="124" t="s">
        <v>69</v>
      </c>
      <c r="C42" s="127">
        <v>14.904000000000002</v>
      </c>
      <c r="D42" s="128" t="s">
        <v>961</v>
      </c>
      <c r="E42" s="15"/>
      <c r="F42" s="295">
        <f t="shared" si="4"/>
        <v>0</v>
      </c>
    </row>
    <row r="43" spans="1:9" s="2" customFormat="1" ht="16.8" x14ac:dyDescent="0.25">
      <c r="A43" s="123" t="s">
        <v>70</v>
      </c>
      <c r="B43" s="124" t="s">
        <v>71</v>
      </c>
      <c r="C43" s="127">
        <v>21.408000000000005</v>
      </c>
      <c r="D43" s="128" t="s">
        <v>961</v>
      </c>
      <c r="E43" s="15"/>
      <c r="F43" s="295">
        <f t="shared" si="4"/>
        <v>0</v>
      </c>
    </row>
    <row r="44" spans="1:9" s="2" customFormat="1" ht="16.8" x14ac:dyDescent="0.25">
      <c r="A44" s="123" t="s">
        <v>72</v>
      </c>
      <c r="B44" s="129" t="s">
        <v>73</v>
      </c>
      <c r="C44" s="127">
        <v>14.940000000000001</v>
      </c>
      <c r="D44" s="128" t="s">
        <v>961</v>
      </c>
      <c r="E44" s="15"/>
      <c r="F44" s="295">
        <f>E44*C44</f>
        <v>0</v>
      </c>
    </row>
    <row r="45" spans="1:9" s="2" customFormat="1" ht="16.8" x14ac:dyDescent="0.25">
      <c r="A45" s="123" t="s">
        <v>74</v>
      </c>
      <c r="B45" s="129" t="s">
        <v>75</v>
      </c>
      <c r="C45" s="127">
        <v>2.14</v>
      </c>
      <c r="D45" s="128" t="s">
        <v>961</v>
      </c>
      <c r="E45" s="15"/>
      <c r="F45" s="295">
        <f t="shared" ref="F45:F46" si="5">E45*C45</f>
        <v>0</v>
      </c>
    </row>
    <row r="46" spans="1:9" s="2" customFormat="1" ht="16.8" x14ac:dyDescent="0.25">
      <c r="A46" s="123" t="s">
        <v>76</v>
      </c>
      <c r="B46" s="129" t="s">
        <v>77</v>
      </c>
      <c r="C46" s="127">
        <v>0.30000000000000004</v>
      </c>
      <c r="D46" s="128" t="s">
        <v>961</v>
      </c>
      <c r="E46" s="15"/>
      <c r="F46" s="295">
        <f t="shared" si="5"/>
        <v>0</v>
      </c>
    </row>
    <row r="47" spans="1:9" s="2" customFormat="1" ht="14.4" x14ac:dyDescent="0.25">
      <c r="A47" s="112"/>
      <c r="B47" s="121" t="s">
        <v>78</v>
      </c>
      <c r="C47" s="127"/>
      <c r="D47" s="123"/>
      <c r="E47" s="15"/>
      <c r="F47" s="295"/>
    </row>
    <row r="48" spans="1:9" s="2" customFormat="1" ht="16.8" x14ac:dyDescent="0.25">
      <c r="A48" s="123" t="s">
        <v>79</v>
      </c>
      <c r="B48" s="124" t="s">
        <v>80</v>
      </c>
      <c r="C48" s="130">
        <v>4.9679999999999991</v>
      </c>
      <c r="D48" s="128" t="s">
        <v>961</v>
      </c>
      <c r="E48" s="38"/>
      <c r="F48" s="296">
        <f t="shared" si="4"/>
        <v>0</v>
      </c>
    </row>
    <row r="49" spans="1:6" s="2" customFormat="1" ht="16.8" x14ac:dyDescent="0.25">
      <c r="A49" s="123" t="s">
        <v>81</v>
      </c>
      <c r="B49" s="124" t="s">
        <v>82</v>
      </c>
      <c r="C49" s="127">
        <v>53.142000000000003</v>
      </c>
      <c r="D49" s="128" t="s">
        <v>961</v>
      </c>
      <c r="E49" s="15"/>
      <c r="F49" s="295">
        <f t="shared" si="4"/>
        <v>0</v>
      </c>
    </row>
    <row r="50" spans="1:6" s="2" customFormat="1" ht="14.4" x14ac:dyDescent="0.25">
      <c r="A50" s="112"/>
      <c r="B50" s="121" t="s">
        <v>83</v>
      </c>
      <c r="C50" s="127"/>
      <c r="D50" s="123"/>
      <c r="E50" s="15"/>
      <c r="F50" s="295"/>
    </row>
    <row r="51" spans="1:6" s="2" customFormat="1" ht="16.8" x14ac:dyDescent="0.25">
      <c r="A51" s="123" t="s">
        <v>84</v>
      </c>
      <c r="B51" s="124" t="s">
        <v>85</v>
      </c>
      <c r="C51" s="127">
        <v>61.87</v>
      </c>
      <c r="D51" s="128" t="s">
        <v>961</v>
      </c>
      <c r="E51" s="15"/>
      <c r="F51" s="295">
        <f t="shared" si="4"/>
        <v>0</v>
      </c>
    </row>
    <row r="52" spans="1:6" s="2" customFormat="1" x14ac:dyDescent="0.25">
      <c r="A52" s="112"/>
      <c r="B52" s="131" t="s">
        <v>86</v>
      </c>
      <c r="C52" s="127"/>
      <c r="D52" s="123"/>
      <c r="E52" s="15"/>
      <c r="F52" s="295"/>
    </row>
    <row r="53" spans="1:6" s="2" customFormat="1" ht="16.8" x14ac:dyDescent="0.25">
      <c r="A53" s="123" t="s">
        <v>87</v>
      </c>
      <c r="B53" s="124" t="s">
        <v>88</v>
      </c>
      <c r="C53" s="127">
        <v>162.54</v>
      </c>
      <c r="D53" s="128" t="s">
        <v>961</v>
      </c>
      <c r="E53" s="15"/>
      <c r="F53" s="295">
        <f t="shared" si="4"/>
        <v>0</v>
      </c>
    </row>
    <row r="54" spans="1:6" s="2" customFormat="1" ht="16.8" x14ac:dyDescent="0.25">
      <c r="A54" s="123" t="s">
        <v>89</v>
      </c>
      <c r="B54" s="124" t="s">
        <v>90</v>
      </c>
      <c r="C54" s="127">
        <v>20.593999999999994</v>
      </c>
      <c r="D54" s="128" t="s">
        <v>961</v>
      </c>
      <c r="E54" s="15"/>
      <c r="F54" s="295">
        <f t="shared" si="4"/>
        <v>0</v>
      </c>
    </row>
    <row r="55" spans="1:6" s="2" customFormat="1" ht="16.8" x14ac:dyDescent="0.25">
      <c r="A55" s="123" t="s">
        <v>91</v>
      </c>
      <c r="B55" s="124" t="s">
        <v>71</v>
      </c>
      <c r="C55" s="127">
        <v>8.9200000000000017</v>
      </c>
      <c r="D55" s="128" t="s">
        <v>961</v>
      </c>
      <c r="E55" s="15"/>
      <c r="F55" s="295">
        <f t="shared" si="4"/>
        <v>0</v>
      </c>
    </row>
    <row r="56" spans="1:6" s="2" customFormat="1" ht="14.4" x14ac:dyDescent="0.25">
      <c r="A56" s="112"/>
      <c r="B56" s="121" t="s">
        <v>92</v>
      </c>
      <c r="C56" s="127"/>
      <c r="D56" s="123"/>
      <c r="E56" s="15"/>
      <c r="F56" s="295"/>
    </row>
    <row r="57" spans="1:6" s="2" customFormat="1" ht="27.6" x14ac:dyDescent="0.25">
      <c r="A57" s="123" t="s">
        <v>93</v>
      </c>
      <c r="B57" s="124" t="s">
        <v>94</v>
      </c>
      <c r="C57" s="127">
        <v>525.48</v>
      </c>
      <c r="D57" s="123" t="s">
        <v>960</v>
      </c>
      <c r="E57" s="15"/>
      <c r="F57" s="295">
        <f t="shared" si="4"/>
        <v>0</v>
      </c>
    </row>
    <row r="58" spans="1:6" s="2" customFormat="1" ht="16.8" x14ac:dyDescent="0.25">
      <c r="A58" s="123" t="s">
        <v>95</v>
      </c>
      <c r="B58" s="124" t="s">
        <v>96</v>
      </c>
      <c r="C58" s="127">
        <v>30.72</v>
      </c>
      <c r="D58" s="123" t="s">
        <v>960</v>
      </c>
      <c r="E58" s="15"/>
      <c r="F58" s="295">
        <f t="shared" si="4"/>
        <v>0</v>
      </c>
    </row>
    <row r="59" spans="1:6" s="2" customFormat="1" ht="16.8" x14ac:dyDescent="0.25">
      <c r="A59" s="123" t="s">
        <v>97</v>
      </c>
      <c r="B59" s="129" t="s">
        <v>98</v>
      </c>
      <c r="C59" s="127">
        <v>14.940000000000001</v>
      </c>
      <c r="D59" s="123" t="s">
        <v>960</v>
      </c>
      <c r="E59" s="15"/>
      <c r="F59" s="295">
        <f t="shared" si="4"/>
        <v>0</v>
      </c>
    </row>
    <row r="60" spans="1:6" s="2" customFormat="1" ht="16.8" x14ac:dyDescent="0.25">
      <c r="A60" s="123" t="s">
        <v>99</v>
      </c>
      <c r="B60" s="129" t="s">
        <v>100</v>
      </c>
      <c r="C60" s="127">
        <v>5.0999999999999996</v>
      </c>
      <c r="D60" s="123" t="s">
        <v>960</v>
      </c>
      <c r="E60" s="15"/>
      <c r="F60" s="295">
        <f t="shared" si="4"/>
        <v>0</v>
      </c>
    </row>
    <row r="61" spans="1:6" s="2" customFormat="1" ht="14.4" x14ac:dyDescent="0.25">
      <c r="A61" s="112"/>
      <c r="B61" s="121" t="s">
        <v>101</v>
      </c>
      <c r="C61" s="127"/>
      <c r="D61" s="123"/>
      <c r="E61" s="15"/>
      <c r="F61" s="295"/>
    </row>
    <row r="62" spans="1:6" s="2" customFormat="1" ht="27.6" x14ac:dyDescent="0.25">
      <c r="A62" s="123" t="s">
        <v>102</v>
      </c>
      <c r="B62" s="124" t="s">
        <v>103</v>
      </c>
      <c r="C62" s="127">
        <v>298.8</v>
      </c>
      <c r="D62" s="123" t="s">
        <v>960</v>
      </c>
      <c r="E62" s="15"/>
      <c r="F62" s="295">
        <f t="shared" si="4"/>
        <v>0</v>
      </c>
    </row>
    <row r="63" spans="1:6" s="2" customFormat="1" ht="16.8" x14ac:dyDescent="0.25">
      <c r="A63" s="123" t="s">
        <v>104</v>
      </c>
      <c r="B63" s="129" t="s">
        <v>100</v>
      </c>
      <c r="C63" s="127">
        <v>5.0999999999999996</v>
      </c>
      <c r="D63" s="123" t="s">
        <v>960</v>
      </c>
      <c r="E63" s="15"/>
      <c r="F63" s="295">
        <f t="shared" si="4"/>
        <v>0</v>
      </c>
    </row>
    <row r="64" spans="1:6" s="2" customFormat="1" ht="16.8" x14ac:dyDescent="0.25">
      <c r="A64" s="123" t="s">
        <v>105</v>
      </c>
      <c r="B64" s="124" t="s">
        <v>96</v>
      </c>
      <c r="C64" s="127">
        <v>34.24</v>
      </c>
      <c r="D64" s="123" t="s">
        <v>960</v>
      </c>
      <c r="E64" s="15"/>
      <c r="F64" s="295">
        <f t="shared" si="4"/>
        <v>0</v>
      </c>
    </row>
    <row r="65" spans="1:6" s="2" customFormat="1" ht="14.4" x14ac:dyDescent="0.25">
      <c r="A65" s="112"/>
      <c r="B65" s="121" t="s">
        <v>106</v>
      </c>
      <c r="C65" s="127"/>
      <c r="D65" s="123"/>
      <c r="E65" s="15"/>
      <c r="F65" s="295"/>
    </row>
    <row r="66" spans="1:6" s="2" customFormat="1" x14ac:dyDescent="0.25">
      <c r="A66" s="123" t="s">
        <v>107</v>
      </c>
      <c r="B66" s="124" t="s">
        <v>108</v>
      </c>
      <c r="C66" s="127"/>
      <c r="D66" s="123"/>
      <c r="E66" s="15"/>
      <c r="F66" s="295"/>
    </row>
    <row r="67" spans="1:6" s="2" customFormat="1" ht="16.8" x14ac:dyDescent="0.25">
      <c r="A67" s="123" t="s">
        <v>109</v>
      </c>
      <c r="B67" s="124" t="s">
        <v>110</v>
      </c>
      <c r="C67" s="127">
        <v>4.088000000000001</v>
      </c>
      <c r="D67" s="128" t="s">
        <v>961</v>
      </c>
      <c r="E67" s="15"/>
      <c r="F67" s="295">
        <f t="shared" si="4"/>
        <v>0</v>
      </c>
    </row>
    <row r="68" spans="1:6" s="2" customFormat="1" ht="16.8" x14ac:dyDescent="0.25">
      <c r="A68" s="123" t="s">
        <v>111</v>
      </c>
      <c r="B68" s="124" t="s">
        <v>112</v>
      </c>
      <c r="C68" s="127">
        <v>3.0660000000000003</v>
      </c>
      <c r="D68" s="128" t="s">
        <v>961</v>
      </c>
      <c r="E68" s="15"/>
      <c r="F68" s="295">
        <f t="shared" si="4"/>
        <v>0</v>
      </c>
    </row>
    <row r="69" spans="1:6" s="2" customFormat="1" x14ac:dyDescent="0.25">
      <c r="A69" s="112"/>
      <c r="B69" s="132" t="s">
        <v>113</v>
      </c>
      <c r="C69" s="127"/>
      <c r="D69" s="123"/>
      <c r="E69" s="15"/>
      <c r="F69" s="295"/>
    </row>
    <row r="70" spans="1:6" s="2" customFormat="1" ht="16.8" x14ac:dyDescent="0.25">
      <c r="A70" s="123" t="s">
        <v>114</v>
      </c>
      <c r="B70" s="124" t="s">
        <v>115</v>
      </c>
      <c r="C70" s="127">
        <v>20.440000000000001</v>
      </c>
      <c r="D70" s="128" t="s">
        <v>961</v>
      </c>
      <c r="E70" s="15"/>
      <c r="F70" s="295">
        <f t="shared" si="4"/>
        <v>0</v>
      </c>
    </row>
    <row r="71" spans="1:6" s="2" customFormat="1" ht="16.8" x14ac:dyDescent="0.25">
      <c r="A71" s="123" t="s">
        <v>116</v>
      </c>
      <c r="B71" s="124" t="s">
        <v>117</v>
      </c>
      <c r="C71" s="127">
        <v>3.5680000000000014</v>
      </c>
      <c r="D71" s="128" t="s">
        <v>961</v>
      </c>
      <c r="E71" s="15"/>
      <c r="F71" s="295">
        <f t="shared" si="4"/>
        <v>0</v>
      </c>
    </row>
    <row r="72" spans="1:6" s="2" customFormat="1" ht="16.8" x14ac:dyDescent="0.25">
      <c r="A72" s="123" t="s">
        <v>118</v>
      </c>
      <c r="B72" s="124" t="s">
        <v>119</v>
      </c>
      <c r="C72" s="127">
        <v>8.2799999999999994</v>
      </c>
      <c r="D72" s="128" t="s">
        <v>961</v>
      </c>
      <c r="E72" s="15"/>
      <c r="F72" s="295">
        <f t="shared" si="4"/>
        <v>0</v>
      </c>
    </row>
    <row r="73" spans="1:6" s="2" customFormat="1" ht="16.8" x14ac:dyDescent="0.25">
      <c r="A73" s="123" t="s">
        <v>120</v>
      </c>
      <c r="B73" s="124" t="s">
        <v>121</v>
      </c>
      <c r="C73" s="127">
        <v>1.4260000000000004</v>
      </c>
      <c r="D73" s="128" t="s">
        <v>961</v>
      </c>
      <c r="E73" s="15"/>
      <c r="F73" s="295">
        <f t="shared" si="4"/>
        <v>0</v>
      </c>
    </row>
    <row r="74" spans="1:6" s="2" customFormat="1" ht="16.8" x14ac:dyDescent="0.25">
      <c r="A74" s="123" t="s">
        <v>122</v>
      </c>
      <c r="B74" s="124" t="s">
        <v>123</v>
      </c>
      <c r="C74" s="127">
        <v>6.4290000000000003</v>
      </c>
      <c r="D74" s="128" t="s">
        <v>961</v>
      </c>
      <c r="E74" s="15"/>
      <c r="F74" s="295">
        <f t="shared" si="4"/>
        <v>0</v>
      </c>
    </row>
    <row r="75" spans="1:6" s="2" customFormat="1" ht="16.8" x14ac:dyDescent="0.25">
      <c r="A75" s="123" t="s">
        <v>124</v>
      </c>
      <c r="B75" s="124" t="s">
        <v>125</v>
      </c>
      <c r="C75" s="127">
        <v>24.568000000000005</v>
      </c>
      <c r="D75" s="128" t="s">
        <v>961</v>
      </c>
      <c r="E75" s="15"/>
      <c r="F75" s="295">
        <f t="shared" si="4"/>
        <v>0</v>
      </c>
    </row>
    <row r="76" spans="1:6" s="2" customFormat="1" ht="16.8" x14ac:dyDescent="0.25">
      <c r="A76" s="123" t="s">
        <v>126</v>
      </c>
      <c r="B76" s="124" t="s">
        <v>127</v>
      </c>
      <c r="C76" s="127">
        <v>7.1360000000000019</v>
      </c>
      <c r="D76" s="128" t="s">
        <v>961</v>
      </c>
      <c r="E76" s="15"/>
      <c r="F76" s="295">
        <f t="shared" si="4"/>
        <v>0</v>
      </c>
    </row>
    <row r="77" spans="1:6" s="2" customFormat="1" ht="16.8" x14ac:dyDescent="0.25">
      <c r="A77" s="123" t="s">
        <v>128</v>
      </c>
      <c r="B77" s="124" t="s">
        <v>129</v>
      </c>
      <c r="C77" s="127">
        <v>2.0460000000000003</v>
      </c>
      <c r="D77" s="128" t="s">
        <v>962</v>
      </c>
      <c r="E77" s="15"/>
      <c r="F77" s="295">
        <f t="shared" si="4"/>
        <v>0</v>
      </c>
    </row>
    <row r="78" spans="1:6" s="2" customFormat="1" ht="14.4" x14ac:dyDescent="0.25">
      <c r="A78" s="112"/>
      <c r="B78" s="121" t="s">
        <v>130</v>
      </c>
      <c r="C78" s="127"/>
      <c r="D78" s="123"/>
      <c r="E78" s="15"/>
      <c r="F78" s="295"/>
    </row>
    <row r="79" spans="1:6" s="2" customFormat="1" ht="27.6" x14ac:dyDescent="0.25">
      <c r="A79" s="123" t="s">
        <v>131</v>
      </c>
      <c r="B79" s="133" t="s">
        <v>132</v>
      </c>
      <c r="C79" s="127"/>
      <c r="D79" s="123"/>
      <c r="E79" s="15"/>
      <c r="F79" s="295"/>
    </row>
    <row r="80" spans="1:6" s="2" customFormat="1" x14ac:dyDescent="0.25">
      <c r="A80" s="123" t="s">
        <v>133</v>
      </c>
      <c r="B80" s="124" t="s">
        <v>134</v>
      </c>
      <c r="C80" s="127">
        <v>263.65223000000003</v>
      </c>
      <c r="D80" s="123" t="s">
        <v>135</v>
      </c>
      <c r="E80" s="15"/>
      <c r="F80" s="295">
        <f t="shared" si="4"/>
        <v>0</v>
      </c>
    </row>
    <row r="81" spans="1:6" s="2" customFormat="1" x14ac:dyDescent="0.25">
      <c r="A81" s="123" t="s">
        <v>136</v>
      </c>
      <c r="B81" s="124" t="s">
        <v>137</v>
      </c>
      <c r="C81" s="127">
        <v>2458.1280000000002</v>
      </c>
      <c r="D81" s="123" t="s">
        <v>135</v>
      </c>
      <c r="E81" s="15"/>
      <c r="F81" s="295">
        <f t="shared" si="4"/>
        <v>0</v>
      </c>
    </row>
    <row r="82" spans="1:6" s="2" customFormat="1" x14ac:dyDescent="0.25">
      <c r="A82" s="123" t="s">
        <v>138</v>
      </c>
      <c r="B82" s="124" t="s">
        <v>139</v>
      </c>
      <c r="C82" s="125">
        <v>1999.1577100000002</v>
      </c>
      <c r="D82" s="123" t="s">
        <v>135</v>
      </c>
      <c r="E82" s="15"/>
      <c r="F82" s="295">
        <f t="shared" si="4"/>
        <v>0</v>
      </c>
    </row>
    <row r="83" spans="1:6" s="2" customFormat="1" ht="27.6" x14ac:dyDescent="0.25">
      <c r="A83" s="112"/>
      <c r="B83" s="132" t="s">
        <v>140</v>
      </c>
      <c r="C83" s="127"/>
      <c r="D83" s="123"/>
      <c r="E83" s="15"/>
      <c r="F83" s="295"/>
    </row>
    <row r="84" spans="1:6" s="2" customFormat="1" ht="16.8" x14ac:dyDescent="0.25">
      <c r="A84" s="123" t="s">
        <v>141</v>
      </c>
      <c r="B84" s="124" t="s">
        <v>142</v>
      </c>
      <c r="C84" s="125">
        <v>39.340000000000003</v>
      </c>
      <c r="D84" s="123" t="s">
        <v>960</v>
      </c>
      <c r="E84" s="15"/>
      <c r="F84" s="295">
        <f t="shared" si="4"/>
        <v>0</v>
      </c>
    </row>
    <row r="85" spans="1:6" s="2" customFormat="1" ht="14.4" x14ac:dyDescent="0.25">
      <c r="A85" s="112"/>
      <c r="B85" s="121" t="s">
        <v>143</v>
      </c>
      <c r="C85" s="127"/>
      <c r="D85" s="123"/>
      <c r="E85" s="15"/>
      <c r="F85" s="295"/>
    </row>
    <row r="86" spans="1:6" s="2" customFormat="1" ht="16.8" x14ac:dyDescent="0.25">
      <c r="A86" s="123" t="s">
        <v>144</v>
      </c>
      <c r="B86" s="124" t="s">
        <v>145</v>
      </c>
      <c r="C86" s="127">
        <v>68.576000000000008</v>
      </c>
      <c r="D86" s="123" t="s">
        <v>960</v>
      </c>
      <c r="E86" s="15"/>
      <c r="F86" s="295">
        <f t="shared" si="4"/>
        <v>0</v>
      </c>
    </row>
    <row r="87" spans="1:6" s="2" customFormat="1" ht="16.8" x14ac:dyDescent="0.25">
      <c r="A87" s="123" t="s">
        <v>146</v>
      </c>
      <c r="B87" s="124" t="s">
        <v>147</v>
      </c>
      <c r="C87" s="127">
        <v>23</v>
      </c>
      <c r="D87" s="123" t="s">
        <v>960</v>
      </c>
      <c r="E87" s="15"/>
      <c r="F87" s="295">
        <f t="shared" si="4"/>
        <v>0</v>
      </c>
    </row>
    <row r="88" spans="1:6" s="2" customFormat="1" ht="16.8" x14ac:dyDescent="0.25">
      <c r="A88" s="123" t="s">
        <v>148</v>
      </c>
      <c r="B88" s="124" t="s">
        <v>149</v>
      </c>
      <c r="C88" s="127">
        <v>7.2800000000000011</v>
      </c>
      <c r="D88" s="123" t="s">
        <v>960</v>
      </c>
      <c r="E88" s="15"/>
      <c r="F88" s="295">
        <f>E88*C88</f>
        <v>0</v>
      </c>
    </row>
    <row r="89" spans="1:6" s="2" customFormat="1" ht="16.8" x14ac:dyDescent="0.25">
      <c r="A89" s="123" t="s">
        <v>150</v>
      </c>
      <c r="B89" s="124" t="s">
        <v>151</v>
      </c>
      <c r="C89" s="127">
        <v>12.350000000000001</v>
      </c>
      <c r="D89" s="123" t="s">
        <v>960</v>
      </c>
      <c r="E89" s="15"/>
      <c r="F89" s="295">
        <f t="shared" si="4"/>
        <v>0</v>
      </c>
    </row>
    <row r="90" spans="1:6" s="2" customFormat="1" ht="14.4" x14ac:dyDescent="0.25">
      <c r="A90" s="112"/>
      <c r="B90" s="121" t="s">
        <v>152</v>
      </c>
      <c r="C90" s="127"/>
      <c r="D90" s="123"/>
      <c r="E90" s="15"/>
      <c r="F90" s="295"/>
    </row>
    <row r="91" spans="1:6" s="2" customFormat="1" ht="27.6" x14ac:dyDescent="0.25">
      <c r="A91" s="123"/>
      <c r="B91" s="133" t="s">
        <v>153</v>
      </c>
      <c r="C91" s="127"/>
      <c r="D91" s="123"/>
      <c r="E91" s="15"/>
      <c r="F91" s="295"/>
    </row>
    <row r="92" spans="1:6" s="2" customFormat="1" ht="16.8" x14ac:dyDescent="0.25">
      <c r="A92" s="123" t="s">
        <v>154</v>
      </c>
      <c r="B92" s="124" t="s">
        <v>155</v>
      </c>
      <c r="C92" s="127">
        <v>173.25000000000003</v>
      </c>
      <c r="D92" s="123" t="s">
        <v>960</v>
      </c>
      <c r="E92" s="15"/>
      <c r="F92" s="295">
        <f t="shared" si="4"/>
        <v>0</v>
      </c>
    </row>
    <row r="93" spans="1:6" s="2" customFormat="1" ht="16.8" x14ac:dyDescent="0.25">
      <c r="A93" s="123" t="s">
        <v>156</v>
      </c>
      <c r="B93" s="124" t="s">
        <v>157</v>
      </c>
      <c r="C93" s="127">
        <v>84.74</v>
      </c>
      <c r="D93" s="123" t="s">
        <v>960</v>
      </c>
      <c r="E93" s="15"/>
      <c r="F93" s="295">
        <f t="shared" si="4"/>
        <v>0</v>
      </c>
    </row>
    <row r="94" spans="1:6" s="2" customFormat="1" ht="14.4" x14ac:dyDescent="0.25">
      <c r="A94" s="112"/>
      <c r="B94" s="121" t="s">
        <v>158</v>
      </c>
      <c r="C94" s="127"/>
      <c r="D94" s="123"/>
      <c r="E94" s="15"/>
      <c r="F94" s="295"/>
    </row>
    <row r="95" spans="1:6" s="2" customFormat="1" ht="16.8" x14ac:dyDescent="0.25">
      <c r="A95" s="123" t="s">
        <v>159</v>
      </c>
      <c r="B95" s="124" t="s">
        <v>160</v>
      </c>
      <c r="C95" s="127">
        <v>105.5</v>
      </c>
      <c r="D95" s="123" t="s">
        <v>960</v>
      </c>
      <c r="E95" s="15"/>
      <c r="F95" s="295">
        <f t="shared" si="4"/>
        <v>0</v>
      </c>
    </row>
    <row r="96" spans="1:6" s="2" customFormat="1" ht="16.8" x14ac:dyDescent="0.25">
      <c r="A96" s="123" t="s">
        <v>161</v>
      </c>
      <c r="B96" s="124" t="s">
        <v>162</v>
      </c>
      <c r="C96" s="127">
        <v>105.5</v>
      </c>
      <c r="D96" s="123" t="s">
        <v>960</v>
      </c>
      <c r="E96" s="15"/>
      <c r="F96" s="295">
        <f t="shared" si="4"/>
        <v>0</v>
      </c>
    </row>
    <row r="97" spans="1:6" x14ac:dyDescent="0.25">
      <c r="A97" s="118">
        <v>2.2000000000000002</v>
      </c>
      <c r="B97" s="119" t="s">
        <v>163</v>
      </c>
      <c r="C97" s="118"/>
      <c r="D97" s="118"/>
      <c r="E97" s="20"/>
      <c r="F97" s="294">
        <f>SUM(F99:F115)</f>
        <v>0</v>
      </c>
    </row>
    <row r="98" spans="1:6" s="2" customFormat="1" ht="14.4" x14ac:dyDescent="0.25">
      <c r="A98" s="120"/>
      <c r="B98" s="121" t="s">
        <v>164</v>
      </c>
      <c r="C98" s="127"/>
      <c r="D98" s="134"/>
      <c r="E98" s="15"/>
      <c r="F98" s="295"/>
    </row>
    <row r="99" spans="1:6" s="2" customFormat="1" ht="16.8" x14ac:dyDescent="0.25">
      <c r="A99" s="123" t="s">
        <v>165</v>
      </c>
      <c r="B99" s="124" t="s">
        <v>166</v>
      </c>
      <c r="C99" s="125">
        <v>2.4840000000000004</v>
      </c>
      <c r="D99" s="128" t="s">
        <v>961</v>
      </c>
      <c r="E99" s="15"/>
      <c r="F99" s="295">
        <f>E99*C99</f>
        <v>0</v>
      </c>
    </row>
    <row r="100" spans="1:6" s="2" customFormat="1" ht="16.8" x14ac:dyDescent="0.25">
      <c r="A100" s="123" t="s">
        <v>167</v>
      </c>
      <c r="B100" s="124" t="s">
        <v>168</v>
      </c>
      <c r="C100" s="127">
        <v>6.4290000000000003</v>
      </c>
      <c r="D100" s="128" t="s">
        <v>961</v>
      </c>
      <c r="E100" s="15"/>
      <c r="F100" s="295">
        <f>E100*C100</f>
        <v>0</v>
      </c>
    </row>
    <row r="101" spans="1:6" s="2" customFormat="1" ht="27.6" x14ac:dyDescent="0.25">
      <c r="A101" s="112"/>
      <c r="B101" s="132" t="s">
        <v>132</v>
      </c>
      <c r="C101" s="127"/>
      <c r="D101" s="123"/>
      <c r="E101" s="15"/>
      <c r="F101" s="295"/>
    </row>
    <row r="102" spans="1:6" s="2" customFormat="1" x14ac:dyDescent="0.25">
      <c r="A102" s="123" t="s">
        <v>169</v>
      </c>
      <c r="B102" s="124" t="s">
        <v>134</v>
      </c>
      <c r="C102" s="127">
        <v>228.37201500000003</v>
      </c>
      <c r="D102" s="123" t="s">
        <v>135</v>
      </c>
      <c r="E102" s="15"/>
      <c r="F102" s="295">
        <f>E102*C102</f>
        <v>0</v>
      </c>
    </row>
    <row r="103" spans="1:6" s="2" customFormat="1" x14ac:dyDescent="0.25">
      <c r="A103" s="123" t="s">
        <v>170</v>
      </c>
      <c r="B103" s="124" t="s">
        <v>139</v>
      </c>
      <c r="C103" s="127">
        <v>606.52239999999995</v>
      </c>
      <c r="D103" s="123" t="s">
        <v>135</v>
      </c>
      <c r="E103" s="15"/>
      <c r="F103" s="295">
        <f>E103*C103</f>
        <v>0</v>
      </c>
    </row>
    <row r="104" spans="1:6" s="2" customFormat="1" x14ac:dyDescent="0.25">
      <c r="A104" s="123" t="s">
        <v>171</v>
      </c>
      <c r="B104" s="124" t="s">
        <v>172</v>
      </c>
      <c r="C104" s="127">
        <v>31.284000000000002</v>
      </c>
      <c r="D104" s="123" t="s">
        <v>135</v>
      </c>
      <c r="E104" s="15"/>
      <c r="F104" s="295">
        <f>E104*C104</f>
        <v>0</v>
      </c>
    </row>
    <row r="105" spans="1:6" s="2" customFormat="1" ht="14.4" x14ac:dyDescent="0.25">
      <c r="A105" s="112"/>
      <c r="B105" s="121" t="s">
        <v>173</v>
      </c>
      <c r="C105" s="127"/>
      <c r="D105" s="123"/>
      <c r="E105" s="15"/>
      <c r="F105" s="295"/>
    </row>
    <row r="106" spans="1:6" x14ac:dyDescent="0.25">
      <c r="A106" s="123" t="s">
        <v>174</v>
      </c>
      <c r="B106" s="124" t="s">
        <v>175</v>
      </c>
      <c r="C106" s="127">
        <v>30.599999999999998</v>
      </c>
      <c r="D106" s="123" t="s">
        <v>176</v>
      </c>
      <c r="E106" s="15"/>
      <c r="F106" s="295">
        <f>E106*C106</f>
        <v>0</v>
      </c>
    </row>
    <row r="107" spans="1:6" s="2" customFormat="1" ht="14.4" x14ac:dyDescent="0.25">
      <c r="A107" s="112"/>
      <c r="B107" s="121" t="s">
        <v>177</v>
      </c>
      <c r="C107" s="127"/>
      <c r="D107" s="123"/>
      <c r="E107" s="15"/>
      <c r="F107" s="295"/>
    </row>
    <row r="108" spans="1:6" s="2" customFormat="1" ht="16.8" x14ac:dyDescent="0.25">
      <c r="A108" s="123" t="s">
        <v>178</v>
      </c>
      <c r="B108" s="124" t="s">
        <v>179</v>
      </c>
      <c r="C108" s="127">
        <v>60.720000000000006</v>
      </c>
      <c r="D108" s="123" t="s">
        <v>960</v>
      </c>
      <c r="E108" s="15"/>
      <c r="F108" s="295">
        <f>E108*C108</f>
        <v>0</v>
      </c>
    </row>
    <row r="109" spans="1:6" s="2" customFormat="1" ht="16.8" x14ac:dyDescent="0.25">
      <c r="A109" s="123" t="s">
        <v>180</v>
      </c>
      <c r="B109" s="124" t="s">
        <v>181</v>
      </c>
      <c r="C109" s="125">
        <v>73.768000000000001</v>
      </c>
      <c r="D109" s="123" t="s">
        <v>960</v>
      </c>
      <c r="E109" s="15"/>
      <c r="F109" s="295">
        <f>E109*C109</f>
        <v>0</v>
      </c>
    </row>
    <row r="110" spans="1:6" s="2" customFormat="1" ht="14.4" x14ac:dyDescent="0.25">
      <c r="A110" s="112"/>
      <c r="B110" s="121" t="s">
        <v>182</v>
      </c>
      <c r="C110" s="127"/>
      <c r="D110" s="123"/>
      <c r="E110" s="15"/>
      <c r="F110" s="295"/>
    </row>
    <row r="111" spans="1:6" s="2" customFormat="1" ht="27.6" x14ac:dyDescent="0.25">
      <c r="A111" s="123"/>
      <c r="B111" s="132" t="s">
        <v>183</v>
      </c>
      <c r="C111" s="127"/>
      <c r="D111" s="123"/>
      <c r="E111" s="15"/>
      <c r="F111" s="295"/>
    </row>
    <row r="112" spans="1:6" s="2" customFormat="1" x14ac:dyDescent="0.25">
      <c r="A112" s="123" t="s">
        <v>184</v>
      </c>
      <c r="B112" s="124" t="s">
        <v>185</v>
      </c>
      <c r="C112" s="127">
        <v>110.62</v>
      </c>
      <c r="D112" s="123" t="s">
        <v>176</v>
      </c>
      <c r="E112" s="15"/>
      <c r="F112" s="295">
        <f>E112*C112</f>
        <v>0</v>
      </c>
    </row>
    <row r="113" spans="1:6" s="2" customFormat="1" ht="27.6" x14ac:dyDescent="0.25">
      <c r="A113" s="112"/>
      <c r="B113" s="132" t="s">
        <v>186</v>
      </c>
      <c r="C113" s="127"/>
      <c r="D113" s="123"/>
      <c r="E113" s="15"/>
      <c r="F113" s="295"/>
    </row>
    <row r="114" spans="1:6" s="2" customFormat="1" ht="16.8" x14ac:dyDescent="0.25">
      <c r="A114" s="123" t="s">
        <v>187</v>
      </c>
      <c r="B114" s="124" t="s">
        <v>188</v>
      </c>
      <c r="C114" s="127">
        <v>234.50000000000003</v>
      </c>
      <c r="D114" s="123" t="s">
        <v>960</v>
      </c>
      <c r="E114" s="15"/>
      <c r="F114" s="295">
        <f>E114*C114</f>
        <v>0</v>
      </c>
    </row>
    <row r="115" spans="1:6" s="2" customFormat="1" ht="27.6" x14ac:dyDescent="0.25">
      <c r="A115" s="123" t="s">
        <v>189</v>
      </c>
      <c r="B115" s="124" t="s">
        <v>190</v>
      </c>
      <c r="C115" s="127">
        <v>64.828000000000003</v>
      </c>
      <c r="D115" s="123" t="s">
        <v>960</v>
      </c>
      <c r="E115" s="15"/>
      <c r="F115" s="295">
        <f>E115*C115</f>
        <v>0</v>
      </c>
    </row>
    <row r="116" spans="1:6" s="2" customFormat="1" x14ac:dyDescent="0.25">
      <c r="A116" s="118">
        <v>2.2999999999999998</v>
      </c>
      <c r="B116" s="119" t="s">
        <v>191</v>
      </c>
      <c r="C116" s="118"/>
      <c r="D116" s="118"/>
      <c r="E116" s="20"/>
      <c r="F116" s="294">
        <f>SUM(F119:F145)</f>
        <v>0</v>
      </c>
    </row>
    <row r="117" spans="1:6" ht="14.4" x14ac:dyDescent="0.25">
      <c r="A117" s="112"/>
      <c r="B117" s="121" t="s">
        <v>192</v>
      </c>
      <c r="C117" s="127"/>
      <c r="D117" s="123"/>
      <c r="E117" s="15"/>
      <c r="F117" s="295"/>
    </row>
    <row r="118" spans="1:6" s="2" customFormat="1" ht="28.8" x14ac:dyDescent="0.3">
      <c r="A118" s="112"/>
      <c r="B118" s="135" t="s">
        <v>193</v>
      </c>
      <c r="C118" s="127"/>
      <c r="D118" s="123"/>
      <c r="E118" s="15"/>
      <c r="F118" s="295"/>
    </row>
    <row r="119" spans="1:6" s="2" customFormat="1" x14ac:dyDescent="0.25">
      <c r="A119" s="123" t="s">
        <v>194</v>
      </c>
      <c r="B119" s="124" t="s">
        <v>195</v>
      </c>
      <c r="C119" s="127">
        <v>95.399999999999991</v>
      </c>
      <c r="D119" s="123" t="s">
        <v>176</v>
      </c>
      <c r="E119" s="15"/>
      <c r="F119" s="295">
        <f>E119*C119</f>
        <v>0</v>
      </c>
    </row>
    <row r="120" spans="1:6" s="2" customFormat="1" ht="27.6" x14ac:dyDescent="0.25">
      <c r="A120" s="123" t="s">
        <v>196</v>
      </c>
      <c r="B120" s="124" t="s">
        <v>197</v>
      </c>
      <c r="C120" s="127">
        <v>101.7</v>
      </c>
      <c r="D120" s="123" t="s">
        <v>176</v>
      </c>
      <c r="E120" s="15"/>
      <c r="F120" s="295">
        <f t="shared" ref="F120:F136" si="6">E120*C120</f>
        <v>0</v>
      </c>
    </row>
    <row r="121" spans="1:6" s="2" customFormat="1" ht="27.6" x14ac:dyDescent="0.25">
      <c r="A121" s="123" t="s">
        <v>198</v>
      </c>
      <c r="B121" s="136" t="s">
        <v>199</v>
      </c>
      <c r="C121" s="127">
        <v>206.33922000000001</v>
      </c>
      <c r="D121" s="123" t="s">
        <v>176</v>
      </c>
      <c r="E121" s="15"/>
      <c r="F121" s="295">
        <f t="shared" si="6"/>
        <v>0</v>
      </c>
    </row>
    <row r="122" spans="1:6" s="2" customFormat="1" ht="27.6" x14ac:dyDescent="0.25">
      <c r="A122" s="123" t="s">
        <v>200</v>
      </c>
      <c r="B122" s="136" t="s">
        <v>201</v>
      </c>
      <c r="C122" s="127">
        <v>410.40000000000003</v>
      </c>
      <c r="D122" s="123" t="s">
        <v>176</v>
      </c>
      <c r="E122" s="15"/>
      <c r="F122" s="295">
        <f t="shared" si="6"/>
        <v>0</v>
      </c>
    </row>
    <row r="123" spans="1:6" s="2" customFormat="1" x14ac:dyDescent="0.25">
      <c r="A123" s="123" t="s">
        <v>202</v>
      </c>
      <c r="B123" s="136" t="s">
        <v>203</v>
      </c>
      <c r="C123" s="127">
        <v>72</v>
      </c>
      <c r="D123" s="123" t="s">
        <v>204</v>
      </c>
      <c r="E123" s="15"/>
      <c r="F123" s="295">
        <f t="shared" si="6"/>
        <v>0</v>
      </c>
    </row>
    <row r="124" spans="1:6" s="2" customFormat="1" x14ac:dyDescent="0.25">
      <c r="A124" s="123" t="s">
        <v>205</v>
      </c>
      <c r="B124" s="136" t="s">
        <v>206</v>
      </c>
      <c r="C124" s="127">
        <v>36</v>
      </c>
      <c r="D124" s="123" t="s">
        <v>204</v>
      </c>
      <c r="E124" s="15"/>
      <c r="F124" s="295">
        <f t="shared" si="6"/>
        <v>0</v>
      </c>
    </row>
    <row r="125" spans="1:6" s="2" customFormat="1" x14ac:dyDescent="0.25">
      <c r="A125" s="123" t="s">
        <v>207</v>
      </c>
      <c r="B125" s="136" t="s">
        <v>208</v>
      </c>
      <c r="C125" s="127">
        <v>36</v>
      </c>
      <c r="D125" s="123" t="s">
        <v>204</v>
      </c>
      <c r="E125" s="15"/>
      <c r="F125" s="295">
        <f t="shared" si="6"/>
        <v>0</v>
      </c>
    </row>
    <row r="126" spans="1:6" s="2" customFormat="1" ht="14.4" x14ac:dyDescent="0.25">
      <c r="A126" s="112"/>
      <c r="B126" s="121" t="s">
        <v>209</v>
      </c>
      <c r="C126" s="127"/>
      <c r="D126" s="123"/>
      <c r="E126" s="15"/>
      <c r="F126" s="295"/>
    </row>
    <row r="127" spans="1:6" s="2" customFormat="1" ht="27.6" x14ac:dyDescent="0.25">
      <c r="A127" s="123" t="s">
        <v>210</v>
      </c>
      <c r="B127" s="124" t="s">
        <v>211</v>
      </c>
      <c r="C127" s="127">
        <v>386.46000000000004</v>
      </c>
      <c r="D127" s="123" t="s">
        <v>960</v>
      </c>
      <c r="E127" s="15"/>
      <c r="F127" s="295">
        <f t="shared" si="6"/>
        <v>0</v>
      </c>
    </row>
    <row r="128" spans="1:6" s="2" customFormat="1" ht="27.6" x14ac:dyDescent="0.25">
      <c r="A128" s="123" t="s">
        <v>212</v>
      </c>
      <c r="B128" s="124" t="s">
        <v>213</v>
      </c>
      <c r="C128" s="127">
        <v>386.46000000000004</v>
      </c>
      <c r="D128" s="123" t="s">
        <v>960</v>
      </c>
      <c r="E128" s="15"/>
      <c r="F128" s="295">
        <f t="shared" si="6"/>
        <v>0</v>
      </c>
    </row>
    <row r="129" spans="1:6" s="2" customFormat="1" ht="27.6" x14ac:dyDescent="0.25">
      <c r="A129" s="123" t="s">
        <v>214</v>
      </c>
      <c r="B129" s="124" t="s">
        <v>215</v>
      </c>
      <c r="C129" s="127">
        <v>34.200000000000003</v>
      </c>
      <c r="D129" s="123" t="s">
        <v>176</v>
      </c>
      <c r="E129" s="15"/>
      <c r="F129" s="295">
        <f t="shared" si="6"/>
        <v>0</v>
      </c>
    </row>
    <row r="130" spans="1:6" s="2" customFormat="1" ht="14.4" x14ac:dyDescent="0.25">
      <c r="A130" s="112"/>
      <c r="B130" s="121" t="s">
        <v>216</v>
      </c>
      <c r="C130" s="127"/>
      <c r="D130" s="123"/>
      <c r="E130" s="15"/>
      <c r="F130" s="295"/>
    </row>
    <row r="131" spans="1:6" s="2" customFormat="1" ht="41.4" x14ac:dyDescent="0.25">
      <c r="A131" s="123" t="s">
        <v>217</v>
      </c>
      <c r="B131" s="124" t="s">
        <v>963</v>
      </c>
      <c r="C131" s="127">
        <v>22.6</v>
      </c>
      <c r="D131" s="123" t="s">
        <v>176</v>
      </c>
      <c r="E131" s="15"/>
      <c r="F131" s="295">
        <f t="shared" si="6"/>
        <v>0</v>
      </c>
    </row>
    <row r="132" spans="1:6" s="2" customFormat="1" ht="14.4" x14ac:dyDescent="0.25">
      <c r="A132" s="112"/>
      <c r="B132" s="121" t="s">
        <v>218</v>
      </c>
      <c r="C132" s="125"/>
      <c r="D132" s="123"/>
      <c r="E132" s="21"/>
      <c r="F132" s="295"/>
    </row>
    <row r="133" spans="1:6" s="2" customFormat="1" x14ac:dyDescent="0.25">
      <c r="A133" s="112"/>
      <c r="B133" s="132" t="s">
        <v>219</v>
      </c>
      <c r="C133" s="125"/>
      <c r="D133" s="123"/>
      <c r="E133" s="21"/>
      <c r="F133" s="295"/>
    </row>
    <row r="134" spans="1:6" s="2" customFormat="1" ht="27.6" x14ac:dyDescent="0.25">
      <c r="A134" s="123" t="s">
        <v>220</v>
      </c>
      <c r="B134" s="124" t="s">
        <v>221</v>
      </c>
      <c r="C134" s="125">
        <v>44.800000000000004</v>
      </c>
      <c r="D134" s="123" t="s">
        <v>176</v>
      </c>
      <c r="E134" s="21"/>
      <c r="F134" s="295">
        <f t="shared" si="6"/>
        <v>0</v>
      </c>
    </row>
    <row r="135" spans="1:6" s="2" customFormat="1" x14ac:dyDescent="0.25">
      <c r="A135" s="123" t="s">
        <v>222</v>
      </c>
      <c r="B135" s="136" t="s">
        <v>223</v>
      </c>
      <c r="C135" s="125">
        <v>6</v>
      </c>
      <c r="D135" s="123" t="s">
        <v>204</v>
      </c>
      <c r="E135" s="21"/>
      <c r="F135" s="295">
        <f t="shared" si="6"/>
        <v>0</v>
      </c>
    </row>
    <row r="136" spans="1:6" s="2" customFormat="1" x14ac:dyDescent="0.25">
      <c r="A136" s="123" t="s">
        <v>224</v>
      </c>
      <c r="B136" s="124" t="s">
        <v>225</v>
      </c>
      <c r="C136" s="125">
        <v>1</v>
      </c>
      <c r="D136" s="123" t="s">
        <v>226</v>
      </c>
      <c r="E136" s="21"/>
      <c r="F136" s="295">
        <f t="shared" si="6"/>
        <v>0</v>
      </c>
    </row>
    <row r="137" spans="1:6" s="2" customFormat="1" ht="27.6" x14ac:dyDescent="0.25">
      <c r="A137" s="123" t="s">
        <v>227</v>
      </c>
      <c r="B137" s="136" t="s">
        <v>228</v>
      </c>
      <c r="C137" s="130">
        <v>1</v>
      </c>
      <c r="D137" s="128" t="s">
        <v>18</v>
      </c>
      <c r="E137" s="39"/>
      <c r="F137" s="296">
        <f>C137*E137</f>
        <v>0</v>
      </c>
    </row>
    <row r="138" spans="1:6" s="2" customFormat="1" ht="27.6" x14ac:dyDescent="0.25">
      <c r="A138" s="123" t="s">
        <v>229</v>
      </c>
      <c r="B138" s="136" t="s">
        <v>230</v>
      </c>
      <c r="C138" s="125">
        <v>88.600000000000009</v>
      </c>
      <c r="D138" s="128" t="s">
        <v>176</v>
      </c>
      <c r="E138" s="39"/>
      <c r="F138" s="296">
        <f>C138*E138</f>
        <v>0</v>
      </c>
    </row>
    <row r="139" spans="1:6" s="2" customFormat="1" ht="27.6" x14ac:dyDescent="0.25">
      <c r="A139" s="112"/>
      <c r="B139" s="131" t="s">
        <v>231</v>
      </c>
      <c r="C139" s="130"/>
      <c r="D139" s="128"/>
      <c r="E139" s="39"/>
      <c r="F139" s="296"/>
    </row>
    <row r="140" spans="1:6" s="2" customFormat="1" ht="16.8" x14ac:dyDescent="0.25">
      <c r="A140" s="123" t="s">
        <v>232</v>
      </c>
      <c r="B140" s="124" t="s">
        <v>233</v>
      </c>
      <c r="C140" s="130">
        <v>4.032</v>
      </c>
      <c r="D140" s="128" t="s">
        <v>961</v>
      </c>
      <c r="E140" s="39"/>
      <c r="F140" s="296">
        <f t="shared" ref="F140:F145" si="7">C140*E140</f>
        <v>0</v>
      </c>
    </row>
    <row r="141" spans="1:6" ht="16.8" x14ac:dyDescent="0.25">
      <c r="A141" s="123" t="s">
        <v>234</v>
      </c>
      <c r="B141" s="124" t="s">
        <v>235</v>
      </c>
      <c r="C141" s="130">
        <v>1.3439999999999999</v>
      </c>
      <c r="D141" s="128" t="s">
        <v>961</v>
      </c>
      <c r="E141" s="39"/>
      <c r="F141" s="296">
        <f t="shared" si="7"/>
        <v>0</v>
      </c>
    </row>
    <row r="142" spans="1:6" s="2" customFormat="1" ht="16.8" x14ac:dyDescent="0.25">
      <c r="A142" s="123" t="s">
        <v>236</v>
      </c>
      <c r="B142" s="124" t="s">
        <v>237</v>
      </c>
      <c r="C142" s="130">
        <v>1.1759999999999997</v>
      </c>
      <c r="D142" s="128" t="s">
        <v>961</v>
      </c>
      <c r="E142" s="39"/>
      <c r="F142" s="296">
        <f t="shared" si="7"/>
        <v>0</v>
      </c>
    </row>
    <row r="143" spans="1:6" s="2" customFormat="1" ht="16.8" x14ac:dyDescent="0.25">
      <c r="A143" s="123" t="s">
        <v>238</v>
      </c>
      <c r="B143" s="124" t="s">
        <v>239</v>
      </c>
      <c r="C143" s="130">
        <v>10.08</v>
      </c>
      <c r="D143" s="123" t="s">
        <v>960</v>
      </c>
      <c r="E143" s="39"/>
      <c r="F143" s="296">
        <f t="shared" si="7"/>
        <v>0</v>
      </c>
    </row>
    <row r="144" spans="1:6" s="2" customFormat="1" ht="16.8" x14ac:dyDescent="0.25">
      <c r="A144" s="123" t="s">
        <v>240</v>
      </c>
      <c r="B144" s="137" t="s">
        <v>241</v>
      </c>
      <c r="C144" s="130">
        <v>7.839999999999999</v>
      </c>
      <c r="D144" s="123" t="s">
        <v>960</v>
      </c>
      <c r="E144" s="39"/>
      <c r="F144" s="296">
        <f t="shared" si="7"/>
        <v>0</v>
      </c>
    </row>
    <row r="145" spans="1:6" s="2" customFormat="1" x14ac:dyDescent="0.25">
      <c r="A145" s="123" t="s">
        <v>242</v>
      </c>
      <c r="B145" s="124" t="s">
        <v>243</v>
      </c>
      <c r="C145" s="130">
        <v>66.800738999999993</v>
      </c>
      <c r="D145" s="128" t="s">
        <v>135</v>
      </c>
      <c r="E145" s="39"/>
      <c r="F145" s="296">
        <f t="shared" si="7"/>
        <v>0</v>
      </c>
    </row>
    <row r="146" spans="1:6" s="2" customFormat="1" x14ac:dyDescent="0.25">
      <c r="A146" s="118">
        <v>2.4</v>
      </c>
      <c r="B146" s="119" t="s">
        <v>244</v>
      </c>
      <c r="C146" s="118"/>
      <c r="D146" s="118"/>
      <c r="E146" s="20"/>
      <c r="F146" s="294">
        <f>SUM(F149:F153)</f>
        <v>0</v>
      </c>
    </row>
    <row r="147" spans="1:6" s="2" customFormat="1" ht="27.6" x14ac:dyDescent="0.25">
      <c r="A147" s="112"/>
      <c r="B147" s="132" t="s">
        <v>245</v>
      </c>
      <c r="C147" s="127"/>
      <c r="D147" s="123"/>
      <c r="E147" s="15"/>
      <c r="F147" s="295"/>
    </row>
    <row r="148" spans="1:6" s="2" customFormat="1" ht="14.4" x14ac:dyDescent="0.25">
      <c r="A148" s="112"/>
      <c r="B148" s="138" t="s">
        <v>246</v>
      </c>
      <c r="C148" s="127"/>
      <c r="D148" s="123"/>
      <c r="E148" s="15"/>
      <c r="F148" s="295"/>
    </row>
    <row r="149" spans="1:6" s="2" customFormat="1" ht="82.8" x14ac:dyDescent="0.25">
      <c r="A149" s="123" t="s">
        <v>247</v>
      </c>
      <c r="B149" s="124" t="s">
        <v>248</v>
      </c>
      <c r="C149" s="127">
        <v>4</v>
      </c>
      <c r="D149" s="123" t="s">
        <v>204</v>
      </c>
      <c r="E149" s="15"/>
      <c r="F149" s="295">
        <f>E149*C149</f>
        <v>0</v>
      </c>
    </row>
    <row r="150" spans="1:6" s="2" customFormat="1" x14ac:dyDescent="0.25">
      <c r="A150" s="123" t="s">
        <v>249</v>
      </c>
      <c r="B150" s="131" t="s">
        <v>250</v>
      </c>
      <c r="C150" s="127"/>
      <c r="D150" s="123"/>
      <c r="E150" s="15"/>
      <c r="F150" s="295"/>
    </row>
    <row r="151" spans="1:6" s="2" customFormat="1" ht="41.4" x14ac:dyDescent="0.25">
      <c r="A151" s="112"/>
      <c r="B151" s="132" t="s">
        <v>251</v>
      </c>
      <c r="C151" s="127"/>
      <c r="D151" s="123"/>
      <c r="E151" s="15"/>
      <c r="F151" s="295"/>
    </row>
    <row r="152" spans="1:6" s="2" customFormat="1" ht="41.4" x14ac:dyDescent="0.25">
      <c r="A152" s="123" t="s">
        <v>252</v>
      </c>
      <c r="B152" s="124" t="s">
        <v>253</v>
      </c>
      <c r="C152" s="127">
        <v>28</v>
      </c>
      <c r="D152" s="123" t="s">
        <v>204</v>
      </c>
      <c r="E152" s="15"/>
      <c r="F152" s="295">
        <f>E152*C152</f>
        <v>0</v>
      </c>
    </row>
    <row r="153" spans="1:6" s="2" customFormat="1" ht="27.6" x14ac:dyDescent="0.25">
      <c r="A153" s="123" t="s">
        <v>254</v>
      </c>
      <c r="B153" s="129" t="s">
        <v>255</v>
      </c>
      <c r="C153" s="127">
        <v>39.199999999999996</v>
      </c>
      <c r="D153" s="123" t="s">
        <v>176</v>
      </c>
      <c r="E153" s="15"/>
      <c r="F153" s="295">
        <f>E153*C153</f>
        <v>0</v>
      </c>
    </row>
    <row r="154" spans="1:6" s="2" customFormat="1" x14ac:dyDescent="0.25">
      <c r="A154" s="139">
        <v>2.5</v>
      </c>
      <c r="B154" s="140" t="s">
        <v>256</v>
      </c>
      <c r="C154" s="141"/>
      <c r="D154" s="142"/>
      <c r="E154" s="40"/>
      <c r="F154" s="297">
        <f>SUM(F155:F164)</f>
        <v>0</v>
      </c>
    </row>
    <row r="155" spans="1:6" s="2" customFormat="1" ht="69" x14ac:dyDescent="0.25">
      <c r="A155" s="123"/>
      <c r="B155" s="143" t="s">
        <v>257</v>
      </c>
      <c r="C155" s="125"/>
      <c r="D155" s="123"/>
      <c r="E155" s="15"/>
      <c r="F155" s="298"/>
    </row>
    <row r="156" spans="1:6" s="2" customFormat="1" x14ac:dyDescent="0.25">
      <c r="A156" s="125" t="s">
        <v>258</v>
      </c>
      <c r="B156" s="144" t="s">
        <v>259</v>
      </c>
      <c r="C156" s="145">
        <v>2</v>
      </c>
      <c r="D156" s="146" t="s">
        <v>204</v>
      </c>
      <c r="E156" s="15"/>
      <c r="F156" s="298">
        <f t="shared" ref="F156:F164" si="8">C156*E156</f>
        <v>0</v>
      </c>
    </row>
    <row r="157" spans="1:6" s="2" customFormat="1" x14ac:dyDescent="0.25">
      <c r="A157" s="125" t="s">
        <v>260</v>
      </c>
      <c r="B157" s="144" t="s">
        <v>261</v>
      </c>
      <c r="C157" s="145">
        <v>2</v>
      </c>
      <c r="D157" s="146" t="s">
        <v>204</v>
      </c>
      <c r="E157" s="15"/>
      <c r="F157" s="298">
        <f t="shared" si="8"/>
        <v>0</v>
      </c>
    </row>
    <row r="158" spans="1:6" s="2" customFormat="1" ht="27.6" x14ac:dyDescent="0.25">
      <c r="A158" s="125" t="s">
        <v>262</v>
      </c>
      <c r="B158" s="144" t="s">
        <v>263</v>
      </c>
      <c r="C158" s="145">
        <v>15</v>
      </c>
      <c r="D158" s="146" t="s">
        <v>176</v>
      </c>
      <c r="E158" s="15"/>
      <c r="F158" s="298">
        <f t="shared" si="8"/>
        <v>0</v>
      </c>
    </row>
    <row r="159" spans="1:6" s="2" customFormat="1" ht="27.6" x14ac:dyDescent="0.25">
      <c r="A159" s="125" t="s">
        <v>264</v>
      </c>
      <c r="B159" s="144" t="s">
        <v>265</v>
      </c>
      <c r="C159" s="145">
        <v>12</v>
      </c>
      <c r="D159" s="146" t="s">
        <v>176</v>
      </c>
      <c r="E159" s="15"/>
      <c r="F159" s="298">
        <f t="shared" si="8"/>
        <v>0</v>
      </c>
    </row>
    <row r="160" spans="1:6" s="2" customFormat="1" ht="27.6" x14ac:dyDescent="0.25">
      <c r="A160" s="125" t="s">
        <v>266</v>
      </c>
      <c r="B160" s="144" t="s">
        <v>267</v>
      </c>
      <c r="C160" s="145">
        <v>26</v>
      </c>
      <c r="D160" s="146" t="s">
        <v>176</v>
      </c>
      <c r="E160" s="15"/>
      <c r="F160" s="298">
        <f t="shared" si="8"/>
        <v>0</v>
      </c>
    </row>
    <row r="161" spans="1:6" x14ac:dyDescent="0.25">
      <c r="A161" s="125" t="s">
        <v>268</v>
      </c>
      <c r="B161" s="144" t="s">
        <v>269</v>
      </c>
      <c r="C161" s="145">
        <f>C160/3</f>
        <v>8.6666666666666661</v>
      </c>
      <c r="D161" s="146" t="s">
        <v>204</v>
      </c>
      <c r="E161" s="15"/>
      <c r="F161" s="298">
        <f t="shared" si="8"/>
        <v>0</v>
      </c>
    </row>
    <row r="162" spans="1:6" s="2" customFormat="1" x14ac:dyDescent="0.25">
      <c r="A162" s="125" t="s">
        <v>270</v>
      </c>
      <c r="B162" s="144" t="s">
        <v>271</v>
      </c>
      <c r="C162" s="145">
        <v>1</v>
      </c>
      <c r="D162" s="146" t="s">
        <v>204</v>
      </c>
      <c r="E162" s="15"/>
      <c r="F162" s="298">
        <f t="shared" si="8"/>
        <v>0</v>
      </c>
    </row>
    <row r="163" spans="1:6" s="2" customFormat="1" x14ac:dyDescent="0.25">
      <c r="A163" s="125" t="s">
        <v>272</v>
      </c>
      <c r="B163" s="144" t="s">
        <v>273</v>
      </c>
      <c r="C163" s="145">
        <v>1</v>
      </c>
      <c r="D163" s="146" t="s">
        <v>274</v>
      </c>
      <c r="E163" s="15"/>
      <c r="F163" s="298">
        <f t="shared" si="8"/>
        <v>0</v>
      </c>
    </row>
    <row r="164" spans="1:6" s="2" customFormat="1" ht="41.4" x14ac:dyDescent="0.25">
      <c r="A164" s="125" t="s">
        <v>275</v>
      </c>
      <c r="B164" s="144" t="s">
        <v>276</v>
      </c>
      <c r="C164" s="147">
        <v>1</v>
      </c>
      <c r="D164" s="128" t="s">
        <v>277</v>
      </c>
      <c r="E164" s="41"/>
      <c r="F164" s="299">
        <f t="shared" si="8"/>
        <v>0</v>
      </c>
    </row>
    <row r="165" spans="1:6" s="2" customFormat="1" x14ac:dyDescent="0.25">
      <c r="A165" s="118">
        <v>2.6</v>
      </c>
      <c r="B165" s="119" t="s">
        <v>278</v>
      </c>
      <c r="C165" s="118"/>
      <c r="D165" s="118"/>
      <c r="E165" s="20"/>
      <c r="F165" s="294">
        <f>SUM(F167:F176)</f>
        <v>0</v>
      </c>
    </row>
    <row r="166" spans="1:6" s="2" customFormat="1" x14ac:dyDescent="0.25">
      <c r="A166" s="112"/>
      <c r="B166" s="132" t="s">
        <v>279</v>
      </c>
      <c r="C166" s="122"/>
      <c r="D166" s="123"/>
      <c r="E166" s="15"/>
      <c r="F166" s="295"/>
    </row>
    <row r="167" spans="1:6" s="2" customFormat="1" ht="16.8" x14ac:dyDescent="0.25">
      <c r="A167" s="112" t="s">
        <v>280</v>
      </c>
      <c r="B167" s="124" t="s">
        <v>281</v>
      </c>
      <c r="C167" s="127">
        <v>211.76</v>
      </c>
      <c r="D167" s="123" t="s">
        <v>960</v>
      </c>
      <c r="E167" s="15"/>
      <c r="F167" s="295">
        <f>E167*C167</f>
        <v>0</v>
      </c>
    </row>
    <row r="168" spans="1:6" s="2" customFormat="1" x14ac:dyDescent="0.25">
      <c r="A168" s="112"/>
      <c r="B168" s="132" t="s">
        <v>282</v>
      </c>
      <c r="C168" s="127"/>
      <c r="D168" s="123"/>
      <c r="E168" s="15"/>
      <c r="F168" s="295"/>
    </row>
    <row r="169" spans="1:6" s="2" customFormat="1" ht="16.8" x14ac:dyDescent="0.25">
      <c r="A169" s="112" t="s">
        <v>283</v>
      </c>
      <c r="B169" s="124" t="s">
        <v>284</v>
      </c>
      <c r="C169" s="127">
        <v>240.96000000000004</v>
      </c>
      <c r="D169" s="123" t="s">
        <v>960</v>
      </c>
      <c r="E169" s="15"/>
      <c r="F169" s="295">
        <f t="shared" ref="F169:F176" si="9">E169*C169</f>
        <v>0</v>
      </c>
    </row>
    <row r="170" spans="1:6" s="2" customFormat="1" x14ac:dyDescent="0.25">
      <c r="A170" s="112" t="s">
        <v>285</v>
      </c>
      <c r="B170" s="124" t="s">
        <v>286</v>
      </c>
      <c r="C170" s="127">
        <v>23.04</v>
      </c>
      <c r="D170" s="123" t="s">
        <v>176</v>
      </c>
      <c r="E170" s="15"/>
      <c r="F170" s="295">
        <f t="shared" si="9"/>
        <v>0</v>
      </c>
    </row>
    <row r="171" spans="1:6" s="2" customFormat="1" ht="14.4" x14ac:dyDescent="0.25">
      <c r="A171" s="112"/>
      <c r="B171" s="121" t="s">
        <v>287</v>
      </c>
      <c r="C171" s="127"/>
      <c r="D171" s="123"/>
      <c r="E171" s="15"/>
      <c r="F171" s="295"/>
    </row>
    <row r="172" spans="1:6" s="2" customFormat="1" x14ac:dyDescent="0.25">
      <c r="A172" s="134"/>
      <c r="B172" s="132" t="s">
        <v>288</v>
      </c>
      <c r="C172" s="127"/>
      <c r="D172" s="123"/>
      <c r="E172" s="15"/>
      <c r="F172" s="295"/>
    </row>
    <row r="173" spans="1:6" s="2" customFormat="1" ht="16.8" x14ac:dyDescent="0.25">
      <c r="A173" s="112" t="s">
        <v>289</v>
      </c>
      <c r="B173" s="124" t="s">
        <v>290</v>
      </c>
      <c r="C173" s="127">
        <v>240.96000000000004</v>
      </c>
      <c r="D173" s="123" t="s">
        <v>960</v>
      </c>
      <c r="E173" s="15"/>
      <c r="F173" s="295">
        <f t="shared" si="9"/>
        <v>0</v>
      </c>
    </row>
    <row r="174" spans="1:6" s="2" customFormat="1" x14ac:dyDescent="0.25">
      <c r="A174" s="112"/>
      <c r="B174" s="132" t="s">
        <v>291</v>
      </c>
      <c r="C174" s="127"/>
      <c r="D174" s="123"/>
      <c r="E174" s="15"/>
      <c r="F174" s="295"/>
    </row>
    <row r="175" spans="1:6" s="2" customFormat="1" ht="16.8" x14ac:dyDescent="0.25">
      <c r="A175" s="112" t="s">
        <v>292</v>
      </c>
      <c r="B175" s="124" t="s">
        <v>293</v>
      </c>
      <c r="C175" s="127">
        <v>366.96000000000004</v>
      </c>
      <c r="D175" s="123" t="s">
        <v>960</v>
      </c>
      <c r="E175" s="15"/>
      <c r="F175" s="295">
        <f t="shared" si="9"/>
        <v>0</v>
      </c>
    </row>
    <row r="176" spans="1:6" s="2" customFormat="1" x14ac:dyDescent="0.25">
      <c r="A176" s="112" t="s">
        <v>294</v>
      </c>
      <c r="B176" s="124" t="s">
        <v>295</v>
      </c>
      <c r="C176" s="127">
        <v>366.96000000000004</v>
      </c>
      <c r="D176" s="123" t="s">
        <v>176</v>
      </c>
      <c r="E176" s="15"/>
      <c r="F176" s="295">
        <f t="shared" si="9"/>
        <v>0</v>
      </c>
    </row>
    <row r="177" spans="1:6" s="2" customFormat="1" ht="14.4" x14ac:dyDescent="0.25">
      <c r="A177" s="148">
        <v>2.7</v>
      </c>
      <c r="B177" s="149" t="s">
        <v>296</v>
      </c>
      <c r="C177" s="150"/>
      <c r="D177" s="118"/>
      <c r="E177" s="22"/>
      <c r="F177" s="294">
        <f>SUM(F179:F188)</f>
        <v>0</v>
      </c>
    </row>
    <row r="178" spans="1:6" s="2" customFormat="1" x14ac:dyDescent="0.25">
      <c r="A178" s="134"/>
      <c r="B178" s="151" t="s">
        <v>297</v>
      </c>
      <c r="C178" s="152"/>
      <c r="D178" s="134"/>
      <c r="E178" s="43"/>
      <c r="F178" s="300"/>
    </row>
    <row r="179" spans="1:6" s="2" customFormat="1" ht="27.6" x14ac:dyDescent="0.25">
      <c r="A179" s="112" t="s">
        <v>298</v>
      </c>
      <c r="B179" s="124" t="s">
        <v>299</v>
      </c>
      <c r="C179" s="152">
        <v>4</v>
      </c>
      <c r="D179" s="123" t="s">
        <v>300</v>
      </c>
      <c r="E179" s="43"/>
      <c r="F179" s="300">
        <f t="shared" ref="F179:F184" si="10">E179*C179</f>
        <v>0</v>
      </c>
    </row>
    <row r="180" spans="1:6" s="2" customFormat="1" x14ac:dyDescent="0.25">
      <c r="A180" s="112" t="s">
        <v>301</v>
      </c>
      <c r="B180" s="153" t="s">
        <v>302</v>
      </c>
      <c r="C180" s="152">
        <v>17.600000000000001</v>
      </c>
      <c r="D180" s="134" t="s">
        <v>176</v>
      </c>
      <c r="E180" s="43"/>
      <c r="F180" s="300">
        <f t="shared" si="10"/>
        <v>0</v>
      </c>
    </row>
    <row r="181" spans="1:6" s="2" customFormat="1" ht="27.6" x14ac:dyDescent="0.25">
      <c r="A181" s="112" t="s">
        <v>303</v>
      </c>
      <c r="B181" s="129" t="s">
        <v>304</v>
      </c>
      <c r="C181" s="152">
        <v>17.600000000000001</v>
      </c>
      <c r="D181" s="123" t="s">
        <v>176</v>
      </c>
      <c r="E181" s="43"/>
      <c r="F181" s="300">
        <f t="shared" si="10"/>
        <v>0</v>
      </c>
    </row>
    <row r="182" spans="1:6" s="2" customFormat="1" x14ac:dyDescent="0.25">
      <c r="A182" s="112" t="s">
        <v>305</v>
      </c>
      <c r="B182" s="153" t="s">
        <v>306</v>
      </c>
      <c r="C182" s="152">
        <v>4</v>
      </c>
      <c r="D182" s="123" t="s">
        <v>300</v>
      </c>
      <c r="E182" s="43"/>
      <c r="F182" s="300">
        <f>E182*C182</f>
        <v>0</v>
      </c>
    </row>
    <row r="183" spans="1:6" ht="16.8" x14ac:dyDescent="0.25">
      <c r="A183" s="112" t="s">
        <v>307</v>
      </c>
      <c r="B183" s="154" t="s">
        <v>308</v>
      </c>
      <c r="C183" s="152">
        <v>14.399999999999999</v>
      </c>
      <c r="D183" s="123" t="s">
        <v>960</v>
      </c>
      <c r="E183" s="43"/>
      <c r="F183" s="300">
        <f>E183*C183</f>
        <v>0</v>
      </c>
    </row>
    <row r="184" spans="1:6" s="2" customFormat="1" ht="16.8" x14ac:dyDescent="0.25">
      <c r="A184" s="112" t="s">
        <v>309</v>
      </c>
      <c r="B184" s="153" t="s">
        <v>310</v>
      </c>
      <c r="C184" s="152">
        <v>14.399999999999999</v>
      </c>
      <c r="D184" s="123" t="s">
        <v>960</v>
      </c>
      <c r="E184" s="43"/>
      <c r="F184" s="300">
        <f t="shared" si="10"/>
        <v>0</v>
      </c>
    </row>
    <row r="185" spans="1:6" s="2" customFormat="1" ht="14.4" x14ac:dyDescent="0.3">
      <c r="A185" s="112"/>
      <c r="B185" s="155" t="s">
        <v>311</v>
      </c>
      <c r="C185" s="130"/>
      <c r="D185" s="128"/>
      <c r="E185" s="41"/>
      <c r="F185" s="301"/>
    </row>
    <row r="186" spans="1:6" s="2" customFormat="1" ht="55.2" x14ac:dyDescent="0.25">
      <c r="A186" s="112" t="s">
        <v>312</v>
      </c>
      <c r="B186" s="154" t="s">
        <v>313</v>
      </c>
      <c r="C186" s="127">
        <v>42.8</v>
      </c>
      <c r="D186" s="134" t="s">
        <v>176</v>
      </c>
      <c r="E186" s="23"/>
      <c r="F186" s="300">
        <f>E186*C186</f>
        <v>0</v>
      </c>
    </row>
    <row r="187" spans="1:6" s="2" customFormat="1" ht="55.2" x14ac:dyDescent="0.25">
      <c r="A187" s="112" t="s">
        <v>314</v>
      </c>
      <c r="B187" s="154" t="s">
        <v>315</v>
      </c>
      <c r="C187" s="127">
        <v>6.8</v>
      </c>
      <c r="D187" s="134" t="s">
        <v>176</v>
      </c>
      <c r="E187" s="23"/>
      <c r="F187" s="300">
        <f>E187*C187</f>
        <v>0</v>
      </c>
    </row>
    <row r="188" spans="1:6" s="2" customFormat="1" ht="55.2" x14ac:dyDescent="0.25">
      <c r="A188" s="112" t="s">
        <v>316</v>
      </c>
      <c r="B188" s="154" t="s">
        <v>317</v>
      </c>
      <c r="C188" s="156">
        <v>29.550000000000004</v>
      </c>
      <c r="D188" s="128" t="s">
        <v>176</v>
      </c>
      <c r="E188" s="41"/>
      <c r="F188" s="301">
        <f>E188*C188</f>
        <v>0</v>
      </c>
    </row>
    <row r="189" spans="1:6" s="2" customFormat="1" x14ac:dyDescent="0.25">
      <c r="A189" s="118">
        <v>2.8</v>
      </c>
      <c r="B189" s="157" t="s">
        <v>318</v>
      </c>
      <c r="C189" s="158"/>
      <c r="D189" s="159"/>
      <c r="E189" s="45"/>
      <c r="F189" s="302">
        <f>SUM(F190:F194)</f>
        <v>0</v>
      </c>
    </row>
    <row r="190" spans="1:6" s="2" customFormat="1" ht="27.6" x14ac:dyDescent="0.25">
      <c r="A190" s="123"/>
      <c r="B190" s="160" t="s">
        <v>319</v>
      </c>
      <c r="C190" s="156"/>
      <c r="D190" s="128"/>
      <c r="E190" s="41"/>
      <c r="F190" s="301"/>
    </row>
    <row r="191" spans="1:6" s="2" customFormat="1" ht="18.75" customHeight="1" x14ac:dyDescent="0.25">
      <c r="A191" s="112" t="s">
        <v>320</v>
      </c>
      <c r="B191" s="154" t="s">
        <v>321</v>
      </c>
      <c r="C191" s="130">
        <f>24*4</f>
        <v>96</v>
      </c>
      <c r="D191" s="128" t="s">
        <v>204</v>
      </c>
      <c r="E191" s="41"/>
      <c r="F191" s="301">
        <f>E191*C191</f>
        <v>0</v>
      </c>
    </row>
    <row r="192" spans="1:6" s="2" customFormat="1" x14ac:dyDescent="0.25">
      <c r="A192" s="112" t="s">
        <v>322</v>
      </c>
      <c r="B192" s="154" t="s">
        <v>323</v>
      </c>
      <c r="C192" s="130">
        <v>4</v>
      </c>
      <c r="D192" s="128" t="s">
        <v>204</v>
      </c>
      <c r="E192" s="41"/>
      <c r="F192" s="301">
        <f>E192*C192</f>
        <v>0</v>
      </c>
    </row>
    <row r="193" spans="1:6" s="2" customFormat="1" x14ac:dyDescent="0.25">
      <c r="A193" s="112" t="s">
        <v>324</v>
      </c>
      <c r="B193" s="154" t="s">
        <v>325</v>
      </c>
      <c r="C193" s="130">
        <v>4</v>
      </c>
      <c r="D193" s="128" t="s">
        <v>204</v>
      </c>
      <c r="E193" s="41"/>
      <c r="F193" s="301">
        <f>E193*C193</f>
        <v>0</v>
      </c>
    </row>
    <row r="194" spans="1:6" s="2" customFormat="1" x14ac:dyDescent="0.25">
      <c r="A194" s="112" t="s">
        <v>326</v>
      </c>
      <c r="B194" s="124" t="s">
        <v>327</v>
      </c>
      <c r="C194" s="127">
        <v>4</v>
      </c>
      <c r="D194" s="123" t="s">
        <v>204</v>
      </c>
      <c r="E194" s="15"/>
      <c r="F194" s="301">
        <f>E194*C194</f>
        <v>0</v>
      </c>
    </row>
    <row r="195" spans="1:6" s="2" customFormat="1" x14ac:dyDescent="0.25">
      <c r="A195" s="161">
        <v>2.9</v>
      </c>
      <c r="B195" s="162" t="s">
        <v>328</v>
      </c>
      <c r="C195" s="163"/>
      <c r="D195" s="163"/>
      <c r="E195" s="46"/>
      <c r="F195" s="303">
        <f>SUM(F196:F224)</f>
        <v>0</v>
      </c>
    </row>
    <row r="196" spans="1:6" s="2" customFormat="1" ht="14.4" x14ac:dyDescent="0.25">
      <c r="A196" s="112"/>
      <c r="B196" s="164" t="s">
        <v>61</v>
      </c>
      <c r="C196" s="146"/>
      <c r="D196" s="146"/>
      <c r="E196" s="47"/>
      <c r="F196" s="304"/>
    </row>
    <row r="197" spans="1:6" s="2" customFormat="1" ht="16.8" x14ac:dyDescent="0.25">
      <c r="A197" s="112" t="s">
        <v>329</v>
      </c>
      <c r="B197" s="124" t="s">
        <v>330</v>
      </c>
      <c r="C197" s="165">
        <v>0.216</v>
      </c>
      <c r="D197" s="146" t="s">
        <v>961</v>
      </c>
      <c r="E197" s="47"/>
      <c r="F197" s="305">
        <f>C197*E197</f>
        <v>0</v>
      </c>
    </row>
    <row r="198" spans="1:6" s="2" customFormat="1" ht="16.8" x14ac:dyDescent="0.25">
      <c r="A198" s="112" t="s">
        <v>331</v>
      </c>
      <c r="B198" s="124" t="s">
        <v>332</v>
      </c>
      <c r="C198" s="165">
        <v>0.216</v>
      </c>
      <c r="D198" s="146" t="s">
        <v>961</v>
      </c>
      <c r="E198" s="47"/>
      <c r="F198" s="305">
        <f t="shared" ref="F198:F203" si="11">C198*E198</f>
        <v>0</v>
      </c>
    </row>
    <row r="199" spans="1:6" s="2" customFormat="1" ht="14.4" x14ac:dyDescent="0.25">
      <c r="A199" s="112"/>
      <c r="B199" s="164" t="s">
        <v>333</v>
      </c>
      <c r="C199" s="166"/>
      <c r="D199" s="167"/>
      <c r="E199" s="47"/>
      <c r="F199" s="305"/>
    </row>
    <row r="200" spans="1:6" s="2" customFormat="1" ht="16.8" x14ac:dyDescent="0.25">
      <c r="A200" s="112" t="s">
        <v>334</v>
      </c>
      <c r="B200" s="105" t="s">
        <v>335</v>
      </c>
      <c r="C200" s="168">
        <v>1.7999999999999999E-2</v>
      </c>
      <c r="D200" s="169" t="s">
        <v>961</v>
      </c>
      <c r="E200" s="47"/>
      <c r="F200" s="305">
        <f t="shared" si="11"/>
        <v>0</v>
      </c>
    </row>
    <row r="201" spans="1:6" s="2" customFormat="1" ht="14.4" x14ac:dyDescent="0.25">
      <c r="A201" s="112"/>
      <c r="B201" s="164" t="s">
        <v>336</v>
      </c>
      <c r="C201" s="166"/>
      <c r="D201" s="167"/>
      <c r="E201" s="47"/>
      <c r="F201" s="305"/>
    </row>
    <row r="202" spans="1:6" s="2" customFormat="1" ht="16.8" x14ac:dyDescent="0.25">
      <c r="A202" s="112" t="s">
        <v>337</v>
      </c>
      <c r="B202" s="124" t="s">
        <v>338</v>
      </c>
      <c r="C202" s="165">
        <v>0.216</v>
      </c>
      <c r="D202" s="146" t="s">
        <v>961</v>
      </c>
      <c r="E202" s="47"/>
      <c r="F202" s="305">
        <f t="shared" si="11"/>
        <v>0</v>
      </c>
    </row>
    <row r="203" spans="1:6" s="2" customFormat="1" ht="16.8" x14ac:dyDescent="0.25">
      <c r="A203" s="112" t="s">
        <v>339</v>
      </c>
      <c r="B203" s="124" t="s">
        <v>340</v>
      </c>
      <c r="C203" s="165">
        <v>1.18</v>
      </c>
      <c r="D203" s="146" t="s">
        <v>961</v>
      </c>
      <c r="E203" s="47"/>
      <c r="F203" s="305">
        <f t="shared" si="11"/>
        <v>0</v>
      </c>
    </row>
    <row r="204" spans="1:6" s="2" customFormat="1" ht="16.8" x14ac:dyDescent="0.25">
      <c r="A204" s="112" t="s">
        <v>341</v>
      </c>
      <c r="B204" s="124" t="s">
        <v>342</v>
      </c>
      <c r="C204" s="165">
        <v>1.1499999999999999</v>
      </c>
      <c r="D204" s="146" t="s">
        <v>961</v>
      </c>
      <c r="E204" s="47"/>
      <c r="F204" s="305">
        <f>C204*E204</f>
        <v>0</v>
      </c>
    </row>
    <row r="205" spans="1:6" s="2" customFormat="1" x14ac:dyDescent="0.25">
      <c r="A205" s="112"/>
      <c r="B205" s="131" t="s">
        <v>130</v>
      </c>
      <c r="C205" s="165"/>
      <c r="D205" s="146"/>
      <c r="E205" s="47"/>
      <c r="F205" s="305"/>
    </row>
    <row r="206" spans="1:6" s="2" customFormat="1" x14ac:dyDescent="0.25">
      <c r="A206" s="112" t="s">
        <v>343</v>
      </c>
      <c r="B206" s="124" t="s">
        <v>344</v>
      </c>
      <c r="C206" s="165">
        <v>63.427999999999997</v>
      </c>
      <c r="D206" s="146" t="s">
        <v>345</v>
      </c>
      <c r="E206" s="47"/>
      <c r="F206" s="305">
        <f t="shared" ref="F206:F207" si="12">C206*E206</f>
        <v>0</v>
      </c>
    </row>
    <row r="207" spans="1:6" s="2" customFormat="1" ht="16.8" x14ac:dyDescent="0.25">
      <c r="A207" s="112" t="s">
        <v>346</v>
      </c>
      <c r="B207" s="137" t="s">
        <v>347</v>
      </c>
      <c r="C207" s="165">
        <v>7.84</v>
      </c>
      <c r="D207" s="170" t="s">
        <v>960</v>
      </c>
      <c r="E207" s="47"/>
      <c r="F207" s="305">
        <f t="shared" si="12"/>
        <v>0</v>
      </c>
    </row>
    <row r="208" spans="1:6" s="2" customFormat="1" x14ac:dyDescent="0.25">
      <c r="A208" s="112"/>
      <c r="B208" s="131" t="s">
        <v>348</v>
      </c>
      <c r="C208" s="165"/>
      <c r="D208" s="146"/>
      <c r="E208" s="47"/>
      <c r="F208" s="305"/>
    </row>
    <row r="209" spans="1:6" s="2" customFormat="1" ht="16.8" x14ac:dyDescent="0.25">
      <c r="A209" s="112" t="s">
        <v>349</v>
      </c>
      <c r="B209" s="171" t="s">
        <v>350</v>
      </c>
      <c r="C209" s="165">
        <v>3.92</v>
      </c>
      <c r="D209" s="146" t="s">
        <v>961</v>
      </c>
      <c r="E209" s="47"/>
      <c r="F209" s="305">
        <f t="shared" ref="F209:F210" si="13">C209*E209</f>
        <v>0</v>
      </c>
    </row>
    <row r="210" spans="1:6" s="2" customFormat="1" ht="16.8" x14ac:dyDescent="0.25">
      <c r="A210" s="112" t="s">
        <v>351</v>
      </c>
      <c r="B210" s="124" t="s">
        <v>352</v>
      </c>
      <c r="C210" s="165">
        <v>1.5680000000000001</v>
      </c>
      <c r="D210" s="146" t="s">
        <v>961</v>
      </c>
      <c r="E210" s="47"/>
      <c r="F210" s="305">
        <f t="shared" si="13"/>
        <v>0</v>
      </c>
    </row>
    <row r="211" spans="1:6" s="2" customFormat="1" ht="14.4" x14ac:dyDescent="0.25">
      <c r="A211" s="112"/>
      <c r="B211" s="164" t="s">
        <v>353</v>
      </c>
      <c r="C211" s="166"/>
      <c r="D211" s="167"/>
      <c r="E211" s="47"/>
      <c r="F211" s="305"/>
    </row>
    <row r="212" spans="1:6" s="2" customFormat="1" ht="27.6" x14ac:dyDescent="0.25">
      <c r="A212" s="112"/>
      <c r="B212" s="172" t="s">
        <v>354</v>
      </c>
      <c r="C212" s="168"/>
      <c r="D212" s="169"/>
      <c r="E212" s="47"/>
      <c r="F212" s="305"/>
    </row>
    <row r="213" spans="1:6" s="2" customFormat="1" ht="41.4" x14ac:dyDescent="0.25">
      <c r="A213" s="112"/>
      <c r="B213" s="172" t="s">
        <v>355</v>
      </c>
      <c r="C213" s="166"/>
      <c r="D213" s="167"/>
      <c r="E213" s="47"/>
      <c r="F213" s="305"/>
    </row>
    <row r="214" spans="1:6" ht="27.6" x14ac:dyDescent="0.25">
      <c r="A214" s="112" t="s">
        <v>356</v>
      </c>
      <c r="B214" s="173" t="s">
        <v>357</v>
      </c>
      <c r="C214" s="166">
        <v>14.4</v>
      </c>
      <c r="D214" s="167" t="s">
        <v>176</v>
      </c>
      <c r="E214" s="48"/>
      <c r="F214" s="305">
        <f t="shared" ref="F214" si="14">C214*E214</f>
        <v>0</v>
      </c>
    </row>
    <row r="215" spans="1:6" s="2" customFormat="1" ht="14.4" x14ac:dyDescent="0.3">
      <c r="A215" s="112"/>
      <c r="B215" s="174" t="s">
        <v>358</v>
      </c>
      <c r="C215" s="166"/>
      <c r="D215" s="167"/>
      <c r="E215" s="49"/>
      <c r="F215" s="305"/>
    </row>
    <row r="216" spans="1:6" s="2" customFormat="1" ht="55.2" x14ac:dyDescent="0.25">
      <c r="A216" s="112"/>
      <c r="B216" s="175" t="s">
        <v>359</v>
      </c>
      <c r="C216" s="166"/>
      <c r="D216" s="146"/>
      <c r="E216" s="48"/>
      <c r="F216" s="306"/>
    </row>
    <row r="217" spans="1:6" s="2" customFormat="1" x14ac:dyDescent="0.25">
      <c r="A217" s="112" t="s">
        <v>360</v>
      </c>
      <c r="B217" s="176" t="s">
        <v>361</v>
      </c>
      <c r="C217" s="166">
        <v>12.14</v>
      </c>
      <c r="D217" s="177" t="s">
        <v>176</v>
      </c>
      <c r="E217" s="51"/>
      <c r="F217" s="305">
        <f t="shared" ref="F217:F221" si="15">C217*E217</f>
        <v>0</v>
      </c>
    </row>
    <row r="218" spans="1:6" s="2" customFormat="1" ht="27.6" x14ac:dyDescent="0.25">
      <c r="A218" s="112" t="s">
        <v>362</v>
      </c>
      <c r="B218" s="176" t="s">
        <v>363</v>
      </c>
      <c r="C218" s="166">
        <v>13.423999999999999</v>
      </c>
      <c r="D218" s="177" t="s">
        <v>176</v>
      </c>
      <c r="E218" s="51"/>
      <c r="F218" s="305">
        <f t="shared" si="15"/>
        <v>0</v>
      </c>
    </row>
    <row r="219" spans="1:6" s="2" customFormat="1" ht="27.6" x14ac:dyDescent="0.25">
      <c r="A219" s="112" t="s">
        <v>364</v>
      </c>
      <c r="B219" s="176" t="s">
        <v>365</v>
      </c>
      <c r="C219" s="166">
        <v>13.82123</v>
      </c>
      <c r="D219" s="177" t="s">
        <v>176</v>
      </c>
      <c r="E219" s="52"/>
      <c r="F219" s="305">
        <f t="shared" si="15"/>
        <v>0</v>
      </c>
    </row>
    <row r="220" spans="1:6" s="2" customFormat="1" ht="27.6" x14ac:dyDescent="0.25">
      <c r="A220" s="112" t="s">
        <v>366</v>
      </c>
      <c r="B220" s="176" t="s">
        <v>367</v>
      </c>
      <c r="C220" s="166">
        <v>36.94</v>
      </c>
      <c r="D220" s="177" t="s">
        <v>176</v>
      </c>
      <c r="E220" s="52"/>
      <c r="F220" s="305">
        <f t="shared" si="15"/>
        <v>0</v>
      </c>
    </row>
    <row r="221" spans="1:6" s="2" customFormat="1" ht="27.6" x14ac:dyDescent="0.25">
      <c r="A221" s="112" t="s">
        <v>368</v>
      </c>
      <c r="B221" s="176" t="s">
        <v>369</v>
      </c>
      <c r="C221" s="166">
        <v>30.88</v>
      </c>
      <c r="D221" s="177" t="s">
        <v>176</v>
      </c>
      <c r="E221" s="52"/>
      <c r="F221" s="305">
        <f t="shared" si="15"/>
        <v>0</v>
      </c>
    </row>
    <row r="222" spans="1:6" s="2" customFormat="1" ht="14.4" x14ac:dyDescent="0.3">
      <c r="A222" s="112"/>
      <c r="B222" s="174" t="s">
        <v>209</v>
      </c>
      <c r="C222" s="166"/>
      <c r="D222" s="177"/>
      <c r="E222" s="52"/>
      <c r="F222" s="305"/>
    </row>
    <row r="223" spans="1:6" s="2" customFormat="1" ht="27.6" x14ac:dyDescent="0.25">
      <c r="A223" s="112" t="s">
        <v>370</v>
      </c>
      <c r="B223" s="171" t="s">
        <v>371</v>
      </c>
      <c r="C223" s="166">
        <v>22.260999999999999</v>
      </c>
      <c r="D223" s="177" t="s">
        <v>960</v>
      </c>
      <c r="E223" s="48"/>
      <c r="F223" s="305">
        <f t="shared" ref="F223:F224" si="16">C223*E223</f>
        <v>0</v>
      </c>
    </row>
    <row r="224" spans="1:6" s="2" customFormat="1" ht="27.6" x14ac:dyDescent="0.25">
      <c r="A224" s="112" t="s">
        <v>372</v>
      </c>
      <c r="B224" s="171" t="s">
        <v>373</v>
      </c>
      <c r="C224" s="178">
        <v>13.423999999999999</v>
      </c>
      <c r="D224" s="167" t="s">
        <v>176</v>
      </c>
      <c r="E224" s="53"/>
      <c r="F224" s="307">
        <f t="shared" si="16"/>
        <v>0</v>
      </c>
    </row>
    <row r="225" spans="1:6" s="2" customFormat="1" x14ac:dyDescent="0.25">
      <c r="A225" s="112"/>
      <c r="B225" s="113"/>
      <c r="C225" s="113"/>
      <c r="D225" s="113"/>
      <c r="E225" s="37"/>
      <c r="F225" s="292"/>
    </row>
    <row r="226" spans="1:6" s="2" customFormat="1" x14ac:dyDescent="0.25">
      <c r="A226" s="114" t="s">
        <v>374</v>
      </c>
      <c r="B226" s="88" t="s">
        <v>953</v>
      </c>
      <c r="C226" s="179"/>
      <c r="D226" s="180"/>
      <c r="E226" s="54"/>
      <c r="F226" s="308">
        <f>SUM(F227:F340)/2</f>
        <v>0</v>
      </c>
    </row>
    <row r="227" spans="1:6" s="2" customFormat="1" x14ac:dyDescent="0.25">
      <c r="A227" s="181"/>
      <c r="B227" s="182" t="s">
        <v>375</v>
      </c>
      <c r="C227" s="183"/>
      <c r="D227" s="184"/>
      <c r="E227" s="55"/>
      <c r="F227" s="302">
        <f>SUM(F228:F281)</f>
        <v>0</v>
      </c>
    </row>
    <row r="228" spans="1:6" s="2" customFormat="1" ht="14.4" x14ac:dyDescent="0.25">
      <c r="A228" s="120">
        <v>3.1</v>
      </c>
      <c r="B228" s="164" t="s">
        <v>376</v>
      </c>
      <c r="C228" s="185"/>
      <c r="D228" s="170"/>
      <c r="E228" s="56"/>
      <c r="F228" s="309"/>
    </row>
    <row r="229" spans="1:6" s="2" customFormat="1" x14ac:dyDescent="0.25">
      <c r="A229" s="186" t="s">
        <v>377</v>
      </c>
      <c r="B229" s="173" t="s">
        <v>378</v>
      </c>
      <c r="C229" s="187">
        <v>338.44499999999999</v>
      </c>
      <c r="D229" s="123" t="s">
        <v>379</v>
      </c>
      <c r="E229" s="27"/>
      <c r="F229" s="310">
        <f t="shared" ref="F229:F234" si="17">E229*C229</f>
        <v>0</v>
      </c>
    </row>
    <row r="230" spans="1:6" s="2" customFormat="1" x14ac:dyDescent="0.25">
      <c r="A230" s="186" t="s">
        <v>380</v>
      </c>
      <c r="B230" s="173" t="s">
        <v>381</v>
      </c>
      <c r="C230" s="187">
        <v>338.44499999999999</v>
      </c>
      <c r="D230" s="123" t="s">
        <v>379</v>
      </c>
      <c r="E230" s="27"/>
      <c r="F230" s="310">
        <f t="shared" si="17"/>
        <v>0</v>
      </c>
    </row>
    <row r="231" spans="1:6" s="2" customFormat="1" x14ac:dyDescent="0.25">
      <c r="A231" s="186" t="s">
        <v>382</v>
      </c>
      <c r="B231" s="173" t="s">
        <v>383</v>
      </c>
      <c r="C231" s="187">
        <v>20.924999999999997</v>
      </c>
      <c r="D231" s="123" t="s">
        <v>384</v>
      </c>
      <c r="E231" s="27"/>
      <c r="F231" s="310">
        <f t="shared" si="17"/>
        <v>0</v>
      </c>
    </row>
    <row r="232" spans="1:6" s="2" customFormat="1" x14ac:dyDescent="0.25">
      <c r="A232" s="186" t="s">
        <v>385</v>
      </c>
      <c r="B232" s="173" t="s">
        <v>386</v>
      </c>
      <c r="C232" s="187">
        <v>20.924999999999997</v>
      </c>
      <c r="D232" s="123" t="s">
        <v>384</v>
      </c>
      <c r="E232" s="27"/>
      <c r="F232" s="310">
        <f t="shared" si="17"/>
        <v>0</v>
      </c>
    </row>
    <row r="233" spans="1:6" s="2" customFormat="1" ht="27.6" x14ac:dyDescent="0.25">
      <c r="A233" s="186" t="s">
        <v>387</v>
      </c>
      <c r="B233" s="173" t="s">
        <v>388</v>
      </c>
      <c r="C233" s="187">
        <v>31.987499999999997</v>
      </c>
      <c r="D233" s="123" t="s">
        <v>384</v>
      </c>
      <c r="E233" s="27"/>
      <c r="F233" s="310">
        <f t="shared" si="17"/>
        <v>0</v>
      </c>
    </row>
    <row r="234" spans="1:6" s="2" customFormat="1" x14ac:dyDescent="0.25">
      <c r="A234" s="186" t="s">
        <v>389</v>
      </c>
      <c r="B234" s="173" t="s">
        <v>390</v>
      </c>
      <c r="C234" s="187">
        <v>9.8040000000000003</v>
      </c>
      <c r="D234" s="123" t="s">
        <v>384</v>
      </c>
      <c r="E234" s="27"/>
      <c r="F234" s="310">
        <f t="shared" si="17"/>
        <v>0</v>
      </c>
    </row>
    <row r="235" spans="1:6" s="2" customFormat="1" ht="14.4" x14ac:dyDescent="0.25">
      <c r="A235" s="112"/>
      <c r="B235" s="164" t="s">
        <v>391</v>
      </c>
      <c r="C235" s="188"/>
      <c r="D235" s="170"/>
      <c r="E235" s="41"/>
      <c r="F235" s="309"/>
    </row>
    <row r="236" spans="1:6" s="2" customFormat="1" x14ac:dyDescent="0.25">
      <c r="A236" s="186" t="s">
        <v>392</v>
      </c>
      <c r="B236" s="173" t="s">
        <v>85</v>
      </c>
      <c r="C236" s="187">
        <v>79.661699999999996</v>
      </c>
      <c r="D236" s="123" t="s">
        <v>384</v>
      </c>
      <c r="E236" s="27"/>
      <c r="F236" s="310">
        <f>E236*C236</f>
        <v>0</v>
      </c>
    </row>
    <row r="237" spans="1:6" s="2" customFormat="1" ht="14.4" x14ac:dyDescent="0.25">
      <c r="A237" s="112"/>
      <c r="B237" s="164" t="s">
        <v>393</v>
      </c>
      <c r="C237" s="188"/>
      <c r="D237" s="170"/>
      <c r="E237" s="41"/>
      <c r="F237" s="309"/>
    </row>
    <row r="238" spans="1:6" s="2" customFormat="1" ht="27.6" x14ac:dyDescent="0.25">
      <c r="A238" s="186" t="s">
        <v>394</v>
      </c>
      <c r="B238" s="173" t="s">
        <v>395</v>
      </c>
      <c r="C238" s="187">
        <v>9.389800000000001</v>
      </c>
      <c r="D238" s="123" t="s">
        <v>384</v>
      </c>
      <c r="E238" s="27"/>
      <c r="F238" s="310">
        <f t="shared" ref="F238:F239" si="18">E238*C238</f>
        <v>0</v>
      </c>
    </row>
    <row r="239" spans="1:6" s="2" customFormat="1" x14ac:dyDescent="0.25">
      <c r="A239" s="186" t="s">
        <v>396</v>
      </c>
      <c r="B239" s="173" t="s">
        <v>397</v>
      </c>
      <c r="C239" s="187">
        <v>16.467500000000001</v>
      </c>
      <c r="D239" s="123" t="s">
        <v>384</v>
      </c>
      <c r="E239" s="27"/>
      <c r="F239" s="310">
        <f t="shared" si="18"/>
        <v>0</v>
      </c>
    </row>
    <row r="240" spans="1:6" s="2" customFormat="1" ht="14.4" x14ac:dyDescent="0.25">
      <c r="A240" s="112"/>
      <c r="B240" s="164" t="s">
        <v>398</v>
      </c>
      <c r="C240" s="187"/>
      <c r="D240" s="112"/>
      <c r="E240" s="28"/>
      <c r="F240" s="311"/>
    </row>
    <row r="241" spans="1:6" s="2" customFormat="1" ht="27.6" x14ac:dyDescent="0.25">
      <c r="A241" s="186" t="s">
        <v>399</v>
      </c>
      <c r="B241" s="173" t="s">
        <v>400</v>
      </c>
      <c r="C241" s="187">
        <v>52.552999999999997</v>
      </c>
      <c r="D241" s="123" t="s">
        <v>379</v>
      </c>
      <c r="E241" s="27"/>
      <c r="F241" s="310">
        <f>E241*C241</f>
        <v>0</v>
      </c>
    </row>
    <row r="242" spans="1:6" s="2" customFormat="1" ht="14.4" x14ac:dyDescent="0.25">
      <c r="A242" s="112"/>
      <c r="B242" s="164" t="s">
        <v>106</v>
      </c>
      <c r="C242" s="187"/>
      <c r="D242" s="112"/>
      <c r="E242" s="28"/>
      <c r="F242" s="311"/>
    </row>
    <row r="243" spans="1:6" s="2" customFormat="1" x14ac:dyDescent="0.25">
      <c r="A243" s="120"/>
      <c r="B243" s="189" t="s">
        <v>401</v>
      </c>
      <c r="C243" s="187"/>
      <c r="D243" s="112"/>
      <c r="E243" s="28"/>
      <c r="F243" s="311"/>
    </row>
    <row r="244" spans="1:6" s="2" customFormat="1" x14ac:dyDescent="0.25">
      <c r="A244" s="186" t="s">
        <v>402</v>
      </c>
      <c r="B244" s="173" t="s">
        <v>403</v>
      </c>
      <c r="C244" s="187">
        <v>1.1400000000000001</v>
      </c>
      <c r="D244" s="123" t="s">
        <v>384</v>
      </c>
      <c r="E244" s="27"/>
      <c r="F244" s="310">
        <f t="shared" ref="F244:F246" si="19">E244*C244</f>
        <v>0</v>
      </c>
    </row>
    <row r="245" spans="1:6" s="2" customFormat="1" x14ac:dyDescent="0.25">
      <c r="A245" s="186" t="s">
        <v>404</v>
      </c>
      <c r="B245" s="173" t="s">
        <v>405</v>
      </c>
      <c r="C245" s="187">
        <v>0.49</v>
      </c>
      <c r="D245" s="123" t="s">
        <v>384</v>
      </c>
      <c r="E245" s="27"/>
      <c r="F245" s="310">
        <f t="shared" si="19"/>
        <v>0</v>
      </c>
    </row>
    <row r="246" spans="1:6" s="2" customFormat="1" x14ac:dyDescent="0.25">
      <c r="A246" s="186" t="s">
        <v>406</v>
      </c>
      <c r="B246" s="173" t="s">
        <v>407</v>
      </c>
      <c r="C246" s="187">
        <v>0.72</v>
      </c>
      <c r="D246" s="123" t="s">
        <v>384</v>
      </c>
      <c r="E246" s="27"/>
      <c r="F246" s="310">
        <f t="shared" si="19"/>
        <v>0</v>
      </c>
    </row>
    <row r="247" spans="1:6" s="2" customFormat="1" x14ac:dyDescent="0.25">
      <c r="A247" s="112"/>
      <c r="B247" s="189" t="s">
        <v>408</v>
      </c>
      <c r="C247" s="187"/>
      <c r="D247" s="112"/>
      <c r="E247" s="28"/>
      <c r="F247" s="311"/>
    </row>
    <row r="248" spans="1:6" s="2" customFormat="1" x14ac:dyDescent="0.25">
      <c r="A248" s="186" t="s">
        <v>409</v>
      </c>
      <c r="B248" s="173" t="s">
        <v>410</v>
      </c>
      <c r="C248" s="187">
        <v>2.2124999999999999</v>
      </c>
      <c r="D248" s="123" t="s">
        <v>384</v>
      </c>
      <c r="E248" s="27"/>
      <c r="F248" s="310">
        <f t="shared" ref="F248:F255" si="20">E248*C248</f>
        <v>0</v>
      </c>
    </row>
    <row r="249" spans="1:6" s="2" customFormat="1" x14ac:dyDescent="0.25">
      <c r="A249" s="186" t="s">
        <v>411</v>
      </c>
      <c r="B249" s="173" t="s">
        <v>412</v>
      </c>
      <c r="C249" s="187">
        <v>0.91800000000000004</v>
      </c>
      <c r="D249" s="123" t="s">
        <v>384</v>
      </c>
      <c r="E249" s="27"/>
      <c r="F249" s="310">
        <f t="shared" si="20"/>
        <v>0</v>
      </c>
    </row>
    <row r="250" spans="1:6" s="2" customFormat="1" x14ac:dyDescent="0.25">
      <c r="A250" s="186" t="s">
        <v>413</v>
      </c>
      <c r="B250" s="173" t="s">
        <v>414</v>
      </c>
      <c r="C250" s="187">
        <v>2.4500000000000002</v>
      </c>
      <c r="D250" s="123" t="s">
        <v>384</v>
      </c>
      <c r="E250" s="27"/>
      <c r="F250" s="310">
        <f t="shared" si="20"/>
        <v>0</v>
      </c>
    </row>
    <row r="251" spans="1:6" s="2" customFormat="1" x14ac:dyDescent="0.25">
      <c r="A251" s="186" t="s">
        <v>415</v>
      </c>
      <c r="B251" s="173" t="s">
        <v>416</v>
      </c>
      <c r="C251" s="187">
        <v>1.0499999999999998</v>
      </c>
      <c r="D251" s="123" t="s">
        <v>384</v>
      </c>
      <c r="E251" s="27"/>
      <c r="F251" s="310">
        <f t="shared" si="20"/>
        <v>0</v>
      </c>
    </row>
    <row r="252" spans="1:6" s="2" customFormat="1" x14ac:dyDescent="0.25">
      <c r="A252" s="186" t="s">
        <v>417</v>
      </c>
      <c r="B252" s="173" t="s">
        <v>418</v>
      </c>
      <c r="C252" s="187">
        <v>3.7970000000000002</v>
      </c>
      <c r="D252" s="123" t="s">
        <v>384</v>
      </c>
      <c r="E252" s="27"/>
      <c r="F252" s="310">
        <f t="shared" si="20"/>
        <v>0</v>
      </c>
    </row>
    <row r="253" spans="1:6" s="2" customFormat="1" x14ac:dyDescent="0.25">
      <c r="A253" s="186" t="s">
        <v>419</v>
      </c>
      <c r="B253" s="173" t="s">
        <v>420</v>
      </c>
      <c r="C253" s="187">
        <v>2.1360000000000001</v>
      </c>
      <c r="D253" s="123" t="s">
        <v>384</v>
      </c>
      <c r="E253" s="27"/>
      <c r="F253" s="310">
        <f t="shared" si="20"/>
        <v>0</v>
      </c>
    </row>
    <row r="254" spans="1:6" s="2" customFormat="1" x14ac:dyDescent="0.25">
      <c r="A254" s="186" t="s">
        <v>421</v>
      </c>
      <c r="B254" s="173" t="s">
        <v>422</v>
      </c>
      <c r="C254" s="187">
        <v>1.8784000000000003</v>
      </c>
      <c r="D254" s="123" t="s">
        <v>384</v>
      </c>
      <c r="E254" s="27"/>
      <c r="F254" s="310">
        <f t="shared" si="20"/>
        <v>0</v>
      </c>
    </row>
    <row r="255" spans="1:6" s="2" customFormat="1" x14ac:dyDescent="0.25">
      <c r="A255" s="186" t="s">
        <v>423</v>
      </c>
      <c r="B255" s="173" t="s">
        <v>424</v>
      </c>
      <c r="C255" s="187">
        <v>1.3950000000000002</v>
      </c>
      <c r="D255" s="123" t="s">
        <v>384</v>
      </c>
      <c r="E255" s="27"/>
      <c r="F255" s="310">
        <f t="shared" si="20"/>
        <v>0</v>
      </c>
    </row>
    <row r="256" spans="1:6" s="2" customFormat="1" ht="14.4" x14ac:dyDescent="0.25">
      <c r="A256" s="112"/>
      <c r="B256" s="164" t="s">
        <v>425</v>
      </c>
      <c r="C256" s="187"/>
      <c r="D256" s="112"/>
      <c r="E256" s="28"/>
      <c r="F256" s="311"/>
    </row>
    <row r="257" spans="1:6" s="2" customFormat="1" ht="27.6" x14ac:dyDescent="0.25">
      <c r="A257" s="190"/>
      <c r="B257" s="189" t="s">
        <v>426</v>
      </c>
      <c r="C257" s="187"/>
      <c r="D257" s="112"/>
      <c r="E257" s="28"/>
      <c r="F257" s="311"/>
    </row>
    <row r="258" spans="1:6" s="2" customFormat="1" x14ac:dyDescent="0.25">
      <c r="A258" s="186" t="s">
        <v>427</v>
      </c>
      <c r="B258" s="173" t="s">
        <v>428</v>
      </c>
      <c r="C258" s="187">
        <v>133.98400000000001</v>
      </c>
      <c r="D258" s="112" t="s">
        <v>135</v>
      </c>
      <c r="E258" s="27"/>
      <c r="F258" s="310">
        <f t="shared" ref="F258:F261" si="21">E258*C258</f>
        <v>0</v>
      </c>
    </row>
    <row r="259" spans="1:6" s="2" customFormat="1" x14ac:dyDescent="0.25">
      <c r="A259" s="186" t="s">
        <v>429</v>
      </c>
      <c r="B259" s="173" t="s">
        <v>430</v>
      </c>
      <c r="C259" s="187">
        <v>165.84960000000001</v>
      </c>
      <c r="D259" s="112" t="s">
        <v>135</v>
      </c>
      <c r="E259" s="27"/>
      <c r="F259" s="310">
        <f t="shared" si="21"/>
        <v>0</v>
      </c>
    </row>
    <row r="260" spans="1:6" s="2" customFormat="1" x14ac:dyDescent="0.25">
      <c r="A260" s="186" t="s">
        <v>431</v>
      </c>
      <c r="B260" s="173" t="s">
        <v>432</v>
      </c>
      <c r="C260" s="187">
        <v>420.43599999999998</v>
      </c>
      <c r="D260" s="112" t="s">
        <v>135</v>
      </c>
      <c r="E260" s="27"/>
      <c r="F260" s="310">
        <f t="shared" si="21"/>
        <v>0</v>
      </c>
    </row>
    <row r="261" spans="1:6" s="2" customFormat="1" x14ac:dyDescent="0.25">
      <c r="A261" s="186" t="s">
        <v>433</v>
      </c>
      <c r="B261" s="173" t="s">
        <v>434</v>
      </c>
      <c r="C261" s="187">
        <v>248.37600000000003</v>
      </c>
      <c r="D261" s="112" t="s">
        <v>135</v>
      </c>
      <c r="E261" s="27"/>
      <c r="F261" s="310">
        <f t="shared" si="21"/>
        <v>0</v>
      </c>
    </row>
    <row r="262" spans="1:6" s="2" customFormat="1" ht="27.6" x14ac:dyDescent="0.25">
      <c r="A262" s="112"/>
      <c r="B262" s="189" t="s">
        <v>435</v>
      </c>
      <c r="C262" s="187"/>
      <c r="D262" s="112"/>
      <c r="E262" s="28"/>
      <c r="F262" s="311"/>
    </row>
    <row r="263" spans="1:6" s="2" customFormat="1" x14ac:dyDescent="0.25">
      <c r="A263" s="186" t="s">
        <v>436</v>
      </c>
      <c r="B263" s="173" t="s">
        <v>437</v>
      </c>
      <c r="C263" s="187">
        <v>51.534000000000006</v>
      </c>
      <c r="D263" s="123" t="s">
        <v>379</v>
      </c>
      <c r="E263" s="27"/>
      <c r="F263" s="310">
        <f>E263*C263</f>
        <v>0</v>
      </c>
    </row>
    <row r="264" spans="1:6" s="2" customFormat="1" ht="14.4" x14ac:dyDescent="0.25">
      <c r="A264" s="186"/>
      <c r="B264" s="164" t="s">
        <v>438</v>
      </c>
      <c r="C264" s="187"/>
      <c r="D264" s="112"/>
      <c r="E264" s="28"/>
      <c r="F264" s="311"/>
    </row>
    <row r="265" spans="1:6" s="2" customFormat="1" x14ac:dyDescent="0.25">
      <c r="A265" s="186" t="s">
        <v>439</v>
      </c>
      <c r="B265" s="173" t="s">
        <v>440</v>
      </c>
      <c r="C265" s="187">
        <v>13.770000000000003</v>
      </c>
      <c r="D265" s="123" t="s">
        <v>379</v>
      </c>
      <c r="E265" s="27"/>
      <c r="F265" s="310">
        <f t="shared" ref="F265:F268" si="22">E265*C265</f>
        <v>0</v>
      </c>
    </row>
    <row r="266" spans="1:6" s="2" customFormat="1" x14ac:dyDescent="0.25">
      <c r="A266" s="186" t="s">
        <v>441</v>
      </c>
      <c r="B266" s="173" t="s">
        <v>442</v>
      </c>
      <c r="C266" s="187">
        <v>7.375</v>
      </c>
      <c r="D266" s="123" t="s">
        <v>379</v>
      </c>
      <c r="E266" s="27"/>
      <c r="F266" s="310">
        <f t="shared" si="22"/>
        <v>0</v>
      </c>
    </row>
    <row r="267" spans="1:6" s="2" customFormat="1" x14ac:dyDescent="0.25">
      <c r="A267" s="186" t="s">
        <v>443</v>
      </c>
      <c r="B267" s="173" t="s">
        <v>444</v>
      </c>
      <c r="C267" s="187">
        <v>23.58</v>
      </c>
      <c r="D267" s="123" t="s">
        <v>379</v>
      </c>
      <c r="E267" s="27"/>
      <c r="F267" s="310">
        <f t="shared" si="22"/>
        <v>0</v>
      </c>
    </row>
    <row r="268" spans="1:6" s="2" customFormat="1" x14ac:dyDescent="0.25">
      <c r="A268" s="186" t="s">
        <v>445</v>
      </c>
      <c r="B268" s="173" t="s">
        <v>446</v>
      </c>
      <c r="C268" s="187">
        <v>4.3159999999999998</v>
      </c>
      <c r="D268" s="123" t="s">
        <v>379</v>
      </c>
      <c r="E268" s="27"/>
      <c r="F268" s="310">
        <f t="shared" si="22"/>
        <v>0</v>
      </c>
    </row>
    <row r="269" spans="1:6" s="2" customFormat="1" ht="14.4" x14ac:dyDescent="0.25">
      <c r="A269" s="191"/>
      <c r="B269" s="192" t="s">
        <v>447</v>
      </c>
      <c r="C269" s="187"/>
      <c r="D269" s="112"/>
      <c r="E269" s="28"/>
      <c r="F269" s="311"/>
    </row>
    <row r="270" spans="1:6" s="2" customFormat="1" ht="27.6" x14ac:dyDescent="0.25">
      <c r="A270" s="112"/>
      <c r="B270" s="189" t="s">
        <v>448</v>
      </c>
      <c r="C270" s="187"/>
      <c r="D270" s="112"/>
      <c r="E270" s="28"/>
      <c r="F270" s="311"/>
    </row>
    <row r="271" spans="1:6" s="2" customFormat="1" x14ac:dyDescent="0.25">
      <c r="A271" s="186" t="s">
        <v>445</v>
      </c>
      <c r="B271" s="173" t="s">
        <v>449</v>
      </c>
      <c r="C271" s="187">
        <v>59.84</v>
      </c>
      <c r="D271" s="123" t="s">
        <v>379</v>
      </c>
      <c r="E271" s="27"/>
      <c r="F271" s="310">
        <f t="shared" ref="F271:F272" si="23">E271*C271</f>
        <v>0</v>
      </c>
    </row>
    <row r="272" spans="1:6" s="2" customFormat="1" x14ac:dyDescent="0.25">
      <c r="A272" s="186" t="s">
        <v>450</v>
      </c>
      <c r="B272" s="173" t="s">
        <v>451</v>
      </c>
      <c r="C272" s="187">
        <v>32.862499999999997</v>
      </c>
      <c r="D272" s="123" t="s">
        <v>379</v>
      </c>
      <c r="E272" s="27"/>
      <c r="F272" s="310">
        <f t="shared" si="23"/>
        <v>0</v>
      </c>
    </row>
    <row r="273" spans="1:6" s="2" customFormat="1" ht="14.4" x14ac:dyDescent="0.25">
      <c r="A273" s="112"/>
      <c r="B273" s="164" t="s">
        <v>452</v>
      </c>
      <c r="C273" s="187"/>
      <c r="D273" s="112"/>
      <c r="E273" s="28"/>
      <c r="F273" s="311"/>
    </row>
    <row r="274" spans="1:6" s="2" customFormat="1" x14ac:dyDescent="0.25">
      <c r="A274" s="186" t="s">
        <v>453</v>
      </c>
      <c r="B274" s="173" t="s">
        <v>454</v>
      </c>
      <c r="C274" s="187">
        <v>34.300000000000004</v>
      </c>
      <c r="D274" s="123" t="s">
        <v>176</v>
      </c>
      <c r="E274" s="27"/>
      <c r="F274" s="310">
        <f>E274*C274</f>
        <v>0</v>
      </c>
    </row>
    <row r="275" spans="1:6" s="2" customFormat="1" ht="14.4" x14ac:dyDescent="0.25">
      <c r="A275" s="120"/>
      <c r="B275" s="164" t="s">
        <v>455</v>
      </c>
      <c r="C275" s="187"/>
      <c r="D275" s="112"/>
      <c r="E275" s="28"/>
      <c r="F275" s="311"/>
    </row>
    <row r="276" spans="1:6" s="2" customFormat="1" x14ac:dyDescent="0.25">
      <c r="A276" s="186" t="s">
        <v>456</v>
      </c>
      <c r="B276" s="173" t="s">
        <v>457</v>
      </c>
      <c r="C276" s="187">
        <v>23.72</v>
      </c>
      <c r="D276" s="123" t="s">
        <v>379</v>
      </c>
      <c r="E276" s="27"/>
      <c r="F276" s="310">
        <f t="shared" ref="F276:F278" si="24">E276*C276</f>
        <v>0</v>
      </c>
    </row>
    <row r="277" spans="1:6" s="2" customFormat="1" x14ac:dyDescent="0.25">
      <c r="A277" s="186" t="s">
        <v>458</v>
      </c>
      <c r="B277" s="173" t="s">
        <v>459</v>
      </c>
      <c r="C277" s="187">
        <v>51.449999999999996</v>
      </c>
      <c r="D277" s="123" t="s">
        <v>379</v>
      </c>
      <c r="E277" s="58"/>
      <c r="F277" s="310">
        <f t="shared" si="24"/>
        <v>0</v>
      </c>
    </row>
    <row r="278" spans="1:6" s="2" customFormat="1" x14ac:dyDescent="0.25">
      <c r="A278" s="186" t="s">
        <v>460</v>
      </c>
      <c r="B278" s="173" t="s">
        <v>461</v>
      </c>
      <c r="C278" s="187">
        <v>23.72</v>
      </c>
      <c r="D278" s="123" t="s">
        <v>379</v>
      </c>
      <c r="E278" s="58"/>
      <c r="F278" s="310">
        <f t="shared" si="24"/>
        <v>0</v>
      </c>
    </row>
    <row r="279" spans="1:6" s="2" customFormat="1" ht="14.4" x14ac:dyDescent="0.25">
      <c r="A279" s="112"/>
      <c r="B279" s="193" t="s">
        <v>462</v>
      </c>
      <c r="C279" s="187"/>
      <c r="D279" s="112"/>
      <c r="E279" s="27"/>
      <c r="F279" s="311"/>
    </row>
    <row r="280" spans="1:6" s="2" customFormat="1" x14ac:dyDescent="0.25">
      <c r="A280" s="186" t="s">
        <v>463</v>
      </c>
      <c r="B280" s="173" t="s">
        <v>464</v>
      </c>
      <c r="C280" s="187">
        <v>2</v>
      </c>
      <c r="D280" s="123" t="s">
        <v>300</v>
      </c>
      <c r="E280" s="27"/>
      <c r="F280" s="310">
        <f t="shared" ref="F280:F281" si="25">E280*C280</f>
        <v>0</v>
      </c>
    </row>
    <row r="281" spans="1:6" s="2" customFormat="1" x14ac:dyDescent="0.25">
      <c r="A281" s="186" t="s">
        <v>465</v>
      </c>
      <c r="B281" s="173" t="s">
        <v>466</v>
      </c>
      <c r="C281" s="194">
        <v>1</v>
      </c>
      <c r="D281" s="123" t="s">
        <v>300</v>
      </c>
      <c r="E281" s="27"/>
      <c r="F281" s="310">
        <f t="shared" si="25"/>
        <v>0</v>
      </c>
    </row>
    <row r="282" spans="1:6" s="2" customFormat="1" x14ac:dyDescent="0.25">
      <c r="A282" s="181">
        <v>3.2</v>
      </c>
      <c r="B282" s="182" t="s">
        <v>467</v>
      </c>
      <c r="C282" s="183"/>
      <c r="D282" s="184"/>
      <c r="E282" s="55"/>
      <c r="F282" s="312">
        <f>SUM(F283:F297)</f>
        <v>0</v>
      </c>
    </row>
    <row r="283" spans="1:6" s="2" customFormat="1" ht="14.4" x14ac:dyDescent="0.25">
      <c r="A283" s="120"/>
      <c r="B283" s="164" t="s">
        <v>468</v>
      </c>
      <c r="C283" s="187"/>
      <c r="D283" s="112"/>
      <c r="E283" s="24"/>
      <c r="F283" s="311"/>
    </row>
    <row r="284" spans="1:6" s="2" customFormat="1" x14ac:dyDescent="0.25">
      <c r="A284" s="120"/>
      <c r="B284" s="189" t="s">
        <v>469</v>
      </c>
      <c r="C284" s="187"/>
      <c r="D284" s="112"/>
      <c r="E284" s="24"/>
      <c r="F284" s="311"/>
    </row>
    <row r="285" spans="1:6" s="2" customFormat="1" x14ac:dyDescent="0.25">
      <c r="A285" s="123" t="s">
        <v>470</v>
      </c>
      <c r="B285" s="173" t="s">
        <v>168</v>
      </c>
      <c r="C285" s="187">
        <v>2.0699999999999998</v>
      </c>
      <c r="D285" s="123" t="s">
        <v>384</v>
      </c>
      <c r="E285" s="27"/>
      <c r="F285" s="310">
        <f t="shared" ref="F285:F286" si="26">E285*C285</f>
        <v>0</v>
      </c>
    </row>
    <row r="286" spans="1:6" s="2" customFormat="1" x14ac:dyDescent="0.25">
      <c r="A286" s="123" t="s">
        <v>471</v>
      </c>
      <c r="B286" s="173" t="s">
        <v>472</v>
      </c>
      <c r="C286" s="187">
        <v>1.3364</v>
      </c>
      <c r="D286" s="123" t="s">
        <v>384</v>
      </c>
      <c r="E286" s="27"/>
      <c r="F286" s="310">
        <f t="shared" si="26"/>
        <v>0</v>
      </c>
    </row>
    <row r="287" spans="1:6" s="2" customFormat="1" ht="14.4" x14ac:dyDescent="0.25">
      <c r="A287" s="112"/>
      <c r="B287" s="164" t="s">
        <v>130</v>
      </c>
      <c r="C287" s="187"/>
      <c r="D287" s="112"/>
      <c r="E287" s="28"/>
      <c r="F287" s="311"/>
    </row>
    <row r="288" spans="1:6" s="2" customFormat="1" ht="27.6" x14ac:dyDescent="0.25">
      <c r="A288" s="190"/>
      <c r="B288" s="189" t="s">
        <v>426</v>
      </c>
      <c r="C288" s="187"/>
      <c r="D288" s="112"/>
      <c r="E288" s="28"/>
      <c r="F288" s="311"/>
    </row>
    <row r="289" spans="1:6" s="2" customFormat="1" x14ac:dyDescent="0.25">
      <c r="A289" s="123" t="s">
        <v>473</v>
      </c>
      <c r="B289" s="173" t="s">
        <v>428</v>
      </c>
      <c r="C289" s="187">
        <v>98.433999999999997</v>
      </c>
      <c r="D289" s="112" t="s">
        <v>135</v>
      </c>
      <c r="E289" s="27"/>
      <c r="F289" s="310">
        <f t="shared" ref="F289:F290" si="27">E289*C289</f>
        <v>0</v>
      </c>
    </row>
    <row r="290" spans="1:6" s="2" customFormat="1" x14ac:dyDescent="0.25">
      <c r="A290" s="123" t="s">
        <v>474</v>
      </c>
      <c r="B290" s="173" t="s">
        <v>432</v>
      </c>
      <c r="C290" s="187">
        <v>318.83359999999999</v>
      </c>
      <c r="D290" s="112" t="s">
        <v>135</v>
      </c>
      <c r="E290" s="27"/>
      <c r="F290" s="310">
        <f t="shared" si="27"/>
        <v>0</v>
      </c>
    </row>
    <row r="291" spans="1:6" s="2" customFormat="1" ht="14.4" x14ac:dyDescent="0.25">
      <c r="A291" s="112"/>
      <c r="B291" s="164" t="s">
        <v>475</v>
      </c>
      <c r="C291" s="187"/>
      <c r="D291" s="112"/>
      <c r="E291" s="28"/>
      <c r="F291" s="311"/>
    </row>
    <row r="292" spans="1:6" s="2" customFormat="1" x14ac:dyDescent="0.25">
      <c r="A292" s="120"/>
      <c r="B292" s="189" t="s">
        <v>476</v>
      </c>
      <c r="C292" s="187"/>
      <c r="D292" s="112"/>
      <c r="E292" s="28"/>
      <c r="F292" s="311"/>
    </row>
    <row r="293" spans="1:6" s="2" customFormat="1" x14ac:dyDescent="0.25">
      <c r="A293" s="123" t="s">
        <v>477</v>
      </c>
      <c r="B293" s="173" t="s">
        <v>478</v>
      </c>
      <c r="C293" s="187">
        <v>29.760000000000005</v>
      </c>
      <c r="D293" s="123" t="s">
        <v>379</v>
      </c>
      <c r="E293" s="27"/>
      <c r="F293" s="310">
        <f t="shared" ref="F293:F294" si="28">E293*C293</f>
        <v>0</v>
      </c>
    </row>
    <row r="294" spans="1:6" s="2" customFormat="1" x14ac:dyDescent="0.25">
      <c r="A294" s="123" t="s">
        <v>479</v>
      </c>
      <c r="B294" s="173" t="s">
        <v>480</v>
      </c>
      <c r="C294" s="187">
        <v>20.045999999999999</v>
      </c>
      <c r="D294" s="123" t="s">
        <v>379</v>
      </c>
      <c r="E294" s="27"/>
      <c r="F294" s="310">
        <f t="shared" si="28"/>
        <v>0</v>
      </c>
    </row>
    <row r="295" spans="1:6" s="2" customFormat="1" ht="14.4" x14ac:dyDescent="0.25">
      <c r="A295" s="112"/>
      <c r="B295" s="192" t="s">
        <v>182</v>
      </c>
      <c r="C295" s="187"/>
      <c r="D295" s="112"/>
      <c r="E295" s="28"/>
      <c r="F295" s="311"/>
    </row>
    <row r="296" spans="1:6" s="2" customFormat="1" ht="27.6" x14ac:dyDescent="0.25">
      <c r="A296" s="120"/>
      <c r="B296" s="189" t="s">
        <v>448</v>
      </c>
      <c r="C296" s="187"/>
      <c r="D296" s="112"/>
      <c r="E296" s="28"/>
      <c r="F296" s="311"/>
    </row>
    <row r="297" spans="1:6" s="2" customFormat="1" x14ac:dyDescent="0.25">
      <c r="A297" s="123" t="s">
        <v>481</v>
      </c>
      <c r="B297" s="173" t="s">
        <v>482</v>
      </c>
      <c r="C297" s="187">
        <v>83.456000000000017</v>
      </c>
      <c r="D297" s="123" t="s">
        <v>379</v>
      </c>
      <c r="E297" s="27"/>
      <c r="F297" s="310">
        <f>E297*C297</f>
        <v>0</v>
      </c>
    </row>
    <row r="298" spans="1:6" s="2" customFormat="1" x14ac:dyDescent="0.25">
      <c r="A298" s="181">
        <v>3.3</v>
      </c>
      <c r="B298" s="182" t="s">
        <v>483</v>
      </c>
      <c r="C298" s="183"/>
      <c r="D298" s="184"/>
      <c r="E298" s="55"/>
      <c r="F298" s="312">
        <f>SUM(F299:F315)</f>
        <v>0</v>
      </c>
    </row>
    <row r="299" spans="1:6" s="2" customFormat="1" ht="27.6" x14ac:dyDescent="0.25">
      <c r="A299" s="190"/>
      <c r="B299" s="189" t="s">
        <v>484</v>
      </c>
      <c r="C299" s="187"/>
      <c r="D299" s="123" t="s">
        <v>11</v>
      </c>
      <c r="E299" s="24"/>
      <c r="F299" s="311"/>
    </row>
    <row r="300" spans="1:6" s="2" customFormat="1" ht="14.4" x14ac:dyDescent="0.25">
      <c r="A300" s="120"/>
      <c r="B300" s="164" t="s">
        <v>192</v>
      </c>
      <c r="C300" s="187"/>
      <c r="D300" s="123"/>
      <c r="E300" s="24"/>
      <c r="F300" s="313"/>
    </row>
    <row r="301" spans="1:6" s="2" customFormat="1" ht="41.4" x14ac:dyDescent="0.25">
      <c r="A301" s="190"/>
      <c r="B301" s="189" t="s">
        <v>485</v>
      </c>
      <c r="C301" s="187"/>
      <c r="D301" s="112"/>
      <c r="E301" s="24"/>
      <c r="F301" s="311"/>
    </row>
    <row r="302" spans="1:6" s="2" customFormat="1" ht="27.6" x14ac:dyDescent="0.25">
      <c r="A302" s="123" t="s">
        <v>486</v>
      </c>
      <c r="B302" s="173" t="s">
        <v>487</v>
      </c>
      <c r="C302" s="194">
        <v>83.6</v>
      </c>
      <c r="D302" s="123" t="s">
        <v>176</v>
      </c>
      <c r="E302" s="27"/>
      <c r="F302" s="310">
        <f t="shared" ref="F302:F305" si="29">E302*C302</f>
        <v>0</v>
      </c>
    </row>
    <row r="303" spans="1:6" s="2" customFormat="1" x14ac:dyDescent="0.25">
      <c r="A303" s="123" t="s">
        <v>488</v>
      </c>
      <c r="B303" s="173" t="s">
        <v>489</v>
      </c>
      <c r="C303" s="194">
        <v>20</v>
      </c>
      <c r="D303" s="123" t="s">
        <v>204</v>
      </c>
      <c r="E303" s="27"/>
      <c r="F303" s="310">
        <f t="shared" si="29"/>
        <v>0</v>
      </c>
    </row>
    <row r="304" spans="1:6" s="2" customFormat="1" x14ac:dyDescent="0.25">
      <c r="A304" s="123" t="s">
        <v>490</v>
      </c>
      <c r="B304" s="173" t="s">
        <v>491</v>
      </c>
      <c r="C304" s="194">
        <v>20</v>
      </c>
      <c r="D304" s="123" t="s">
        <v>204</v>
      </c>
      <c r="E304" s="27"/>
      <c r="F304" s="310">
        <f t="shared" si="29"/>
        <v>0</v>
      </c>
    </row>
    <row r="305" spans="1:6" s="2" customFormat="1" x14ac:dyDescent="0.25">
      <c r="A305" s="123" t="s">
        <v>492</v>
      </c>
      <c r="B305" s="173" t="s">
        <v>493</v>
      </c>
      <c r="C305" s="194">
        <v>23.5</v>
      </c>
      <c r="D305" s="123" t="s">
        <v>176</v>
      </c>
      <c r="E305" s="27"/>
      <c r="F305" s="310">
        <f t="shared" si="29"/>
        <v>0</v>
      </c>
    </row>
    <row r="306" spans="1:6" s="2" customFormat="1" ht="14.4" x14ac:dyDescent="0.25">
      <c r="A306" s="112"/>
      <c r="B306" s="164" t="s">
        <v>209</v>
      </c>
      <c r="C306" s="194"/>
      <c r="D306" s="123"/>
      <c r="E306" s="28"/>
      <c r="F306" s="314"/>
    </row>
    <row r="307" spans="1:6" s="2" customFormat="1" ht="27.6" x14ac:dyDescent="0.25">
      <c r="A307" s="123" t="s">
        <v>494</v>
      </c>
      <c r="B307" s="173" t="s">
        <v>495</v>
      </c>
      <c r="C307" s="194">
        <v>42.77</v>
      </c>
      <c r="D307" s="123" t="s">
        <v>379</v>
      </c>
      <c r="E307" s="27"/>
      <c r="F307" s="310">
        <f>E307*C307</f>
        <v>0</v>
      </c>
    </row>
    <row r="308" spans="1:6" s="2" customFormat="1" ht="14.4" x14ac:dyDescent="0.25">
      <c r="A308" s="112"/>
      <c r="B308" s="164" t="s">
        <v>218</v>
      </c>
      <c r="C308" s="187"/>
      <c r="D308" s="112"/>
      <c r="E308" s="28"/>
      <c r="F308" s="314"/>
    </row>
    <row r="309" spans="1:6" s="2" customFormat="1" x14ac:dyDescent="0.25">
      <c r="A309" s="123"/>
      <c r="B309" s="189" t="s">
        <v>219</v>
      </c>
      <c r="C309" s="187"/>
      <c r="D309" s="112"/>
      <c r="E309" s="28"/>
      <c r="F309" s="314"/>
    </row>
    <row r="310" spans="1:6" s="2" customFormat="1" x14ac:dyDescent="0.25">
      <c r="A310" s="123" t="s">
        <v>496</v>
      </c>
      <c r="B310" s="173" t="s">
        <v>497</v>
      </c>
      <c r="C310" s="187">
        <v>18.2</v>
      </c>
      <c r="D310" s="123" t="s">
        <v>176</v>
      </c>
      <c r="E310" s="28"/>
      <c r="F310" s="310">
        <f t="shared" ref="F310:F315" si="30">E310*C310</f>
        <v>0</v>
      </c>
    </row>
    <row r="311" spans="1:6" s="2" customFormat="1" x14ac:dyDescent="0.25">
      <c r="A311" s="123" t="s">
        <v>498</v>
      </c>
      <c r="B311" s="173" t="s">
        <v>223</v>
      </c>
      <c r="C311" s="187">
        <v>2</v>
      </c>
      <c r="D311" s="123" t="s">
        <v>204</v>
      </c>
      <c r="E311" s="28"/>
      <c r="F311" s="310">
        <f t="shared" si="30"/>
        <v>0</v>
      </c>
    </row>
    <row r="312" spans="1:6" s="2" customFormat="1" x14ac:dyDescent="0.25">
      <c r="A312" s="123" t="s">
        <v>499</v>
      </c>
      <c r="B312" s="173" t="s">
        <v>500</v>
      </c>
      <c r="C312" s="187">
        <v>1</v>
      </c>
      <c r="D312" s="112" t="s">
        <v>226</v>
      </c>
      <c r="E312" s="28"/>
      <c r="F312" s="310">
        <f t="shared" si="30"/>
        <v>0</v>
      </c>
    </row>
    <row r="313" spans="1:6" s="2" customFormat="1" x14ac:dyDescent="0.25">
      <c r="A313" s="123" t="s">
        <v>501</v>
      </c>
      <c r="B313" s="173" t="s">
        <v>502</v>
      </c>
      <c r="C313" s="187">
        <v>1</v>
      </c>
      <c r="D313" s="112" t="s">
        <v>226</v>
      </c>
      <c r="E313" s="28"/>
      <c r="F313" s="310">
        <f t="shared" si="30"/>
        <v>0</v>
      </c>
    </row>
    <row r="314" spans="1:6" s="2" customFormat="1" x14ac:dyDescent="0.25">
      <c r="A314" s="123" t="s">
        <v>503</v>
      </c>
      <c r="B314" s="173" t="s">
        <v>228</v>
      </c>
      <c r="C314" s="187">
        <v>1</v>
      </c>
      <c r="D314" s="112" t="s">
        <v>226</v>
      </c>
      <c r="E314" s="28"/>
      <c r="F314" s="310">
        <f t="shared" si="30"/>
        <v>0</v>
      </c>
    </row>
    <row r="315" spans="1:6" s="2" customFormat="1" x14ac:dyDescent="0.25">
      <c r="A315" s="123" t="s">
        <v>504</v>
      </c>
      <c r="B315" s="173" t="s">
        <v>505</v>
      </c>
      <c r="C315" s="187">
        <v>25.5</v>
      </c>
      <c r="D315" s="112" t="s">
        <v>176</v>
      </c>
      <c r="E315" s="28"/>
      <c r="F315" s="310">
        <f t="shared" si="30"/>
        <v>0</v>
      </c>
    </row>
    <row r="316" spans="1:6" s="2" customFormat="1" x14ac:dyDescent="0.25">
      <c r="A316" s="181">
        <v>3.4</v>
      </c>
      <c r="B316" s="182" t="s">
        <v>506</v>
      </c>
      <c r="C316" s="183"/>
      <c r="D316" s="184"/>
      <c r="E316" s="55"/>
      <c r="F316" s="312">
        <f>SUM(F317:F340)</f>
        <v>0</v>
      </c>
    </row>
    <row r="317" spans="1:6" s="2" customFormat="1" ht="14.4" x14ac:dyDescent="0.25">
      <c r="A317" s="191"/>
      <c r="B317" s="192" t="s">
        <v>507</v>
      </c>
      <c r="C317" s="187"/>
      <c r="D317" s="170"/>
      <c r="E317" s="37"/>
      <c r="F317" s="309"/>
    </row>
    <row r="318" spans="1:6" s="2" customFormat="1" ht="27.6" x14ac:dyDescent="0.25">
      <c r="A318" s="190"/>
      <c r="B318" s="189" t="s">
        <v>508</v>
      </c>
      <c r="C318" s="187"/>
      <c r="D318" s="112"/>
      <c r="E318" s="24"/>
      <c r="F318" s="311"/>
    </row>
    <row r="319" spans="1:6" s="2" customFormat="1" ht="55.2" x14ac:dyDescent="0.25">
      <c r="A319" s="112" t="s">
        <v>509</v>
      </c>
      <c r="B319" s="173" t="s">
        <v>510</v>
      </c>
      <c r="C319" s="187">
        <v>3</v>
      </c>
      <c r="D319" s="123" t="s">
        <v>204</v>
      </c>
      <c r="E319" s="28"/>
      <c r="F319" s="311">
        <f>E319*C319</f>
        <v>0</v>
      </c>
    </row>
    <row r="320" spans="1:6" s="2" customFormat="1" ht="55.2" x14ac:dyDescent="0.25">
      <c r="A320" s="112" t="s">
        <v>511</v>
      </c>
      <c r="B320" s="173" t="s">
        <v>512</v>
      </c>
      <c r="C320" s="187">
        <v>1</v>
      </c>
      <c r="D320" s="123" t="s">
        <v>204</v>
      </c>
      <c r="E320" s="28"/>
      <c r="F320" s="311">
        <f t="shared" ref="F320:F340" si="31">E320*C320</f>
        <v>0</v>
      </c>
    </row>
    <row r="321" spans="1:6" s="2" customFormat="1" ht="55.2" x14ac:dyDescent="0.25">
      <c r="A321" s="112" t="s">
        <v>513</v>
      </c>
      <c r="B321" s="173" t="s">
        <v>514</v>
      </c>
      <c r="C321" s="187">
        <v>1</v>
      </c>
      <c r="D321" s="123" t="s">
        <v>204</v>
      </c>
      <c r="E321" s="28"/>
      <c r="F321" s="311">
        <f t="shared" si="31"/>
        <v>0</v>
      </c>
    </row>
    <row r="322" spans="1:6" s="2" customFormat="1" ht="14.4" x14ac:dyDescent="0.25">
      <c r="A322" s="112"/>
      <c r="B322" s="192" t="s">
        <v>515</v>
      </c>
      <c r="C322" s="187"/>
      <c r="D322" s="112"/>
      <c r="E322" s="28"/>
      <c r="F322" s="311"/>
    </row>
    <row r="323" spans="1:6" s="2" customFormat="1" ht="27.6" x14ac:dyDescent="0.25">
      <c r="A323" s="112" t="s">
        <v>516</v>
      </c>
      <c r="B323" s="173" t="s">
        <v>517</v>
      </c>
      <c r="C323" s="187">
        <v>4</v>
      </c>
      <c r="D323" s="123" t="s">
        <v>204</v>
      </c>
      <c r="E323" s="27"/>
      <c r="F323" s="311">
        <f t="shared" si="31"/>
        <v>0</v>
      </c>
    </row>
    <row r="324" spans="1:6" s="2" customFormat="1" ht="14.4" x14ac:dyDescent="0.25">
      <c r="A324" s="112"/>
      <c r="B324" s="164" t="s">
        <v>518</v>
      </c>
      <c r="C324" s="187"/>
      <c r="D324" s="112"/>
      <c r="E324" s="28"/>
      <c r="F324" s="311"/>
    </row>
    <row r="325" spans="1:6" s="2" customFormat="1" ht="14.4" x14ac:dyDescent="0.25">
      <c r="A325" s="123"/>
      <c r="B325" s="164" t="s">
        <v>519</v>
      </c>
      <c r="C325" s="187"/>
      <c r="D325" s="112"/>
      <c r="E325" s="28"/>
      <c r="F325" s="311"/>
    </row>
    <row r="326" spans="1:6" s="2" customFormat="1" x14ac:dyDescent="0.25">
      <c r="A326" s="122"/>
      <c r="B326" s="189" t="s">
        <v>520</v>
      </c>
      <c r="C326" s="187"/>
      <c r="D326" s="123"/>
      <c r="E326" s="28"/>
      <c r="F326" s="311"/>
    </row>
    <row r="327" spans="1:6" s="2" customFormat="1" x14ac:dyDescent="0.25">
      <c r="A327" s="112" t="s">
        <v>521</v>
      </c>
      <c r="B327" s="173" t="s">
        <v>522</v>
      </c>
      <c r="C327" s="194">
        <v>45.238999999999997</v>
      </c>
      <c r="D327" s="123" t="s">
        <v>379</v>
      </c>
      <c r="E327" s="27"/>
      <c r="F327" s="311">
        <f t="shared" si="31"/>
        <v>0</v>
      </c>
    </row>
    <row r="328" spans="1:6" s="2" customFormat="1" ht="14.4" x14ac:dyDescent="0.25">
      <c r="A328" s="112"/>
      <c r="B328" s="164" t="s">
        <v>523</v>
      </c>
      <c r="C328" s="187"/>
      <c r="D328" s="123"/>
      <c r="E328" s="28"/>
      <c r="F328" s="311"/>
    </row>
    <row r="329" spans="1:6" s="2" customFormat="1" x14ac:dyDescent="0.25">
      <c r="A329" s="123"/>
      <c r="B329" s="189" t="s">
        <v>524</v>
      </c>
      <c r="C329" s="187"/>
      <c r="D329" s="123"/>
      <c r="E329" s="28"/>
      <c r="F329" s="311"/>
    </row>
    <row r="330" spans="1:6" s="2" customFormat="1" x14ac:dyDescent="0.25">
      <c r="A330" s="112" t="s">
        <v>525</v>
      </c>
      <c r="B330" s="173" t="s">
        <v>526</v>
      </c>
      <c r="C330" s="187">
        <v>100.855</v>
      </c>
      <c r="D330" s="123" t="s">
        <v>379</v>
      </c>
      <c r="E330" s="27"/>
      <c r="F330" s="311">
        <f t="shared" si="31"/>
        <v>0</v>
      </c>
    </row>
    <row r="331" spans="1:6" s="2" customFormat="1" x14ac:dyDescent="0.25">
      <c r="A331" s="112" t="s">
        <v>527</v>
      </c>
      <c r="B331" s="173" t="s">
        <v>528</v>
      </c>
      <c r="C331" s="187">
        <v>52.437000000000005</v>
      </c>
      <c r="D331" s="123" t="s">
        <v>379</v>
      </c>
      <c r="E331" s="27"/>
      <c r="F331" s="311">
        <f t="shared" si="31"/>
        <v>0</v>
      </c>
    </row>
    <row r="332" spans="1:6" s="2" customFormat="1" x14ac:dyDescent="0.25">
      <c r="A332" s="112" t="s">
        <v>529</v>
      </c>
      <c r="B332" s="173" t="s">
        <v>530</v>
      </c>
      <c r="C332" s="187">
        <v>6.0720000000000001</v>
      </c>
      <c r="D332" s="123" t="s">
        <v>379</v>
      </c>
      <c r="E332" s="27"/>
      <c r="F332" s="311">
        <f t="shared" si="31"/>
        <v>0</v>
      </c>
    </row>
    <row r="333" spans="1:6" s="2" customFormat="1" ht="14.4" x14ac:dyDescent="0.25">
      <c r="A333" s="112"/>
      <c r="B333" s="164" t="s">
        <v>531</v>
      </c>
      <c r="C333" s="187"/>
      <c r="D333" s="112"/>
      <c r="E333" s="28"/>
      <c r="F333" s="311"/>
    </row>
    <row r="334" spans="1:6" s="2" customFormat="1" x14ac:dyDescent="0.25">
      <c r="A334" s="112" t="s">
        <v>532</v>
      </c>
      <c r="B334" s="173" t="s">
        <v>533</v>
      </c>
      <c r="C334" s="194">
        <v>1</v>
      </c>
      <c r="D334" s="112" t="s">
        <v>204</v>
      </c>
      <c r="E334" s="28"/>
      <c r="F334" s="311">
        <f t="shared" si="31"/>
        <v>0</v>
      </c>
    </row>
    <row r="335" spans="1:6" s="2" customFormat="1" ht="14.4" x14ac:dyDescent="0.25">
      <c r="A335" s="112"/>
      <c r="B335" s="192" t="s">
        <v>534</v>
      </c>
      <c r="C335" s="187"/>
      <c r="D335" s="112"/>
      <c r="E335" s="28"/>
      <c r="F335" s="311"/>
    </row>
    <row r="336" spans="1:6" s="2" customFormat="1" ht="27.6" x14ac:dyDescent="0.25">
      <c r="A336" s="112" t="s">
        <v>535</v>
      </c>
      <c r="B336" s="173" t="s">
        <v>536</v>
      </c>
      <c r="C336" s="187">
        <v>1</v>
      </c>
      <c r="D336" s="112" t="s">
        <v>204</v>
      </c>
      <c r="E336" s="28"/>
      <c r="F336" s="313">
        <f t="shared" si="31"/>
        <v>0</v>
      </c>
    </row>
    <row r="337" spans="1:6" s="2" customFormat="1" ht="27.6" x14ac:dyDescent="0.25">
      <c r="A337" s="112" t="s">
        <v>537</v>
      </c>
      <c r="B337" s="173" t="s">
        <v>538</v>
      </c>
      <c r="C337" s="187">
        <v>1</v>
      </c>
      <c r="D337" s="112" t="s">
        <v>226</v>
      </c>
      <c r="E337" s="28"/>
      <c r="F337" s="313">
        <f t="shared" si="31"/>
        <v>0</v>
      </c>
    </row>
    <row r="338" spans="1:6" s="2" customFormat="1" x14ac:dyDescent="0.25">
      <c r="A338" s="112" t="s">
        <v>539</v>
      </c>
      <c r="B338" s="173" t="s">
        <v>540</v>
      </c>
      <c r="C338" s="187">
        <v>2</v>
      </c>
      <c r="D338" s="112" t="s">
        <v>204</v>
      </c>
      <c r="E338" s="28"/>
      <c r="F338" s="313">
        <f t="shared" si="31"/>
        <v>0</v>
      </c>
    </row>
    <row r="339" spans="1:6" s="2" customFormat="1" x14ac:dyDescent="0.25">
      <c r="A339" s="112" t="s">
        <v>541</v>
      </c>
      <c r="B339" s="113" t="s">
        <v>542</v>
      </c>
      <c r="C339" s="187">
        <v>1</v>
      </c>
      <c r="D339" s="112" t="s">
        <v>543</v>
      </c>
      <c r="E339" s="28"/>
      <c r="F339" s="313">
        <f t="shared" si="31"/>
        <v>0</v>
      </c>
    </row>
    <row r="340" spans="1:6" s="2" customFormat="1" x14ac:dyDescent="0.25">
      <c r="A340" s="112" t="s">
        <v>544</v>
      </c>
      <c r="B340" s="113" t="s">
        <v>545</v>
      </c>
      <c r="C340" s="187">
        <v>3</v>
      </c>
      <c r="D340" s="112" t="s">
        <v>274</v>
      </c>
      <c r="E340" s="28"/>
      <c r="F340" s="311">
        <f t="shared" si="31"/>
        <v>0</v>
      </c>
    </row>
    <row r="341" spans="1:6" x14ac:dyDescent="0.25">
      <c r="A341" s="112"/>
      <c r="B341" s="137"/>
      <c r="C341" s="137"/>
      <c r="D341" s="137"/>
      <c r="E341" s="59"/>
      <c r="F341" s="315"/>
    </row>
    <row r="342" spans="1:6" x14ac:dyDescent="0.25">
      <c r="A342" s="114" t="s">
        <v>546</v>
      </c>
      <c r="B342" s="88" t="s">
        <v>954</v>
      </c>
      <c r="C342" s="179"/>
      <c r="D342" s="180"/>
      <c r="E342" s="54"/>
      <c r="F342" s="308">
        <f>SUM(F343:F458)/2</f>
        <v>0</v>
      </c>
    </row>
    <row r="343" spans="1:6" x14ac:dyDescent="0.25">
      <c r="A343" s="181">
        <v>4.0999999999999996</v>
      </c>
      <c r="B343" s="182" t="s">
        <v>375</v>
      </c>
      <c r="C343" s="183"/>
      <c r="D343" s="184"/>
      <c r="E343" s="55"/>
      <c r="F343" s="312">
        <f>SUM(F344:F398)</f>
        <v>0</v>
      </c>
    </row>
    <row r="344" spans="1:6" ht="14.4" x14ac:dyDescent="0.25">
      <c r="A344" s="120"/>
      <c r="B344" s="164" t="s">
        <v>376</v>
      </c>
      <c r="C344" s="185"/>
      <c r="D344" s="170"/>
      <c r="E344" s="56"/>
      <c r="F344" s="309"/>
    </row>
    <row r="345" spans="1:6" x14ac:dyDescent="0.25">
      <c r="A345" s="186" t="s">
        <v>547</v>
      </c>
      <c r="B345" s="173" t="s">
        <v>378</v>
      </c>
      <c r="C345" s="187">
        <v>316.37250000000006</v>
      </c>
      <c r="D345" s="123" t="s">
        <v>379</v>
      </c>
      <c r="E345" s="27"/>
      <c r="F345" s="310">
        <f t="shared" ref="F345:F350" si="32">E345*C345</f>
        <v>0</v>
      </c>
    </row>
    <row r="346" spans="1:6" x14ac:dyDescent="0.25">
      <c r="A346" s="186" t="s">
        <v>548</v>
      </c>
      <c r="B346" s="173" t="s">
        <v>381</v>
      </c>
      <c r="C346" s="187">
        <v>316.37250000000006</v>
      </c>
      <c r="D346" s="123" t="s">
        <v>379</v>
      </c>
      <c r="E346" s="27"/>
      <c r="F346" s="310">
        <f t="shared" si="32"/>
        <v>0</v>
      </c>
    </row>
    <row r="347" spans="1:6" ht="16.8" x14ac:dyDescent="0.25">
      <c r="A347" s="186" t="s">
        <v>549</v>
      </c>
      <c r="B347" s="173" t="s">
        <v>383</v>
      </c>
      <c r="C347" s="187">
        <v>17.28</v>
      </c>
      <c r="D347" s="146" t="s">
        <v>961</v>
      </c>
      <c r="E347" s="27"/>
      <c r="F347" s="310">
        <f t="shared" si="32"/>
        <v>0</v>
      </c>
    </row>
    <row r="348" spans="1:6" ht="16.8" x14ac:dyDescent="0.25">
      <c r="A348" s="186" t="s">
        <v>550</v>
      </c>
      <c r="B348" s="173" t="s">
        <v>386</v>
      </c>
      <c r="C348" s="187">
        <v>17.28</v>
      </c>
      <c r="D348" s="146" t="s">
        <v>961</v>
      </c>
      <c r="E348" s="27"/>
      <c r="F348" s="310">
        <f t="shared" si="32"/>
        <v>0</v>
      </c>
    </row>
    <row r="349" spans="1:6" ht="27.6" x14ac:dyDescent="0.25">
      <c r="A349" s="186" t="s">
        <v>551</v>
      </c>
      <c r="B349" s="173" t="s">
        <v>388</v>
      </c>
      <c r="C349" s="187">
        <v>31.38</v>
      </c>
      <c r="D349" s="146" t="s">
        <v>961</v>
      </c>
      <c r="E349" s="27"/>
      <c r="F349" s="310">
        <f t="shared" si="32"/>
        <v>0</v>
      </c>
    </row>
    <row r="350" spans="1:6" ht="16.8" x14ac:dyDescent="0.25">
      <c r="A350" s="186" t="s">
        <v>552</v>
      </c>
      <c r="B350" s="173" t="s">
        <v>390</v>
      </c>
      <c r="C350" s="187">
        <v>9.8040000000000003</v>
      </c>
      <c r="D350" s="146" t="s">
        <v>961</v>
      </c>
      <c r="E350" s="27"/>
      <c r="F350" s="310">
        <f t="shared" si="32"/>
        <v>0</v>
      </c>
    </row>
    <row r="351" spans="1:6" ht="14.4" x14ac:dyDescent="0.25">
      <c r="A351" s="195"/>
      <c r="B351" s="164" t="s">
        <v>391</v>
      </c>
      <c r="C351" s="187"/>
      <c r="D351" s="112"/>
      <c r="E351" s="27"/>
      <c r="F351" s="311"/>
    </row>
    <row r="352" spans="1:6" ht="16.8" x14ac:dyDescent="0.25">
      <c r="A352" s="186" t="s">
        <v>553</v>
      </c>
      <c r="B352" s="173" t="s">
        <v>85</v>
      </c>
      <c r="C352" s="187">
        <v>72.125999999999991</v>
      </c>
      <c r="D352" s="146" t="s">
        <v>961</v>
      </c>
      <c r="E352" s="27"/>
      <c r="F352" s="310">
        <f>E352*C352</f>
        <v>0</v>
      </c>
    </row>
    <row r="353" spans="1:6" ht="14.4" x14ac:dyDescent="0.25">
      <c r="A353" s="195"/>
      <c r="B353" s="164" t="s">
        <v>393</v>
      </c>
      <c r="C353" s="187"/>
      <c r="D353" s="112"/>
      <c r="E353" s="27"/>
      <c r="F353" s="311"/>
    </row>
    <row r="354" spans="1:6" ht="27.6" x14ac:dyDescent="0.25">
      <c r="A354" s="186" t="s">
        <v>554</v>
      </c>
      <c r="B354" s="173" t="s">
        <v>395</v>
      </c>
      <c r="C354" s="187">
        <v>8.404300000000001</v>
      </c>
      <c r="D354" s="146" t="s">
        <v>961</v>
      </c>
      <c r="E354" s="27"/>
      <c r="F354" s="310">
        <f t="shared" ref="F354:F355" si="33">E354*C354</f>
        <v>0</v>
      </c>
    </row>
    <row r="355" spans="1:6" ht="16.8" x14ac:dyDescent="0.25">
      <c r="A355" s="186" t="s">
        <v>555</v>
      </c>
      <c r="B355" s="173" t="s">
        <v>397</v>
      </c>
      <c r="C355" s="187">
        <v>15.21875</v>
      </c>
      <c r="D355" s="146" t="s">
        <v>961</v>
      </c>
      <c r="E355" s="27"/>
      <c r="F355" s="310">
        <f t="shared" si="33"/>
        <v>0</v>
      </c>
    </row>
    <row r="356" spans="1:6" ht="14.4" x14ac:dyDescent="0.25">
      <c r="A356" s="195"/>
      <c r="B356" s="164" t="s">
        <v>398</v>
      </c>
      <c r="C356" s="187"/>
      <c r="D356" s="112"/>
      <c r="E356" s="28"/>
      <c r="F356" s="311"/>
    </row>
    <row r="357" spans="1:6" ht="27.6" x14ac:dyDescent="0.25">
      <c r="A357" s="186" t="s">
        <v>556</v>
      </c>
      <c r="B357" s="173" t="s">
        <v>400</v>
      </c>
      <c r="C357" s="187">
        <v>48.840499999999999</v>
      </c>
      <c r="D357" s="123" t="s">
        <v>379</v>
      </c>
      <c r="E357" s="27"/>
      <c r="F357" s="310">
        <f>E357*C357</f>
        <v>0</v>
      </c>
    </row>
    <row r="358" spans="1:6" ht="14.4" x14ac:dyDescent="0.25">
      <c r="A358" s="195"/>
      <c r="B358" s="164" t="s">
        <v>106</v>
      </c>
      <c r="C358" s="187"/>
      <c r="D358" s="112"/>
      <c r="E358" s="28"/>
      <c r="F358" s="311"/>
    </row>
    <row r="359" spans="1:6" x14ac:dyDescent="0.25">
      <c r="A359" s="120"/>
      <c r="B359" s="189" t="s">
        <v>401</v>
      </c>
      <c r="C359" s="187"/>
      <c r="D359" s="112"/>
      <c r="E359" s="28"/>
      <c r="F359" s="311"/>
    </row>
    <row r="360" spans="1:6" ht="16.8" x14ac:dyDescent="0.25">
      <c r="A360" s="186" t="s">
        <v>557</v>
      </c>
      <c r="B360" s="173" t="s">
        <v>403</v>
      </c>
      <c r="C360" s="187">
        <v>0.97799999999999998</v>
      </c>
      <c r="D360" s="146" t="s">
        <v>961</v>
      </c>
      <c r="E360" s="27"/>
      <c r="F360" s="310">
        <f t="shared" ref="F360:F362" si="34">E360*C360</f>
        <v>0</v>
      </c>
    </row>
    <row r="361" spans="1:6" ht="16.8" x14ac:dyDescent="0.25">
      <c r="A361" s="186" t="s">
        <v>558</v>
      </c>
      <c r="B361" s="173" t="s">
        <v>405</v>
      </c>
      <c r="C361" s="187">
        <v>0.49</v>
      </c>
      <c r="D361" s="146" t="s">
        <v>961</v>
      </c>
      <c r="E361" s="27"/>
      <c r="F361" s="310">
        <f t="shared" si="34"/>
        <v>0</v>
      </c>
    </row>
    <row r="362" spans="1:6" ht="16.8" x14ac:dyDescent="0.25">
      <c r="A362" s="186" t="s">
        <v>559</v>
      </c>
      <c r="B362" s="173" t="s">
        <v>407</v>
      </c>
      <c r="C362" s="187">
        <v>0.72</v>
      </c>
      <c r="D362" s="146" t="s">
        <v>961</v>
      </c>
      <c r="E362" s="27"/>
      <c r="F362" s="310">
        <f t="shared" si="34"/>
        <v>0</v>
      </c>
    </row>
    <row r="363" spans="1:6" x14ac:dyDescent="0.25">
      <c r="A363" s="195"/>
      <c r="B363" s="189" t="s">
        <v>408</v>
      </c>
      <c r="C363" s="187"/>
      <c r="D363" s="112"/>
      <c r="E363" s="28"/>
      <c r="F363" s="311"/>
    </row>
    <row r="364" spans="1:6" ht="16.8" x14ac:dyDescent="0.25">
      <c r="A364" s="186" t="s">
        <v>560</v>
      </c>
      <c r="B364" s="173" t="s">
        <v>410</v>
      </c>
      <c r="C364" s="187">
        <v>2.0099999999999998</v>
      </c>
      <c r="D364" s="146" t="s">
        <v>961</v>
      </c>
      <c r="E364" s="27"/>
      <c r="F364" s="310">
        <f t="shared" ref="F364:F371" si="35">E364*C364</f>
        <v>0</v>
      </c>
    </row>
    <row r="365" spans="1:6" ht="16.8" x14ac:dyDescent="0.25">
      <c r="A365" s="186" t="s">
        <v>561</v>
      </c>
      <c r="B365" s="173" t="s">
        <v>412</v>
      </c>
      <c r="C365" s="187">
        <v>0.79760000000000009</v>
      </c>
      <c r="D365" s="146" t="s">
        <v>961</v>
      </c>
      <c r="E365" s="27"/>
      <c r="F365" s="310">
        <f t="shared" si="35"/>
        <v>0</v>
      </c>
    </row>
    <row r="366" spans="1:6" ht="16.8" x14ac:dyDescent="0.25">
      <c r="A366" s="186" t="s">
        <v>562</v>
      </c>
      <c r="B366" s="173" t="s">
        <v>414</v>
      </c>
      <c r="C366" s="187">
        <v>2.4500000000000002</v>
      </c>
      <c r="D366" s="146" t="s">
        <v>961</v>
      </c>
      <c r="E366" s="27"/>
      <c r="F366" s="310">
        <f t="shared" si="35"/>
        <v>0</v>
      </c>
    </row>
    <row r="367" spans="1:6" ht="16.8" x14ac:dyDescent="0.25">
      <c r="A367" s="186" t="s">
        <v>563</v>
      </c>
      <c r="B367" s="173" t="s">
        <v>416</v>
      </c>
      <c r="C367" s="187">
        <v>1.0499999999999998</v>
      </c>
      <c r="D367" s="146" t="s">
        <v>961</v>
      </c>
      <c r="E367" s="27"/>
      <c r="F367" s="310">
        <f t="shared" si="35"/>
        <v>0</v>
      </c>
    </row>
    <row r="368" spans="1:6" ht="16.8" x14ac:dyDescent="0.25">
      <c r="A368" s="186" t="s">
        <v>564</v>
      </c>
      <c r="B368" s="173" t="s">
        <v>418</v>
      </c>
      <c r="C368" s="187">
        <v>3.18275</v>
      </c>
      <c r="D368" s="146" t="s">
        <v>961</v>
      </c>
      <c r="E368" s="27"/>
      <c r="F368" s="310">
        <f t="shared" si="35"/>
        <v>0</v>
      </c>
    </row>
    <row r="369" spans="1:6" ht="16.8" x14ac:dyDescent="0.25">
      <c r="A369" s="186" t="s">
        <v>565</v>
      </c>
      <c r="B369" s="173" t="s">
        <v>420</v>
      </c>
      <c r="C369" s="187">
        <v>2.1029999999999998</v>
      </c>
      <c r="D369" s="146" t="s">
        <v>961</v>
      </c>
      <c r="E369" s="27"/>
      <c r="F369" s="310">
        <f t="shared" si="35"/>
        <v>0</v>
      </c>
    </row>
    <row r="370" spans="1:6" ht="16.8" x14ac:dyDescent="0.25">
      <c r="A370" s="186" t="s">
        <v>566</v>
      </c>
      <c r="B370" s="173" t="s">
        <v>422</v>
      </c>
      <c r="C370" s="187">
        <v>1.8323999999999998</v>
      </c>
      <c r="D370" s="146" t="s">
        <v>961</v>
      </c>
      <c r="E370" s="27"/>
      <c r="F370" s="310">
        <f t="shared" si="35"/>
        <v>0</v>
      </c>
    </row>
    <row r="371" spans="1:6" ht="16.8" x14ac:dyDescent="0.25">
      <c r="A371" s="186" t="s">
        <v>567</v>
      </c>
      <c r="B371" s="173" t="s">
        <v>424</v>
      </c>
      <c r="C371" s="187">
        <v>1.1520000000000001</v>
      </c>
      <c r="D371" s="146" t="s">
        <v>961</v>
      </c>
      <c r="E371" s="27"/>
      <c r="F371" s="310">
        <f t="shared" si="35"/>
        <v>0</v>
      </c>
    </row>
    <row r="372" spans="1:6" ht="14.4" x14ac:dyDescent="0.25">
      <c r="A372" s="195"/>
      <c r="B372" s="164" t="s">
        <v>425</v>
      </c>
      <c r="C372" s="187"/>
      <c r="D372" s="112"/>
      <c r="E372" s="28"/>
      <c r="F372" s="311"/>
    </row>
    <row r="373" spans="1:6" ht="27.6" x14ac:dyDescent="0.25">
      <c r="A373" s="190"/>
      <c r="B373" s="189" t="s">
        <v>426</v>
      </c>
      <c r="C373" s="187"/>
      <c r="D373" s="112"/>
      <c r="E373" s="28"/>
      <c r="F373" s="311"/>
    </row>
    <row r="374" spans="1:6" x14ac:dyDescent="0.25">
      <c r="A374" s="186" t="s">
        <v>568</v>
      </c>
      <c r="B374" s="173" t="s">
        <v>428</v>
      </c>
      <c r="C374" s="187">
        <v>132.56200000000001</v>
      </c>
      <c r="D374" s="112" t="s">
        <v>135</v>
      </c>
      <c r="E374" s="27"/>
      <c r="F374" s="310">
        <f t="shared" ref="F374:F377" si="36">E374*C374</f>
        <v>0</v>
      </c>
    </row>
    <row r="375" spans="1:6" x14ac:dyDescent="0.25">
      <c r="A375" s="186" t="s">
        <v>569</v>
      </c>
      <c r="B375" s="173" t="s">
        <v>430</v>
      </c>
      <c r="C375" s="187">
        <v>157.33500000000001</v>
      </c>
      <c r="D375" s="112" t="s">
        <v>135</v>
      </c>
      <c r="E375" s="27"/>
      <c r="F375" s="310">
        <f t="shared" si="36"/>
        <v>0</v>
      </c>
    </row>
    <row r="376" spans="1:6" x14ac:dyDescent="0.25">
      <c r="A376" s="186" t="s">
        <v>570</v>
      </c>
      <c r="B376" s="173" t="s">
        <v>432</v>
      </c>
      <c r="C376" s="187">
        <v>430.54640000000001</v>
      </c>
      <c r="D376" s="112" t="s">
        <v>135</v>
      </c>
      <c r="E376" s="27"/>
      <c r="F376" s="310">
        <f t="shared" si="36"/>
        <v>0</v>
      </c>
    </row>
    <row r="377" spans="1:6" x14ac:dyDescent="0.25">
      <c r="A377" s="186" t="s">
        <v>571</v>
      </c>
      <c r="B377" s="173" t="s">
        <v>434</v>
      </c>
      <c r="C377" s="187">
        <v>209.98199999999997</v>
      </c>
      <c r="D377" s="112" t="s">
        <v>135</v>
      </c>
      <c r="E377" s="27"/>
      <c r="F377" s="310">
        <f t="shared" si="36"/>
        <v>0</v>
      </c>
    </row>
    <row r="378" spans="1:6" ht="27.6" x14ac:dyDescent="0.25">
      <c r="A378" s="195"/>
      <c r="B378" s="189" t="s">
        <v>435</v>
      </c>
      <c r="C378" s="187"/>
      <c r="D378" s="112"/>
      <c r="E378" s="28"/>
      <c r="F378" s="311"/>
    </row>
    <row r="379" spans="1:6" x14ac:dyDescent="0.25">
      <c r="A379" s="186" t="s">
        <v>572</v>
      </c>
      <c r="B379" s="173" t="s">
        <v>437</v>
      </c>
      <c r="C379" s="187">
        <v>49.103999999999999</v>
      </c>
      <c r="D379" s="123" t="s">
        <v>379</v>
      </c>
      <c r="E379" s="27"/>
      <c r="F379" s="310">
        <f>E379*C379</f>
        <v>0</v>
      </c>
    </row>
    <row r="380" spans="1:6" ht="14.4" x14ac:dyDescent="0.25">
      <c r="A380" s="195"/>
      <c r="B380" s="164" t="s">
        <v>438</v>
      </c>
      <c r="C380" s="187"/>
      <c r="D380" s="112"/>
      <c r="E380" s="28"/>
      <c r="F380" s="311"/>
    </row>
    <row r="381" spans="1:6" x14ac:dyDescent="0.25">
      <c r="A381" s="186" t="s">
        <v>573</v>
      </c>
      <c r="B381" s="173" t="s">
        <v>440</v>
      </c>
      <c r="C381" s="187">
        <v>11.964000000000002</v>
      </c>
      <c r="D381" s="123" t="s">
        <v>379</v>
      </c>
      <c r="E381" s="27"/>
      <c r="F381" s="310">
        <f t="shared" ref="F381:F385" si="37">E381*C381</f>
        <v>0</v>
      </c>
    </row>
    <row r="382" spans="1:6" x14ac:dyDescent="0.25">
      <c r="A382" s="186" t="s">
        <v>574</v>
      </c>
      <c r="B382" s="173" t="s">
        <v>442</v>
      </c>
      <c r="C382" s="187">
        <v>6.7</v>
      </c>
      <c r="D382" s="123" t="s">
        <v>379</v>
      </c>
      <c r="E382" s="27"/>
      <c r="F382" s="310">
        <f t="shared" si="37"/>
        <v>0</v>
      </c>
    </row>
    <row r="383" spans="1:6" x14ac:dyDescent="0.25">
      <c r="A383" s="186" t="s">
        <v>575</v>
      </c>
      <c r="B383" s="173" t="s">
        <v>444</v>
      </c>
      <c r="C383" s="187">
        <v>21.029999999999998</v>
      </c>
      <c r="D383" s="123" t="s">
        <v>379</v>
      </c>
      <c r="E383" s="27"/>
      <c r="F383" s="310">
        <f t="shared" si="37"/>
        <v>0</v>
      </c>
    </row>
    <row r="384" spans="1:6" x14ac:dyDescent="0.25">
      <c r="A384" s="186" t="s">
        <v>576</v>
      </c>
      <c r="B384" s="173" t="s">
        <v>147</v>
      </c>
      <c r="C384" s="196">
        <v>19.495000000000001</v>
      </c>
      <c r="D384" s="128" t="s">
        <v>379</v>
      </c>
      <c r="E384" s="27"/>
      <c r="F384" s="310">
        <f t="shared" si="37"/>
        <v>0</v>
      </c>
    </row>
    <row r="385" spans="1:6" x14ac:dyDescent="0.25">
      <c r="A385" s="186" t="s">
        <v>577</v>
      </c>
      <c r="B385" s="173" t="s">
        <v>446</v>
      </c>
      <c r="C385" s="187">
        <v>4.3159999999999998</v>
      </c>
      <c r="D385" s="123" t="s">
        <v>379</v>
      </c>
      <c r="E385" s="27"/>
      <c r="F385" s="310">
        <f t="shared" si="37"/>
        <v>0</v>
      </c>
    </row>
    <row r="386" spans="1:6" ht="14.4" x14ac:dyDescent="0.25">
      <c r="A386" s="195"/>
      <c r="B386" s="192" t="s">
        <v>447</v>
      </c>
      <c r="C386" s="187"/>
      <c r="D386" s="112"/>
      <c r="E386" s="28"/>
      <c r="F386" s="311"/>
    </row>
    <row r="387" spans="1:6" ht="27.6" x14ac:dyDescent="0.25">
      <c r="A387" s="186"/>
      <c r="B387" s="189" t="s">
        <v>448</v>
      </c>
      <c r="C387" s="187"/>
      <c r="D387" s="112"/>
      <c r="E387" s="28"/>
      <c r="F387" s="311"/>
    </row>
    <row r="388" spans="1:6" x14ac:dyDescent="0.25">
      <c r="A388" s="186" t="s">
        <v>578</v>
      </c>
      <c r="B388" s="173" t="s">
        <v>449</v>
      </c>
      <c r="C388" s="187">
        <v>52.480000000000011</v>
      </c>
      <c r="D388" s="123" t="s">
        <v>379</v>
      </c>
      <c r="E388" s="27"/>
      <c r="F388" s="310">
        <f t="shared" ref="F388:F389" si="38">E388*C388</f>
        <v>0</v>
      </c>
    </row>
    <row r="389" spans="1:6" x14ac:dyDescent="0.25">
      <c r="A389" s="186" t="s">
        <v>579</v>
      </c>
      <c r="B389" s="173" t="s">
        <v>451</v>
      </c>
      <c r="C389" s="187">
        <v>11.39</v>
      </c>
      <c r="D389" s="123" t="s">
        <v>379</v>
      </c>
      <c r="E389" s="27"/>
      <c r="F389" s="310">
        <f t="shared" si="38"/>
        <v>0</v>
      </c>
    </row>
    <row r="390" spans="1:6" ht="14.4" x14ac:dyDescent="0.25">
      <c r="A390" s="195"/>
      <c r="B390" s="164" t="s">
        <v>452</v>
      </c>
      <c r="C390" s="187"/>
      <c r="D390" s="112"/>
      <c r="E390" s="28"/>
      <c r="F390" s="311"/>
    </row>
    <row r="391" spans="1:6" x14ac:dyDescent="0.25">
      <c r="A391" s="186" t="s">
        <v>580</v>
      </c>
      <c r="B391" s="173" t="s">
        <v>454</v>
      </c>
      <c r="C391" s="187">
        <v>30.099999999999998</v>
      </c>
      <c r="D391" s="123" t="s">
        <v>176</v>
      </c>
      <c r="E391" s="27"/>
      <c r="F391" s="310">
        <f>E391*C391</f>
        <v>0</v>
      </c>
    </row>
    <row r="392" spans="1:6" ht="14.4" x14ac:dyDescent="0.25">
      <c r="A392" s="195"/>
      <c r="B392" s="164" t="s">
        <v>455</v>
      </c>
      <c r="C392" s="187"/>
      <c r="D392" s="112"/>
      <c r="E392" s="28"/>
      <c r="F392" s="311"/>
    </row>
    <row r="393" spans="1:6" x14ac:dyDescent="0.25">
      <c r="A393" s="186" t="s">
        <v>581</v>
      </c>
      <c r="B393" s="173" t="s">
        <v>457</v>
      </c>
      <c r="C393" s="187">
        <v>22.52</v>
      </c>
      <c r="D393" s="123" t="s">
        <v>379</v>
      </c>
      <c r="E393" s="27"/>
      <c r="F393" s="310">
        <f t="shared" ref="F393:F395" si="39">E393*C393</f>
        <v>0</v>
      </c>
    </row>
    <row r="394" spans="1:6" x14ac:dyDescent="0.25">
      <c r="A394" s="186" t="s">
        <v>582</v>
      </c>
      <c r="B394" s="173" t="s">
        <v>459</v>
      </c>
      <c r="C394" s="187">
        <v>41.999999999999993</v>
      </c>
      <c r="D394" s="123" t="s">
        <v>379</v>
      </c>
      <c r="E394" s="58"/>
      <c r="F394" s="310">
        <f t="shared" si="39"/>
        <v>0</v>
      </c>
    </row>
    <row r="395" spans="1:6" x14ac:dyDescent="0.25">
      <c r="A395" s="186" t="s">
        <v>583</v>
      </c>
      <c r="B395" s="173" t="s">
        <v>461</v>
      </c>
      <c r="C395" s="187">
        <v>22.52</v>
      </c>
      <c r="D395" s="123" t="s">
        <v>379</v>
      </c>
      <c r="E395" s="58"/>
      <c r="F395" s="310">
        <f t="shared" si="39"/>
        <v>0</v>
      </c>
    </row>
    <row r="396" spans="1:6" ht="14.4" x14ac:dyDescent="0.25">
      <c r="A396" s="195"/>
      <c r="B396" s="164" t="s">
        <v>462</v>
      </c>
      <c r="C396" s="187"/>
      <c r="D396" s="112"/>
      <c r="E396" s="27"/>
      <c r="F396" s="311"/>
    </row>
    <row r="397" spans="1:6" x14ac:dyDescent="0.25">
      <c r="A397" s="186" t="s">
        <v>584</v>
      </c>
      <c r="B397" s="173" t="s">
        <v>464</v>
      </c>
      <c r="C397" s="187">
        <v>2</v>
      </c>
      <c r="D397" s="123" t="s">
        <v>300</v>
      </c>
      <c r="E397" s="27"/>
      <c r="F397" s="310">
        <f t="shared" ref="F397:F398" si="40">E397*C397</f>
        <v>0</v>
      </c>
    </row>
    <row r="398" spans="1:6" x14ac:dyDescent="0.25">
      <c r="A398" s="186" t="s">
        <v>585</v>
      </c>
      <c r="B398" s="173" t="s">
        <v>466</v>
      </c>
      <c r="C398" s="194">
        <v>1</v>
      </c>
      <c r="D398" s="123" t="s">
        <v>300</v>
      </c>
      <c r="E398" s="27"/>
      <c r="F398" s="310">
        <f t="shared" si="40"/>
        <v>0</v>
      </c>
    </row>
    <row r="399" spans="1:6" x14ac:dyDescent="0.25">
      <c r="A399" s="181">
        <v>4.2</v>
      </c>
      <c r="B399" s="182" t="s">
        <v>586</v>
      </c>
      <c r="C399" s="183"/>
      <c r="D399" s="184"/>
      <c r="E399" s="55"/>
      <c r="F399" s="312">
        <f>SUM(F400:F414)</f>
        <v>0</v>
      </c>
    </row>
    <row r="400" spans="1:6" ht="14.4" x14ac:dyDescent="0.25">
      <c r="A400" s="120"/>
      <c r="B400" s="164" t="s">
        <v>468</v>
      </c>
      <c r="C400" s="188"/>
      <c r="D400" s="170"/>
      <c r="E400" s="60"/>
      <c r="F400" s="309"/>
    </row>
    <row r="401" spans="1:6" x14ac:dyDescent="0.25">
      <c r="A401" s="120"/>
      <c r="B401" s="189" t="s">
        <v>469</v>
      </c>
      <c r="C401" s="187"/>
      <c r="D401" s="112"/>
      <c r="E401" s="24"/>
      <c r="F401" s="311"/>
    </row>
    <row r="402" spans="1:6" x14ac:dyDescent="0.25">
      <c r="A402" s="123" t="s">
        <v>587</v>
      </c>
      <c r="B402" s="173" t="s">
        <v>168</v>
      </c>
      <c r="C402" s="187">
        <v>2.0381399999999998</v>
      </c>
      <c r="D402" s="123" t="s">
        <v>384</v>
      </c>
      <c r="E402" s="27"/>
      <c r="F402" s="310">
        <f t="shared" ref="F402:F403" si="41">E402*C402</f>
        <v>0</v>
      </c>
    </row>
    <row r="403" spans="1:6" x14ac:dyDescent="0.25">
      <c r="A403" s="123" t="s">
        <v>588</v>
      </c>
      <c r="B403" s="173" t="s">
        <v>472</v>
      </c>
      <c r="C403" s="187">
        <v>0.75172499999999987</v>
      </c>
      <c r="D403" s="123" t="s">
        <v>384</v>
      </c>
      <c r="E403" s="27"/>
      <c r="F403" s="310">
        <f t="shared" si="41"/>
        <v>0</v>
      </c>
    </row>
    <row r="404" spans="1:6" ht="14.4" x14ac:dyDescent="0.25">
      <c r="A404" s="195"/>
      <c r="B404" s="164" t="s">
        <v>130</v>
      </c>
      <c r="C404" s="187"/>
      <c r="D404" s="112"/>
      <c r="E404" s="28"/>
      <c r="F404" s="311"/>
    </row>
    <row r="405" spans="1:6" ht="27.6" x14ac:dyDescent="0.25">
      <c r="A405" s="190"/>
      <c r="B405" s="189" t="s">
        <v>426</v>
      </c>
      <c r="C405" s="187"/>
      <c r="D405" s="112"/>
      <c r="E405" s="28"/>
      <c r="F405" s="311"/>
    </row>
    <row r="406" spans="1:6" x14ac:dyDescent="0.25">
      <c r="A406" s="123" t="s">
        <v>589</v>
      </c>
      <c r="B406" s="173" t="s">
        <v>428</v>
      </c>
      <c r="C406" s="187">
        <v>116.92</v>
      </c>
      <c r="D406" s="112" t="s">
        <v>135</v>
      </c>
      <c r="E406" s="27"/>
      <c r="F406" s="310">
        <f t="shared" ref="F406:F407" si="42">E406*C406</f>
        <v>0</v>
      </c>
    </row>
    <row r="407" spans="1:6" x14ac:dyDescent="0.25">
      <c r="A407" s="123" t="s">
        <v>590</v>
      </c>
      <c r="B407" s="173" t="s">
        <v>432</v>
      </c>
      <c r="C407" s="187">
        <v>316.03010000000006</v>
      </c>
      <c r="D407" s="112" t="s">
        <v>135</v>
      </c>
      <c r="E407" s="27"/>
      <c r="F407" s="310">
        <f t="shared" si="42"/>
        <v>0</v>
      </c>
    </row>
    <row r="408" spans="1:6" ht="14.4" x14ac:dyDescent="0.25">
      <c r="A408" s="195"/>
      <c r="B408" s="164" t="s">
        <v>475</v>
      </c>
      <c r="C408" s="187"/>
      <c r="D408" s="112"/>
      <c r="E408" s="28"/>
      <c r="F408" s="311"/>
    </row>
    <row r="409" spans="1:6" x14ac:dyDescent="0.25">
      <c r="A409" s="120"/>
      <c r="B409" s="189" t="s">
        <v>476</v>
      </c>
      <c r="C409" s="187"/>
      <c r="D409" s="112"/>
      <c r="E409" s="28"/>
      <c r="F409" s="311"/>
    </row>
    <row r="410" spans="1:6" x14ac:dyDescent="0.25">
      <c r="A410" s="123" t="s">
        <v>591</v>
      </c>
      <c r="B410" s="173" t="s">
        <v>478</v>
      </c>
      <c r="C410" s="187">
        <v>29.34</v>
      </c>
      <c r="D410" s="123" t="s">
        <v>379</v>
      </c>
      <c r="E410" s="27"/>
      <c r="F410" s="310">
        <f t="shared" ref="F410:F411" si="43">E410*C410</f>
        <v>0</v>
      </c>
    </row>
    <row r="411" spans="1:6" x14ac:dyDescent="0.25">
      <c r="A411" s="123" t="s">
        <v>592</v>
      </c>
      <c r="B411" s="173" t="s">
        <v>480</v>
      </c>
      <c r="C411" s="187">
        <v>20.045999999999999</v>
      </c>
      <c r="D411" s="123" t="s">
        <v>379</v>
      </c>
      <c r="E411" s="27"/>
      <c r="F411" s="310">
        <f t="shared" si="43"/>
        <v>0</v>
      </c>
    </row>
    <row r="412" spans="1:6" ht="14.4" x14ac:dyDescent="0.25">
      <c r="A412" s="195"/>
      <c r="B412" s="192" t="s">
        <v>182</v>
      </c>
      <c r="C412" s="187"/>
      <c r="D412" s="112"/>
      <c r="E412" s="28"/>
      <c r="F412" s="311"/>
    </row>
    <row r="413" spans="1:6" ht="27.6" x14ac:dyDescent="0.25">
      <c r="A413" s="120"/>
      <c r="B413" s="189" t="s">
        <v>448</v>
      </c>
      <c r="C413" s="187"/>
      <c r="D413" s="112"/>
      <c r="E413" s="28"/>
      <c r="F413" s="311"/>
    </row>
    <row r="414" spans="1:6" x14ac:dyDescent="0.25">
      <c r="A414" s="123" t="s">
        <v>593</v>
      </c>
      <c r="B414" s="173" t="s">
        <v>482</v>
      </c>
      <c r="C414" s="187">
        <v>74.262500000000003</v>
      </c>
      <c r="D414" s="123" t="s">
        <v>379</v>
      </c>
      <c r="E414" s="27"/>
      <c r="F414" s="310">
        <f>E414*C414</f>
        <v>0</v>
      </c>
    </row>
    <row r="415" spans="1:6" x14ac:dyDescent="0.25">
      <c r="A415" s="181">
        <v>4.3</v>
      </c>
      <c r="B415" s="182" t="s">
        <v>191</v>
      </c>
      <c r="C415" s="183"/>
      <c r="D415" s="184"/>
      <c r="E415" s="55"/>
      <c r="F415" s="312">
        <f>SUM(F416:F432)</f>
        <v>0</v>
      </c>
    </row>
    <row r="416" spans="1:6" ht="27.6" x14ac:dyDescent="0.25">
      <c r="A416" s="190"/>
      <c r="B416" s="197" t="s">
        <v>484</v>
      </c>
      <c r="C416" s="187"/>
      <c r="D416" s="123" t="s">
        <v>11</v>
      </c>
      <c r="E416" s="24"/>
      <c r="F416" s="311"/>
    </row>
    <row r="417" spans="1:6" ht="14.4" x14ac:dyDescent="0.25">
      <c r="A417" s="120"/>
      <c r="B417" s="164" t="s">
        <v>192</v>
      </c>
      <c r="C417" s="187"/>
      <c r="D417" s="123"/>
      <c r="E417" s="24"/>
      <c r="F417" s="313"/>
    </row>
    <row r="418" spans="1:6" ht="41.4" x14ac:dyDescent="0.25">
      <c r="A418" s="190"/>
      <c r="B418" s="189" t="s">
        <v>485</v>
      </c>
      <c r="C418" s="187"/>
      <c r="D418" s="112"/>
      <c r="E418" s="24"/>
      <c r="F418" s="311"/>
    </row>
    <row r="419" spans="1:6" ht="27.6" x14ac:dyDescent="0.25">
      <c r="A419" s="123" t="s">
        <v>594</v>
      </c>
      <c r="B419" s="173" t="s">
        <v>487</v>
      </c>
      <c r="C419" s="194">
        <v>62</v>
      </c>
      <c r="D419" s="123" t="s">
        <v>176</v>
      </c>
      <c r="E419" s="27"/>
      <c r="F419" s="310">
        <f t="shared" ref="F419:F422" si="44">E419*C419</f>
        <v>0</v>
      </c>
    </row>
    <row r="420" spans="1:6" x14ac:dyDescent="0.25">
      <c r="A420" s="123" t="s">
        <v>595</v>
      </c>
      <c r="B420" s="173" t="s">
        <v>489</v>
      </c>
      <c r="C420" s="194">
        <v>20</v>
      </c>
      <c r="D420" s="123" t="s">
        <v>204</v>
      </c>
      <c r="E420" s="27"/>
      <c r="F420" s="310">
        <f t="shared" si="44"/>
        <v>0</v>
      </c>
    </row>
    <row r="421" spans="1:6" x14ac:dyDescent="0.25">
      <c r="A421" s="123" t="s">
        <v>596</v>
      </c>
      <c r="B421" s="173" t="s">
        <v>491</v>
      </c>
      <c r="C421" s="194">
        <v>20</v>
      </c>
      <c r="D421" s="123" t="s">
        <v>204</v>
      </c>
      <c r="E421" s="27"/>
      <c r="F421" s="310">
        <f t="shared" si="44"/>
        <v>0</v>
      </c>
    </row>
    <row r="422" spans="1:6" x14ac:dyDescent="0.25">
      <c r="A422" s="123" t="s">
        <v>597</v>
      </c>
      <c r="B422" s="173" t="s">
        <v>493</v>
      </c>
      <c r="C422" s="194">
        <v>18.8</v>
      </c>
      <c r="D422" s="123" t="s">
        <v>176</v>
      </c>
      <c r="E422" s="27"/>
      <c r="F422" s="310">
        <f t="shared" si="44"/>
        <v>0</v>
      </c>
    </row>
    <row r="423" spans="1:6" ht="14.4" x14ac:dyDescent="0.25">
      <c r="A423" s="195"/>
      <c r="B423" s="164" t="s">
        <v>209</v>
      </c>
      <c r="C423" s="194"/>
      <c r="D423" s="123"/>
      <c r="E423" s="28"/>
      <c r="F423" s="314"/>
    </row>
    <row r="424" spans="1:6" ht="27.6" x14ac:dyDescent="0.25">
      <c r="A424" s="123" t="s">
        <v>598</v>
      </c>
      <c r="B424" s="173" t="s">
        <v>495</v>
      </c>
      <c r="C424" s="194">
        <v>36.425000000000004</v>
      </c>
      <c r="D424" s="123" t="s">
        <v>379</v>
      </c>
      <c r="E424" s="27"/>
      <c r="F424" s="310">
        <f>E424*C424</f>
        <v>0</v>
      </c>
    </row>
    <row r="425" spans="1:6" ht="14.4" x14ac:dyDescent="0.25">
      <c r="A425" s="195"/>
      <c r="B425" s="164" t="s">
        <v>218</v>
      </c>
      <c r="C425" s="187"/>
      <c r="D425" s="112"/>
      <c r="E425" s="28"/>
      <c r="F425" s="314"/>
    </row>
    <row r="426" spans="1:6" x14ac:dyDescent="0.25">
      <c r="A426" s="123"/>
      <c r="B426" s="189" t="s">
        <v>219</v>
      </c>
      <c r="C426" s="187"/>
      <c r="D426" s="112"/>
      <c r="E426" s="28"/>
      <c r="F426" s="314"/>
    </row>
    <row r="427" spans="1:6" x14ac:dyDescent="0.25">
      <c r="A427" s="123" t="s">
        <v>599</v>
      </c>
      <c r="B427" s="173" t="s">
        <v>497</v>
      </c>
      <c r="C427" s="187">
        <v>15.5</v>
      </c>
      <c r="D427" s="123" t="s">
        <v>176</v>
      </c>
      <c r="E427" s="28"/>
      <c r="F427" s="310">
        <f t="shared" ref="F427:F432" si="45">E427*C427</f>
        <v>0</v>
      </c>
    </row>
    <row r="428" spans="1:6" x14ac:dyDescent="0.25">
      <c r="A428" s="123" t="s">
        <v>600</v>
      </c>
      <c r="B428" s="173" t="s">
        <v>223</v>
      </c>
      <c r="C428" s="187">
        <v>2</v>
      </c>
      <c r="D428" s="123" t="s">
        <v>204</v>
      </c>
      <c r="E428" s="28"/>
      <c r="F428" s="310">
        <f t="shared" si="45"/>
        <v>0</v>
      </c>
    </row>
    <row r="429" spans="1:6" x14ac:dyDescent="0.25">
      <c r="A429" s="123" t="s">
        <v>601</v>
      </c>
      <c r="B429" s="173" t="s">
        <v>500</v>
      </c>
      <c r="C429" s="187">
        <v>1</v>
      </c>
      <c r="D429" s="112" t="s">
        <v>226</v>
      </c>
      <c r="E429" s="28"/>
      <c r="F429" s="310">
        <f t="shared" si="45"/>
        <v>0</v>
      </c>
    </row>
    <row r="430" spans="1:6" x14ac:dyDescent="0.25">
      <c r="A430" s="123" t="s">
        <v>602</v>
      </c>
      <c r="B430" s="173" t="s">
        <v>502</v>
      </c>
      <c r="C430" s="187">
        <v>1</v>
      </c>
      <c r="D430" s="112" t="s">
        <v>226</v>
      </c>
      <c r="E430" s="28"/>
      <c r="F430" s="310">
        <f t="shared" si="45"/>
        <v>0</v>
      </c>
    </row>
    <row r="431" spans="1:6" x14ac:dyDescent="0.25">
      <c r="A431" s="123" t="s">
        <v>603</v>
      </c>
      <c r="B431" s="173" t="s">
        <v>228</v>
      </c>
      <c r="C431" s="187">
        <v>1</v>
      </c>
      <c r="D431" s="112" t="s">
        <v>226</v>
      </c>
      <c r="E431" s="28"/>
      <c r="F431" s="310">
        <f t="shared" si="45"/>
        <v>0</v>
      </c>
    </row>
    <row r="432" spans="1:6" x14ac:dyDescent="0.25">
      <c r="A432" s="123" t="s">
        <v>604</v>
      </c>
      <c r="B432" s="173" t="s">
        <v>505</v>
      </c>
      <c r="C432" s="187">
        <v>22.8</v>
      </c>
      <c r="D432" s="112" t="s">
        <v>176</v>
      </c>
      <c r="E432" s="28"/>
      <c r="F432" s="310">
        <f t="shared" si="45"/>
        <v>0</v>
      </c>
    </row>
    <row r="433" spans="1:6" x14ac:dyDescent="0.25">
      <c r="A433" s="181">
        <v>4.4000000000000004</v>
      </c>
      <c r="B433" s="182" t="s">
        <v>605</v>
      </c>
      <c r="C433" s="183"/>
      <c r="D433" s="184"/>
      <c r="E433" s="55"/>
      <c r="F433" s="312">
        <f>SUM(F434:F458)</f>
        <v>0</v>
      </c>
    </row>
    <row r="434" spans="1:6" ht="14.4" x14ac:dyDescent="0.25">
      <c r="A434" s="191"/>
      <c r="B434" s="192" t="s">
        <v>507</v>
      </c>
      <c r="C434" s="188"/>
      <c r="D434" s="170"/>
      <c r="E434" s="37"/>
      <c r="F434" s="309"/>
    </row>
    <row r="435" spans="1:6" ht="27.6" x14ac:dyDescent="0.25">
      <c r="A435" s="190"/>
      <c r="B435" s="197" t="s">
        <v>508</v>
      </c>
      <c r="C435" s="187"/>
      <c r="D435" s="112"/>
      <c r="E435" s="24"/>
      <c r="F435" s="311"/>
    </row>
    <row r="436" spans="1:6" ht="55.2" x14ac:dyDescent="0.25">
      <c r="A436" s="112" t="s">
        <v>606</v>
      </c>
      <c r="B436" s="173" t="s">
        <v>510</v>
      </c>
      <c r="C436" s="187">
        <v>2</v>
      </c>
      <c r="D436" s="123" t="s">
        <v>204</v>
      </c>
      <c r="E436" s="28"/>
      <c r="F436" s="311">
        <f>E436*C436</f>
        <v>0</v>
      </c>
    </row>
    <row r="437" spans="1:6" ht="55.2" x14ac:dyDescent="0.25">
      <c r="A437" s="112" t="s">
        <v>607</v>
      </c>
      <c r="B437" s="173" t="s">
        <v>512</v>
      </c>
      <c r="C437" s="187">
        <v>1</v>
      </c>
      <c r="D437" s="123" t="s">
        <v>204</v>
      </c>
      <c r="E437" s="28"/>
      <c r="F437" s="311">
        <f t="shared" ref="F437:F458" si="46">E437*C437</f>
        <v>0</v>
      </c>
    </row>
    <row r="438" spans="1:6" ht="55.2" x14ac:dyDescent="0.25">
      <c r="A438" s="112" t="s">
        <v>608</v>
      </c>
      <c r="B438" s="173" t="s">
        <v>514</v>
      </c>
      <c r="C438" s="187">
        <v>1</v>
      </c>
      <c r="D438" s="123" t="s">
        <v>204</v>
      </c>
      <c r="E438" s="28"/>
      <c r="F438" s="311">
        <f t="shared" si="46"/>
        <v>0</v>
      </c>
    </row>
    <row r="439" spans="1:6" ht="14.4" x14ac:dyDescent="0.25">
      <c r="A439" s="195"/>
      <c r="B439" s="192" t="s">
        <v>515</v>
      </c>
      <c r="C439" s="187"/>
      <c r="D439" s="112"/>
      <c r="E439" s="28"/>
      <c r="F439" s="311"/>
    </row>
    <row r="440" spans="1:6" ht="27.6" x14ac:dyDescent="0.25">
      <c r="A440" s="112" t="s">
        <v>609</v>
      </c>
      <c r="B440" s="173" t="s">
        <v>517</v>
      </c>
      <c r="C440" s="187">
        <v>3</v>
      </c>
      <c r="D440" s="123" t="s">
        <v>204</v>
      </c>
      <c r="E440" s="27"/>
      <c r="F440" s="311">
        <f t="shared" si="46"/>
        <v>0</v>
      </c>
    </row>
    <row r="441" spans="1:6" ht="14.4" x14ac:dyDescent="0.25">
      <c r="A441" s="195"/>
      <c r="B441" s="164" t="s">
        <v>518</v>
      </c>
      <c r="C441" s="187"/>
      <c r="D441" s="112"/>
      <c r="E441" s="28"/>
      <c r="F441" s="311"/>
    </row>
    <row r="442" spans="1:6" ht="14.4" x14ac:dyDescent="0.25">
      <c r="A442" s="123"/>
      <c r="B442" s="164" t="s">
        <v>519</v>
      </c>
      <c r="C442" s="187"/>
      <c r="D442" s="112"/>
      <c r="E442" s="28"/>
      <c r="F442" s="311"/>
    </row>
    <row r="443" spans="1:6" x14ac:dyDescent="0.25">
      <c r="A443" s="122"/>
      <c r="B443" s="189" t="s">
        <v>520</v>
      </c>
      <c r="C443" s="187"/>
      <c r="D443" s="123"/>
      <c r="E443" s="28"/>
      <c r="F443" s="311"/>
    </row>
    <row r="444" spans="1:6" x14ac:dyDescent="0.25">
      <c r="A444" s="112" t="s">
        <v>610</v>
      </c>
      <c r="B444" s="173" t="s">
        <v>522</v>
      </c>
      <c r="C444" s="194">
        <v>40.311499999999995</v>
      </c>
      <c r="D444" s="123" t="s">
        <v>379</v>
      </c>
      <c r="E444" s="27"/>
      <c r="F444" s="311">
        <f t="shared" si="46"/>
        <v>0</v>
      </c>
    </row>
    <row r="445" spans="1:6" ht="14.4" x14ac:dyDescent="0.25">
      <c r="A445" s="195"/>
      <c r="B445" s="164" t="s">
        <v>523</v>
      </c>
      <c r="C445" s="187"/>
      <c r="D445" s="123"/>
      <c r="E445" s="28"/>
      <c r="F445" s="311"/>
    </row>
    <row r="446" spans="1:6" x14ac:dyDescent="0.25">
      <c r="A446" s="123"/>
      <c r="B446" s="197" t="s">
        <v>524</v>
      </c>
      <c r="C446" s="187"/>
      <c r="D446" s="123"/>
      <c r="E446" s="28"/>
      <c r="F446" s="311"/>
    </row>
    <row r="447" spans="1:6" x14ac:dyDescent="0.25">
      <c r="A447" s="112" t="s">
        <v>611</v>
      </c>
      <c r="B447" s="173" t="s">
        <v>526</v>
      </c>
      <c r="C447" s="187">
        <v>88.725999999999999</v>
      </c>
      <c r="D447" s="123" t="s">
        <v>379</v>
      </c>
      <c r="E447" s="27"/>
      <c r="F447" s="311">
        <f t="shared" si="46"/>
        <v>0</v>
      </c>
    </row>
    <row r="448" spans="1:6" x14ac:dyDescent="0.25">
      <c r="A448" s="112" t="s">
        <v>612</v>
      </c>
      <c r="B448" s="173" t="s">
        <v>528</v>
      </c>
      <c r="C448" s="187">
        <v>46.308</v>
      </c>
      <c r="D448" s="123" t="s">
        <v>379</v>
      </c>
      <c r="E448" s="27"/>
      <c r="F448" s="311">
        <f t="shared" si="46"/>
        <v>0</v>
      </c>
    </row>
    <row r="449" spans="1:6" x14ac:dyDescent="0.25">
      <c r="A449" s="112" t="s">
        <v>613</v>
      </c>
      <c r="B449" s="173" t="s">
        <v>530</v>
      </c>
      <c r="C449" s="187">
        <v>5.4779999999999998</v>
      </c>
      <c r="D449" s="123" t="s">
        <v>379</v>
      </c>
      <c r="E449" s="27"/>
      <c r="F449" s="311">
        <f t="shared" si="46"/>
        <v>0</v>
      </c>
    </row>
    <row r="450" spans="1:6" ht="14.4" x14ac:dyDescent="0.25">
      <c r="A450" s="195"/>
      <c r="B450" s="164" t="s">
        <v>531</v>
      </c>
      <c r="C450" s="187"/>
      <c r="D450" s="112"/>
      <c r="E450" s="28"/>
      <c r="F450" s="311"/>
    </row>
    <row r="451" spans="1:6" x14ac:dyDescent="0.25">
      <c r="A451" s="112" t="s">
        <v>614</v>
      </c>
      <c r="B451" s="173" t="s">
        <v>533</v>
      </c>
      <c r="C451" s="194">
        <v>1</v>
      </c>
      <c r="D451" s="112" t="s">
        <v>204</v>
      </c>
      <c r="E451" s="28"/>
      <c r="F451" s="311">
        <f t="shared" si="46"/>
        <v>0</v>
      </c>
    </row>
    <row r="452" spans="1:6" ht="14.4" x14ac:dyDescent="0.25">
      <c r="A452" s="195"/>
      <c r="B452" s="192" t="s">
        <v>534</v>
      </c>
      <c r="C452" s="187"/>
      <c r="D452" s="112"/>
      <c r="E452" s="28"/>
      <c r="F452" s="311"/>
    </row>
    <row r="453" spans="1:6" ht="27.6" x14ac:dyDescent="0.25">
      <c r="A453" s="112" t="s">
        <v>615</v>
      </c>
      <c r="B453" s="173" t="s">
        <v>536</v>
      </c>
      <c r="C453" s="187">
        <v>1</v>
      </c>
      <c r="D453" s="112" t="s">
        <v>204</v>
      </c>
      <c r="E453" s="28"/>
      <c r="F453" s="313">
        <f t="shared" si="46"/>
        <v>0</v>
      </c>
    </row>
    <row r="454" spans="1:6" ht="27.6" x14ac:dyDescent="0.25">
      <c r="A454" s="112" t="s">
        <v>616</v>
      </c>
      <c r="B454" s="173" t="s">
        <v>617</v>
      </c>
      <c r="C454" s="187">
        <v>1</v>
      </c>
      <c r="D454" s="112" t="s">
        <v>226</v>
      </c>
      <c r="E454" s="28"/>
      <c r="F454" s="313">
        <f t="shared" si="46"/>
        <v>0</v>
      </c>
    </row>
    <row r="455" spans="1:6" ht="27.6" x14ac:dyDescent="0.25">
      <c r="A455" s="112" t="s">
        <v>618</v>
      </c>
      <c r="B455" s="173" t="s">
        <v>538</v>
      </c>
      <c r="C455" s="187">
        <v>1</v>
      </c>
      <c r="D455" s="112" t="s">
        <v>226</v>
      </c>
      <c r="E455" s="28"/>
      <c r="F455" s="313">
        <f t="shared" si="46"/>
        <v>0</v>
      </c>
    </row>
    <row r="456" spans="1:6" x14ac:dyDescent="0.25">
      <c r="A456" s="112" t="s">
        <v>619</v>
      </c>
      <c r="B456" s="173" t="s">
        <v>540</v>
      </c>
      <c r="C456" s="187">
        <v>2</v>
      </c>
      <c r="D456" s="112" t="s">
        <v>204</v>
      </c>
      <c r="E456" s="28"/>
      <c r="F456" s="313">
        <f t="shared" si="46"/>
        <v>0</v>
      </c>
    </row>
    <row r="457" spans="1:6" x14ac:dyDescent="0.25">
      <c r="A457" s="112" t="s">
        <v>620</v>
      </c>
      <c r="B457" s="113" t="s">
        <v>542</v>
      </c>
      <c r="C457" s="187">
        <v>1</v>
      </c>
      <c r="D457" s="112" t="s">
        <v>543</v>
      </c>
      <c r="E457" s="28"/>
      <c r="F457" s="313">
        <f t="shared" si="46"/>
        <v>0</v>
      </c>
    </row>
    <row r="458" spans="1:6" x14ac:dyDescent="0.25">
      <c r="A458" s="112" t="s">
        <v>621</v>
      </c>
      <c r="B458" s="113" t="s">
        <v>545</v>
      </c>
      <c r="C458" s="187">
        <v>3</v>
      </c>
      <c r="D458" s="112" t="s">
        <v>274</v>
      </c>
      <c r="E458" s="28"/>
      <c r="F458" s="311">
        <f t="shared" si="46"/>
        <v>0</v>
      </c>
    </row>
    <row r="459" spans="1:6" x14ac:dyDescent="0.25">
      <c r="A459" s="112"/>
      <c r="B459" s="113"/>
      <c r="C459" s="113"/>
      <c r="D459" s="113"/>
      <c r="E459" s="37"/>
      <c r="F459" s="292"/>
    </row>
    <row r="460" spans="1:6" x14ac:dyDescent="0.25">
      <c r="A460" s="114" t="s">
        <v>622</v>
      </c>
      <c r="B460" s="88" t="s">
        <v>955</v>
      </c>
      <c r="C460" s="179"/>
      <c r="D460" s="180"/>
      <c r="E460" s="54"/>
      <c r="F460" s="308">
        <f>SUM(F461:F576)/2</f>
        <v>0</v>
      </c>
    </row>
    <row r="461" spans="1:6" x14ac:dyDescent="0.25">
      <c r="A461" s="198">
        <v>5.0999999999999996</v>
      </c>
      <c r="B461" s="199" t="s">
        <v>375</v>
      </c>
      <c r="C461" s="200"/>
      <c r="D461" s="201"/>
      <c r="E461" s="61"/>
      <c r="F461" s="316">
        <f>SUM(F463:F515)</f>
        <v>0</v>
      </c>
    </row>
    <row r="462" spans="1:6" x14ac:dyDescent="0.25">
      <c r="A462" s="120"/>
      <c r="B462" s="202" t="s">
        <v>376</v>
      </c>
      <c r="C462" s="187"/>
      <c r="D462" s="112"/>
      <c r="E462" s="13"/>
      <c r="F462" s="317"/>
    </row>
    <row r="463" spans="1:6" x14ac:dyDescent="0.25">
      <c r="A463" s="186" t="s">
        <v>623</v>
      </c>
      <c r="B463" s="173" t="s">
        <v>378</v>
      </c>
      <c r="C463" s="187">
        <v>287.76000000000005</v>
      </c>
      <c r="D463" s="123" t="s">
        <v>379</v>
      </c>
      <c r="E463" s="27"/>
      <c r="F463" s="310">
        <f t="shared" ref="F463:F468" si="47">E463*C463</f>
        <v>0</v>
      </c>
    </row>
    <row r="464" spans="1:6" x14ac:dyDescent="0.25">
      <c r="A464" s="186" t="s">
        <v>624</v>
      </c>
      <c r="B464" s="173" t="s">
        <v>381</v>
      </c>
      <c r="C464" s="187">
        <v>287.76000000000005</v>
      </c>
      <c r="D464" s="123" t="s">
        <v>379</v>
      </c>
      <c r="E464" s="27"/>
      <c r="F464" s="310">
        <f t="shared" si="47"/>
        <v>0</v>
      </c>
    </row>
    <row r="465" spans="1:6" x14ac:dyDescent="0.25">
      <c r="A465" s="186" t="s">
        <v>625</v>
      </c>
      <c r="B465" s="173" t="s">
        <v>383</v>
      </c>
      <c r="C465" s="187">
        <v>13.635</v>
      </c>
      <c r="D465" s="123" t="s">
        <v>384</v>
      </c>
      <c r="E465" s="27"/>
      <c r="F465" s="310">
        <f t="shared" si="47"/>
        <v>0</v>
      </c>
    </row>
    <row r="466" spans="1:6" x14ac:dyDescent="0.25">
      <c r="A466" s="186" t="s">
        <v>626</v>
      </c>
      <c r="B466" s="173" t="s">
        <v>386</v>
      </c>
      <c r="C466" s="187">
        <v>13.635</v>
      </c>
      <c r="D466" s="123" t="s">
        <v>384</v>
      </c>
      <c r="E466" s="27"/>
      <c r="F466" s="310">
        <f t="shared" si="47"/>
        <v>0</v>
      </c>
    </row>
    <row r="467" spans="1:6" ht="27.6" x14ac:dyDescent="0.25">
      <c r="A467" s="186" t="s">
        <v>627</v>
      </c>
      <c r="B467" s="173" t="s">
        <v>388</v>
      </c>
      <c r="C467" s="187">
        <v>24.502500000000001</v>
      </c>
      <c r="D467" s="123" t="s">
        <v>384</v>
      </c>
      <c r="E467" s="27"/>
      <c r="F467" s="310">
        <f t="shared" si="47"/>
        <v>0</v>
      </c>
    </row>
    <row r="468" spans="1:6" x14ac:dyDescent="0.25">
      <c r="A468" s="186" t="s">
        <v>628</v>
      </c>
      <c r="B468" s="173" t="s">
        <v>390</v>
      </c>
      <c r="C468" s="187">
        <v>9.8040000000000003</v>
      </c>
      <c r="D468" s="123" t="s">
        <v>384</v>
      </c>
      <c r="E468" s="27"/>
      <c r="F468" s="310">
        <f t="shared" si="47"/>
        <v>0</v>
      </c>
    </row>
    <row r="469" spans="1:6" x14ac:dyDescent="0.25">
      <c r="A469" s="112"/>
      <c r="B469" s="202" t="s">
        <v>391</v>
      </c>
      <c r="C469" s="187"/>
      <c r="D469" s="112"/>
      <c r="E469" s="27"/>
      <c r="F469" s="318"/>
    </row>
    <row r="470" spans="1:6" x14ac:dyDescent="0.25">
      <c r="A470" s="186" t="s">
        <v>629</v>
      </c>
      <c r="B470" s="173" t="s">
        <v>85</v>
      </c>
      <c r="C470" s="187">
        <v>58.323000000000008</v>
      </c>
      <c r="D470" s="123" t="s">
        <v>384</v>
      </c>
      <c r="E470" s="27"/>
      <c r="F470" s="310">
        <f>E470*C470</f>
        <v>0</v>
      </c>
    </row>
    <row r="471" spans="1:6" x14ac:dyDescent="0.25">
      <c r="A471" s="112"/>
      <c r="B471" s="202" t="s">
        <v>393</v>
      </c>
      <c r="C471" s="187"/>
      <c r="D471" s="112"/>
      <c r="E471" s="27"/>
      <c r="F471" s="318"/>
    </row>
    <row r="472" spans="1:6" ht="27.6" x14ac:dyDescent="0.25">
      <c r="A472" s="186" t="s">
        <v>630</v>
      </c>
      <c r="B472" s="173" t="s">
        <v>395</v>
      </c>
      <c r="C472" s="187">
        <v>5.6008000000000004</v>
      </c>
      <c r="D472" s="123" t="s">
        <v>384</v>
      </c>
      <c r="E472" s="27"/>
      <c r="F472" s="310">
        <f t="shared" ref="F472:F473" si="48">E472*C472</f>
        <v>0</v>
      </c>
    </row>
    <row r="473" spans="1:6" x14ac:dyDescent="0.25">
      <c r="A473" s="186" t="s">
        <v>631</v>
      </c>
      <c r="B473" s="173" t="s">
        <v>397</v>
      </c>
      <c r="C473" s="187">
        <v>13.97</v>
      </c>
      <c r="D473" s="123" t="s">
        <v>384</v>
      </c>
      <c r="E473" s="27"/>
      <c r="F473" s="310">
        <f t="shared" si="48"/>
        <v>0</v>
      </c>
    </row>
    <row r="474" spans="1:6" x14ac:dyDescent="0.25">
      <c r="A474" s="112"/>
      <c r="B474" s="202" t="s">
        <v>398</v>
      </c>
      <c r="C474" s="187"/>
      <c r="D474" s="112"/>
      <c r="E474" s="28"/>
      <c r="F474" s="318"/>
    </row>
    <row r="475" spans="1:6" ht="27.6" x14ac:dyDescent="0.25">
      <c r="A475" s="186" t="s">
        <v>632</v>
      </c>
      <c r="B475" s="173" t="s">
        <v>400</v>
      </c>
      <c r="C475" s="187">
        <v>36.134</v>
      </c>
      <c r="D475" s="123" t="s">
        <v>379</v>
      </c>
      <c r="E475" s="27"/>
      <c r="F475" s="310">
        <f>E475*C475</f>
        <v>0</v>
      </c>
    </row>
    <row r="476" spans="1:6" x14ac:dyDescent="0.25">
      <c r="A476" s="112"/>
      <c r="B476" s="202" t="s">
        <v>106</v>
      </c>
      <c r="C476" s="187"/>
      <c r="D476" s="112"/>
      <c r="E476" s="28"/>
      <c r="F476" s="318"/>
    </row>
    <row r="477" spans="1:6" x14ac:dyDescent="0.25">
      <c r="A477" s="120"/>
      <c r="B477" s="189" t="s">
        <v>401</v>
      </c>
      <c r="C477" s="187"/>
      <c r="D477" s="112"/>
      <c r="E477" s="24"/>
      <c r="F477" s="318"/>
    </row>
    <row r="478" spans="1:6" x14ac:dyDescent="0.25">
      <c r="A478" s="186" t="s">
        <v>633</v>
      </c>
      <c r="B478" s="173" t="s">
        <v>403</v>
      </c>
      <c r="C478" s="187">
        <v>1.0590000000000002</v>
      </c>
      <c r="D478" s="123" t="s">
        <v>384</v>
      </c>
      <c r="E478" s="27"/>
      <c r="F478" s="310">
        <f t="shared" ref="F478:F480" si="49">E478*C478</f>
        <v>0</v>
      </c>
    </row>
    <row r="479" spans="1:6" x14ac:dyDescent="0.25">
      <c r="A479" s="186" t="s">
        <v>634</v>
      </c>
      <c r="B479" s="173" t="s">
        <v>405</v>
      </c>
      <c r="C479" s="187">
        <v>0.37200000000000005</v>
      </c>
      <c r="D479" s="123" t="s">
        <v>384</v>
      </c>
      <c r="E479" s="27"/>
      <c r="F479" s="310">
        <f t="shared" si="49"/>
        <v>0</v>
      </c>
    </row>
    <row r="480" spans="1:6" x14ac:dyDescent="0.25">
      <c r="A480" s="186" t="s">
        <v>635</v>
      </c>
      <c r="B480" s="173" t="s">
        <v>407</v>
      </c>
      <c r="C480" s="187">
        <v>0.72</v>
      </c>
      <c r="D480" s="123" t="s">
        <v>384</v>
      </c>
      <c r="E480" s="27"/>
      <c r="F480" s="310">
        <f t="shared" si="49"/>
        <v>0</v>
      </c>
    </row>
    <row r="481" spans="1:6" x14ac:dyDescent="0.25">
      <c r="A481" s="112"/>
      <c r="B481" s="189" t="s">
        <v>408</v>
      </c>
      <c r="C481" s="187"/>
      <c r="D481" s="112"/>
      <c r="E481" s="28"/>
      <c r="F481" s="318"/>
    </row>
    <row r="482" spans="1:6" x14ac:dyDescent="0.25">
      <c r="A482" s="186" t="s">
        <v>636</v>
      </c>
      <c r="B482" s="173" t="s">
        <v>410</v>
      </c>
      <c r="C482" s="187">
        <v>1.8075000000000001</v>
      </c>
      <c r="D482" s="123" t="s">
        <v>384</v>
      </c>
      <c r="E482" s="27"/>
      <c r="F482" s="310">
        <f t="shared" ref="F482:F489" si="50">E482*C482</f>
        <v>0</v>
      </c>
    </row>
    <row r="483" spans="1:6" x14ac:dyDescent="0.25">
      <c r="A483" s="186" t="s">
        <v>637</v>
      </c>
      <c r="B483" s="173" t="s">
        <v>412</v>
      </c>
      <c r="C483" s="187">
        <v>0.62360000000000015</v>
      </c>
      <c r="D483" s="123" t="s">
        <v>384</v>
      </c>
      <c r="E483" s="27"/>
      <c r="F483" s="310">
        <f t="shared" si="50"/>
        <v>0</v>
      </c>
    </row>
    <row r="484" spans="1:6" x14ac:dyDescent="0.25">
      <c r="A484" s="186" t="s">
        <v>638</v>
      </c>
      <c r="B484" s="173" t="s">
        <v>414</v>
      </c>
      <c r="C484" s="187">
        <v>1.8599999999999999</v>
      </c>
      <c r="D484" s="123" t="s">
        <v>384</v>
      </c>
      <c r="E484" s="27"/>
      <c r="F484" s="310">
        <f t="shared" si="50"/>
        <v>0</v>
      </c>
    </row>
    <row r="485" spans="1:6" x14ac:dyDescent="0.25">
      <c r="A485" s="186" t="s">
        <v>639</v>
      </c>
      <c r="B485" s="173" t="s">
        <v>416</v>
      </c>
      <c r="C485" s="187">
        <v>0.79499999999999993</v>
      </c>
      <c r="D485" s="123" t="s">
        <v>384</v>
      </c>
      <c r="E485" s="27"/>
      <c r="F485" s="310">
        <f t="shared" si="50"/>
        <v>0</v>
      </c>
    </row>
    <row r="486" spans="1:6" x14ac:dyDescent="0.25">
      <c r="A486" s="186" t="s">
        <v>640</v>
      </c>
      <c r="B486" s="173" t="s">
        <v>418</v>
      </c>
      <c r="C486" s="187">
        <v>2.5684999999999998</v>
      </c>
      <c r="D486" s="123" t="s">
        <v>384</v>
      </c>
      <c r="E486" s="27"/>
      <c r="F486" s="310">
        <f t="shared" si="50"/>
        <v>0</v>
      </c>
    </row>
    <row r="487" spans="1:6" x14ac:dyDescent="0.25">
      <c r="A487" s="186" t="s">
        <v>641</v>
      </c>
      <c r="B487" s="173" t="s">
        <v>420</v>
      </c>
      <c r="C487" s="187">
        <v>1.6440000000000001</v>
      </c>
      <c r="D487" s="123" t="s">
        <v>384</v>
      </c>
      <c r="E487" s="27"/>
      <c r="F487" s="310">
        <f t="shared" si="50"/>
        <v>0</v>
      </c>
    </row>
    <row r="488" spans="1:6" x14ac:dyDescent="0.25">
      <c r="A488" s="186" t="s">
        <v>642</v>
      </c>
      <c r="B488" s="173" t="s">
        <v>422</v>
      </c>
      <c r="C488" s="187">
        <v>1.8323999999999998</v>
      </c>
      <c r="D488" s="123" t="s">
        <v>384</v>
      </c>
      <c r="E488" s="27"/>
      <c r="F488" s="310">
        <f t="shared" si="50"/>
        <v>0</v>
      </c>
    </row>
    <row r="489" spans="1:6" x14ac:dyDescent="0.25">
      <c r="A489" s="186" t="s">
        <v>643</v>
      </c>
      <c r="B489" s="173" t="s">
        <v>424</v>
      </c>
      <c r="C489" s="187">
        <v>0.90900000000000025</v>
      </c>
      <c r="D489" s="123" t="s">
        <v>384</v>
      </c>
      <c r="E489" s="27"/>
      <c r="F489" s="310">
        <f t="shared" si="50"/>
        <v>0</v>
      </c>
    </row>
    <row r="490" spans="1:6" x14ac:dyDescent="0.25">
      <c r="A490" s="112"/>
      <c r="B490" s="202" t="s">
        <v>425</v>
      </c>
      <c r="C490" s="187"/>
      <c r="D490" s="112"/>
      <c r="E490" s="28"/>
      <c r="F490" s="318"/>
    </row>
    <row r="491" spans="1:6" ht="27.6" x14ac:dyDescent="0.25">
      <c r="A491" s="190"/>
      <c r="B491" s="189" t="s">
        <v>426</v>
      </c>
      <c r="C491" s="187"/>
      <c r="D491" s="112"/>
      <c r="E491" s="28"/>
      <c r="F491" s="318"/>
    </row>
    <row r="492" spans="1:6" x14ac:dyDescent="0.25">
      <c r="A492" s="186" t="s">
        <v>644</v>
      </c>
      <c r="B492" s="173" t="s">
        <v>428</v>
      </c>
      <c r="C492" s="187">
        <v>102.4235</v>
      </c>
      <c r="D492" s="112" t="s">
        <v>135</v>
      </c>
      <c r="E492" s="27"/>
      <c r="F492" s="310">
        <f t="shared" ref="F492:F495" si="51">E492*C492</f>
        <v>0</v>
      </c>
    </row>
    <row r="493" spans="1:6" x14ac:dyDescent="0.25">
      <c r="A493" s="186" t="s">
        <v>645</v>
      </c>
      <c r="B493" s="173" t="s">
        <v>430</v>
      </c>
      <c r="C493" s="187">
        <v>130.31039999999999</v>
      </c>
      <c r="D493" s="112" t="s">
        <v>135</v>
      </c>
      <c r="E493" s="27"/>
      <c r="F493" s="310">
        <f t="shared" si="51"/>
        <v>0</v>
      </c>
    </row>
    <row r="494" spans="1:6" x14ac:dyDescent="0.25">
      <c r="A494" s="186" t="s">
        <v>646</v>
      </c>
      <c r="B494" s="173" t="s">
        <v>432</v>
      </c>
      <c r="C494" s="187">
        <v>326.87919999999997</v>
      </c>
      <c r="D494" s="112" t="s">
        <v>135</v>
      </c>
      <c r="E494" s="27"/>
      <c r="F494" s="310">
        <f t="shared" si="51"/>
        <v>0</v>
      </c>
    </row>
    <row r="495" spans="1:6" x14ac:dyDescent="0.25">
      <c r="A495" s="186" t="s">
        <v>647</v>
      </c>
      <c r="B495" s="173" t="s">
        <v>434</v>
      </c>
      <c r="C495" s="187">
        <v>171.58799999999999</v>
      </c>
      <c r="D495" s="112" t="s">
        <v>135</v>
      </c>
      <c r="E495" s="27"/>
      <c r="F495" s="310">
        <f t="shared" si="51"/>
        <v>0</v>
      </c>
    </row>
    <row r="496" spans="1:6" ht="27.6" x14ac:dyDescent="0.25">
      <c r="A496" s="112"/>
      <c r="B496" s="189" t="s">
        <v>435</v>
      </c>
      <c r="C496" s="187"/>
      <c r="D496" s="112"/>
      <c r="E496" s="28"/>
      <c r="F496" s="318"/>
    </row>
    <row r="497" spans="1:6" x14ac:dyDescent="0.25">
      <c r="A497" s="186" t="s">
        <v>648</v>
      </c>
      <c r="B497" s="173" t="s">
        <v>437</v>
      </c>
      <c r="C497" s="187">
        <v>38.593999999999994</v>
      </c>
      <c r="D497" s="123" t="s">
        <v>379</v>
      </c>
      <c r="E497" s="27"/>
      <c r="F497" s="310">
        <f>E497*C497</f>
        <v>0</v>
      </c>
    </row>
    <row r="498" spans="1:6" x14ac:dyDescent="0.25">
      <c r="A498" s="112"/>
      <c r="B498" s="202" t="s">
        <v>438</v>
      </c>
      <c r="C498" s="187"/>
      <c r="D498" s="112"/>
      <c r="E498" s="28"/>
      <c r="F498" s="318"/>
    </row>
    <row r="499" spans="1:6" x14ac:dyDescent="0.25">
      <c r="A499" s="186" t="s">
        <v>649</v>
      </c>
      <c r="B499" s="173" t="s">
        <v>440</v>
      </c>
      <c r="C499" s="187">
        <v>9.2700000000000014</v>
      </c>
      <c r="D499" s="123" t="s">
        <v>379</v>
      </c>
      <c r="E499" s="27"/>
      <c r="F499" s="310">
        <f t="shared" ref="F499:F502" si="52">E499*C499</f>
        <v>0</v>
      </c>
    </row>
    <row r="500" spans="1:6" x14ac:dyDescent="0.25">
      <c r="A500" s="186" t="s">
        <v>650</v>
      </c>
      <c r="B500" s="173" t="s">
        <v>442</v>
      </c>
      <c r="C500" s="187">
        <v>6.0250000000000004</v>
      </c>
      <c r="D500" s="123" t="s">
        <v>379</v>
      </c>
      <c r="E500" s="27"/>
      <c r="F500" s="310">
        <f t="shared" si="52"/>
        <v>0</v>
      </c>
    </row>
    <row r="501" spans="1:6" x14ac:dyDescent="0.25">
      <c r="A501" s="186" t="s">
        <v>651</v>
      </c>
      <c r="B501" s="173" t="s">
        <v>444</v>
      </c>
      <c r="C501" s="187">
        <v>37.58</v>
      </c>
      <c r="D501" s="123" t="s">
        <v>379</v>
      </c>
      <c r="E501" s="27"/>
      <c r="F501" s="310">
        <f t="shared" si="52"/>
        <v>0</v>
      </c>
    </row>
    <row r="502" spans="1:6" x14ac:dyDescent="0.25">
      <c r="A502" s="186" t="s">
        <v>652</v>
      </c>
      <c r="B502" s="173" t="s">
        <v>446</v>
      </c>
      <c r="C502" s="187">
        <v>4.3159999999999998</v>
      </c>
      <c r="D502" s="123" t="s">
        <v>379</v>
      </c>
      <c r="E502" s="27"/>
      <c r="F502" s="310">
        <f t="shared" si="52"/>
        <v>0</v>
      </c>
    </row>
    <row r="503" spans="1:6" x14ac:dyDescent="0.25">
      <c r="A503" s="112"/>
      <c r="B503" s="203" t="s">
        <v>447</v>
      </c>
      <c r="C503" s="187"/>
      <c r="D503" s="112"/>
      <c r="E503" s="24"/>
      <c r="F503" s="318"/>
    </row>
    <row r="504" spans="1:6" ht="27.6" x14ac:dyDescent="0.25">
      <c r="A504" s="191"/>
      <c r="B504" s="189" t="s">
        <v>448</v>
      </c>
      <c r="C504" s="187"/>
      <c r="D504" s="112"/>
      <c r="E504" s="24"/>
      <c r="F504" s="318"/>
    </row>
    <row r="505" spans="1:6" x14ac:dyDescent="0.25">
      <c r="A505" s="186" t="s">
        <v>653</v>
      </c>
      <c r="B505" s="173" t="s">
        <v>449</v>
      </c>
      <c r="C505" s="187">
        <v>43.84</v>
      </c>
      <c r="D505" s="123" t="s">
        <v>379</v>
      </c>
      <c r="E505" s="27"/>
      <c r="F505" s="310">
        <f t="shared" ref="F505:F506" si="53">E505*C505</f>
        <v>0</v>
      </c>
    </row>
    <row r="506" spans="1:6" x14ac:dyDescent="0.25">
      <c r="A506" s="186" t="s">
        <v>654</v>
      </c>
      <c r="B506" s="173" t="s">
        <v>451</v>
      </c>
      <c r="C506" s="187">
        <v>10.2425</v>
      </c>
      <c r="D506" s="123" t="s">
        <v>379</v>
      </c>
      <c r="E506" s="28"/>
      <c r="F506" s="310">
        <f t="shared" si="53"/>
        <v>0</v>
      </c>
    </row>
    <row r="507" spans="1:6" x14ac:dyDescent="0.25">
      <c r="A507" s="112"/>
      <c r="B507" s="202" t="s">
        <v>452</v>
      </c>
      <c r="C507" s="187"/>
      <c r="D507" s="112"/>
      <c r="E507" s="37"/>
      <c r="F507" s="318"/>
    </row>
    <row r="508" spans="1:6" x14ac:dyDescent="0.25">
      <c r="A508" s="186" t="s">
        <v>655</v>
      </c>
      <c r="B508" s="173" t="s">
        <v>454</v>
      </c>
      <c r="C508" s="204">
        <v>24.55</v>
      </c>
      <c r="D508" s="123" t="s">
        <v>176</v>
      </c>
      <c r="E508" s="28"/>
      <c r="F508" s="310">
        <f>E508*C508</f>
        <v>0</v>
      </c>
    </row>
    <row r="509" spans="1:6" x14ac:dyDescent="0.25">
      <c r="A509" s="112"/>
      <c r="B509" s="202" t="s">
        <v>455</v>
      </c>
      <c r="C509" s="204"/>
      <c r="D509" s="112"/>
      <c r="E509" s="37"/>
      <c r="F509" s="318"/>
    </row>
    <row r="510" spans="1:6" x14ac:dyDescent="0.25">
      <c r="A510" s="186" t="s">
        <v>656</v>
      </c>
      <c r="B510" s="173" t="s">
        <v>457</v>
      </c>
      <c r="C510" s="187">
        <v>20.36</v>
      </c>
      <c r="D510" s="123" t="s">
        <v>379</v>
      </c>
      <c r="E510" s="63"/>
      <c r="F510" s="310">
        <f t="shared" ref="F510:F512" si="54">E510*C510</f>
        <v>0</v>
      </c>
    </row>
    <row r="511" spans="1:6" x14ac:dyDescent="0.25">
      <c r="A511" s="186" t="s">
        <v>657</v>
      </c>
      <c r="B511" s="205" t="s">
        <v>459</v>
      </c>
      <c r="C511" s="187">
        <v>32.549999999999997</v>
      </c>
      <c r="D511" s="206" t="s">
        <v>379</v>
      </c>
      <c r="E511" s="63"/>
      <c r="F511" s="310">
        <f t="shared" si="54"/>
        <v>0</v>
      </c>
    </row>
    <row r="512" spans="1:6" x14ac:dyDescent="0.25">
      <c r="A512" s="186" t="s">
        <v>658</v>
      </c>
      <c r="B512" s="205" t="s">
        <v>461</v>
      </c>
      <c r="C512" s="204">
        <v>22.52</v>
      </c>
      <c r="D512" s="206" t="s">
        <v>379</v>
      </c>
      <c r="E512" s="63"/>
      <c r="F512" s="310">
        <f t="shared" si="54"/>
        <v>0</v>
      </c>
    </row>
    <row r="513" spans="1:6" x14ac:dyDescent="0.25">
      <c r="A513" s="112"/>
      <c r="B513" s="207" t="s">
        <v>462</v>
      </c>
      <c r="C513" s="204"/>
      <c r="D513" s="112"/>
      <c r="E513" s="27"/>
      <c r="F513" s="318"/>
    </row>
    <row r="514" spans="1:6" x14ac:dyDescent="0.25">
      <c r="A514" s="186" t="s">
        <v>659</v>
      </c>
      <c r="B514" s="173" t="s">
        <v>464</v>
      </c>
      <c r="C514" s="187">
        <v>1</v>
      </c>
      <c r="D514" s="123" t="s">
        <v>300</v>
      </c>
      <c r="E514" s="27"/>
      <c r="F514" s="310">
        <f t="shared" ref="F514:F515" si="55">E514*C514</f>
        <v>0</v>
      </c>
    </row>
    <row r="515" spans="1:6" x14ac:dyDescent="0.25">
      <c r="A515" s="186" t="s">
        <v>660</v>
      </c>
      <c r="B515" s="173" t="s">
        <v>466</v>
      </c>
      <c r="C515" s="194">
        <v>1</v>
      </c>
      <c r="D515" s="123" t="s">
        <v>300</v>
      </c>
      <c r="E515" s="64"/>
      <c r="F515" s="310">
        <f t="shared" si="55"/>
        <v>0</v>
      </c>
    </row>
    <row r="516" spans="1:6" x14ac:dyDescent="0.25">
      <c r="A516" s="181">
        <v>5.2</v>
      </c>
      <c r="B516" s="199" t="s">
        <v>467</v>
      </c>
      <c r="C516" s="208"/>
      <c r="D516" s="209"/>
      <c r="E516" s="29"/>
      <c r="F516" s="319">
        <f>SUM(F519:F531)</f>
        <v>0</v>
      </c>
    </row>
    <row r="517" spans="1:6" x14ac:dyDescent="0.25">
      <c r="A517" s="120"/>
      <c r="B517" s="202" t="s">
        <v>468</v>
      </c>
      <c r="C517" s="187"/>
      <c r="D517" s="112"/>
      <c r="E517" s="24"/>
      <c r="F517" s="311"/>
    </row>
    <row r="518" spans="1:6" x14ac:dyDescent="0.25">
      <c r="A518" s="120"/>
      <c r="B518" s="189" t="s">
        <v>469</v>
      </c>
      <c r="C518" s="187"/>
      <c r="D518" s="112"/>
      <c r="E518" s="37"/>
      <c r="F518" s="311"/>
    </row>
    <row r="519" spans="1:6" x14ac:dyDescent="0.25">
      <c r="A519" s="123" t="s">
        <v>661</v>
      </c>
      <c r="B519" s="173" t="s">
        <v>168</v>
      </c>
      <c r="C519" s="187">
        <v>1.6908750000000001</v>
      </c>
      <c r="D519" s="123" t="s">
        <v>384</v>
      </c>
      <c r="E519" s="24"/>
      <c r="F519" s="310">
        <f t="shared" ref="F519:F520" si="56">E519*C519</f>
        <v>0</v>
      </c>
    </row>
    <row r="520" spans="1:6" x14ac:dyDescent="0.25">
      <c r="A520" s="123" t="s">
        <v>662</v>
      </c>
      <c r="B520" s="173" t="s">
        <v>472</v>
      </c>
      <c r="C520" s="187">
        <v>0.57824999999999982</v>
      </c>
      <c r="D520" s="123" t="s">
        <v>384</v>
      </c>
      <c r="E520" s="27"/>
      <c r="F520" s="310">
        <f t="shared" si="56"/>
        <v>0</v>
      </c>
    </row>
    <row r="521" spans="1:6" x14ac:dyDescent="0.25">
      <c r="A521" s="112"/>
      <c r="B521" s="202" t="s">
        <v>130</v>
      </c>
      <c r="C521" s="187"/>
      <c r="D521" s="112"/>
      <c r="E521" s="28"/>
      <c r="F521" s="311"/>
    </row>
    <row r="522" spans="1:6" ht="27.6" x14ac:dyDescent="0.25">
      <c r="A522" s="190"/>
      <c r="B522" s="189" t="s">
        <v>426</v>
      </c>
      <c r="C522" s="187"/>
      <c r="D522" s="112"/>
      <c r="E522" s="37"/>
      <c r="F522" s="311"/>
    </row>
    <row r="523" spans="1:6" x14ac:dyDescent="0.25">
      <c r="A523" s="123" t="s">
        <v>663</v>
      </c>
      <c r="B523" s="173" t="s">
        <v>428</v>
      </c>
      <c r="C523" s="187">
        <v>94.128500000000003</v>
      </c>
      <c r="D523" s="112" t="s">
        <v>135</v>
      </c>
      <c r="E523" s="28"/>
      <c r="F523" s="310">
        <f t="shared" ref="F523:F524" si="57">E523*C523</f>
        <v>0</v>
      </c>
    </row>
    <row r="524" spans="1:6" x14ac:dyDescent="0.25">
      <c r="A524" s="123" t="s">
        <v>664</v>
      </c>
      <c r="B524" s="173" t="s">
        <v>432</v>
      </c>
      <c r="C524" s="187">
        <v>286.98050000000001</v>
      </c>
      <c r="D524" s="112" t="s">
        <v>135</v>
      </c>
      <c r="E524" s="27"/>
      <c r="F524" s="310">
        <f t="shared" si="57"/>
        <v>0</v>
      </c>
    </row>
    <row r="525" spans="1:6" x14ac:dyDescent="0.25">
      <c r="A525" s="112"/>
      <c r="B525" s="202" t="s">
        <v>475</v>
      </c>
      <c r="C525" s="187"/>
      <c r="D525" s="112"/>
      <c r="E525" s="28"/>
      <c r="F525" s="311"/>
    </row>
    <row r="526" spans="1:6" x14ac:dyDescent="0.25">
      <c r="A526" s="120"/>
      <c r="B526" s="189" t="s">
        <v>476</v>
      </c>
      <c r="C526" s="187"/>
      <c r="D526" s="112"/>
      <c r="E526" s="37"/>
      <c r="F526" s="311"/>
    </row>
    <row r="527" spans="1:6" x14ac:dyDescent="0.25">
      <c r="A527" s="123" t="s">
        <v>665</v>
      </c>
      <c r="B527" s="173" t="s">
        <v>478</v>
      </c>
      <c r="C527" s="187">
        <v>29.34</v>
      </c>
      <c r="D527" s="123" t="s">
        <v>379</v>
      </c>
      <c r="E527" s="28"/>
      <c r="F527" s="310">
        <f t="shared" ref="F527:F528" si="58">E527*C527</f>
        <v>0</v>
      </c>
    </row>
    <row r="528" spans="1:6" x14ac:dyDescent="0.25">
      <c r="A528" s="123" t="s">
        <v>666</v>
      </c>
      <c r="B528" s="173" t="s">
        <v>480</v>
      </c>
      <c r="C528" s="187">
        <v>15.419999999999998</v>
      </c>
      <c r="D528" s="123" t="s">
        <v>379</v>
      </c>
      <c r="E528" s="27"/>
      <c r="F528" s="310">
        <f t="shared" si="58"/>
        <v>0</v>
      </c>
    </row>
    <row r="529" spans="1:6" x14ac:dyDescent="0.25">
      <c r="A529" s="112"/>
      <c r="B529" s="203" t="s">
        <v>182</v>
      </c>
      <c r="C529" s="187"/>
      <c r="D529" s="112"/>
      <c r="E529" s="28"/>
      <c r="F529" s="311"/>
    </row>
    <row r="530" spans="1:6" ht="27.6" x14ac:dyDescent="0.25">
      <c r="A530" s="120"/>
      <c r="B530" s="189" t="s">
        <v>448</v>
      </c>
      <c r="C530" s="187"/>
      <c r="D530" s="112"/>
      <c r="E530" s="37"/>
      <c r="F530" s="311"/>
    </row>
    <row r="531" spans="1:6" x14ac:dyDescent="0.25">
      <c r="A531" s="123" t="s">
        <v>667</v>
      </c>
      <c r="B531" s="173" t="s">
        <v>482</v>
      </c>
      <c r="C531" s="187">
        <v>59.06900000000001</v>
      </c>
      <c r="D531" s="123" t="s">
        <v>379</v>
      </c>
      <c r="E531" s="28"/>
      <c r="F531" s="310">
        <f>E531*C531</f>
        <v>0</v>
      </c>
    </row>
    <row r="532" spans="1:6" x14ac:dyDescent="0.25">
      <c r="A532" s="181">
        <v>5.3</v>
      </c>
      <c r="B532" s="199" t="s">
        <v>483</v>
      </c>
      <c r="C532" s="208"/>
      <c r="D532" s="209"/>
      <c r="E532" s="29"/>
      <c r="F532" s="319">
        <f>SUM(F536:F550)</f>
        <v>0</v>
      </c>
    </row>
    <row r="533" spans="1:6" ht="27.6" x14ac:dyDescent="0.25">
      <c r="A533" s="190"/>
      <c r="B533" s="189" t="s">
        <v>484</v>
      </c>
      <c r="C533" s="187"/>
      <c r="D533" s="123" t="s">
        <v>11</v>
      </c>
      <c r="E533" s="24"/>
      <c r="F533" s="311"/>
    </row>
    <row r="534" spans="1:6" x14ac:dyDescent="0.25">
      <c r="A534" s="120"/>
      <c r="B534" s="202" t="s">
        <v>192</v>
      </c>
      <c r="C534" s="187"/>
      <c r="D534" s="123"/>
      <c r="E534" s="24"/>
      <c r="F534" s="313"/>
    </row>
    <row r="535" spans="1:6" ht="41.4" x14ac:dyDescent="0.25">
      <c r="A535" s="190"/>
      <c r="B535" s="189" t="s">
        <v>485</v>
      </c>
      <c r="C535" s="187"/>
      <c r="D535" s="112"/>
      <c r="E535" s="24"/>
      <c r="F535" s="311"/>
    </row>
    <row r="536" spans="1:6" ht="27.6" x14ac:dyDescent="0.25">
      <c r="A536" s="123" t="s">
        <v>668</v>
      </c>
      <c r="B536" s="173" t="s">
        <v>487</v>
      </c>
      <c r="C536" s="194">
        <v>51.2</v>
      </c>
      <c r="D536" s="123" t="s">
        <v>176</v>
      </c>
      <c r="E536" s="24"/>
      <c r="F536" s="310">
        <f t="shared" ref="F536:F539" si="59">E536*C536</f>
        <v>0</v>
      </c>
    </row>
    <row r="537" spans="1:6" x14ac:dyDescent="0.25">
      <c r="A537" s="123" t="s">
        <v>669</v>
      </c>
      <c r="B537" s="173" t="s">
        <v>489</v>
      </c>
      <c r="C537" s="194">
        <v>14</v>
      </c>
      <c r="D537" s="123" t="s">
        <v>204</v>
      </c>
      <c r="E537" s="24"/>
      <c r="F537" s="310">
        <f t="shared" si="59"/>
        <v>0</v>
      </c>
    </row>
    <row r="538" spans="1:6" x14ac:dyDescent="0.25">
      <c r="A538" s="123" t="s">
        <v>670</v>
      </c>
      <c r="B538" s="173" t="s">
        <v>491</v>
      </c>
      <c r="C538" s="194">
        <v>14</v>
      </c>
      <c r="D538" s="123" t="s">
        <v>204</v>
      </c>
      <c r="E538" s="24"/>
      <c r="F538" s="310">
        <f t="shared" si="59"/>
        <v>0</v>
      </c>
    </row>
    <row r="539" spans="1:6" x14ac:dyDescent="0.25">
      <c r="A539" s="123" t="s">
        <v>671</v>
      </c>
      <c r="B539" s="173" t="s">
        <v>493</v>
      </c>
      <c r="C539" s="194">
        <v>18.8</v>
      </c>
      <c r="D539" s="123" t="s">
        <v>176</v>
      </c>
      <c r="E539" s="27"/>
      <c r="F539" s="310">
        <f t="shared" si="59"/>
        <v>0</v>
      </c>
    </row>
    <row r="540" spans="1:6" x14ac:dyDescent="0.25">
      <c r="A540" s="112"/>
      <c r="B540" s="202" t="s">
        <v>209</v>
      </c>
      <c r="C540" s="194"/>
      <c r="D540" s="123"/>
      <c r="E540" s="28"/>
      <c r="F540" s="314"/>
    </row>
    <row r="541" spans="1:6" ht="27.6" x14ac:dyDescent="0.25">
      <c r="A541" s="123" t="s">
        <v>672</v>
      </c>
      <c r="B541" s="173" t="s">
        <v>495</v>
      </c>
      <c r="C541" s="194">
        <v>30.080000000000002</v>
      </c>
      <c r="D541" s="123" t="s">
        <v>379</v>
      </c>
      <c r="E541" s="27"/>
      <c r="F541" s="310">
        <f>E541*C541</f>
        <v>0</v>
      </c>
    </row>
    <row r="542" spans="1:6" x14ac:dyDescent="0.25">
      <c r="A542" s="112"/>
      <c r="B542" s="113"/>
      <c r="C542" s="187"/>
      <c r="D542" s="112"/>
      <c r="E542" s="24"/>
      <c r="F542" s="314"/>
    </row>
    <row r="543" spans="1:6" x14ac:dyDescent="0.25">
      <c r="A543" s="120"/>
      <c r="B543" s="202" t="s">
        <v>218</v>
      </c>
      <c r="C543" s="187"/>
      <c r="D543" s="112"/>
      <c r="E543" s="37"/>
      <c r="F543" s="314"/>
    </row>
    <row r="544" spans="1:6" x14ac:dyDescent="0.25">
      <c r="A544" s="190"/>
      <c r="B544" s="189" t="s">
        <v>219</v>
      </c>
      <c r="C544" s="187"/>
      <c r="D544" s="112"/>
      <c r="E544" s="37"/>
      <c r="F544" s="314"/>
    </row>
    <row r="545" spans="1:6" x14ac:dyDescent="0.25">
      <c r="A545" s="123" t="s">
        <v>673</v>
      </c>
      <c r="B545" s="173" t="s">
        <v>497</v>
      </c>
      <c r="C545" s="187">
        <v>12.8</v>
      </c>
      <c r="D545" s="123" t="s">
        <v>176</v>
      </c>
      <c r="E545" s="37"/>
      <c r="F545" s="310">
        <f t="shared" ref="F545:F550" si="60">E545*C545</f>
        <v>0</v>
      </c>
    </row>
    <row r="546" spans="1:6" x14ac:dyDescent="0.25">
      <c r="A546" s="123" t="s">
        <v>674</v>
      </c>
      <c r="B546" s="173" t="s">
        <v>223</v>
      </c>
      <c r="C546" s="187">
        <v>2</v>
      </c>
      <c r="D546" s="123" t="s">
        <v>204</v>
      </c>
      <c r="E546" s="24"/>
      <c r="F546" s="310">
        <f t="shared" si="60"/>
        <v>0</v>
      </c>
    </row>
    <row r="547" spans="1:6" x14ac:dyDescent="0.25">
      <c r="A547" s="123" t="s">
        <v>675</v>
      </c>
      <c r="B547" s="173" t="s">
        <v>500</v>
      </c>
      <c r="C547" s="187">
        <v>1</v>
      </c>
      <c r="D547" s="112" t="s">
        <v>226</v>
      </c>
      <c r="E547" s="28"/>
      <c r="F547" s="310">
        <f t="shared" si="60"/>
        <v>0</v>
      </c>
    </row>
    <row r="548" spans="1:6" x14ac:dyDescent="0.25">
      <c r="A548" s="123" t="s">
        <v>676</v>
      </c>
      <c r="B548" s="173" t="s">
        <v>502</v>
      </c>
      <c r="C548" s="187">
        <v>1</v>
      </c>
      <c r="D548" s="112" t="s">
        <v>226</v>
      </c>
      <c r="E548" s="28"/>
      <c r="F548" s="310">
        <f t="shared" si="60"/>
        <v>0</v>
      </c>
    </row>
    <row r="549" spans="1:6" x14ac:dyDescent="0.25">
      <c r="A549" s="123" t="s">
        <v>677</v>
      </c>
      <c r="B549" s="173" t="s">
        <v>228</v>
      </c>
      <c r="C549" s="187">
        <v>1</v>
      </c>
      <c r="D549" s="112" t="s">
        <v>226</v>
      </c>
      <c r="E549" s="28"/>
      <c r="F549" s="310">
        <f t="shared" si="60"/>
        <v>0</v>
      </c>
    </row>
    <row r="550" spans="1:6" x14ac:dyDescent="0.25">
      <c r="A550" s="123" t="s">
        <v>678</v>
      </c>
      <c r="B550" s="173" t="s">
        <v>505</v>
      </c>
      <c r="C550" s="204">
        <v>20.100000000000001</v>
      </c>
      <c r="D550" s="112" t="s">
        <v>176</v>
      </c>
      <c r="E550" s="28"/>
      <c r="F550" s="310">
        <f t="shared" si="60"/>
        <v>0</v>
      </c>
    </row>
    <row r="551" spans="1:6" x14ac:dyDescent="0.25">
      <c r="A551" s="181">
        <v>5.4</v>
      </c>
      <c r="B551" s="210" t="s">
        <v>605</v>
      </c>
      <c r="C551" s="211"/>
      <c r="D551" s="212"/>
      <c r="E551" s="30"/>
      <c r="F551" s="320">
        <f>SUM(F554:F576)</f>
        <v>0</v>
      </c>
    </row>
    <row r="552" spans="1:6" x14ac:dyDescent="0.25">
      <c r="A552" s="191"/>
      <c r="B552" s="203" t="s">
        <v>507</v>
      </c>
      <c r="C552" s="187"/>
      <c r="D552" s="112"/>
      <c r="E552" s="24"/>
      <c r="F552" s="311"/>
    </row>
    <row r="553" spans="1:6" ht="27.6" x14ac:dyDescent="0.25">
      <c r="A553" s="190"/>
      <c r="B553" s="189" t="s">
        <v>508</v>
      </c>
      <c r="C553" s="187"/>
      <c r="D553" s="112"/>
      <c r="E553" s="24"/>
      <c r="F553" s="311"/>
    </row>
    <row r="554" spans="1:6" ht="55.2" x14ac:dyDescent="0.25">
      <c r="A554" s="112" t="s">
        <v>679</v>
      </c>
      <c r="B554" s="173" t="s">
        <v>510</v>
      </c>
      <c r="C554" s="187">
        <v>1</v>
      </c>
      <c r="D554" s="123" t="s">
        <v>204</v>
      </c>
      <c r="E554" s="28"/>
      <c r="F554" s="311">
        <f>E554*C554</f>
        <v>0</v>
      </c>
    </row>
    <row r="555" spans="1:6" ht="55.2" x14ac:dyDescent="0.25">
      <c r="A555" s="112" t="s">
        <v>680</v>
      </c>
      <c r="B555" s="173" t="s">
        <v>512</v>
      </c>
      <c r="C555" s="187">
        <v>1</v>
      </c>
      <c r="D555" s="123" t="s">
        <v>204</v>
      </c>
      <c r="E555" s="28"/>
      <c r="F555" s="311">
        <f>E555*C555</f>
        <v>0</v>
      </c>
    </row>
    <row r="556" spans="1:6" ht="55.2" x14ac:dyDescent="0.25">
      <c r="A556" s="112" t="s">
        <v>681</v>
      </c>
      <c r="B556" s="173" t="s">
        <v>514</v>
      </c>
      <c r="C556" s="187">
        <v>1</v>
      </c>
      <c r="D556" s="123" t="s">
        <v>204</v>
      </c>
      <c r="E556" s="28"/>
      <c r="F556" s="311">
        <f>E556*C556</f>
        <v>0</v>
      </c>
    </row>
    <row r="557" spans="1:6" x14ac:dyDescent="0.25">
      <c r="A557" s="112"/>
      <c r="B557" s="203" t="s">
        <v>515</v>
      </c>
      <c r="C557" s="187"/>
      <c r="D557" s="112"/>
      <c r="E557" s="28"/>
      <c r="F557" s="311"/>
    </row>
    <row r="558" spans="1:6" ht="27.6" x14ac:dyDescent="0.25">
      <c r="A558" s="112" t="s">
        <v>682</v>
      </c>
      <c r="B558" s="173" t="s">
        <v>517</v>
      </c>
      <c r="C558" s="187">
        <v>2</v>
      </c>
      <c r="D558" s="123" t="s">
        <v>204</v>
      </c>
      <c r="E558" s="28"/>
      <c r="F558" s="311">
        <f>E558*C558</f>
        <v>0</v>
      </c>
    </row>
    <row r="559" spans="1:6" x14ac:dyDescent="0.25">
      <c r="A559" s="112"/>
      <c r="B559" s="202" t="s">
        <v>518</v>
      </c>
      <c r="C559" s="187"/>
      <c r="D559" s="112"/>
      <c r="E559" s="28"/>
      <c r="F559" s="311"/>
    </row>
    <row r="560" spans="1:6" x14ac:dyDescent="0.25">
      <c r="A560" s="123"/>
      <c r="B560" s="202" t="s">
        <v>519</v>
      </c>
      <c r="C560" s="187"/>
      <c r="D560" s="112"/>
      <c r="E560" s="28"/>
      <c r="F560" s="311"/>
    </row>
    <row r="561" spans="1:6" x14ac:dyDescent="0.25">
      <c r="A561" s="122"/>
      <c r="B561" s="189" t="s">
        <v>520</v>
      </c>
      <c r="C561" s="187"/>
      <c r="D561" s="123"/>
      <c r="E561" s="28"/>
      <c r="F561" s="311"/>
    </row>
    <row r="562" spans="1:6" x14ac:dyDescent="0.25">
      <c r="A562" s="112" t="s">
        <v>683</v>
      </c>
      <c r="B562" s="173" t="s">
        <v>522</v>
      </c>
      <c r="C562" s="194">
        <v>35.384</v>
      </c>
      <c r="D562" s="123" t="s">
        <v>379</v>
      </c>
      <c r="E562" s="27"/>
      <c r="F562" s="311">
        <f>E562*C562</f>
        <v>0</v>
      </c>
    </row>
    <row r="563" spans="1:6" x14ac:dyDescent="0.25">
      <c r="A563" s="112"/>
      <c r="B563" s="202" t="s">
        <v>523</v>
      </c>
      <c r="C563" s="187"/>
      <c r="D563" s="123"/>
      <c r="E563" s="37"/>
      <c r="F563" s="311"/>
    </row>
    <row r="564" spans="1:6" x14ac:dyDescent="0.25">
      <c r="A564" s="123"/>
      <c r="B564" s="189" t="s">
        <v>524</v>
      </c>
      <c r="C564" s="187"/>
      <c r="D564" s="123"/>
      <c r="E564" s="28"/>
      <c r="F564" s="311"/>
    </row>
    <row r="565" spans="1:6" x14ac:dyDescent="0.25">
      <c r="A565" s="112" t="s">
        <v>684</v>
      </c>
      <c r="B565" s="173" t="s">
        <v>526</v>
      </c>
      <c r="C565" s="187">
        <v>64.338999999999999</v>
      </c>
      <c r="D565" s="123" t="s">
        <v>379</v>
      </c>
      <c r="E565" s="27"/>
      <c r="F565" s="311">
        <f>E565*C565</f>
        <v>0</v>
      </c>
    </row>
    <row r="566" spans="1:6" x14ac:dyDescent="0.25">
      <c r="A566" s="112" t="s">
        <v>685</v>
      </c>
      <c r="B566" s="173" t="s">
        <v>528</v>
      </c>
      <c r="C566" s="187">
        <v>44.379000000000005</v>
      </c>
      <c r="D566" s="123" t="s">
        <v>379</v>
      </c>
      <c r="E566" s="27"/>
      <c r="F566" s="311">
        <f>E566*C566</f>
        <v>0</v>
      </c>
    </row>
    <row r="567" spans="1:6" x14ac:dyDescent="0.25">
      <c r="A567" s="112" t="s">
        <v>686</v>
      </c>
      <c r="B567" s="173" t="s">
        <v>530</v>
      </c>
      <c r="C567" s="187">
        <v>4.8840000000000003</v>
      </c>
      <c r="D567" s="123" t="s">
        <v>379</v>
      </c>
      <c r="E567" s="27"/>
      <c r="F567" s="311">
        <f>E567*C567</f>
        <v>0</v>
      </c>
    </row>
    <row r="568" spans="1:6" x14ac:dyDescent="0.25">
      <c r="A568" s="112"/>
      <c r="B568" s="202" t="s">
        <v>531</v>
      </c>
      <c r="C568" s="187"/>
      <c r="D568" s="112"/>
      <c r="E568" s="28"/>
      <c r="F568" s="311"/>
    </row>
    <row r="569" spans="1:6" x14ac:dyDescent="0.25">
      <c r="A569" s="112" t="s">
        <v>687</v>
      </c>
      <c r="B569" s="173" t="s">
        <v>533</v>
      </c>
      <c r="C569" s="194">
        <v>1</v>
      </c>
      <c r="D569" s="112" t="s">
        <v>204</v>
      </c>
      <c r="E569" s="28"/>
      <c r="F569" s="311">
        <f>E569*C569</f>
        <v>0</v>
      </c>
    </row>
    <row r="570" spans="1:6" x14ac:dyDescent="0.25">
      <c r="A570" s="112"/>
      <c r="B570" s="203" t="s">
        <v>534</v>
      </c>
      <c r="C570" s="187"/>
      <c r="D570" s="112"/>
      <c r="E570" s="28"/>
      <c r="F570" s="311"/>
    </row>
    <row r="571" spans="1:6" ht="27.6" x14ac:dyDescent="0.25">
      <c r="A571" s="112" t="s">
        <v>688</v>
      </c>
      <c r="B571" s="173" t="s">
        <v>536</v>
      </c>
      <c r="C571" s="187">
        <v>1</v>
      </c>
      <c r="D571" s="112" t="s">
        <v>204</v>
      </c>
      <c r="E571" s="28"/>
      <c r="F571" s="313">
        <f t="shared" ref="F571:F576" si="61">E571*C571</f>
        <v>0</v>
      </c>
    </row>
    <row r="572" spans="1:6" ht="27.6" x14ac:dyDescent="0.25">
      <c r="A572" s="112" t="s">
        <v>689</v>
      </c>
      <c r="B572" s="173" t="s">
        <v>617</v>
      </c>
      <c r="C572" s="187">
        <v>1</v>
      </c>
      <c r="D572" s="112" t="s">
        <v>226</v>
      </c>
      <c r="E572" s="28"/>
      <c r="F572" s="313">
        <f t="shared" si="61"/>
        <v>0</v>
      </c>
    </row>
    <row r="573" spans="1:6" ht="27.6" x14ac:dyDescent="0.25">
      <c r="A573" s="112" t="s">
        <v>690</v>
      </c>
      <c r="B573" s="173" t="s">
        <v>538</v>
      </c>
      <c r="C573" s="187">
        <v>1</v>
      </c>
      <c r="D573" s="112" t="s">
        <v>226</v>
      </c>
      <c r="E573" s="28"/>
      <c r="F573" s="313">
        <f t="shared" si="61"/>
        <v>0</v>
      </c>
    </row>
    <row r="574" spans="1:6" x14ac:dyDescent="0.25">
      <c r="A574" s="112" t="s">
        <v>691</v>
      </c>
      <c r="B574" s="173" t="s">
        <v>540</v>
      </c>
      <c r="C574" s="187">
        <v>1</v>
      </c>
      <c r="D574" s="112" t="s">
        <v>204</v>
      </c>
      <c r="E574" s="28"/>
      <c r="F574" s="313">
        <f t="shared" si="61"/>
        <v>0</v>
      </c>
    </row>
    <row r="575" spans="1:6" x14ac:dyDescent="0.25">
      <c r="A575" s="112" t="s">
        <v>692</v>
      </c>
      <c r="B575" s="113" t="s">
        <v>542</v>
      </c>
      <c r="C575" s="187">
        <v>1</v>
      </c>
      <c r="D575" s="112" t="s">
        <v>543</v>
      </c>
      <c r="E575" s="28"/>
      <c r="F575" s="313">
        <f t="shared" si="61"/>
        <v>0</v>
      </c>
    </row>
    <row r="576" spans="1:6" x14ac:dyDescent="0.25">
      <c r="A576" s="112" t="s">
        <v>693</v>
      </c>
      <c r="B576" s="113" t="s">
        <v>545</v>
      </c>
      <c r="C576" s="187">
        <v>2</v>
      </c>
      <c r="D576" s="112" t="s">
        <v>274</v>
      </c>
      <c r="E576" s="28"/>
      <c r="F576" s="311">
        <f t="shared" si="61"/>
        <v>0</v>
      </c>
    </row>
    <row r="577" spans="1:6" x14ac:dyDescent="0.25">
      <c r="A577" s="112"/>
      <c r="B577" s="113"/>
      <c r="C577" s="113"/>
      <c r="D577" s="113"/>
      <c r="E577" s="37"/>
      <c r="F577" s="292"/>
    </row>
    <row r="578" spans="1:6" ht="32.25" customHeight="1" x14ac:dyDescent="0.25">
      <c r="A578" s="114" t="s">
        <v>694</v>
      </c>
      <c r="B578" s="88" t="s">
        <v>956</v>
      </c>
      <c r="C578" s="179"/>
      <c r="D578" s="180"/>
      <c r="E578" s="54"/>
      <c r="F578" s="308">
        <f>SUM(F579:F752)/2</f>
        <v>0</v>
      </c>
    </row>
    <row r="579" spans="1:6" x14ac:dyDescent="0.25">
      <c r="A579" s="213">
        <v>6.1</v>
      </c>
      <c r="B579" s="201" t="s">
        <v>695</v>
      </c>
      <c r="C579" s="200"/>
      <c r="D579" s="213"/>
      <c r="E579" s="65"/>
      <c r="F579" s="321">
        <f>SUM(F581:F632)</f>
        <v>0</v>
      </c>
    </row>
    <row r="580" spans="1:6" ht="14.4" x14ac:dyDescent="0.3">
      <c r="A580" s="195"/>
      <c r="B580" s="214" t="s">
        <v>696</v>
      </c>
      <c r="C580" s="204"/>
      <c r="D580" s="195"/>
      <c r="E580" s="62"/>
      <c r="F580" s="322"/>
    </row>
    <row r="581" spans="1:6" ht="16.8" x14ac:dyDescent="0.25">
      <c r="A581" s="215" t="s">
        <v>697</v>
      </c>
      <c r="B581" s="124" t="s">
        <v>63</v>
      </c>
      <c r="C581" s="204">
        <v>408.24</v>
      </c>
      <c r="D581" s="195" t="s">
        <v>964</v>
      </c>
      <c r="E581" s="67"/>
      <c r="F581" s="310">
        <f t="shared" ref="F581:F585" si="62">E581*C581</f>
        <v>0</v>
      </c>
    </row>
    <row r="582" spans="1:6" ht="16.8" x14ac:dyDescent="0.25">
      <c r="A582" s="215" t="s">
        <v>698</v>
      </c>
      <c r="B582" s="124" t="s">
        <v>65</v>
      </c>
      <c r="C582" s="204">
        <v>408.24</v>
      </c>
      <c r="D582" s="195" t="s">
        <v>964</v>
      </c>
      <c r="E582" s="67"/>
      <c r="F582" s="310">
        <f t="shared" si="62"/>
        <v>0</v>
      </c>
    </row>
    <row r="583" spans="1:6" ht="27.6" x14ac:dyDescent="0.25">
      <c r="A583" s="215" t="s">
        <v>699</v>
      </c>
      <c r="B583" s="124" t="s">
        <v>700</v>
      </c>
      <c r="C583" s="204">
        <v>54.341999999999999</v>
      </c>
      <c r="D583" s="195" t="s">
        <v>965</v>
      </c>
      <c r="E583" s="67"/>
      <c r="F583" s="310">
        <f t="shared" si="62"/>
        <v>0</v>
      </c>
    </row>
    <row r="584" spans="1:6" ht="16.8" x14ac:dyDescent="0.25">
      <c r="A584" s="215" t="s">
        <v>701</v>
      </c>
      <c r="B584" s="124" t="s">
        <v>702</v>
      </c>
      <c r="C584" s="204">
        <v>12</v>
      </c>
      <c r="D584" s="195" t="s">
        <v>965</v>
      </c>
      <c r="E584" s="67"/>
      <c r="F584" s="310">
        <f t="shared" si="62"/>
        <v>0</v>
      </c>
    </row>
    <row r="585" spans="1:6" ht="16.8" x14ac:dyDescent="0.25">
      <c r="A585" s="215" t="s">
        <v>703</v>
      </c>
      <c r="B585" s="124" t="s">
        <v>704</v>
      </c>
      <c r="C585" s="204">
        <v>0.6</v>
      </c>
      <c r="D585" s="195" t="s">
        <v>965</v>
      </c>
      <c r="E585" s="67"/>
      <c r="F585" s="310">
        <f t="shared" si="62"/>
        <v>0</v>
      </c>
    </row>
    <row r="586" spans="1:6" x14ac:dyDescent="0.25">
      <c r="A586" s="112"/>
      <c r="B586" s="131" t="s">
        <v>78</v>
      </c>
      <c r="C586" s="204"/>
      <c r="D586" s="195"/>
      <c r="E586" s="67"/>
      <c r="F586" s="322"/>
    </row>
    <row r="587" spans="1:6" ht="16.8" x14ac:dyDescent="0.25">
      <c r="A587" s="215" t="s">
        <v>705</v>
      </c>
      <c r="B587" s="124" t="s">
        <v>80</v>
      </c>
      <c r="C587" s="204">
        <v>1.5</v>
      </c>
      <c r="D587" s="195" t="s">
        <v>965</v>
      </c>
      <c r="E587" s="67"/>
      <c r="F587" s="310">
        <f t="shared" ref="F587:F588" si="63">E587*C587</f>
        <v>0</v>
      </c>
    </row>
    <row r="588" spans="1:6" ht="16.8" x14ac:dyDescent="0.25">
      <c r="A588" s="215" t="s">
        <v>706</v>
      </c>
      <c r="B588" s="124" t="s">
        <v>82</v>
      </c>
      <c r="C588" s="204">
        <v>60.599999999999994</v>
      </c>
      <c r="D588" s="195" t="s">
        <v>965</v>
      </c>
      <c r="E588" s="67"/>
      <c r="F588" s="310">
        <f t="shared" si="63"/>
        <v>0</v>
      </c>
    </row>
    <row r="589" spans="1:6" x14ac:dyDescent="0.25">
      <c r="A589" s="112"/>
      <c r="B589" s="131" t="s">
        <v>83</v>
      </c>
      <c r="C589" s="204"/>
      <c r="D589" s="195"/>
      <c r="E589" s="67"/>
      <c r="F589" s="322"/>
    </row>
    <row r="590" spans="1:6" ht="16.8" x14ac:dyDescent="0.25">
      <c r="A590" s="215" t="s">
        <v>707</v>
      </c>
      <c r="B590" s="124" t="s">
        <v>85</v>
      </c>
      <c r="C590" s="204">
        <v>58.399999999999991</v>
      </c>
      <c r="D590" s="195" t="s">
        <v>965</v>
      </c>
      <c r="E590" s="67"/>
      <c r="F590" s="310">
        <f>E590*C590</f>
        <v>0</v>
      </c>
    </row>
    <row r="591" spans="1:6" x14ac:dyDescent="0.25">
      <c r="A591" s="112"/>
      <c r="B591" s="131" t="s">
        <v>86</v>
      </c>
      <c r="C591" s="204"/>
      <c r="D591" s="195"/>
      <c r="E591" s="67"/>
      <c r="F591" s="322"/>
    </row>
    <row r="592" spans="1:6" ht="16.8" x14ac:dyDescent="0.25">
      <c r="A592" s="215" t="s">
        <v>708</v>
      </c>
      <c r="B592" s="124" t="s">
        <v>88</v>
      </c>
      <c r="C592" s="204">
        <v>41.69</v>
      </c>
      <c r="D592" s="195" t="s">
        <v>965</v>
      </c>
      <c r="E592" s="67"/>
      <c r="F592" s="310">
        <f t="shared" ref="F592:F594" si="64">E592*C592</f>
        <v>0</v>
      </c>
    </row>
    <row r="593" spans="1:6" ht="16.8" x14ac:dyDescent="0.25">
      <c r="A593" s="215" t="s">
        <v>709</v>
      </c>
      <c r="B593" s="124" t="s">
        <v>96</v>
      </c>
      <c r="C593" s="204">
        <v>5.2480000000000002</v>
      </c>
      <c r="D593" s="195" t="s">
        <v>965</v>
      </c>
      <c r="E593" s="67"/>
      <c r="F593" s="310">
        <f t="shared" si="64"/>
        <v>0</v>
      </c>
    </row>
    <row r="594" spans="1:6" ht="16.8" x14ac:dyDescent="0.25">
      <c r="A594" s="215" t="s">
        <v>710</v>
      </c>
      <c r="B594" s="124" t="s">
        <v>71</v>
      </c>
      <c r="C594" s="204">
        <v>11.16</v>
      </c>
      <c r="D594" s="195" t="s">
        <v>965</v>
      </c>
      <c r="E594" s="67"/>
      <c r="F594" s="310">
        <f t="shared" si="64"/>
        <v>0</v>
      </c>
    </row>
    <row r="595" spans="1:6" x14ac:dyDescent="0.25">
      <c r="A595" s="112"/>
      <c r="B595" s="131" t="s">
        <v>92</v>
      </c>
      <c r="C595" s="204"/>
      <c r="D595" s="195"/>
      <c r="E595" s="67"/>
      <c r="F595" s="322"/>
    </row>
    <row r="596" spans="1:6" ht="27.6" x14ac:dyDescent="0.25">
      <c r="A596" s="215" t="s">
        <v>711</v>
      </c>
      <c r="B596" s="124" t="s">
        <v>94</v>
      </c>
      <c r="C596" s="204">
        <v>210.98</v>
      </c>
      <c r="D596" s="195" t="s">
        <v>964</v>
      </c>
      <c r="E596" s="67"/>
      <c r="F596" s="310">
        <f t="shared" ref="F596:F598" si="65">E596*C596</f>
        <v>0</v>
      </c>
    </row>
    <row r="597" spans="1:6" ht="16.8" x14ac:dyDescent="0.25">
      <c r="A597" s="215" t="s">
        <v>712</v>
      </c>
      <c r="B597" s="124" t="s">
        <v>96</v>
      </c>
      <c r="C597" s="204">
        <v>26.508000000000003</v>
      </c>
      <c r="D597" s="195" t="s">
        <v>964</v>
      </c>
      <c r="E597" s="67"/>
      <c r="F597" s="310">
        <f t="shared" si="65"/>
        <v>0</v>
      </c>
    </row>
    <row r="598" spans="1:6" ht="16.8" x14ac:dyDescent="0.25">
      <c r="A598" s="215" t="s">
        <v>713</v>
      </c>
      <c r="B598" s="124" t="s">
        <v>714</v>
      </c>
      <c r="C598" s="204">
        <v>7.5</v>
      </c>
      <c r="D598" s="195" t="s">
        <v>964</v>
      </c>
      <c r="E598" s="67"/>
      <c r="F598" s="310">
        <f t="shared" si="65"/>
        <v>0</v>
      </c>
    </row>
    <row r="599" spans="1:6" x14ac:dyDescent="0.25">
      <c r="A599" s="112"/>
      <c r="B599" s="131" t="s">
        <v>101</v>
      </c>
      <c r="C599" s="204"/>
      <c r="D599" s="195"/>
      <c r="E599" s="67"/>
      <c r="F599" s="322"/>
    </row>
    <row r="600" spans="1:6" ht="27.6" x14ac:dyDescent="0.25">
      <c r="A600" s="215" t="s">
        <v>715</v>
      </c>
      <c r="B600" s="124" t="s">
        <v>103</v>
      </c>
      <c r="C600" s="204">
        <v>83.44</v>
      </c>
      <c r="D600" s="195" t="s">
        <v>964</v>
      </c>
      <c r="E600" s="67"/>
      <c r="F600" s="310">
        <f t="shared" ref="F600:F602" si="66">E600*C600</f>
        <v>0</v>
      </c>
    </row>
    <row r="601" spans="1:6" ht="16.8" x14ac:dyDescent="0.25">
      <c r="A601" s="215" t="s">
        <v>716</v>
      </c>
      <c r="B601" s="124" t="s">
        <v>96</v>
      </c>
      <c r="C601" s="204">
        <v>14.366000000000001</v>
      </c>
      <c r="D601" s="195" t="s">
        <v>964</v>
      </c>
      <c r="E601" s="67"/>
      <c r="F601" s="310">
        <f t="shared" si="66"/>
        <v>0</v>
      </c>
    </row>
    <row r="602" spans="1:6" ht="16.8" x14ac:dyDescent="0.25">
      <c r="A602" s="215" t="s">
        <v>717</v>
      </c>
      <c r="B602" s="124" t="s">
        <v>714</v>
      </c>
      <c r="C602" s="204">
        <v>4.83</v>
      </c>
      <c r="D602" s="195" t="s">
        <v>964</v>
      </c>
      <c r="E602" s="67"/>
      <c r="F602" s="310">
        <f t="shared" si="66"/>
        <v>0</v>
      </c>
    </row>
    <row r="603" spans="1:6" x14ac:dyDescent="0.25">
      <c r="A603" s="112"/>
      <c r="B603" s="131" t="s">
        <v>106</v>
      </c>
      <c r="C603" s="204"/>
      <c r="D603" s="195"/>
      <c r="E603" s="67"/>
      <c r="F603" s="322"/>
    </row>
    <row r="604" spans="1:6" x14ac:dyDescent="0.25">
      <c r="A604" s="215"/>
      <c r="B604" s="131" t="s">
        <v>108</v>
      </c>
      <c r="C604" s="204"/>
      <c r="D604" s="195"/>
      <c r="E604" s="67"/>
      <c r="F604" s="322"/>
    </row>
    <row r="605" spans="1:6" ht="16.8" x14ac:dyDescent="0.25">
      <c r="A605" s="215" t="s">
        <v>718</v>
      </c>
      <c r="B605" s="124" t="s">
        <v>110</v>
      </c>
      <c r="C605" s="204">
        <v>2.552</v>
      </c>
      <c r="D605" s="195" t="s">
        <v>965</v>
      </c>
      <c r="E605" s="67"/>
      <c r="F605" s="310">
        <f t="shared" ref="F605:F606" si="67">E605*C605</f>
        <v>0</v>
      </c>
    </row>
    <row r="606" spans="1:6" ht="16.8" x14ac:dyDescent="0.25">
      <c r="A606" s="215" t="s">
        <v>719</v>
      </c>
      <c r="B606" s="124" t="s">
        <v>720</v>
      </c>
      <c r="C606" s="204">
        <v>0.93600000000000017</v>
      </c>
      <c r="D606" s="195" t="s">
        <v>965</v>
      </c>
      <c r="E606" s="67"/>
      <c r="F606" s="310">
        <f t="shared" si="67"/>
        <v>0</v>
      </c>
    </row>
    <row r="607" spans="1:6" x14ac:dyDescent="0.25">
      <c r="A607" s="112"/>
      <c r="B607" s="131" t="s">
        <v>113</v>
      </c>
      <c r="C607" s="204"/>
      <c r="D607" s="195"/>
      <c r="E607" s="67"/>
      <c r="F607" s="322"/>
    </row>
    <row r="608" spans="1:6" ht="16.8" x14ac:dyDescent="0.25">
      <c r="A608" s="215" t="s">
        <v>721</v>
      </c>
      <c r="B608" s="124" t="s">
        <v>115</v>
      </c>
      <c r="C608" s="204">
        <v>12.76</v>
      </c>
      <c r="D608" s="195" t="s">
        <v>965</v>
      </c>
      <c r="E608" s="15"/>
      <c r="F608" s="310">
        <f t="shared" ref="F608:F615" si="68">E608*C608</f>
        <v>0</v>
      </c>
    </row>
    <row r="609" spans="1:6" ht="16.8" x14ac:dyDescent="0.25">
      <c r="A609" s="215" t="s">
        <v>722</v>
      </c>
      <c r="B609" s="124" t="s">
        <v>723</v>
      </c>
      <c r="C609" s="204">
        <v>3.1620000000000004</v>
      </c>
      <c r="D609" s="195" t="s">
        <v>965</v>
      </c>
      <c r="E609" s="15"/>
      <c r="F609" s="310">
        <f t="shared" si="68"/>
        <v>0</v>
      </c>
    </row>
    <row r="610" spans="1:6" ht="16.8" x14ac:dyDescent="0.25">
      <c r="A610" s="215" t="s">
        <v>724</v>
      </c>
      <c r="B610" s="124" t="s">
        <v>119</v>
      </c>
      <c r="C610" s="204">
        <v>2.5</v>
      </c>
      <c r="D610" s="195" t="s">
        <v>965</v>
      </c>
      <c r="E610" s="15"/>
      <c r="F610" s="310">
        <f t="shared" si="68"/>
        <v>0</v>
      </c>
    </row>
    <row r="611" spans="1:6" ht="16.8" x14ac:dyDescent="0.25">
      <c r="A611" s="215" t="s">
        <v>725</v>
      </c>
      <c r="B611" s="124" t="s">
        <v>121</v>
      </c>
      <c r="C611" s="204">
        <v>0.5</v>
      </c>
      <c r="D611" s="195" t="s">
        <v>965</v>
      </c>
      <c r="E611" s="15"/>
      <c r="F611" s="310">
        <f t="shared" si="68"/>
        <v>0</v>
      </c>
    </row>
    <row r="612" spans="1:6" ht="16.8" x14ac:dyDescent="0.25">
      <c r="A612" s="215" t="s">
        <v>726</v>
      </c>
      <c r="B612" s="124" t="s">
        <v>123</v>
      </c>
      <c r="C612" s="204">
        <v>3.2159999999999997</v>
      </c>
      <c r="D612" s="195" t="s">
        <v>965</v>
      </c>
      <c r="E612" s="15"/>
      <c r="F612" s="310">
        <f t="shared" si="68"/>
        <v>0</v>
      </c>
    </row>
    <row r="613" spans="1:6" ht="16.8" x14ac:dyDescent="0.25">
      <c r="A613" s="215" t="s">
        <v>727</v>
      </c>
      <c r="B613" s="124" t="s">
        <v>728</v>
      </c>
      <c r="C613" s="204">
        <v>1.7408000000000001</v>
      </c>
      <c r="D613" s="195" t="s">
        <v>965</v>
      </c>
      <c r="E613" s="15"/>
      <c r="F613" s="310">
        <f t="shared" si="68"/>
        <v>0</v>
      </c>
    </row>
    <row r="614" spans="1:6" ht="16.8" x14ac:dyDescent="0.25">
      <c r="A614" s="215" t="s">
        <v>729</v>
      </c>
      <c r="B614" s="124" t="s">
        <v>730</v>
      </c>
      <c r="C614" s="204">
        <v>8.338000000000001</v>
      </c>
      <c r="D614" s="195" t="s">
        <v>965</v>
      </c>
      <c r="E614" s="15"/>
      <c r="F614" s="310">
        <f t="shared" si="68"/>
        <v>0</v>
      </c>
    </row>
    <row r="615" spans="1:6" ht="16.8" x14ac:dyDescent="0.25">
      <c r="A615" s="215" t="s">
        <v>731</v>
      </c>
      <c r="B615" s="124" t="s">
        <v>127</v>
      </c>
      <c r="C615" s="204">
        <v>2.9760000000000009</v>
      </c>
      <c r="D615" s="195" t="s">
        <v>965</v>
      </c>
      <c r="E615" s="15"/>
      <c r="F615" s="310">
        <f t="shared" si="68"/>
        <v>0</v>
      </c>
    </row>
    <row r="616" spans="1:6" x14ac:dyDescent="0.25">
      <c r="A616" s="112"/>
      <c r="B616" s="131" t="s">
        <v>130</v>
      </c>
      <c r="C616" s="204"/>
      <c r="D616" s="195"/>
      <c r="E616" s="67"/>
      <c r="F616" s="322"/>
    </row>
    <row r="617" spans="1:6" ht="27.6" x14ac:dyDescent="0.25">
      <c r="A617" s="215"/>
      <c r="B617" s="124" t="s">
        <v>132</v>
      </c>
      <c r="C617" s="204"/>
      <c r="D617" s="195"/>
      <c r="E617" s="67"/>
      <c r="F617" s="322"/>
    </row>
    <row r="618" spans="1:6" x14ac:dyDescent="0.25">
      <c r="A618" s="215" t="s">
        <v>732</v>
      </c>
      <c r="B618" s="124" t="s">
        <v>134</v>
      </c>
      <c r="C618" s="204">
        <v>129.876</v>
      </c>
      <c r="D618" s="195" t="s">
        <v>733</v>
      </c>
      <c r="E618" s="15"/>
      <c r="F618" s="310">
        <f t="shared" ref="F618:F620" si="69">E618*C618</f>
        <v>0</v>
      </c>
    </row>
    <row r="619" spans="1:6" x14ac:dyDescent="0.25">
      <c r="A619" s="215" t="s">
        <v>734</v>
      </c>
      <c r="B619" s="124" t="s">
        <v>137</v>
      </c>
      <c r="C619" s="204">
        <v>913.22169999999994</v>
      </c>
      <c r="D619" s="195" t="s">
        <v>733</v>
      </c>
      <c r="E619" s="15"/>
      <c r="F619" s="310">
        <f t="shared" si="69"/>
        <v>0</v>
      </c>
    </row>
    <row r="620" spans="1:6" x14ac:dyDescent="0.25">
      <c r="A620" s="215" t="s">
        <v>735</v>
      </c>
      <c r="B620" s="124" t="s">
        <v>139</v>
      </c>
      <c r="C620" s="204">
        <v>292.14249999999998</v>
      </c>
      <c r="D620" s="195" t="s">
        <v>733</v>
      </c>
      <c r="E620" s="15"/>
      <c r="F620" s="310">
        <f t="shared" si="69"/>
        <v>0</v>
      </c>
    </row>
    <row r="621" spans="1:6" ht="27.6" x14ac:dyDescent="0.25">
      <c r="A621" s="112"/>
      <c r="B621" s="124" t="s">
        <v>140</v>
      </c>
      <c r="C621" s="204"/>
      <c r="D621" s="195"/>
      <c r="E621" s="67"/>
      <c r="F621" s="322"/>
    </row>
    <row r="622" spans="1:6" ht="16.8" x14ac:dyDescent="0.25">
      <c r="A622" s="215" t="s">
        <v>736</v>
      </c>
      <c r="B622" s="124" t="s">
        <v>96</v>
      </c>
      <c r="C622" s="204">
        <v>13.008000000000001</v>
      </c>
      <c r="D622" s="195" t="s">
        <v>964</v>
      </c>
      <c r="E622" s="67"/>
      <c r="F622" s="310">
        <f>E622*C622</f>
        <v>0</v>
      </c>
    </row>
    <row r="623" spans="1:6" x14ac:dyDescent="0.25">
      <c r="A623" s="112"/>
      <c r="B623" s="131" t="s">
        <v>143</v>
      </c>
      <c r="C623" s="204"/>
      <c r="D623" s="195"/>
      <c r="E623" s="67"/>
      <c r="F623" s="322"/>
    </row>
    <row r="624" spans="1:6" ht="16.8" x14ac:dyDescent="0.25">
      <c r="A624" s="215" t="s">
        <v>737</v>
      </c>
      <c r="B624" s="124" t="s">
        <v>145</v>
      </c>
      <c r="C624" s="204">
        <v>32.159999999999997</v>
      </c>
      <c r="D624" s="195" t="s">
        <v>964</v>
      </c>
      <c r="E624" s="67"/>
      <c r="F624" s="310">
        <f t="shared" ref="F624:F626" si="70">E624*C624</f>
        <v>0</v>
      </c>
    </row>
    <row r="625" spans="1:6" ht="16.8" x14ac:dyDescent="0.25">
      <c r="A625" s="215" t="s">
        <v>738</v>
      </c>
      <c r="B625" s="124" t="s">
        <v>147</v>
      </c>
      <c r="C625" s="204">
        <v>10</v>
      </c>
      <c r="D625" s="195" t="s">
        <v>964</v>
      </c>
      <c r="E625" s="67"/>
      <c r="F625" s="310">
        <f t="shared" si="70"/>
        <v>0</v>
      </c>
    </row>
    <row r="626" spans="1:6" ht="16.8" x14ac:dyDescent="0.25">
      <c r="A626" s="215" t="s">
        <v>739</v>
      </c>
      <c r="B626" s="124" t="s">
        <v>740</v>
      </c>
      <c r="C626" s="204">
        <v>2.5950000000000002</v>
      </c>
      <c r="D626" s="195" t="s">
        <v>964</v>
      </c>
      <c r="E626" s="67"/>
      <c r="F626" s="310">
        <f t="shared" si="70"/>
        <v>0</v>
      </c>
    </row>
    <row r="627" spans="1:6" x14ac:dyDescent="0.25">
      <c r="A627" s="112"/>
      <c r="B627" s="131" t="s">
        <v>152</v>
      </c>
      <c r="C627" s="204"/>
      <c r="D627" s="195"/>
      <c r="E627" s="67"/>
      <c r="F627" s="322"/>
    </row>
    <row r="628" spans="1:6" ht="27.6" x14ac:dyDescent="0.25">
      <c r="A628" s="195"/>
      <c r="B628" s="124" t="s">
        <v>153</v>
      </c>
      <c r="C628" s="204"/>
      <c r="D628" s="195"/>
      <c r="E628" s="67"/>
      <c r="F628" s="322"/>
    </row>
    <row r="629" spans="1:6" ht="16.8" x14ac:dyDescent="0.25">
      <c r="A629" s="215" t="s">
        <v>741</v>
      </c>
      <c r="B629" s="124" t="s">
        <v>742</v>
      </c>
      <c r="C629" s="204">
        <v>54.23</v>
      </c>
      <c r="D629" s="195" t="s">
        <v>964</v>
      </c>
      <c r="E629" s="67"/>
      <c r="F629" s="310">
        <f t="shared" ref="F629:F632" si="71">E629*C629</f>
        <v>0</v>
      </c>
    </row>
    <row r="630" spans="1:6" ht="16.8" x14ac:dyDescent="0.25">
      <c r="A630" s="215" t="s">
        <v>743</v>
      </c>
      <c r="B630" s="124" t="s">
        <v>160</v>
      </c>
      <c r="C630" s="204">
        <v>44.66</v>
      </c>
      <c r="D630" s="195" t="s">
        <v>964</v>
      </c>
      <c r="E630" s="67"/>
      <c r="F630" s="310">
        <f t="shared" si="71"/>
        <v>0</v>
      </c>
    </row>
    <row r="631" spans="1:6" ht="16.8" x14ac:dyDescent="0.25">
      <c r="A631" s="215" t="s">
        <v>744</v>
      </c>
      <c r="B631" s="124" t="s">
        <v>162</v>
      </c>
      <c r="C631" s="204">
        <v>25.52</v>
      </c>
      <c r="D631" s="195" t="s">
        <v>964</v>
      </c>
      <c r="E631" s="67"/>
      <c r="F631" s="310">
        <f t="shared" si="71"/>
        <v>0</v>
      </c>
    </row>
    <row r="632" spans="1:6" ht="27.6" x14ac:dyDescent="0.25">
      <c r="A632" s="215" t="s">
        <v>745</v>
      </c>
      <c r="B632" s="124" t="s">
        <v>746</v>
      </c>
      <c r="C632" s="204">
        <v>29.760000000000005</v>
      </c>
      <c r="D632" s="195" t="s">
        <v>964</v>
      </c>
      <c r="E632" s="67"/>
      <c r="F632" s="310">
        <f t="shared" si="71"/>
        <v>0</v>
      </c>
    </row>
    <row r="633" spans="1:6" x14ac:dyDescent="0.25">
      <c r="A633" s="213">
        <v>6.2</v>
      </c>
      <c r="B633" s="201" t="s">
        <v>163</v>
      </c>
      <c r="C633" s="200"/>
      <c r="D633" s="213"/>
      <c r="E633" s="66"/>
      <c r="F633" s="321">
        <f>SUM(F635:F651)</f>
        <v>0</v>
      </c>
    </row>
    <row r="634" spans="1:6" x14ac:dyDescent="0.25">
      <c r="A634" s="215"/>
      <c r="B634" s="131" t="s">
        <v>164</v>
      </c>
      <c r="C634" s="204"/>
      <c r="D634" s="195"/>
      <c r="E634" s="67"/>
      <c r="F634" s="322"/>
    </row>
    <row r="635" spans="1:6" ht="16.8" x14ac:dyDescent="0.25">
      <c r="A635" s="215" t="s">
        <v>747</v>
      </c>
      <c r="B635" s="124" t="s">
        <v>166</v>
      </c>
      <c r="C635" s="204">
        <v>1.08</v>
      </c>
      <c r="D635" s="195" t="s">
        <v>965</v>
      </c>
      <c r="E635" s="15"/>
      <c r="F635" s="310">
        <f t="shared" ref="F635:F636" si="72">E635*C635</f>
        <v>0</v>
      </c>
    </row>
    <row r="636" spans="1:6" ht="16.8" x14ac:dyDescent="0.25">
      <c r="A636" s="215" t="s">
        <v>748</v>
      </c>
      <c r="B636" s="124" t="s">
        <v>168</v>
      </c>
      <c r="C636" s="204">
        <v>3.2160000000000002</v>
      </c>
      <c r="D636" s="195" t="s">
        <v>965</v>
      </c>
      <c r="E636" s="15"/>
      <c r="F636" s="310">
        <f t="shared" si="72"/>
        <v>0</v>
      </c>
    </row>
    <row r="637" spans="1:6" ht="27.6" x14ac:dyDescent="0.25">
      <c r="A637" s="112"/>
      <c r="B637" s="131" t="s">
        <v>132</v>
      </c>
      <c r="C637" s="204"/>
      <c r="D637" s="195"/>
      <c r="E637" s="67"/>
      <c r="F637" s="322"/>
    </row>
    <row r="638" spans="1:6" x14ac:dyDescent="0.25">
      <c r="A638" s="215" t="s">
        <v>749</v>
      </c>
      <c r="B638" s="124" t="s">
        <v>134</v>
      </c>
      <c r="C638" s="204">
        <v>158.9085</v>
      </c>
      <c r="D638" s="195" t="s">
        <v>733</v>
      </c>
      <c r="E638" s="15"/>
      <c r="F638" s="310">
        <f t="shared" ref="F638:F639" si="73">E638*C638</f>
        <v>0</v>
      </c>
    </row>
    <row r="639" spans="1:6" x14ac:dyDescent="0.25">
      <c r="A639" s="215" t="s">
        <v>750</v>
      </c>
      <c r="B639" s="124" t="s">
        <v>139</v>
      </c>
      <c r="C639" s="204">
        <v>151.7895</v>
      </c>
      <c r="D639" s="195" t="s">
        <v>733</v>
      </c>
      <c r="E639" s="15"/>
      <c r="F639" s="310">
        <f t="shared" si="73"/>
        <v>0</v>
      </c>
    </row>
    <row r="640" spans="1:6" x14ac:dyDescent="0.25">
      <c r="A640" s="112"/>
      <c r="B640" s="131" t="s">
        <v>173</v>
      </c>
      <c r="C640" s="204"/>
      <c r="D640" s="195"/>
      <c r="E640" s="67"/>
      <c r="F640" s="322"/>
    </row>
    <row r="641" spans="1:6" x14ac:dyDescent="0.25">
      <c r="A641" s="215" t="s">
        <v>751</v>
      </c>
      <c r="B641" s="124" t="s">
        <v>175</v>
      </c>
      <c r="C641" s="204">
        <v>3</v>
      </c>
      <c r="D641" s="195" t="s">
        <v>300</v>
      </c>
      <c r="E641" s="15"/>
      <c r="F641" s="310">
        <f>E641*C641</f>
        <v>0</v>
      </c>
    </row>
    <row r="642" spans="1:6" x14ac:dyDescent="0.25">
      <c r="A642" s="112"/>
      <c r="B642" s="131" t="s">
        <v>177</v>
      </c>
      <c r="C642" s="204"/>
      <c r="D642" s="195"/>
      <c r="E642" s="67"/>
      <c r="F642" s="322"/>
    </row>
    <row r="643" spans="1:6" ht="16.8" x14ac:dyDescent="0.25">
      <c r="A643" s="215" t="s">
        <v>752</v>
      </c>
      <c r="B643" s="124" t="s">
        <v>179</v>
      </c>
      <c r="C643" s="204">
        <v>21.6</v>
      </c>
      <c r="D643" s="195" t="s">
        <v>964</v>
      </c>
      <c r="E643" s="67"/>
      <c r="F643" s="310">
        <f t="shared" ref="F643:F644" si="74">E643*C643</f>
        <v>0</v>
      </c>
    </row>
    <row r="644" spans="1:6" ht="16.8" x14ac:dyDescent="0.25">
      <c r="A644" s="215" t="s">
        <v>753</v>
      </c>
      <c r="B644" s="124" t="s">
        <v>168</v>
      </c>
      <c r="C644" s="204">
        <v>35.4</v>
      </c>
      <c r="D644" s="195" t="s">
        <v>964</v>
      </c>
      <c r="E644" s="67"/>
      <c r="F644" s="310">
        <f t="shared" si="74"/>
        <v>0</v>
      </c>
    </row>
    <row r="645" spans="1:6" x14ac:dyDescent="0.25">
      <c r="A645" s="112"/>
      <c r="B645" s="131" t="s">
        <v>182</v>
      </c>
      <c r="C645" s="204"/>
      <c r="D645" s="195"/>
      <c r="E645" s="67"/>
      <c r="F645" s="322"/>
    </row>
    <row r="646" spans="1:6" ht="27.6" x14ac:dyDescent="0.25">
      <c r="A646" s="195"/>
      <c r="B646" s="131" t="s">
        <v>183</v>
      </c>
      <c r="C646" s="204"/>
      <c r="D646" s="195"/>
      <c r="E646" s="67"/>
      <c r="F646" s="322"/>
    </row>
    <row r="647" spans="1:6" x14ac:dyDescent="0.25">
      <c r="A647" s="215" t="s">
        <v>754</v>
      </c>
      <c r="B647" s="124" t="s">
        <v>185</v>
      </c>
      <c r="C647" s="204">
        <v>47.2</v>
      </c>
      <c r="D647" s="195" t="s">
        <v>176</v>
      </c>
      <c r="E647" s="67"/>
      <c r="F647" s="310">
        <f>E647*C647</f>
        <v>0</v>
      </c>
    </row>
    <row r="648" spans="1:6" ht="27.6" x14ac:dyDescent="0.25">
      <c r="A648" s="112"/>
      <c r="B648" s="131" t="s">
        <v>186</v>
      </c>
      <c r="C648" s="204"/>
      <c r="D648" s="195"/>
      <c r="E648" s="67"/>
      <c r="F648" s="322"/>
    </row>
    <row r="649" spans="1:6" ht="16.8" x14ac:dyDescent="0.25">
      <c r="A649" s="215" t="s">
        <v>755</v>
      </c>
      <c r="B649" s="124" t="s">
        <v>742</v>
      </c>
      <c r="C649" s="204">
        <v>127.44000000000001</v>
      </c>
      <c r="D649" s="195" t="s">
        <v>964</v>
      </c>
      <c r="E649" s="67"/>
      <c r="F649" s="310">
        <f t="shared" ref="F649:F651" si="75">E649*C649</f>
        <v>0</v>
      </c>
    </row>
    <row r="650" spans="1:6" ht="16.8" x14ac:dyDescent="0.25">
      <c r="A650" s="215" t="s">
        <v>756</v>
      </c>
      <c r="B650" s="124" t="s">
        <v>757</v>
      </c>
      <c r="C650" s="204">
        <v>7.0059999999999993</v>
      </c>
      <c r="D650" s="195" t="s">
        <v>964</v>
      </c>
      <c r="E650" s="67"/>
      <c r="F650" s="310">
        <f t="shared" si="75"/>
        <v>0</v>
      </c>
    </row>
    <row r="651" spans="1:6" x14ac:dyDescent="0.25">
      <c r="A651" s="215" t="s">
        <v>758</v>
      </c>
      <c r="B651" s="124" t="s">
        <v>759</v>
      </c>
      <c r="C651" s="204">
        <v>15.299999999999999</v>
      </c>
      <c r="D651" s="195" t="s">
        <v>176</v>
      </c>
      <c r="E651" s="67"/>
      <c r="F651" s="310">
        <f t="shared" si="75"/>
        <v>0</v>
      </c>
    </row>
    <row r="652" spans="1:6" x14ac:dyDescent="0.25">
      <c r="A652" s="213">
        <v>6.3</v>
      </c>
      <c r="B652" s="201" t="s">
        <v>191</v>
      </c>
      <c r="C652" s="200"/>
      <c r="D652" s="213"/>
      <c r="E652" s="66"/>
      <c r="F652" s="321">
        <f>SUM(F655:F675)</f>
        <v>0</v>
      </c>
    </row>
    <row r="653" spans="1:6" x14ac:dyDescent="0.25">
      <c r="A653" s="195"/>
      <c r="B653" s="131" t="s">
        <v>192</v>
      </c>
      <c r="C653" s="204"/>
      <c r="D653" s="195"/>
      <c r="E653" s="67"/>
      <c r="F653" s="322"/>
    </row>
    <row r="654" spans="1:6" x14ac:dyDescent="0.25">
      <c r="A654" s="195"/>
      <c r="B654" s="216" t="s">
        <v>193</v>
      </c>
      <c r="C654" s="216"/>
      <c r="D654" s="216"/>
      <c r="E654" s="68"/>
      <c r="F654" s="323"/>
    </row>
    <row r="655" spans="1:6" x14ac:dyDescent="0.25">
      <c r="A655" s="215" t="s">
        <v>760</v>
      </c>
      <c r="B655" s="124" t="s">
        <v>195</v>
      </c>
      <c r="C655" s="204">
        <v>36.4</v>
      </c>
      <c r="D655" s="195" t="s">
        <v>176</v>
      </c>
      <c r="E655" s="67"/>
      <c r="F655" s="310">
        <f t="shared" ref="F655:F661" si="76">E655*C655</f>
        <v>0</v>
      </c>
    </row>
    <row r="656" spans="1:6" ht="27.6" x14ac:dyDescent="0.25">
      <c r="A656" s="215" t="s">
        <v>761</v>
      </c>
      <c r="B656" s="124" t="s">
        <v>762</v>
      </c>
      <c r="C656" s="204">
        <v>39</v>
      </c>
      <c r="D656" s="195" t="s">
        <v>176</v>
      </c>
      <c r="E656" s="67"/>
      <c r="F656" s="310">
        <f t="shared" si="76"/>
        <v>0</v>
      </c>
    </row>
    <row r="657" spans="1:6" ht="27.6" x14ac:dyDescent="0.25">
      <c r="A657" s="215" t="s">
        <v>763</v>
      </c>
      <c r="B657" s="124" t="s">
        <v>764</v>
      </c>
      <c r="C657" s="204">
        <v>60.671999999999997</v>
      </c>
      <c r="D657" s="112" t="s">
        <v>176</v>
      </c>
      <c r="E657" s="69"/>
      <c r="F657" s="310">
        <f t="shared" si="76"/>
        <v>0</v>
      </c>
    </row>
    <row r="658" spans="1:6" ht="27.6" x14ac:dyDescent="0.25">
      <c r="A658" s="215" t="s">
        <v>765</v>
      </c>
      <c r="B658" s="124" t="s">
        <v>201</v>
      </c>
      <c r="C658" s="204">
        <v>115.80000000000001</v>
      </c>
      <c r="D658" s="195" t="s">
        <v>176</v>
      </c>
      <c r="E658" s="67"/>
      <c r="F658" s="310">
        <f t="shared" si="76"/>
        <v>0</v>
      </c>
    </row>
    <row r="659" spans="1:6" x14ac:dyDescent="0.25">
      <c r="A659" s="215" t="s">
        <v>766</v>
      </c>
      <c r="B659" s="124" t="s">
        <v>203</v>
      </c>
      <c r="C659" s="204">
        <v>20</v>
      </c>
      <c r="D659" s="195" t="s">
        <v>300</v>
      </c>
      <c r="E659" s="67"/>
      <c r="F659" s="310">
        <f t="shared" si="76"/>
        <v>0</v>
      </c>
    </row>
    <row r="660" spans="1:6" ht="27.6" x14ac:dyDescent="0.25">
      <c r="A660" s="215" t="s">
        <v>767</v>
      </c>
      <c r="B660" s="124" t="s">
        <v>768</v>
      </c>
      <c r="C660" s="204">
        <v>20</v>
      </c>
      <c r="D660" s="195" t="s">
        <v>300</v>
      </c>
      <c r="E660" s="67"/>
      <c r="F660" s="310">
        <f t="shared" si="76"/>
        <v>0</v>
      </c>
    </row>
    <row r="661" spans="1:6" x14ac:dyDescent="0.25">
      <c r="A661" s="215" t="s">
        <v>769</v>
      </c>
      <c r="B661" s="124" t="s">
        <v>770</v>
      </c>
      <c r="C661" s="204">
        <v>20</v>
      </c>
      <c r="D661" s="195" t="s">
        <v>300</v>
      </c>
      <c r="E661" s="67"/>
      <c r="F661" s="310">
        <f t="shared" si="76"/>
        <v>0</v>
      </c>
    </row>
    <row r="662" spans="1:6" x14ac:dyDescent="0.25">
      <c r="A662" s="112"/>
      <c r="B662" s="131" t="s">
        <v>209</v>
      </c>
      <c r="C662" s="204"/>
      <c r="D662" s="195"/>
      <c r="E662" s="67"/>
      <c r="F662" s="322"/>
    </row>
    <row r="663" spans="1:6" ht="27.6" x14ac:dyDescent="0.25">
      <c r="A663" s="215" t="s">
        <v>771</v>
      </c>
      <c r="B663" s="124" t="s">
        <v>211</v>
      </c>
      <c r="C663" s="204">
        <v>126.28800000000001</v>
      </c>
      <c r="D663" s="195" t="s">
        <v>964</v>
      </c>
      <c r="E663" s="67"/>
      <c r="F663" s="310">
        <f t="shared" ref="F663:F665" si="77">E663*C663</f>
        <v>0</v>
      </c>
    </row>
    <row r="664" spans="1:6" ht="27.6" x14ac:dyDescent="0.25">
      <c r="A664" s="215" t="s">
        <v>772</v>
      </c>
      <c r="B664" s="124" t="s">
        <v>213</v>
      </c>
      <c r="C664" s="204">
        <v>126.28800000000001</v>
      </c>
      <c r="D664" s="195" t="s">
        <v>964</v>
      </c>
      <c r="E664" s="67"/>
      <c r="F664" s="310">
        <f t="shared" si="77"/>
        <v>0</v>
      </c>
    </row>
    <row r="665" spans="1:6" ht="27.6" x14ac:dyDescent="0.25">
      <c r="A665" s="215" t="s">
        <v>773</v>
      </c>
      <c r="B665" s="124" t="s">
        <v>215</v>
      </c>
      <c r="C665" s="204">
        <v>15.5</v>
      </c>
      <c r="D665" s="195" t="s">
        <v>176</v>
      </c>
      <c r="E665" s="67"/>
      <c r="F665" s="310">
        <f t="shared" si="77"/>
        <v>0</v>
      </c>
    </row>
    <row r="666" spans="1:6" x14ac:dyDescent="0.25">
      <c r="A666" s="112"/>
      <c r="B666" s="131" t="s">
        <v>216</v>
      </c>
      <c r="C666" s="204"/>
      <c r="D666" s="195"/>
      <c r="E666" s="67"/>
      <c r="F666" s="322"/>
    </row>
    <row r="667" spans="1:6" ht="41.4" x14ac:dyDescent="0.25">
      <c r="A667" s="215" t="s">
        <v>774</v>
      </c>
      <c r="B667" s="124" t="s">
        <v>775</v>
      </c>
      <c r="C667" s="204">
        <v>23.799999999999997</v>
      </c>
      <c r="D667" s="195" t="s">
        <v>176</v>
      </c>
      <c r="E667" s="67"/>
      <c r="F667" s="310">
        <f>E667*C667</f>
        <v>0</v>
      </c>
    </row>
    <row r="668" spans="1:6" x14ac:dyDescent="0.25">
      <c r="A668" s="112"/>
      <c r="B668" s="131" t="s">
        <v>218</v>
      </c>
      <c r="C668" s="204"/>
      <c r="D668" s="195"/>
      <c r="E668" s="67"/>
      <c r="F668" s="322"/>
    </row>
    <row r="669" spans="1:6" x14ac:dyDescent="0.25">
      <c r="A669" s="215"/>
      <c r="B669" s="131" t="s">
        <v>219</v>
      </c>
      <c r="C669" s="204"/>
      <c r="D669" s="195"/>
      <c r="E669" s="67"/>
      <c r="F669" s="322"/>
    </row>
    <row r="670" spans="1:6" ht="27.6" x14ac:dyDescent="0.25">
      <c r="A670" s="215" t="s">
        <v>776</v>
      </c>
      <c r="B670" s="124" t="s">
        <v>221</v>
      </c>
      <c r="C670" s="204">
        <v>32.799999999999997</v>
      </c>
      <c r="D670" s="195" t="s">
        <v>176</v>
      </c>
      <c r="E670" s="67"/>
      <c r="F670" s="310">
        <f t="shared" ref="F670:F675" si="78">E670*C670</f>
        <v>0</v>
      </c>
    </row>
    <row r="671" spans="1:6" x14ac:dyDescent="0.25">
      <c r="A671" s="215" t="s">
        <v>777</v>
      </c>
      <c r="B671" s="124" t="s">
        <v>223</v>
      </c>
      <c r="C671" s="204">
        <v>2</v>
      </c>
      <c r="D671" s="195" t="s">
        <v>300</v>
      </c>
      <c r="E671" s="67"/>
      <c r="F671" s="310">
        <f t="shared" si="78"/>
        <v>0</v>
      </c>
    </row>
    <row r="672" spans="1:6" x14ac:dyDescent="0.25">
      <c r="A672" s="215" t="s">
        <v>778</v>
      </c>
      <c r="B672" s="124" t="s">
        <v>225</v>
      </c>
      <c r="C672" s="204">
        <v>1</v>
      </c>
      <c r="D672" s="195" t="s">
        <v>226</v>
      </c>
      <c r="E672" s="67"/>
      <c r="F672" s="310">
        <f t="shared" si="78"/>
        <v>0</v>
      </c>
    </row>
    <row r="673" spans="1:6" x14ac:dyDescent="0.25">
      <c r="A673" s="215" t="s">
        <v>779</v>
      </c>
      <c r="B673" s="124" t="s">
        <v>228</v>
      </c>
      <c r="C673" s="204">
        <v>1</v>
      </c>
      <c r="D673" s="195" t="s">
        <v>226</v>
      </c>
      <c r="E673" s="67"/>
      <c r="F673" s="310">
        <f t="shared" si="78"/>
        <v>0</v>
      </c>
    </row>
    <row r="674" spans="1:6" ht="27.6" x14ac:dyDescent="0.25">
      <c r="A674" s="215" t="s">
        <v>780</v>
      </c>
      <c r="B674" s="124" t="s">
        <v>230</v>
      </c>
      <c r="C674" s="204">
        <v>32.799999999999997</v>
      </c>
      <c r="D674" s="195" t="s">
        <v>176</v>
      </c>
      <c r="E674" s="67"/>
      <c r="F674" s="310">
        <f t="shared" si="78"/>
        <v>0</v>
      </c>
    </row>
    <row r="675" spans="1:6" ht="27.6" x14ac:dyDescent="0.25">
      <c r="A675" s="215" t="s">
        <v>781</v>
      </c>
      <c r="B675" s="124" t="s">
        <v>231</v>
      </c>
      <c r="C675" s="204">
        <v>1</v>
      </c>
      <c r="D675" s="195" t="s">
        <v>226</v>
      </c>
      <c r="E675" s="67"/>
      <c r="F675" s="310">
        <f t="shared" si="78"/>
        <v>0</v>
      </c>
    </row>
    <row r="676" spans="1:6" x14ac:dyDescent="0.25">
      <c r="A676" s="217">
        <v>6.4</v>
      </c>
      <c r="B676" s="119" t="s">
        <v>244</v>
      </c>
      <c r="C676" s="200"/>
      <c r="D676" s="213"/>
      <c r="E676" s="66"/>
      <c r="F676" s="321">
        <f>SUM(F679:F682)</f>
        <v>0</v>
      </c>
    </row>
    <row r="677" spans="1:6" ht="27.6" x14ac:dyDescent="0.25">
      <c r="A677" s="195"/>
      <c r="B677" s="124" t="s">
        <v>245</v>
      </c>
      <c r="C677" s="204"/>
      <c r="D677" s="195"/>
      <c r="E677" s="67"/>
      <c r="F677" s="322"/>
    </row>
    <row r="678" spans="1:6" x14ac:dyDescent="0.25">
      <c r="A678" s="195"/>
      <c r="B678" s="131" t="s">
        <v>782</v>
      </c>
      <c r="C678" s="204"/>
      <c r="D678" s="195"/>
      <c r="E678" s="67"/>
      <c r="F678" s="322"/>
    </row>
    <row r="679" spans="1:6" ht="82.8" x14ac:dyDescent="0.25">
      <c r="A679" s="215" t="s">
        <v>783</v>
      </c>
      <c r="B679" s="124" t="s">
        <v>784</v>
      </c>
      <c r="C679" s="204">
        <v>3</v>
      </c>
      <c r="D679" s="195" t="s">
        <v>300</v>
      </c>
      <c r="E679" s="67"/>
      <c r="F679" s="310">
        <f>E679*C679</f>
        <v>0</v>
      </c>
    </row>
    <row r="680" spans="1:6" x14ac:dyDescent="0.25">
      <c r="A680" s="195"/>
      <c r="B680" s="131" t="s">
        <v>785</v>
      </c>
      <c r="C680" s="204"/>
      <c r="D680" s="195"/>
      <c r="E680" s="67"/>
      <c r="F680" s="322"/>
    </row>
    <row r="681" spans="1:6" ht="41.4" x14ac:dyDescent="0.25">
      <c r="A681" s="195"/>
      <c r="B681" s="124" t="s">
        <v>251</v>
      </c>
      <c r="C681" s="204"/>
      <c r="D681" s="195"/>
      <c r="E681" s="67"/>
      <c r="F681" s="322"/>
    </row>
    <row r="682" spans="1:6" ht="41.4" x14ac:dyDescent="0.25">
      <c r="A682" s="215" t="s">
        <v>786</v>
      </c>
      <c r="B682" s="124" t="s">
        <v>787</v>
      </c>
      <c r="C682" s="204">
        <v>9</v>
      </c>
      <c r="D682" s="195" t="s">
        <v>300</v>
      </c>
      <c r="E682" s="67"/>
      <c r="F682" s="310">
        <f>E682*C682</f>
        <v>0</v>
      </c>
    </row>
    <row r="683" spans="1:6" x14ac:dyDescent="0.25">
      <c r="A683" s="118">
        <v>6.5</v>
      </c>
      <c r="B683" s="140" t="s">
        <v>256</v>
      </c>
      <c r="C683" s="200"/>
      <c r="D683" s="213"/>
      <c r="E683" s="66"/>
      <c r="F683" s="321">
        <f>SUM(F685:F693)</f>
        <v>0</v>
      </c>
    </row>
    <row r="684" spans="1:6" ht="55.2" x14ac:dyDescent="0.25">
      <c r="A684" s="215"/>
      <c r="B684" s="171" t="s">
        <v>257</v>
      </c>
      <c r="C684" s="204"/>
      <c r="D684" s="195"/>
      <c r="E684" s="67"/>
      <c r="F684" s="322"/>
    </row>
    <row r="685" spans="1:6" x14ac:dyDescent="0.25">
      <c r="A685" s="218" t="s">
        <v>788</v>
      </c>
      <c r="B685" s="219" t="s">
        <v>259</v>
      </c>
      <c r="C685" s="204">
        <v>2</v>
      </c>
      <c r="D685" s="195" t="s">
        <v>300</v>
      </c>
      <c r="E685" s="67"/>
      <c r="F685" s="310">
        <f t="shared" ref="F685:F688" si="79">E685*C685</f>
        <v>0</v>
      </c>
    </row>
    <row r="686" spans="1:6" x14ac:dyDescent="0.25">
      <c r="A686" s="218" t="s">
        <v>789</v>
      </c>
      <c r="B686" s="219" t="s">
        <v>261</v>
      </c>
      <c r="C686" s="204">
        <v>2</v>
      </c>
      <c r="D686" s="195" t="s">
        <v>300</v>
      </c>
      <c r="E686" s="67"/>
      <c r="F686" s="310">
        <f t="shared" si="79"/>
        <v>0</v>
      </c>
    </row>
    <row r="687" spans="1:6" ht="27.6" x14ac:dyDescent="0.25">
      <c r="A687" s="218" t="s">
        <v>790</v>
      </c>
      <c r="B687" s="219" t="s">
        <v>263</v>
      </c>
      <c r="C687" s="204">
        <v>10.8</v>
      </c>
      <c r="D687" s="195" t="s">
        <v>176</v>
      </c>
      <c r="E687" s="67"/>
      <c r="F687" s="310">
        <f t="shared" si="79"/>
        <v>0</v>
      </c>
    </row>
    <row r="688" spans="1:6" ht="27.6" x14ac:dyDescent="0.25">
      <c r="A688" s="218" t="s">
        <v>791</v>
      </c>
      <c r="B688" s="219" t="s">
        <v>265</v>
      </c>
      <c r="C688" s="204">
        <v>11.3</v>
      </c>
      <c r="D688" s="195" t="s">
        <v>176</v>
      </c>
      <c r="E688" s="67"/>
      <c r="F688" s="310">
        <f t="shared" si="79"/>
        <v>0</v>
      </c>
    </row>
    <row r="689" spans="1:6" ht="27.6" x14ac:dyDescent="0.25">
      <c r="A689" s="218" t="s">
        <v>792</v>
      </c>
      <c r="B689" s="219" t="s">
        <v>267</v>
      </c>
      <c r="C689" s="204">
        <v>25.6</v>
      </c>
      <c r="D689" s="195" t="s">
        <v>176</v>
      </c>
      <c r="E689" s="67"/>
      <c r="F689" s="310">
        <f t="shared" ref="F689:F693" si="80">E689*C689</f>
        <v>0</v>
      </c>
    </row>
    <row r="690" spans="1:6" x14ac:dyDescent="0.25">
      <c r="A690" s="218" t="s">
        <v>793</v>
      </c>
      <c r="B690" s="219" t="s">
        <v>269</v>
      </c>
      <c r="C690" s="204">
        <v>7</v>
      </c>
      <c r="D690" s="195" t="s">
        <v>300</v>
      </c>
      <c r="E690" s="67"/>
      <c r="F690" s="310">
        <f t="shared" si="80"/>
        <v>0</v>
      </c>
    </row>
    <row r="691" spans="1:6" x14ac:dyDescent="0.25">
      <c r="A691" s="218" t="s">
        <v>794</v>
      </c>
      <c r="B691" s="219" t="s">
        <v>271</v>
      </c>
      <c r="C691" s="204">
        <v>1</v>
      </c>
      <c r="D691" s="195" t="s">
        <v>300</v>
      </c>
      <c r="E691" s="67"/>
      <c r="F691" s="310">
        <f t="shared" si="80"/>
        <v>0</v>
      </c>
    </row>
    <row r="692" spans="1:6" x14ac:dyDescent="0.25">
      <c r="A692" s="218" t="s">
        <v>795</v>
      </c>
      <c r="B692" s="219" t="s">
        <v>273</v>
      </c>
      <c r="C692" s="204">
        <v>1</v>
      </c>
      <c r="D692" s="195" t="s">
        <v>796</v>
      </c>
      <c r="E692" s="67"/>
      <c r="F692" s="310">
        <f t="shared" si="80"/>
        <v>0</v>
      </c>
    </row>
    <row r="693" spans="1:6" ht="41.4" x14ac:dyDescent="0.25">
      <c r="A693" s="218" t="s">
        <v>797</v>
      </c>
      <c r="B693" s="219" t="s">
        <v>276</v>
      </c>
      <c r="C693" s="204">
        <v>1</v>
      </c>
      <c r="D693" s="195" t="s">
        <v>226</v>
      </c>
      <c r="E693" s="67"/>
      <c r="F693" s="310">
        <f t="shared" si="80"/>
        <v>0</v>
      </c>
    </row>
    <row r="694" spans="1:6" x14ac:dyDescent="0.25">
      <c r="A694" s="217">
        <v>6.6</v>
      </c>
      <c r="B694" s="119" t="s">
        <v>278</v>
      </c>
      <c r="C694" s="200"/>
      <c r="D694" s="213"/>
      <c r="E694" s="66"/>
      <c r="F694" s="321">
        <f>SUM(F696:F707)</f>
        <v>0</v>
      </c>
    </row>
    <row r="695" spans="1:6" x14ac:dyDescent="0.25">
      <c r="A695" s="195"/>
      <c r="B695" s="220" t="s">
        <v>279</v>
      </c>
      <c r="C695" s="204"/>
      <c r="D695" s="195"/>
      <c r="E695" s="67"/>
      <c r="F695" s="322"/>
    </row>
    <row r="696" spans="1:6" ht="16.8" x14ac:dyDescent="0.25">
      <c r="A696" s="195" t="s">
        <v>798</v>
      </c>
      <c r="B696" s="124" t="s">
        <v>281</v>
      </c>
      <c r="C696" s="204">
        <v>83.38</v>
      </c>
      <c r="D696" s="195" t="s">
        <v>964</v>
      </c>
      <c r="E696" s="67"/>
      <c r="F696" s="310">
        <f>E696*C696</f>
        <v>0</v>
      </c>
    </row>
    <row r="697" spans="1:6" x14ac:dyDescent="0.25">
      <c r="A697" s="112"/>
      <c r="B697" s="131" t="s">
        <v>282</v>
      </c>
      <c r="C697" s="204"/>
      <c r="D697" s="195"/>
      <c r="E697" s="67"/>
      <c r="F697" s="322"/>
    </row>
    <row r="698" spans="1:6" ht="16.8" x14ac:dyDescent="0.25">
      <c r="A698" s="195" t="s">
        <v>799</v>
      </c>
      <c r="B698" s="124" t="s">
        <v>284</v>
      </c>
      <c r="C698" s="204">
        <v>96.12</v>
      </c>
      <c r="D698" s="195" t="s">
        <v>964</v>
      </c>
      <c r="E698" s="67"/>
      <c r="F698" s="310">
        <f t="shared" ref="F698:F699" si="81">E698*C698</f>
        <v>0</v>
      </c>
    </row>
    <row r="699" spans="1:6" ht="16.8" x14ac:dyDescent="0.25">
      <c r="A699" s="195" t="s">
        <v>800</v>
      </c>
      <c r="B699" s="124" t="s">
        <v>286</v>
      </c>
      <c r="C699" s="204">
        <v>11.58</v>
      </c>
      <c r="D699" s="195" t="s">
        <v>964</v>
      </c>
      <c r="E699" s="67"/>
      <c r="F699" s="310">
        <f t="shared" si="81"/>
        <v>0</v>
      </c>
    </row>
    <row r="700" spans="1:6" x14ac:dyDescent="0.25">
      <c r="A700" s="112"/>
      <c r="B700" s="131" t="s">
        <v>288</v>
      </c>
      <c r="C700" s="204"/>
      <c r="D700" s="195"/>
      <c r="E700" s="67"/>
      <c r="F700" s="322"/>
    </row>
    <row r="701" spans="1:6" ht="16.8" x14ac:dyDescent="0.25">
      <c r="A701" s="195" t="s">
        <v>801</v>
      </c>
      <c r="B701" s="124" t="s">
        <v>802</v>
      </c>
      <c r="C701" s="204">
        <v>96.12</v>
      </c>
      <c r="D701" s="195" t="s">
        <v>964</v>
      </c>
      <c r="E701" s="67"/>
      <c r="F701" s="310">
        <f t="shared" ref="F701:F702" si="82">E701*C701</f>
        <v>0</v>
      </c>
    </row>
    <row r="702" spans="1:6" ht="16.8" x14ac:dyDescent="0.25">
      <c r="A702" s="195" t="s">
        <v>803</v>
      </c>
      <c r="B702" s="124" t="s">
        <v>804</v>
      </c>
      <c r="C702" s="204">
        <v>11.58</v>
      </c>
      <c r="D702" s="195" t="s">
        <v>964</v>
      </c>
      <c r="E702" s="67"/>
      <c r="F702" s="310">
        <f t="shared" si="82"/>
        <v>0</v>
      </c>
    </row>
    <row r="703" spans="1:6" x14ac:dyDescent="0.25">
      <c r="A703" s="112"/>
      <c r="B703" s="131" t="s">
        <v>291</v>
      </c>
      <c r="C703" s="204"/>
      <c r="D703" s="195"/>
      <c r="E703" s="67"/>
      <c r="F703" s="322"/>
    </row>
    <row r="704" spans="1:6" ht="16.8" x14ac:dyDescent="0.25">
      <c r="A704" s="195" t="s">
        <v>805</v>
      </c>
      <c r="B704" s="124" t="s">
        <v>293</v>
      </c>
      <c r="C704" s="204">
        <v>147.42000000000002</v>
      </c>
      <c r="D704" s="195" t="s">
        <v>964</v>
      </c>
      <c r="E704" s="67"/>
      <c r="F704" s="310">
        <f>E704*C704</f>
        <v>0</v>
      </c>
    </row>
    <row r="705" spans="1:6" ht="27.6" x14ac:dyDescent="0.25">
      <c r="A705" s="112"/>
      <c r="B705" s="131" t="s">
        <v>806</v>
      </c>
      <c r="C705" s="204"/>
      <c r="D705" s="195"/>
      <c r="E705" s="67"/>
      <c r="F705" s="322"/>
    </row>
    <row r="706" spans="1:6" ht="16.8" x14ac:dyDescent="0.25">
      <c r="A706" s="195" t="s">
        <v>807</v>
      </c>
      <c r="B706" s="124" t="s">
        <v>808</v>
      </c>
      <c r="C706" s="204">
        <v>147.42000000000002</v>
      </c>
      <c r="D706" s="195" t="s">
        <v>964</v>
      </c>
      <c r="E706" s="67"/>
      <c r="F706" s="310">
        <f t="shared" ref="F706:F707" si="83">E706*C706</f>
        <v>0</v>
      </c>
    </row>
    <row r="707" spans="1:6" x14ac:dyDescent="0.25">
      <c r="A707" s="195" t="s">
        <v>809</v>
      </c>
      <c r="B707" s="124" t="s">
        <v>810</v>
      </c>
      <c r="C707" s="204">
        <v>16.38</v>
      </c>
      <c r="D707" s="195" t="s">
        <v>176</v>
      </c>
      <c r="E707" s="67"/>
      <c r="F707" s="310">
        <f t="shared" si="83"/>
        <v>0</v>
      </c>
    </row>
    <row r="708" spans="1:6" x14ac:dyDescent="0.25">
      <c r="A708" s="213">
        <v>6.7</v>
      </c>
      <c r="B708" s="157" t="s">
        <v>296</v>
      </c>
      <c r="C708" s="200"/>
      <c r="D708" s="213"/>
      <c r="E708" s="66"/>
      <c r="F708" s="321">
        <f>SUM(F710:F717)</f>
        <v>0</v>
      </c>
    </row>
    <row r="709" spans="1:6" x14ac:dyDescent="0.25">
      <c r="A709" s="123"/>
      <c r="B709" s="220" t="s">
        <v>297</v>
      </c>
      <c r="C709" s="204"/>
      <c r="D709" s="195"/>
      <c r="E709" s="67"/>
      <c r="F709" s="322"/>
    </row>
    <row r="710" spans="1:6" ht="27.6" x14ac:dyDescent="0.25">
      <c r="A710" s="195" t="s">
        <v>811</v>
      </c>
      <c r="B710" s="221" t="s">
        <v>299</v>
      </c>
      <c r="C710" s="204">
        <v>2.4</v>
      </c>
      <c r="D710" s="195" t="s">
        <v>964</v>
      </c>
      <c r="E710" s="67"/>
      <c r="F710" s="310">
        <f t="shared" ref="F710:F712" si="84">E710*C710</f>
        <v>0</v>
      </c>
    </row>
    <row r="711" spans="1:6" x14ac:dyDescent="0.25">
      <c r="A711" s="195" t="s">
        <v>812</v>
      </c>
      <c r="B711" s="222" t="s">
        <v>302</v>
      </c>
      <c r="C711" s="204">
        <v>8.8000000000000007</v>
      </c>
      <c r="D711" s="195" t="s">
        <v>176</v>
      </c>
      <c r="E711" s="67"/>
      <c r="F711" s="310">
        <f t="shared" si="84"/>
        <v>0</v>
      </c>
    </row>
    <row r="712" spans="1:6" ht="27.6" x14ac:dyDescent="0.25">
      <c r="A712" s="195" t="s">
        <v>813</v>
      </c>
      <c r="B712" s="124" t="s">
        <v>304</v>
      </c>
      <c r="C712" s="204">
        <v>8.8000000000000007</v>
      </c>
      <c r="D712" s="195" t="s">
        <v>964</v>
      </c>
      <c r="E712" s="67"/>
      <c r="F712" s="310">
        <f t="shared" si="84"/>
        <v>0</v>
      </c>
    </row>
    <row r="713" spans="1:6" x14ac:dyDescent="0.25">
      <c r="A713" s="112"/>
      <c r="B713" s="223" t="s">
        <v>311</v>
      </c>
      <c r="C713" s="204"/>
      <c r="D713" s="195"/>
      <c r="E713" s="67"/>
      <c r="F713" s="322"/>
    </row>
    <row r="714" spans="1:6" ht="27.6" x14ac:dyDescent="0.25">
      <c r="A714" s="195"/>
      <c r="B714" s="224" t="s">
        <v>814</v>
      </c>
      <c r="C714" s="225"/>
      <c r="D714" s="226"/>
      <c r="E714" s="70"/>
      <c r="F714" s="324"/>
    </row>
    <row r="715" spans="1:6" x14ac:dyDescent="0.25">
      <c r="A715" s="195" t="s">
        <v>815</v>
      </c>
      <c r="B715" s="224" t="s">
        <v>816</v>
      </c>
      <c r="C715" s="204">
        <v>58.5</v>
      </c>
      <c r="D715" s="195" t="s">
        <v>176</v>
      </c>
      <c r="E715" s="70"/>
      <c r="F715" s="310">
        <f t="shared" ref="F715:F717" si="85">E715*C715</f>
        <v>0</v>
      </c>
    </row>
    <row r="716" spans="1:6" x14ac:dyDescent="0.25">
      <c r="A716" s="195" t="s">
        <v>817</v>
      </c>
      <c r="B716" s="224" t="s">
        <v>818</v>
      </c>
      <c r="C716" s="204">
        <v>26.15</v>
      </c>
      <c r="D716" s="195" t="s">
        <v>176</v>
      </c>
      <c r="E716" s="70"/>
      <c r="F716" s="310">
        <f t="shared" si="85"/>
        <v>0</v>
      </c>
    </row>
    <row r="717" spans="1:6" x14ac:dyDescent="0.25">
      <c r="A717" s="195" t="s">
        <v>819</v>
      </c>
      <c r="B717" s="224" t="s">
        <v>820</v>
      </c>
      <c r="C717" s="204">
        <v>58.52</v>
      </c>
      <c r="D717" s="195" t="s">
        <v>176</v>
      </c>
      <c r="E717" s="70"/>
      <c r="F717" s="310">
        <f t="shared" si="85"/>
        <v>0</v>
      </c>
    </row>
    <row r="718" spans="1:6" x14ac:dyDescent="0.25">
      <c r="A718" s="217">
        <v>6.8</v>
      </c>
      <c r="B718" s="227" t="s">
        <v>821</v>
      </c>
      <c r="C718" s="200"/>
      <c r="D718" s="213"/>
      <c r="E718" s="66"/>
      <c r="F718" s="321">
        <f>SUM(F720:F725)</f>
        <v>0</v>
      </c>
    </row>
    <row r="719" spans="1:6" ht="27.6" x14ac:dyDescent="0.25">
      <c r="A719" s="215"/>
      <c r="B719" s="224" t="s">
        <v>319</v>
      </c>
      <c r="C719" s="228"/>
      <c r="D719" s="195"/>
      <c r="E719" s="67"/>
      <c r="F719" s="322"/>
    </row>
    <row r="720" spans="1:6" x14ac:dyDescent="0.25">
      <c r="A720" s="195" t="s">
        <v>822</v>
      </c>
      <c r="B720" s="224" t="s">
        <v>823</v>
      </c>
      <c r="C720" s="204">
        <v>6</v>
      </c>
      <c r="D720" s="195" t="s">
        <v>300</v>
      </c>
      <c r="E720" s="67"/>
      <c r="F720" s="310">
        <f t="shared" ref="F720:F725" si="86">E720*C720</f>
        <v>0</v>
      </c>
    </row>
    <row r="721" spans="1:6" x14ac:dyDescent="0.25">
      <c r="A721" s="195" t="s">
        <v>824</v>
      </c>
      <c r="B721" s="224" t="s">
        <v>825</v>
      </c>
      <c r="C721" s="204">
        <v>16</v>
      </c>
      <c r="D721" s="195" t="s">
        <v>300</v>
      </c>
      <c r="E721" s="67"/>
      <c r="F721" s="310">
        <f t="shared" si="86"/>
        <v>0</v>
      </c>
    </row>
    <row r="722" spans="1:6" x14ac:dyDescent="0.25">
      <c r="A722" s="195" t="s">
        <v>826</v>
      </c>
      <c r="B722" s="224" t="s">
        <v>827</v>
      </c>
      <c r="C722" s="204">
        <v>1</v>
      </c>
      <c r="D722" s="195" t="s">
        <v>300</v>
      </c>
      <c r="E722" s="67"/>
      <c r="F722" s="310">
        <f t="shared" si="86"/>
        <v>0</v>
      </c>
    </row>
    <row r="723" spans="1:6" x14ac:dyDescent="0.25">
      <c r="A723" s="195" t="s">
        <v>828</v>
      </c>
      <c r="B723" s="224" t="s">
        <v>829</v>
      </c>
      <c r="C723" s="204">
        <v>1</v>
      </c>
      <c r="D723" s="195" t="s">
        <v>300</v>
      </c>
      <c r="E723" s="67"/>
      <c r="F723" s="310">
        <f t="shared" si="86"/>
        <v>0</v>
      </c>
    </row>
    <row r="724" spans="1:6" x14ac:dyDescent="0.25">
      <c r="A724" s="195" t="s">
        <v>830</v>
      </c>
      <c r="B724" s="124" t="s">
        <v>831</v>
      </c>
      <c r="C724" s="204">
        <v>3</v>
      </c>
      <c r="D724" s="195" t="s">
        <v>300</v>
      </c>
      <c r="E724" s="67"/>
      <c r="F724" s="310">
        <f t="shared" si="86"/>
        <v>0</v>
      </c>
    </row>
    <row r="725" spans="1:6" x14ac:dyDescent="0.25">
      <c r="A725" s="195" t="s">
        <v>832</v>
      </c>
      <c r="B725" s="124" t="s">
        <v>833</v>
      </c>
      <c r="C725" s="204">
        <v>2</v>
      </c>
      <c r="D725" s="195" t="s">
        <v>300</v>
      </c>
      <c r="E725" s="67"/>
      <c r="F725" s="310">
        <f t="shared" si="86"/>
        <v>0</v>
      </c>
    </row>
    <row r="726" spans="1:6" x14ac:dyDescent="0.25">
      <c r="A726" s="118">
        <v>6.9</v>
      </c>
      <c r="B726" s="157" t="s">
        <v>834</v>
      </c>
      <c r="C726" s="157"/>
      <c r="D726" s="157"/>
      <c r="E726" s="71"/>
      <c r="F726" s="325">
        <f>SUM(F729:F752)</f>
        <v>0</v>
      </c>
    </row>
    <row r="727" spans="1:6" x14ac:dyDescent="0.25">
      <c r="A727" s="122"/>
      <c r="B727" s="202" t="s">
        <v>835</v>
      </c>
      <c r="C727" s="202"/>
      <c r="D727" s="202"/>
      <c r="E727" s="72"/>
      <c r="F727" s="326"/>
    </row>
    <row r="728" spans="1:6" ht="24" customHeight="1" x14ac:dyDescent="0.25">
      <c r="A728" s="122"/>
      <c r="B728" s="173" t="s">
        <v>836</v>
      </c>
      <c r="C728" s="173"/>
      <c r="D728" s="173"/>
      <c r="E728" s="42"/>
      <c r="F728" s="299"/>
    </row>
    <row r="729" spans="1:6" x14ac:dyDescent="0.25">
      <c r="A729" s="112" t="s">
        <v>837</v>
      </c>
      <c r="B729" s="173" t="s">
        <v>838</v>
      </c>
      <c r="C729" s="187">
        <v>25</v>
      </c>
      <c r="D729" s="123" t="s">
        <v>176</v>
      </c>
      <c r="E729" s="25"/>
      <c r="F729" s="310">
        <f t="shared" ref="F729:F735" si="87">E729*C729</f>
        <v>0</v>
      </c>
    </row>
    <row r="730" spans="1:6" x14ac:dyDescent="0.25">
      <c r="A730" s="112" t="s">
        <v>839</v>
      </c>
      <c r="B730" s="173" t="s">
        <v>840</v>
      </c>
      <c r="C730" s="187">
        <v>10</v>
      </c>
      <c r="D730" s="123" t="s">
        <v>300</v>
      </c>
      <c r="E730" s="25"/>
      <c r="F730" s="310">
        <f t="shared" si="87"/>
        <v>0</v>
      </c>
    </row>
    <row r="731" spans="1:6" x14ac:dyDescent="0.25">
      <c r="A731" s="112" t="s">
        <v>841</v>
      </c>
      <c r="B731" s="173" t="s">
        <v>842</v>
      </c>
      <c r="C731" s="187">
        <v>10</v>
      </c>
      <c r="D731" s="123" t="s">
        <v>300</v>
      </c>
      <c r="E731" s="25"/>
      <c r="F731" s="310">
        <f t="shared" si="87"/>
        <v>0</v>
      </c>
    </row>
    <row r="732" spans="1:6" x14ac:dyDescent="0.25">
      <c r="A732" s="112" t="s">
        <v>843</v>
      </c>
      <c r="B732" s="173" t="s">
        <v>844</v>
      </c>
      <c r="C732" s="187">
        <v>11</v>
      </c>
      <c r="D732" s="123" t="s">
        <v>300</v>
      </c>
      <c r="E732" s="25"/>
      <c r="F732" s="310">
        <f t="shared" si="87"/>
        <v>0</v>
      </c>
    </row>
    <row r="733" spans="1:6" x14ac:dyDescent="0.25">
      <c r="A733" s="112" t="s">
        <v>845</v>
      </c>
      <c r="B733" s="173" t="s">
        <v>846</v>
      </c>
      <c r="C733" s="229">
        <v>6</v>
      </c>
      <c r="D733" s="123" t="s">
        <v>300</v>
      </c>
      <c r="E733" s="25"/>
      <c r="F733" s="310">
        <f t="shared" si="87"/>
        <v>0</v>
      </c>
    </row>
    <row r="734" spans="1:6" x14ac:dyDescent="0.25">
      <c r="A734" s="112" t="s">
        <v>847</v>
      </c>
      <c r="B734" s="173" t="s">
        <v>848</v>
      </c>
      <c r="C734" s="230">
        <v>4</v>
      </c>
      <c r="D734" s="123" t="s">
        <v>300</v>
      </c>
      <c r="E734" s="25"/>
      <c r="F734" s="310">
        <f t="shared" si="87"/>
        <v>0</v>
      </c>
    </row>
    <row r="735" spans="1:6" x14ac:dyDescent="0.25">
      <c r="A735" s="112" t="s">
        <v>849</v>
      </c>
      <c r="B735" s="173" t="s">
        <v>850</v>
      </c>
      <c r="C735" s="230">
        <v>1</v>
      </c>
      <c r="D735" s="123" t="s">
        <v>300</v>
      </c>
      <c r="E735" s="25"/>
      <c r="F735" s="310">
        <f t="shared" si="87"/>
        <v>0</v>
      </c>
    </row>
    <row r="736" spans="1:6" x14ac:dyDescent="0.25">
      <c r="A736" s="112"/>
      <c r="B736" s="202" t="s">
        <v>851</v>
      </c>
      <c r="C736" s="231"/>
      <c r="D736" s="120"/>
      <c r="E736" s="73"/>
      <c r="F736" s="327"/>
    </row>
    <row r="737" spans="1:6" x14ac:dyDescent="0.25">
      <c r="A737" s="122"/>
      <c r="B737" s="173" t="s">
        <v>852</v>
      </c>
      <c r="C737" s="232"/>
      <c r="D737" s="123"/>
      <c r="E737" s="44"/>
      <c r="F737" s="301"/>
    </row>
    <row r="738" spans="1:6" x14ac:dyDescent="0.25">
      <c r="A738" s="112" t="s">
        <v>853</v>
      </c>
      <c r="B738" s="173" t="s">
        <v>854</v>
      </c>
      <c r="C738" s="229">
        <v>19</v>
      </c>
      <c r="D738" s="123" t="s">
        <v>176</v>
      </c>
      <c r="E738" s="25"/>
      <c r="F738" s="310">
        <f t="shared" ref="F738:F739" si="88">E738*C738</f>
        <v>0</v>
      </c>
    </row>
    <row r="739" spans="1:6" x14ac:dyDescent="0.25">
      <c r="A739" s="112" t="s">
        <v>855</v>
      </c>
      <c r="B739" s="173" t="s">
        <v>856</v>
      </c>
      <c r="C739" s="229">
        <v>131</v>
      </c>
      <c r="D739" s="123" t="s">
        <v>176</v>
      </c>
      <c r="E739" s="25"/>
      <c r="F739" s="310">
        <f t="shared" si="88"/>
        <v>0</v>
      </c>
    </row>
    <row r="740" spans="1:6" ht="14.4" x14ac:dyDescent="0.3">
      <c r="A740" s="112"/>
      <c r="B740" s="233" t="s">
        <v>857</v>
      </c>
      <c r="C740" s="234"/>
      <c r="D740" s="235"/>
      <c r="E740" s="74"/>
      <c r="F740" s="328"/>
    </row>
    <row r="741" spans="1:6" x14ac:dyDescent="0.25">
      <c r="A741" s="122"/>
      <c r="B741" s="171" t="s">
        <v>858</v>
      </c>
      <c r="C741" s="236"/>
      <c r="D741" s="120"/>
      <c r="E741" s="50"/>
      <c r="F741" s="306"/>
    </row>
    <row r="742" spans="1:6" x14ac:dyDescent="0.25">
      <c r="A742" s="112" t="s">
        <v>859</v>
      </c>
      <c r="B742" s="171" t="s">
        <v>860</v>
      </c>
      <c r="C742" s="230">
        <v>11</v>
      </c>
      <c r="D742" s="123" t="s">
        <v>300</v>
      </c>
      <c r="E742" s="25"/>
      <c r="F742" s="310">
        <f t="shared" ref="F742:F752" si="89">E742*C742</f>
        <v>0</v>
      </c>
    </row>
    <row r="743" spans="1:6" x14ac:dyDescent="0.25">
      <c r="A743" s="112" t="s">
        <v>861</v>
      </c>
      <c r="B743" s="171" t="s">
        <v>862</v>
      </c>
      <c r="C743" s="230">
        <v>1</v>
      </c>
      <c r="D743" s="123" t="s">
        <v>863</v>
      </c>
      <c r="E743" s="25"/>
      <c r="F743" s="310">
        <f t="shared" si="89"/>
        <v>0</v>
      </c>
    </row>
    <row r="744" spans="1:6" x14ac:dyDescent="0.25">
      <c r="A744" s="112" t="s">
        <v>864</v>
      </c>
      <c r="B744" s="171" t="s">
        <v>865</v>
      </c>
      <c r="C744" s="230">
        <v>4</v>
      </c>
      <c r="D744" s="123" t="s">
        <v>863</v>
      </c>
      <c r="E744" s="25"/>
      <c r="F744" s="310">
        <f t="shared" si="89"/>
        <v>0</v>
      </c>
    </row>
    <row r="745" spans="1:6" x14ac:dyDescent="0.25">
      <c r="A745" s="112" t="s">
        <v>866</v>
      </c>
      <c r="B745" s="171" t="s">
        <v>867</v>
      </c>
      <c r="C745" s="230">
        <v>1</v>
      </c>
      <c r="D745" s="123" t="s">
        <v>863</v>
      </c>
      <c r="E745" s="25"/>
      <c r="F745" s="310">
        <f t="shared" si="89"/>
        <v>0</v>
      </c>
    </row>
    <row r="746" spans="1:6" x14ac:dyDescent="0.25">
      <c r="A746" s="112" t="s">
        <v>868</v>
      </c>
      <c r="B746" s="171" t="s">
        <v>869</v>
      </c>
      <c r="C746" s="229">
        <v>5</v>
      </c>
      <c r="D746" s="112" t="s">
        <v>863</v>
      </c>
      <c r="E746" s="25"/>
      <c r="F746" s="310">
        <f t="shared" si="89"/>
        <v>0</v>
      </c>
    </row>
    <row r="747" spans="1:6" x14ac:dyDescent="0.25">
      <c r="A747" s="112" t="s">
        <v>870</v>
      </c>
      <c r="B747" s="171" t="s">
        <v>871</v>
      </c>
      <c r="C747" s="187">
        <v>1</v>
      </c>
      <c r="D747" s="123" t="s">
        <v>863</v>
      </c>
      <c r="E747" s="25"/>
      <c r="F747" s="310">
        <f t="shared" si="89"/>
        <v>0</v>
      </c>
    </row>
    <row r="748" spans="1:6" x14ac:dyDescent="0.25">
      <c r="A748" s="112" t="s">
        <v>872</v>
      </c>
      <c r="B748" s="171" t="s">
        <v>873</v>
      </c>
      <c r="C748" s="229">
        <v>2</v>
      </c>
      <c r="D748" s="112" t="s">
        <v>300</v>
      </c>
      <c r="E748" s="25"/>
      <c r="F748" s="310">
        <f t="shared" si="89"/>
        <v>0</v>
      </c>
    </row>
    <row r="749" spans="1:6" x14ac:dyDescent="0.25">
      <c r="A749" s="112" t="s">
        <v>874</v>
      </c>
      <c r="B749" s="171" t="s">
        <v>875</v>
      </c>
      <c r="C749" s="229">
        <v>2</v>
      </c>
      <c r="D749" s="112" t="s">
        <v>300</v>
      </c>
      <c r="E749" s="25"/>
      <c r="F749" s="310">
        <f t="shared" si="89"/>
        <v>0</v>
      </c>
    </row>
    <row r="750" spans="1:6" x14ac:dyDescent="0.25">
      <c r="A750" s="112" t="s">
        <v>876</v>
      </c>
      <c r="B750" s="171" t="s">
        <v>877</v>
      </c>
      <c r="C750" s="229">
        <v>2</v>
      </c>
      <c r="D750" s="112" t="s">
        <v>300</v>
      </c>
      <c r="E750" s="25"/>
      <c r="F750" s="310">
        <f t="shared" si="89"/>
        <v>0</v>
      </c>
    </row>
    <row r="751" spans="1:6" x14ac:dyDescent="0.25">
      <c r="A751" s="112" t="s">
        <v>878</v>
      </c>
      <c r="B751" s="171" t="s">
        <v>879</v>
      </c>
      <c r="C751" s="229">
        <v>4</v>
      </c>
      <c r="D751" s="112" t="s">
        <v>300</v>
      </c>
      <c r="E751" s="25"/>
      <c r="F751" s="310">
        <f t="shared" si="89"/>
        <v>0</v>
      </c>
    </row>
    <row r="752" spans="1:6" x14ac:dyDescent="0.25">
      <c r="A752" s="112" t="s">
        <v>880</v>
      </c>
      <c r="B752" s="171" t="s">
        <v>881</v>
      </c>
      <c r="C752" s="229">
        <v>1</v>
      </c>
      <c r="D752" s="112" t="s">
        <v>226</v>
      </c>
      <c r="E752" s="25"/>
      <c r="F752" s="310">
        <f t="shared" si="89"/>
        <v>0</v>
      </c>
    </row>
    <row r="753" spans="1:6" x14ac:dyDescent="0.25">
      <c r="A753" s="112"/>
      <c r="B753" s="113"/>
      <c r="C753" s="113"/>
      <c r="D753" s="113"/>
      <c r="E753" s="37"/>
      <c r="F753" s="292"/>
    </row>
    <row r="754" spans="1:6" x14ac:dyDescent="0.25">
      <c r="A754" s="237" t="s">
        <v>882</v>
      </c>
      <c r="B754" s="238" t="s">
        <v>957</v>
      </c>
      <c r="C754" s="239"/>
      <c r="D754" s="238"/>
      <c r="E754" s="75"/>
      <c r="F754" s="329">
        <f>SUM(F759:F801)/2</f>
        <v>0</v>
      </c>
    </row>
    <row r="755" spans="1:6" x14ac:dyDescent="0.25">
      <c r="A755" s="123"/>
      <c r="B755" s="202" t="s">
        <v>883</v>
      </c>
      <c r="C755" s="218"/>
      <c r="D755" s="128"/>
      <c r="E755" s="42"/>
      <c r="F755" s="299"/>
    </row>
    <row r="756" spans="1:6" x14ac:dyDescent="0.25">
      <c r="A756" s="190"/>
      <c r="B756" s="172" t="s">
        <v>884</v>
      </c>
      <c r="C756" s="240"/>
      <c r="D756" s="241"/>
      <c r="E756" s="37"/>
      <c r="F756" s="330"/>
    </row>
    <row r="757" spans="1:6" ht="27.6" x14ac:dyDescent="0.25">
      <c r="A757" s="190"/>
      <c r="B757" s="172" t="s">
        <v>885</v>
      </c>
      <c r="C757" s="240"/>
      <c r="D757" s="241"/>
      <c r="E757" s="37"/>
      <c r="F757" s="330"/>
    </row>
    <row r="758" spans="1:6" x14ac:dyDescent="0.25">
      <c r="A758" s="190"/>
      <c r="B758" s="172" t="s">
        <v>886</v>
      </c>
      <c r="C758" s="240"/>
      <c r="D758" s="241"/>
      <c r="E758" s="37"/>
      <c r="F758" s="330"/>
    </row>
    <row r="759" spans="1:6" x14ac:dyDescent="0.25">
      <c r="A759" s="101">
        <v>7.1</v>
      </c>
      <c r="B759" s="242" t="s">
        <v>61</v>
      </c>
      <c r="C759" s="243"/>
      <c r="D759" s="162"/>
      <c r="E759" s="76"/>
      <c r="F759" s="331">
        <f>SUM(F760:F763)</f>
        <v>0</v>
      </c>
    </row>
    <row r="760" spans="1:6" ht="24" customHeight="1" x14ac:dyDescent="0.25">
      <c r="A760" s="123" t="s">
        <v>887</v>
      </c>
      <c r="B760" s="124" t="s">
        <v>888</v>
      </c>
      <c r="C760" s="218">
        <v>16.875</v>
      </c>
      <c r="D760" s="108" t="s">
        <v>384</v>
      </c>
      <c r="E760" s="15"/>
      <c r="F760" s="310">
        <f>E760*C760</f>
        <v>0</v>
      </c>
    </row>
    <row r="761" spans="1:6" x14ac:dyDescent="0.25">
      <c r="A761" s="123" t="s">
        <v>889</v>
      </c>
      <c r="B761" s="244" t="s">
        <v>890</v>
      </c>
      <c r="C761" s="218">
        <v>3.456</v>
      </c>
      <c r="D761" s="108" t="s">
        <v>384</v>
      </c>
      <c r="E761" s="15"/>
      <c r="F761" s="310">
        <f>E761*C761</f>
        <v>0</v>
      </c>
    </row>
    <row r="762" spans="1:6" x14ac:dyDescent="0.25">
      <c r="A762" s="123" t="s">
        <v>891</v>
      </c>
      <c r="B762" s="124" t="s">
        <v>332</v>
      </c>
      <c r="C762" s="218">
        <v>17.259</v>
      </c>
      <c r="D762" s="108" t="s">
        <v>384</v>
      </c>
      <c r="E762" s="15"/>
      <c r="F762" s="310">
        <f>E762*C762</f>
        <v>0</v>
      </c>
    </row>
    <row r="763" spans="1:6" x14ac:dyDescent="0.25">
      <c r="A763" s="123" t="s">
        <v>892</v>
      </c>
      <c r="B763" s="244" t="s">
        <v>893</v>
      </c>
      <c r="C763" s="218">
        <v>0.432</v>
      </c>
      <c r="D763" s="108" t="s">
        <v>384</v>
      </c>
      <c r="E763" s="15"/>
      <c r="F763" s="310">
        <f>E763*C763</f>
        <v>0</v>
      </c>
    </row>
    <row r="764" spans="1:6" ht="14.4" x14ac:dyDescent="0.25">
      <c r="A764" s="101">
        <v>7.2</v>
      </c>
      <c r="B764" s="245" t="s">
        <v>894</v>
      </c>
      <c r="C764" s="243"/>
      <c r="D764" s="162"/>
      <c r="E764" s="76"/>
      <c r="F764" s="331">
        <f>SUM(F765:F773)</f>
        <v>0</v>
      </c>
    </row>
    <row r="765" spans="1:6" x14ac:dyDescent="0.25">
      <c r="A765" s="112" t="s">
        <v>895</v>
      </c>
      <c r="B765" s="244" t="s">
        <v>896</v>
      </c>
      <c r="C765" s="240">
        <v>16.874999999999996</v>
      </c>
      <c r="D765" s="170" t="s">
        <v>384</v>
      </c>
      <c r="E765" s="37"/>
      <c r="F765" s="310">
        <f>E765*C765</f>
        <v>0</v>
      </c>
    </row>
    <row r="766" spans="1:6" ht="14.4" x14ac:dyDescent="0.25">
      <c r="A766" s="112"/>
      <c r="B766" s="246" t="s">
        <v>897</v>
      </c>
      <c r="C766" s="240"/>
      <c r="D766" s="241"/>
      <c r="E766" s="37"/>
      <c r="F766" s="310"/>
    </row>
    <row r="767" spans="1:6" x14ac:dyDescent="0.25">
      <c r="A767" s="112" t="s">
        <v>898</v>
      </c>
      <c r="B767" s="247" t="s">
        <v>899</v>
      </c>
      <c r="C767" s="248">
        <v>0.14399999999999999</v>
      </c>
      <c r="D767" s="249" t="s">
        <v>384</v>
      </c>
      <c r="E767" s="77"/>
      <c r="F767" s="310">
        <f>E767*C767</f>
        <v>0</v>
      </c>
    </row>
    <row r="768" spans="1:6" ht="14.4" x14ac:dyDescent="0.25">
      <c r="A768" s="112"/>
      <c r="B768" s="250" t="s">
        <v>900</v>
      </c>
      <c r="C768" s="251"/>
      <c r="D768" s="241"/>
      <c r="E768" s="37"/>
      <c r="F768" s="310"/>
    </row>
    <row r="769" spans="1:8" x14ac:dyDescent="0.25">
      <c r="A769" s="112" t="s">
        <v>901</v>
      </c>
      <c r="B769" s="244" t="s">
        <v>902</v>
      </c>
      <c r="C769" s="240">
        <v>0.57599999999999996</v>
      </c>
      <c r="D769" s="170" t="s">
        <v>384</v>
      </c>
      <c r="E769" s="37"/>
      <c r="F769" s="310">
        <f>E769*C769</f>
        <v>0</v>
      </c>
      <c r="G769" s="3"/>
    </row>
    <row r="770" spans="1:8" x14ac:dyDescent="0.25">
      <c r="A770" s="112" t="s">
        <v>903</v>
      </c>
      <c r="B770" s="244" t="s">
        <v>904</v>
      </c>
      <c r="C770" s="240">
        <v>0.25600000000000006</v>
      </c>
      <c r="D770" s="170" t="s">
        <v>384</v>
      </c>
      <c r="E770" s="37"/>
      <c r="F770" s="310">
        <f>E770*C770</f>
        <v>0</v>
      </c>
      <c r="G770" s="3"/>
      <c r="H770" s="338"/>
    </row>
    <row r="771" spans="1:8" x14ac:dyDescent="0.25">
      <c r="A771" s="112" t="s">
        <v>905</v>
      </c>
      <c r="B771" s="244" t="s">
        <v>906</v>
      </c>
      <c r="C771" s="240">
        <v>0.8</v>
      </c>
      <c r="D771" s="170" t="s">
        <v>384</v>
      </c>
      <c r="E771" s="37"/>
      <c r="F771" s="310">
        <f t="shared" ref="F771" si="90">E771*C771</f>
        <v>0</v>
      </c>
      <c r="G771" s="3"/>
      <c r="H771" s="338"/>
    </row>
    <row r="772" spans="1:8" ht="14.4" x14ac:dyDescent="0.25">
      <c r="A772" s="112"/>
      <c r="B772" s="252" t="s">
        <v>907</v>
      </c>
      <c r="C772" s="240"/>
      <c r="D772" s="170"/>
      <c r="E772" s="37"/>
      <c r="F772" s="310"/>
      <c r="G772" s="3"/>
      <c r="H772" s="338"/>
    </row>
    <row r="773" spans="1:8" ht="33" customHeight="1" x14ac:dyDescent="0.25">
      <c r="A773" s="112" t="s">
        <v>908</v>
      </c>
      <c r="B773" s="222" t="s">
        <v>909</v>
      </c>
      <c r="C773" s="218">
        <v>8</v>
      </c>
      <c r="D773" s="249" t="s">
        <v>379</v>
      </c>
      <c r="E773" s="41"/>
      <c r="F773" s="310">
        <f>E773*C773</f>
        <v>0</v>
      </c>
      <c r="G773" s="3"/>
      <c r="H773" s="338"/>
    </row>
    <row r="774" spans="1:8" ht="33" customHeight="1" x14ac:dyDescent="0.25">
      <c r="A774" s="101">
        <v>7.3</v>
      </c>
      <c r="B774" s="245" t="s">
        <v>438</v>
      </c>
      <c r="C774" s="243"/>
      <c r="D774" s="162"/>
      <c r="E774" s="76"/>
      <c r="F774" s="331">
        <f>SUM(F775:F777)</f>
        <v>0</v>
      </c>
      <c r="G774" s="3"/>
      <c r="H774" s="338"/>
    </row>
    <row r="775" spans="1:8" x14ac:dyDescent="0.25">
      <c r="A775" s="112" t="s">
        <v>910</v>
      </c>
      <c r="B775" s="244" t="s">
        <v>911</v>
      </c>
      <c r="C775" s="240">
        <v>1.92</v>
      </c>
      <c r="D775" s="170" t="s">
        <v>379</v>
      </c>
      <c r="E775" s="37"/>
      <c r="F775" s="310">
        <f>E775*C775</f>
        <v>0</v>
      </c>
      <c r="G775" s="3"/>
      <c r="H775" s="10"/>
    </row>
    <row r="776" spans="1:8" x14ac:dyDescent="0.25">
      <c r="A776" s="112" t="s">
        <v>912</v>
      </c>
      <c r="B776" s="244" t="s">
        <v>913</v>
      </c>
      <c r="C776" s="240">
        <v>3.84</v>
      </c>
      <c r="D776" s="112" t="s">
        <v>379</v>
      </c>
      <c r="E776" s="69"/>
      <c r="F776" s="310">
        <f>E776*C776</f>
        <v>0</v>
      </c>
      <c r="G776" s="3"/>
      <c r="H776" s="10"/>
    </row>
    <row r="777" spans="1:8" x14ac:dyDescent="0.25">
      <c r="A777" s="112" t="s">
        <v>914</v>
      </c>
      <c r="B777" s="244" t="s">
        <v>915</v>
      </c>
      <c r="C777" s="218">
        <v>8</v>
      </c>
      <c r="D777" s="123" t="s">
        <v>379</v>
      </c>
      <c r="E777" s="69"/>
      <c r="F777" s="310">
        <f>E777*C777</f>
        <v>0</v>
      </c>
      <c r="G777" s="11"/>
    </row>
    <row r="778" spans="1:8" ht="14.4" x14ac:dyDescent="0.25">
      <c r="A778" s="148">
        <v>7.4</v>
      </c>
      <c r="B778" s="253" t="s">
        <v>916</v>
      </c>
      <c r="C778" s="254"/>
      <c r="D778" s="118"/>
      <c r="E778" s="78"/>
      <c r="F778" s="319">
        <f>SUM(F780:F781)</f>
        <v>0</v>
      </c>
    </row>
    <row r="779" spans="1:8" ht="27.6" x14ac:dyDescent="0.25">
      <c r="A779" s="112"/>
      <c r="B779" s="255" t="s">
        <v>917</v>
      </c>
      <c r="C779" s="240"/>
      <c r="D779" s="190"/>
      <c r="E779" s="69"/>
      <c r="F779" s="311"/>
    </row>
    <row r="780" spans="1:8" x14ac:dyDescent="0.25">
      <c r="A780" s="112" t="s">
        <v>918</v>
      </c>
      <c r="B780" s="244" t="s">
        <v>428</v>
      </c>
      <c r="C780" s="218">
        <v>27.650000000000002</v>
      </c>
      <c r="D780" s="123" t="s">
        <v>135</v>
      </c>
      <c r="E780" s="69"/>
      <c r="F780" s="310">
        <f>E780*C780</f>
        <v>0</v>
      </c>
    </row>
    <row r="781" spans="1:8" x14ac:dyDescent="0.25">
      <c r="A781" s="112" t="s">
        <v>919</v>
      </c>
      <c r="B781" s="244" t="s">
        <v>432</v>
      </c>
      <c r="C781" s="218">
        <v>141.9016</v>
      </c>
      <c r="D781" s="123" t="s">
        <v>135</v>
      </c>
      <c r="E781" s="69"/>
      <c r="F781" s="310">
        <f>E781*C781</f>
        <v>0</v>
      </c>
    </row>
    <row r="782" spans="1:8" ht="14.4" x14ac:dyDescent="0.25">
      <c r="A782" s="148">
        <v>7.5</v>
      </c>
      <c r="B782" s="256" t="s">
        <v>920</v>
      </c>
      <c r="C782" s="257"/>
      <c r="D782" s="258"/>
      <c r="E782" s="79"/>
      <c r="F782" s="302">
        <f>SUM(F785:F788)</f>
        <v>0</v>
      </c>
    </row>
    <row r="783" spans="1:8" ht="21.75" customHeight="1" x14ac:dyDescent="0.25">
      <c r="A783" s="112"/>
      <c r="B783" s="246" t="s">
        <v>921</v>
      </c>
      <c r="C783" s="218"/>
      <c r="D783" s="123"/>
      <c r="E783" s="69"/>
      <c r="F783" s="310"/>
    </row>
    <row r="784" spans="1:8" ht="42" customHeight="1" x14ac:dyDescent="0.25">
      <c r="A784" s="112"/>
      <c r="B784" s="259" t="s">
        <v>922</v>
      </c>
      <c r="C784" s="218"/>
      <c r="D784" s="123"/>
      <c r="E784" s="69"/>
      <c r="F784" s="310"/>
    </row>
    <row r="785" spans="1:6" ht="41.4" x14ac:dyDescent="0.25">
      <c r="A785" s="112" t="s">
        <v>923</v>
      </c>
      <c r="B785" s="247" t="s">
        <v>924</v>
      </c>
      <c r="C785" s="240">
        <v>687.5</v>
      </c>
      <c r="D785" s="112" t="s">
        <v>176</v>
      </c>
      <c r="E785" s="69"/>
      <c r="F785" s="310">
        <f>E785*C785</f>
        <v>0</v>
      </c>
    </row>
    <row r="786" spans="1:6" x14ac:dyDescent="0.25">
      <c r="A786" s="112" t="s">
        <v>925</v>
      </c>
      <c r="B786" s="247" t="s">
        <v>926</v>
      </c>
      <c r="C786" s="218">
        <v>125</v>
      </c>
      <c r="D786" s="123" t="s">
        <v>176</v>
      </c>
      <c r="E786" s="69"/>
      <c r="F786" s="310">
        <f>E786*C786</f>
        <v>0</v>
      </c>
    </row>
    <row r="787" spans="1:6" ht="41.4" x14ac:dyDescent="0.25">
      <c r="A787" s="112" t="s">
        <v>927</v>
      </c>
      <c r="B787" s="247" t="s">
        <v>928</v>
      </c>
      <c r="C787" s="123">
        <v>209.42</v>
      </c>
      <c r="D787" s="123" t="s">
        <v>176</v>
      </c>
      <c r="E787" s="69"/>
      <c r="F787" s="310">
        <f>E787*C787</f>
        <v>0</v>
      </c>
    </row>
    <row r="788" spans="1:6" ht="55.2" x14ac:dyDescent="0.25">
      <c r="A788" s="112" t="s">
        <v>929</v>
      </c>
      <c r="B788" s="260" t="s">
        <v>930</v>
      </c>
      <c r="C788" s="261">
        <v>300</v>
      </c>
      <c r="D788" s="123" t="s">
        <v>176</v>
      </c>
      <c r="E788" s="80"/>
      <c r="F788" s="310">
        <f t="shared" ref="F788:F790" si="91">E788*C788</f>
        <v>0</v>
      </c>
    </row>
    <row r="789" spans="1:6" x14ac:dyDescent="0.25">
      <c r="A789" s="262">
        <v>7.6</v>
      </c>
      <c r="B789" s="263" t="s">
        <v>931</v>
      </c>
      <c r="C789" s="254"/>
      <c r="D789" s="264"/>
      <c r="E789" s="81"/>
      <c r="F789" s="332">
        <f>SUM(F790:F801)</f>
        <v>0</v>
      </c>
    </row>
    <row r="790" spans="1:6" ht="41.4" x14ac:dyDescent="0.25">
      <c r="A790" s="265" t="s">
        <v>932</v>
      </c>
      <c r="B790" s="244" t="s">
        <v>933</v>
      </c>
      <c r="C790" s="218">
        <v>257</v>
      </c>
      <c r="D790" s="266" t="s">
        <v>176</v>
      </c>
      <c r="E790" s="69"/>
      <c r="F790" s="310">
        <f t="shared" si="91"/>
        <v>0</v>
      </c>
    </row>
    <row r="791" spans="1:6" ht="14.4" x14ac:dyDescent="0.25">
      <c r="A791" s="112"/>
      <c r="B791" s="267" t="s">
        <v>934</v>
      </c>
      <c r="C791" s="268"/>
      <c r="D791" s="269"/>
      <c r="E791" s="26"/>
      <c r="F791" s="310"/>
    </row>
    <row r="792" spans="1:6" ht="27.6" x14ac:dyDescent="0.25">
      <c r="A792" s="265" t="s">
        <v>935</v>
      </c>
      <c r="B792" s="260" t="s">
        <v>936</v>
      </c>
      <c r="C792" s="268">
        <v>988.4</v>
      </c>
      <c r="D792" s="269" t="s">
        <v>176</v>
      </c>
      <c r="E792" s="26"/>
      <c r="F792" s="310">
        <f t="shared" ref="F792:F795" si="92">E792*C792</f>
        <v>0</v>
      </c>
    </row>
    <row r="793" spans="1:6" ht="14.4" x14ac:dyDescent="0.25">
      <c r="A793" s="112"/>
      <c r="B793" s="270" t="s">
        <v>937</v>
      </c>
      <c r="C793" s="268"/>
      <c r="D793" s="269"/>
      <c r="E793" s="26"/>
      <c r="F793" s="310"/>
    </row>
    <row r="794" spans="1:6" ht="27.6" x14ac:dyDescent="0.25">
      <c r="A794" s="265" t="s">
        <v>938</v>
      </c>
      <c r="B794" s="260" t="s">
        <v>939</v>
      </c>
      <c r="C794" s="125">
        <v>1485.6</v>
      </c>
      <c r="D794" s="271" t="s">
        <v>176</v>
      </c>
      <c r="E794" s="80"/>
      <c r="F794" s="310">
        <f t="shared" si="92"/>
        <v>0</v>
      </c>
    </row>
    <row r="795" spans="1:6" x14ac:dyDescent="0.25">
      <c r="A795" s="265" t="s">
        <v>940</v>
      </c>
      <c r="B795" s="247" t="s">
        <v>941</v>
      </c>
      <c r="C795" s="125">
        <v>988.4</v>
      </c>
      <c r="D795" s="271" t="s">
        <v>176</v>
      </c>
      <c r="E795" s="80"/>
      <c r="F795" s="310">
        <f t="shared" si="92"/>
        <v>0</v>
      </c>
    </row>
    <row r="796" spans="1:6" ht="14.4" x14ac:dyDescent="0.25">
      <c r="A796" s="112"/>
      <c r="B796" s="272" t="s">
        <v>942</v>
      </c>
      <c r="C796" s="268"/>
      <c r="D796" s="269"/>
      <c r="E796" s="57"/>
      <c r="F796" s="310"/>
    </row>
    <row r="797" spans="1:6" x14ac:dyDescent="0.25">
      <c r="A797" s="273"/>
      <c r="B797" s="274" t="s">
        <v>943</v>
      </c>
      <c r="C797" s="268"/>
      <c r="D797" s="269"/>
      <c r="E797" s="57"/>
      <c r="F797" s="310"/>
    </row>
    <row r="798" spans="1:6" ht="41.4" x14ac:dyDescent="0.25">
      <c r="A798" s="273"/>
      <c r="B798" s="274" t="s">
        <v>944</v>
      </c>
      <c r="C798" s="268"/>
      <c r="D798" s="269"/>
      <c r="E798" s="26"/>
      <c r="F798" s="310"/>
    </row>
    <row r="799" spans="1:6" ht="55.2" x14ac:dyDescent="0.25">
      <c r="A799" s="273"/>
      <c r="B799" s="274" t="s">
        <v>945</v>
      </c>
      <c r="C799" s="268"/>
      <c r="D799" s="269"/>
      <c r="E799" s="26"/>
      <c r="F799" s="310"/>
    </row>
    <row r="800" spans="1:6" ht="82.8" x14ac:dyDescent="0.25">
      <c r="A800" s="265" t="s">
        <v>946</v>
      </c>
      <c r="B800" s="260" t="s">
        <v>966</v>
      </c>
      <c r="C800" s="275">
        <v>1</v>
      </c>
      <c r="D800" s="276" t="s">
        <v>300</v>
      </c>
      <c r="E800" s="80"/>
      <c r="F800" s="310">
        <f>C800*E800</f>
        <v>0</v>
      </c>
    </row>
    <row r="801" spans="1:8" x14ac:dyDescent="0.25">
      <c r="A801" s="265" t="s">
        <v>947</v>
      </c>
      <c r="B801" s="277" t="s">
        <v>948</v>
      </c>
      <c r="C801" s="278">
        <v>1</v>
      </c>
      <c r="D801" s="279" t="s">
        <v>300</v>
      </c>
      <c r="E801" s="23"/>
      <c r="F801" s="310">
        <f>C801*E801</f>
        <v>0</v>
      </c>
    </row>
    <row r="802" spans="1:8" x14ac:dyDescent="0.25">
      <c r="A802" s="114"/>
      <c r="B802" s="88" t="s">
        <v>949</v>
      </c>
      <c r="C802" s="280"/>
      <c r="D802" s="281"/>
      <c r="E802" s="82"/>
      <c r="F802" s="333"/>
    </row>
    <row r="803" spans="1:8" x14ac:dyDescent="0.25">
      <c r="A803" s="282" t="str">
        <f>A6</f>
        <v>BILL No. 1</v>
      </c>
      <c r="B803" s="283" t="str">
        <f>B6</f>
        <v>PRELIMINARIES (for all sites combined)</v>
      </c>
      <c r="C803" s="188">
        <v>1</v>
      </c>
      <c r="D803" s="284" t="s">
        <v>950</v>
      </c>
      <c r="E803" s="83">
        <f>F6</f>
        <v>0</v>
      </c>
      <c r="F803" s="330">
        <f t="shared" ref="F803:F809" si="93">E803*C803</f>
        <v>0</v>
      </c>
      <c r="G803" s="3">
        <f>F803/6</f>
        <v>0</v>
      </c>
    </row>
    <row r="804" spans="1:8" x14ac:dyDescent="0.25">
      <c r="A804" s="282" t="str">
        <f>A36</f>
        <v>BILL No. 2</v>
      </c>
      <c r="B804" s="283" t="str">
        <f>B36</f>
        <v>BoQ for construction of 1 block with 4-classrooms block (black cotton soil) Keweji-primary school</v>
      </c>
      <c r="C804" s="188">
        <v>1</v>
      </c>
      <c r="D804" s="284" t="s">
        <v>950</v>
      </c>
      <c r="E804" s="83">
        <f>F36</f>
        <v>0</v>
      </c>
      <c r="F804" s="330">
        <f t="shared" si="93"/>
        <v>0</v>
      </c>
      <c r="G804" s="3">
        <f>E804+$G$803</f>
        <v>0</v>
      </c>
      <c r="H804" s="3">
        <f>G804*C804</f>
        <v>0</v>
      </c>
    </row>
    <row r="805" spans="1:8" x14ac:dyDescent="0.25">
      <c r="A805" s="282" t="str">
        <f>A226</f>
        <v>BILL No. 3</v>
      </c>
      <c r="B805" s="283" t="str">
        <f>B226</f>
        <v>BoQ for construction of 1 block of 3 stances latrine with washroom at Keweji-primary school</v>
      </c>
      <c r="C805" s="188">
        <v>1</v>
      </c>
      <c r="D805" s="284" t="s">
        <v>950</v>
      </c>
      <c r="E805" s="83">
        <f>F226</f>
        <v>0</v>
      </c>
      <c r="F805" s="330">
        <f t="shared" si="93"/>
        <v>0</v>
      </c>
      <c r="G805" s="3">
        <f t="shared" ref="G805:G809" si="94">E805+$G$803</f>
        <v>0</v>
      </c>
      <c r="H805" s="3">
        <f t="shared" ref="H805:H809" si="95">G805*C805</f>
        <v>0</v>
      </c>
    </row>
    <row r="806" spans="1:8" x14ac:dyDescent="0.25">
      <c r="A806" s="282" t="str">
        <f>A342</f>
        <v>BILL No. 4</v>
      </c>
      <c r="B806" s="283" t="str">
        <f>B342</f>
        <v>BoQfor construction of 1 block of 3 stances latrine with urinal at Keweji-primary school</v>
      </c>
      <c r="C806" s="188">
        <v>1</v>
      </c>
      <c r="D806" s="284" t="s">
        <v>950</v>
      </c>
      <c r="E806" s="83">
        <f>F342</f>
        <v>0</v>
      </c>
      <c r="F806" s="330">
        <f t="shared" si="93"/>
        <v>0</v>
      </c>
      <c r="G806" s="3">
        <f t="shared" si="94"/>
        <v>0</v>
      </c>
      <c r="H806" s="3">
        <f t="shared" si="95"/>
        <v>0</v>
      </c>
    </row>
    <row r="807" spans="1:8" x14ac:dyDescent="0.25">
      <c r="A807" s="282" t="str">
        <f>A460</f>
        <v>BILL No. 5</v>
      </c>
      <c r="B807" s="283" t="str">
        <f>B460</f>
        <v>BoQ for construction of 1 block of 2 stances latrine with urinal at  Keweji-primary school</v>
      </c>
      <c r="C807" s="188">
        <v>1</v>
      </c>
      <c r="D807" s="284" t="s">
        <v>950</v>
      </c>
      <c r="E807" s="83">
        <f>F460</f>
        <v>0</v>
      </c>
      <c r="F807" s="330">
        <f t="shared" si="93"/>
        <v>0</v>
      </c>
      <c r="G807" s="3">
        <f t="shared" si="94"/>
        <v>0</v>
      </c>
      <c r="H807" s="3">
        <f t="shared" si="95"/>
        <v>0</v>
      </c>
    </row>
    <row r="808" spans="1:8" x14ac:dyDescent="0.25">
      <c r="A808" s="282" t="str">
        <f>A578</f>
        <v>BILL No. 6</v>
      </c>
      <c r="B808" s="283" t="str">
        <f>B578</f>
        <v>BoQFor construction of administration block at  Keweji-primary school</v>
      </c>
      <c r="C808" s="188">
        <v>1</v>
      </c>
      <c r="D808" s="284" t="s">
        <v>950</v>
      </c>
      <c r="E808" s="83">
        <f>F578</f>
        <v>0</v>
      </c>
      <c r="F808" s="330">
        <f t="shared" si="93"/>
        <v>0</v>
      </c>
      <c r="G808" s="3">
        <f t="shared" si="94"/>
        <v>0</v>
      </c>
      <c r="H808" s="3">
        <f t="shared" si="95"/>
        <v>0</v>
      </c>
    </row>
    <row r="809" spans="1:8" x14ac:dyDescent="0.25">
      <c r="A809" s="282" t="str">
        <f>A754</f>
        <v>BILL No.7</v>
      </c>
      <c r="B809" s="283" t="str">
        <f>B754</f>
        <v>Construction of chain-link fence (125mx125m) with vehicular gate at  Keweji</v>
      </c>
      <c r="C809" s="188">
        <v>1</v>
      </c>
      <c r="D809" s="284" t="s">
        <v>950</v>
      </c>
      <c r="E809" s="83">
        <f>F754</f>
        <v>0</v>
      </c>
      <c r="F809" s="330">
        <f t="shared" si="93"/>
        <v>0</v>
      </c>
      <c r="G809" s="3">
        <f t="shared" si="94"/>
        <v>0</v>
      </c>
      <c r="H809" s="3">
        <f t="shared" si="95"/>
        <v>0</v>
      </c>
    </row>
    <row r="810" spans="1:8" x14ac:dyDescent="0.25">
      <c r="A810" s="335"/>
      <c r="B810" s="336"/>
      <c r="C810" s="337" t="s">
        <v>951</v>
      </c>
      <c r="D810" s="337"/>
      <c r="E810" s="337"/>
      <c r="F810" s="334">
        <f>SUM(F803:F809)</f>
        <v>0</v>
      </c>
      <c r="H810" s="9">
        <f>SUM(H803:H809)</f>
        <v>0</v>
      </c>
    </row>
  </sheetData>
  <sheetProtection algorithmName="SHA-512" hashValue="YcNhqVOil68kOQgG2Ug7GpqqtZuj9KVy0sCLkfeFguWhA5DVKSuGzg16ghB+iy+InOcftJKXKIKj6NM7FPZFRA==" saltValue="V9dwwQYstHglTuF/89fhXQ==" spinCount="100000" sheet="1" objects="1" scenarios="1"/>
  <protectedRanges>
    <protectedRange sqref="E449" name="UnitCosts_1_2_1_2"/>
    <protectedRange sqref="E388:E389" name="UnitCosts_1_3_1_2"/>
    <protectedRange sqref="E425 E432" name="UnitCosts_1_1_1_2_1"/>
    <protectedRange sqref="E426:E431" name="UnitCosts_2_1_1_2_1"/>
  </protectedRanges>
  <mergeCells count="6">
    <mergeCell ref="C810:E810"/>
    <mergeCell ref="H770:H774"/>
    <mergeCell ref="A1:F1"/>
    <mergeCell ref="A2:F2"/>
    <mergeCell ref="B3:E3"/>
    <mergeCell ref="B4:E4"/>
  </mergeCells>
  <phoneticPr fontId="8" type="noConversion"/>
  <printOptions horizontalCentered="1"/>
  <pageMargins left="0.2" right="0.2" top="0.5" bottom="0.5" header="0.3" footer="0.3"/>
  <pageSetup paperSize="9" scale="60" fitToHeight="0" orientation="portrait" r:id="rId1"/>
  <headerFooter>
    <oddHeader>&amp;C&amp;F</oddHeader>
    <oddFooter>&amp;L&amp;A&amp;C&amp;P of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b806e36a-9eaf-4e03-aa32-8944e14bcd8b">
      <Terms xmlns="http://schemas.microsoft.com/office/infopath/2007/PartnerControls"/>
    </lcf76f155ced4ddcb4097134ff3c332f>
    <TaxCatchAll xmlns="0ae84525-964a-4873-ac2a-8c5b655d479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E60B015CB131F46833F5B6159C15C12" ma:contentTypeVersion="15" ma:contentTypeDescription="Create a new document." ma:contentTypeScope="" ma:versionID="32b6ac0081edefc36513842903cbd7d8">
  <xsd:schema xmlns:xsd="http://www.w3.org/2001/XMLSchema" xmlns:xs="http://www.w3.org/2001/XMLSchema" xmlns:p="http://schemas.microsoft.com/office/2006/metadata/properties" xmlns:ns1="http://schemas.microsoft.com/sharepoint/v3" xmlns:ns2="b806e36a-9eaf-4e03-aa32-8944e14bcd8b" xmlns:ns3="0ae84525-964a-4873-ac2a-8c5b655d4796" targetNamespace="http://schemas.microsoft.com/office/2006/metadata/properties" ma:root="true" ma:fieldsID="8b2626b29ec59447cc9a5f58ec4483b3" ns1:_="" ns2:_="" ns3:_="">
    <xsd:import namespace="http://schemas.microsoft.com/sharepoint/v3"/>
    <xsd:import namespace="b806e36a-9eaf-4e03-aa32-8944e14bcd8b"/>
    <xsd:import namespace="0ae84525-964a-4873-ac2a-8c5b655d479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xsd:simpleType>
        <xsd:restriction base="dms:Note"/>
      </xsd:simpleType>
    </xsd:element>
    <xsd:element name="_ip_UnifiedCompliancePolicyUIAction" ma:index="2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06e36a-9eaf-4e03-aa32-8944e14bcd8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553f610b-9ee9-4302-9a9e-eaae0f0c7bd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e84525-964a-4873-ac2a-8c5b655d479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370b9ad3-9b9a-43e7-a0d3-82497a35ceb4}" ma:internalName="TaxCatchAll" ma:showField="CatchAllData" ma:web="0ae84525-964a-4873-ac2a-8c5b655d479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1AF75B-6C34-4AB2-BE3C-AF475D8AC34D}">
  <ds:schemaRefs>
    <ds:schemaRef ds:uri="http://schemas.microsoft.com/office/2006/metadata/properties"/>
    <ds:schemaRef ds:uri="http://schemas.microsoft.com/office/infopath/2007/PartnerControls"/>
    <ds:schemaRef ds:uri="http://schemas.microsoft.com/sharepoint/v3"/>
    <ds:schemaRef ds:uri="2b198572-fe03-4e02-95fc-2624567f0a4d"/>
    <ds:schemaRef ds:uri="67f1c9f4-a9df-4a2c-8908-dc0596f28c56"/>
    <ds:schemaRef ds:uri="b806e36a-9eaf-4e03-aa32-8944e14bcd8b"/>
    <ds:schemaRef ds:uri="0ae84525-964a-4873-ac2a-8c5b655d4796"/>
  </ds:schemaRefs>
</ds:datastoreItem>
</file>

<file path=customXml/itemProps2.xml><?xml version="1.0" encoding="utf-8"?>
<ds:datastoreItem xmlns:ds="http://schemas.openxmlformats.org/officeDocument/2006/customXml" ds:itemID="{2284190A-97C7-4DFF-81B6-637C7CF96C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b806e36a-9eaf-4e03-aa32-8944e14bcd8b"/>
    <ds:schemaRef ds:uri="0ae84525-964a-4873-ac2a-8c5b655d47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147125-81C8-4288-83C4-ADC5BFE2EE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Annex B_BoQ_TP26_Maban</vt:lpstr>
      <vt:lpstr>'Annex B_BoQ_TP26_Maban'!Print_Area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LOGULI Bonyo Samuel John</dc:creator>
  <cp:keywords/>
  <dc:description/>
  <cp:lastModifiedBy>MUNAVAROV Manuchehr</cp:lastModifiedBy>
  <cp:revision/>
  <cp:lastPrinted>2024-09-15T16:58:40Z</cp:lastPrinted>
  <dcterms:created xsi:type="dcterms:W3CDTF">2024-08-01T10:01:51Z</dcterms:created>
  <dcterms:modified xsi:type="dcterms:W3CDTF">2024-09-15T16:58:43Z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2024-08-01T10:02:01Z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5e6350f4-10fc-4add-b3fa-49b59ead3802</vt:lpwstr>
  </property>
  <property fmtid="{D5CDD505-2E9C-101B-9397-08002B2CF9AE}" pid="8" name="MSIP_Label_2059aa38-f392-4105-be92-628035578272_ContentBits">
    <vt:lpwstr>0</vt:lpwstr>
  </property>
  <property fmtid="{D5CDD505-2E9C-101B-9397-08002B2CF9AE}" pid="9" name="ContentTypeId">
    <vt:lpwstr>0x010100DE60B015CB131F46833F5B6159C15C12</vt:lpwstr>
  </property>
  <property fmtid="{D5CDD505-2E9C-101B-9397-08002B2CF9AE}" pid="10" name="MediaServiceImageTags">
    <vt:lpwstr/>
  </property>
</Properties>
</file>