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9BB40352-5B2A-4613-8156-4825A636E1F6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SK" sheetId="1" r:id="rId1"/>
    <sheet name="NFI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2" l="1"/>
  <c r="I9" i="2"/>
  <c r="I7" i="2"/>
  <c r="I5" i="2"/>
  <c r="I5" i="1" l="1"/>
  <c r="H7" i="2"/>
  <c r="I8" i="2" l="1"/>
  <c r="I10" i="2"/>
  <c r="I11" i="2"/>
  <c r="I12" i="2"/>
  <c r="I13" i="2"/>
  <c r="I14" i="2"/>
  <c r="I16" i="2"/>
  <c r="I6" i="2"/>
  <c r="I13" i="1" l="1"/>
  <c r="I6" i="1"/>
  <c r="I7" i="1"/>
  <c r="I8" i="1"/>
  <c r="I9" i="1"/>
  <c r="I10" i="1"/>
  <c r="I11" i="1"/>
  <c r="I12" i="1"/>
  <c r="I15" i="1"/>
  <c r="I17" i="1"/>
  <c r="I19" i="1"/>
  <c r="I20" i="1"/>
  <c r="I21" i="1"/>
  <c r="I22" i="1"/>
  <c r="I23" i="1"/>
  <c r="I24" i="1"/>
  <c r="I25" i="1"/>
  <c r="I4" i="1" l="1"/>
  <c r="H10" i="2" l="1"/>
  <c r="H6" i="2"/>
  <c r="H25" i="1"/>
  <c r="H23" i="1"/>
  <c r="H7" i="1"/>
</calcChain>
</file>

<file path=xl/sharedStrings.xml><?xml version="1.0" encoding="utf-8"?>
<sst xmlns="http://schemas.openxmlformats.org/spreadsheetml/2006/main" count="80" uniqueCount="41">
  <si>
    <t>#</t>
  </si>
  <si>
    <t>Item name</t>
  </si>
  <si>
    <t>Length</t>
  </si>
  <si>
    <t>width</t>
  </si>
  <si>
    <t>Unit</t>
  </si>
  <si>
    <t>weight
kg</t>
  </si>
  <si>
    <t>Packing</t>
  </si>
  <si>
    <t>Height</t>
  </si>
  <si>
    <t>Pcs</t>
  </si>
  <si>
    <t xml:space="preserve">Carton </t>
  </si>
  <si>
    <t>Pickaxe</t>
  </si>
  <si>
    <t>Nails</t>
  </si>
  <si>
    <t>Metal Pegs</t>
  </si>
  <si>
    <t>Emergency Shelter Kits (ESK) measurements:</t>
  </si>
  <si>
    <t>Sleeping Mat</t>
  </si>
  <si>
    <t>Non Food Items (NFIs) measurements:</t>
  </si>
  <si>
    <t>Saw, crosscut</t>
  </si>
  <si>
    <t>Hammer, claw</t>
  </si>
  <si>
    <r>
      <rPr>
        <sz val="14"/>
        <color theme="1"/>
        <rFont val="Calibri"/>
        <family val="2"/>
      </rPr>
      <t xml:space="preserve">Ø </t>
    </r>
    <r>
      <rPr>
        <sz val="14"/>
        <color theme="1"/>
        <rFont val="Calibri"/>
        <family val="2"/>
        <scheme val="minor"/>
      </rPr>
      <t>0.14</t>
    </r>
  </si>
  <si>
    <t>-</t>
  </si>
  <si>
    <t>Rope, Sisal Fiber</t>
  </si>
  <si>
    <t>Measurements (CM)</t>
  </si>
  <si>
    <t>30 m</t>
  </si>
  <si>
    <t>plastic sheet 4x5m</t>
  </si>
  <si>
    <t>5m</t>
  </si>
  <si>
    <t>4m</t>
  </si>
  <si>
    <t>Nylon rope</t>
  </si>
  <si>
    <t>Utility knife</t>
  </si>
  <si>
    <t>wooden poles</t>
  </si>
  <si>
    <t>wooden plates</t>
  </si>
  <si>
    <t>Bundle</t>
  </si>
  <si>
    <t>Mattresses</t>
  </si>
  <si>
    <t>Blanket fleece</t>
  </si>
  <si>
    <t>bundle</t>
  </si>
  <si>
    <t>Kitchen set</t>
  </si>
  <si>
    <t>set</t>
  </si>
  <si>
    <t>Bucket 15 ltr</t>
  </si>
  <si>
    <t>Solar lamp</t>
  </si>
  <si>
    <t>Volume</t>
  </si>
  <si>
    <t>Bag</t>
  </si>
  <si>
    <t>Annex L CRI MEASUREMENTS REQUEST FOR PROPOSAL # RFP/BO/19/03 FOR CARGO TRANSPORTATION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</si>
</sst>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view="pageBreakPreview" zoomScale="60" zoomScaleNormal="100" workbookViewId="0">
      <selection activeCell="I15" sqref="I15"/>
    </sheetView>
  </sheetViews>
  <sheetFormatPr defaultRowHeight="14.5" x14ac:dyDescent="0.35"/>
  <cols>
    <col min="1" max="1" width="5.54296875" customWidth="1"/>
    <col min="2" max="2" width="28.6328125" customWidth="1"/>
    <col min="3" max="3" width="13.81640625" customWidth="1"/>
    <col min="4" max="4" width="14.6328125" customWidth="1"/>
    <col min="5" max="5" width="15.08984375" customWidth="1"/>
    <col min="6" max="6" width="15.6328125" customWidth="1"/>
    <col min="7" max="7" width="14.81640625" customWidth="1"/>
    <col min="8" max="8" width="24.90625" customWidth="1"/>
    <col min="9" max="9" width="19.90625" customWidth="1"/>
  </cols>
  <sheetData>
    <row r="1" spans="1:9" ht="32.4" customHeight="1" x14ac:dyDescent="0.35">
      <c r="A1" s="14" t="s">
        <v>13</v>
      </c>
      <c r="B1" s="15"/>
      <c r="C1" s="15"/>
      <c r="D1" s="15"/>
      <c r="E1" s="15"/>
      <c r="F1" s="15"/>
      <c r="G1" s="15"/>
      <c r="H1" s="15"/>
      <c r="I1" s="15"/>
    </row>
    <row r="2" spans="1:9" ht="18.5" x14ac:dyDescent="0.35">
      <c r="A2" s="11" t="s">
        <v>0</v>
      </c>
      <c r="B2" s="10" t="s">
        <v>1</v>
      </c>
      <c r="C2" s="10" t="s">
        <v>4</v>
      </c>
      <c r="D2" s="10" t="s">
        <v>6</v>
      </c>
      <c r="E2" s="10" t="s">
        <v>21</v>
      </c>
      <c r="F2" s="10"/>
      <c r="G2" s="10"/>
      <c r="H2" s="16" t="s">
        <v>5</v>
      </c>
      <c r="I2" s="16" t="s">
        <v>38</v>
      </c>
    </row>
    <row r="3" spans="1:9" ht="18.5" x14ac:dyDescent="0.35">
      <c r="A3" s="11"/>
      <c r="B3" s="10"/>
      <c r="C3" s="10"/>
      <c r="D3" s="10"/>
      <c r="E3" s="5" t="s">
        <v>2</v>
      </c>
      <c r="F3" s="5" t="s">
        <v>3</v>
      </c>
      <c r="G3" s="5" t="s">
        <v>7</v>
      </c>
      <c r="H3" s="10"/>
      <c r="I3" s="10"/>
    </row>
    <row r="4" spans="1:9" ht="25" customHeight="1" x14ac:dyDescent="0.35">
      <c r="A4" s="6">
        <v>1</v>
      </c>
      <c r="B4" s="8" t="s">
        <v>16</v>
      </c>
      <c r="C4" s="1" t="s">
        <v>8</v>
      </c>
      <c r="D4" s="1">
        <v>1</v>
      </c>
      <c r="E4" s="1">
        <v>64.5</v>
      </c>
      <c r="F4" s="1"/>
      <c r="G4" s="1"/>
      <c r="H4" s="1">
        <v>0.4</v>
      </c>
      <c r="I4" s="1">
        <f>E4*F4*G4</f>
        <v>0</v>
      </c>
    </row>
    <row r="5" spans="1:9" ht="25" customHeight="1" x14ac:dyDescent="0.35">
      <c r="A5" s="6"/>
      <c r="B5" s="8"/>
      <c r="C5" s="1" t="s">
        <v>9</v>
      </c>
      <c r="D5" s="1">
        <v>60</v>
      </c>
      <c r="E5" s="1">
        <v>66</v>
      </c>
      <c r="F5" s="1">
        <v>51.5</v>
      </c>
      <c r="G5" s="1">
        <v>29</v>
      </c>
      <c r="H5" s="1">
        <v>24</v>
      </c>
      <c r="I5" s="1">
        <f>E5*F5*G5/1000000</f>
        <v>9.8571000000000006E-2</v>
      </c>
    </row>
    <row r="6" spans="1:9" ht="25" customHeight="1" x14ac:dyDescent="0.35">
      <c r="A6" s="12">
        <v>2</v>
      </c>
      <c r="B6" s="13" t="s">
        <v>17</v>
      </c>
      <c r="C6" s="2" t="s">
        <v>8</v>
      </c>
      <c r="D6" s="2">
        <v>1</v>
      </c>
      <c r="E6" s="2">
        <v>0.34</v>
      </c>
      <c r="F6" s="2"/>
      <c r="G6" s="2"/>
      <c r="H6" s="2">
        <v>0.65</v>
      </c>
      <c r="I6" s="1">
        <f t="shared" ref="I6" si="0">E6*F6*G6</f>
        <v>0</v>
      </c>
    </row>
    <row r="7" spans="1:9" ht="25" customHeight="1" x14ac:dyDescent="0.35">
      <c r="A7" s="12"/>
      <c r="B7" s="13"/>
      <c r="C7" s="2" t="s">
        <v>9</v>
      </c>
      <c r="D7" s="2">
        <v>48</v>
      </c>
      <c r="E7" s="2">
        <v>45</v>
      </c>
      <c r="F7" s="2">
        <v>42</v>
      </c>
      <c r="G7" s="2">
        <v>25.5</v>
      </c>
      <c r="H7" s="2">
        <f>H6*48</f>
        <v>31.200000000000003</v>
      </c>
      <c r="I7" s="1">
        <f t="shared" ref="I7" si="1">E7*F7*G7/1000000</f>
        <v>4.8195000000000002E-2</v>
      </c>
    </row>
    <row r="8" spans="1:9" ht="25" customHeight="1" x14ac:dyDescent="0.35">
      <c r="A8" s="6">
        <v>3</v>
      </c>
      <c r="B8" s="8" t="s">
        <v>10</v>
      </c>
      <c r="C8" s="1" t="s">
        <v>8</v>
      </c>
      <c r="D8" s="1">
        <v>1</v>
      </c>
      <c r="E8" s="1">
        <v>0.49</v>
      </c>
      <c r="F8" s="1"/>
      <c r="G8" s="1"/>
      <c r="H8" s="1">
        <v>1.58</v>
      </c>
      <c r="I8" s="1">
        <f t="shared" ref="I8" si="2">E8*F8*G8</f>
        <v>0</v>
      </c>
    </row>
    <row r="9" spans="1:9" ht="25" customHeight="1" x14ac:dyDescent="0.35">
      <c r="A9" s="6"/>
      <c r="B9" s="8"/>
      <c r="C9" s="1" t="s">
        <v>9</v>
      </c>
      <c r="D9" s="1">
        <v>12</v>
      </c>
      <c r="E9" s="1">
        <v>53.5</v>
      </c>
      <c r="F9" s="1">
        <v>25.5</v>
      </c>
      <c r="G9" s="1">
        <v>12</v>
      </c>
      <c r="H9" s="1">
        <v>18.77</v>
      </c>
      <c r="I9" s="1">
        <f t="shared" ref="I9" si="3">E9*F9*G9/1000000</f>
        <v>1.6371E-2</v>
      </c>
    </row>
    <row r="10" spans="1:9" ht="25" customHeight="1" x14ac:dyDescent="0.35">
      <c r="A10" s="12">
        <v>4</v>
      </c>
      <c r="B10" s="13" t="s">
        <v>11</v>
      </c>
      <c r="C10" s="2" t="s">
        <v>8</v>
      </c>
      <c r="D10" s="2">
        <v>1</v>
      </c>
      <c r="E10" s="2">
        <v>0.105</v>
      </c>
      <c r="F10" s="2">
        <v>8.3000000000000004E-2</v>
      </c>
      <c r="G10" s="2">
        <v>0.04</v>
      </c>
      <c r="H10" s="2">
        <v>0.58499999999999996</v>
      </c>
      <c r="I10" s="1">
        <f t="shared" ref="I10" si="4">E10*F10*G10</f>
        <v>3.4860000000000002E-4</v>
      </c>
    </row>
    <row r="11" spans="1:9" ht="25" customHeight="1" x14ac:dyDescent="0.35">
      <c r="A11" s="12"/>
      <c r="B11" s="13"/>
      <c r="C11" s="2" t="s">
        <v>9</v>
      </c>
      <c r="D11" s="2">
        <v>16</v>
      </c>
      <c r="E11" s="2">
        <v>42</v>
      </c>
      <c r="F11" s="2">
        <v>27</v>
      </c>
      <c r="G11" s="2">
        <v>11</v>
      </c>
      <c r="H11" s="2">
        <v>16.065000000000001</v>
      </c>
      <c r="I11" s="1">
        <f t="shared" ref="I11" si="5">E11*F11*G11/1000000</f>
        <v>1.2474000000000001E-2</v>
      </c>
    </row>
    <row r="12" spans="1:9" ht="25" customHeight="1" x14ac:dyDescent="0.35">
      <c r="A12" s="6">
        <v>5</v>
      </c>
      <c r="B12" s="8" t="s">
        <v>12</v>
      </c>
      <c r="C12" s="1" t="s">
        <v>8</v>
      </c>
      <c r="D12" s="1">
        <v>1</v>
      </c>
      <c r="E12" s="1"/>
      <c r="F12" s="1"/>
      <c r="G12" s="1"/>
      <c r="H12" s="1">
        <v>0.39500000000000002</v>
      </c>
      <c r="I12" s="1">
        <f t="shared" ref="I12" si="6">E12*F12*G12</f>
        <v>0</v>
      </c>
    </row>
    <row r="13" spans="1:9" ht="25" customHeight="1" x14ac:dyDescent="0.35">
      <c r="A13" s="6"/>
      <c r="B13" s="8"/>
      <c r="C13" s="1" t="s">
        <v>39</v>
      </c>
      <c r="D13" s="1">
        <v>10</v>
      </c>
      <c r="E13" s="1">
        <v>30</v>
      </c>
      <c r="F13" s="1" t="s">
        <v>18</v>
      </c>
      <c r="G13" s="1" t="s">
        <v>19</v>
      </c>
      <c r="H13" s="1">
        <v>3.95</v>
      </c>
      <c r="I13" s="1">
        <f>0.014*0.014*0.25*3.14*0.3*10</f>
        <v>4.6158000000000006E-4</v>
      </c>
    </row>
    <row r="14" spans="1:9" ht="25" customHeight="1" x14ac:dyDescent="0.35">
      <c r="A14" s="12">
        <v>6</v>
      </c>
      <c r="B14" s="13" t="s">
        <v>20</v>
      </c>
      <c r="C14" s="2" t="s">
        <v>8</v>
      </c>
      <c r="D14" s="2">
        <v>1</v>
      </c>
      <c r="E14" s="2" t="s">
        <v>22</v>
      </c>
      <c r="F14" s="2"/>
      <c r="G14" s="2"/>
      <c r="H14" s="2">
        <v>2.1349999999999998</v>
      </c>
      <c r="I14" s="1">
        <v>0</v>
      </c>
    </row>
    <row r="15" spans="1:9" ht="25" customHeight="1" x14ac:dyDescent="0.35">
      <c r="A15" s="12"/>
      <c r="B15" s="13"/>
      <c r="C15" s="2" t="s">
        <v>9</v>
      </c>
      <c r="D15" s="2">
        <v>8</v>
      </c>
      <c r="E15" s="2">
        <v>83</v>
      </c>
      <c r="F15" s="2">
        <v>30</v>
      </c>
      <c r="G15" s="2">
        <v>18</v>
      </c>
      <c r="H15" s="2">
        <v>17.8</v>
      </c>
      <c r="I15" s="1">
        <f t="shared" ref="I15" si="7">E15*F15*G15/1000000</f>
        <v>4.4819999999999999E-2</v>
      </c>
    </row>
    <row r="16" spans="1:9" ht="25" customHeight="1" x14ac:dyDescent="0.35">
      <c r="A16" s="6">
        <v>7</v>
      </c>
      <c r="B16" s="8" t="s">
        <v>23</v>
      </c>
      <c r="C16" s="1" t="s">
        <v>8</v>
      </c>
      <c r="D16" s="1">
        <v>1</v>
      </c>
      <c r="E16" s="1" t="s">
        <v>24</v>
      </c>
      <c r="F16" s="1" t="s">
        <v>25</v>
      </c>
      <c r="G16" s="1"/>
      <c r="H16" s="1">
        <v>3.77</v>
      </c>
      <c r="I16" s="1">
        <v>0</v>
      </c>
    </row>
    <row r="17" spans="1:9" ht="25" customHeight="1" x14ac:dyDescent="0.35">
      <c r="A17" s="6"/>
      <c r="B17" s="8"/>
      <c r="C17" s="1" t="s">
        <v>9</v>
      </c>
      <c r="D17" s="1">
        <v>5</v>
      </c>
      <c r="E17" s="1">
        <v>57</v>
      </c>
      <c r="F17" s="1">
        <v>38</v>
      </c>
      <c r="G17" s="1">
        <v>19</v>
      </c>
      <c r="H17" s="1">
        <v>19.675000000000001</v>
      </c>
      <c r="I17" s="1">
        <f t="shared" ref="I17" si="8">E17*F17*G17/1000000</f>
        <v>4.1154000000000003E-2</v>
      </c>
    </row>
    <row r="18" spans="1:9" ht="25" customHeight="1" x14ac:dyDescent="0.35">
      <c r="A18" s="12">
        <v>8</v>
      </c>
      <c r="B18" s="13" t="s">
        <v>26</v>
      </c>
      <c r="C18" s="2" t="s">
        <v>8</v>
      </c>
      <c r="D18" s="2">
        <v>1</v>
      </c>
      <c r="E18" s="2" t="s">
        <v>22</v>
      </c>
      <c r="F18" s="2"/>
      <c r="G18" s="2"/>
      <c r="H18" s="2">
        <v>0.68</v>
      </c>
      <c r="I18" s="1">
        <v>0</v>
      </c>
    </row>
    <row r="19" spans="1:9" ht="25" customHeight="1" x14ac:dyDescent="0.35">
      <c r="A19" s="12"/>
      <c r="B19" s="13"/>
      <c r="C19" s="2" t="s">
        <v>9</v>
      </c>
      <c r="D19" s="2">
        <v>24</v>
      </c>
      <c r="E19" s="2">
        <v>65</v>
      </c>
      <c r="F19" s="2">
        <v>37</v>
      </c>
      <c r="G19" s="2">
        <v>23</v>
      </c>
      <c r="H19" s="2">
        <v>16.11</v>
      </c>
      <c r="I19" s="1">
        <f t="shared" ref="I19" si="9">E19*F19*G19/1000000</f>
        <v>5.5315000000000003E-2</v>
      </c>
    </row>
    <row r="20" spans="1:9" ht="25" customHeight="1" x14ac:dyDescent="0.35">
      <c r="A20" s="6">
        <v>9</v>
      </c>
      <c r="B20" s="8" t="s">
        <v>27</v>
      </c>
      <c r="C20" s="1" t="s">
        <v>8</v>
      </c>
      <c r="D20" s="1">
        <v>1</v>
      </c>
      <c r="E20" s="1">
        <v>18</v>
      </c>
      <c r="F20" s="1">
        <v>10</v>
      </c>
      <c r="G20" s="1">
        <v>0.05</v>
      </c>
      <c r="H20" s="1">
        <v>6.0400000000000002E-2</v>
      </c>
      <c r="I20" s="1">
        <f t="shared" ref="I20" si="10">E20*F20*G20</f>
        <v>9</v>
      </c>
    </row>
    <row r="21" spans="1:9" ht="25" customHeight="1" x14ac:dyDescent="0.35">
      <c r="A21" s="6"/>
      <c r="B21" s="8"/>
      <c r="C21" s="1" t="s">
        <v>9</v>
      </c>
      <c r="D21" s="1">
        <v>60</v>
      </c>
      <c r="E21" s="1">
        <v>35</v>
      </c>
      <c r="F21" s="1">
        <v>30</v>
      </c>
      <c r="G21" s="1">
        <v>25</v>
      </c>
      <c r="H21" s="1">
        <v>3.625</v>
      </c>
      <c r="I21" s="1">
        <f t="shared" ref="I21" si="11">E21*F21*G21/1000000</f>
        <v>2.6249999999999999E-2</v>
      </c>
    </row>
    <row r="22" spans="1:9" ht="25" customHeight="1" x14ac:dyDescent="0.35">
      <c r="A22" s="12">
        <v>10</v>
      </c>
      <c r="B22" s="13" t="s">
        <v>28</v>
      </c>
      <c r="C22" s="2" t="s">
        <v>8</v>
      </c>
      <c r="D22" s="2">
        <v>1</v>
      </c>
      <c r="E22" s="2">
        <v>300</v>
      </c>
      <c r="F22" s="2">
        <v>7</v>
      </c>
      <c r="G22" s="2">
        <v>7</v>
      </c>
      <c r="H22" s="2">
        <v>6.85</v>
      </c>
      <c r="I22" s="1">
        <f t="shared" ref="I22" si="12">E22*F22*G22</f>
        <v>14700</v>
      </c>
    </row>
    <row r="23" spans="1:9" ht="25" customHeight="1" x14ac:dyDescent="0.35">
      <c r="A23" s="12"/>
      <c r="B23" s="13"/>
      <c r="C23" s="2" t="s">
        <v>30</v>
      </c>
      <c r="D23" s="2">
        <v>196</v>
      </c>
      <c r="E23" s="2">
        <v>300</v>
      </c>
      <c r="F23" s="2">
        <v>100</v>
      </c>
      <c r="G23" s="2">
        <v>100</v>
      </c>
      <c r="H23" s="2">
        <f>H22*196</f>
        <v>1342.6</v>
      </c>
      <c r="I23" s="1">
        <f t="shared" ref="I23" si="13">E23*F23*G23/1000000</f>
        <v>3</v>
      </c>
    </row>
    <row r="24" spans="1:9" ht="25" customHeight="1" x14ac:dyDescent="0.35">
      <c r="A24" s="6">
        <v>11</v>
      </c>
      <c r="B24" s="8" t="s">
        <v>29</v>
      </c>
      <c r="C24" s="1" t="s">
        <v>8</v>
      </c>
      <c r="D24" s="1">
        <v>1</v>
      </c>
      <c r="E24" s="1">
        <v>300</v>
      </c>
      <c r="F24" s="1">
        <v>10</v>
      </c>
      <c r="G24" s="1">
        <v>2.2000000000000002</v>
      </c>
      <c r="H24" s="1">
        <v>3</v>
      </c>
      <c r="I24" s="1">
        <f t="shared" ref="I24" si="14">E24*F24*G24</f>
        <v>6600.0000000000009</v>
      </c>
    </row>
    <row r="25" spans="1:9" ht="25" customHeight="1" thickBot="1" x14ac:dyDescent="0.4">
      <c r="A25" s="7"/>
      <c r="B25" s="9"/>
      <c r="C25" s="4" t="s">
        <v>30</v>
      </c>
      <c r="D25" s="4">
        <v>528</v>
      </c>
      <c r="E25" s="4">
        <v>300</v>
      </c>
      <c r="F25" s="4">
        <v>100</v>
      </c>
      <c r="G25" s="4">
        <v>100</v>
      </c>
      <c r="H25" s="4">
        <f>528*H24</f>
        <v>1584</v>
      </c>
      <c r="I25" s="4">
        <f t="shared" ref="I25" si="15">E25*F25*G25/1000000</f>
        <v>3</v>
      </c>
    </row>
  </sheetData>
  <mergeCells count="30">
    <mergeCell ref="A1:I1"/>
    <mergeCell ref="A20:A21"/>
    <mergeCell ref="B20:B21"/>
    <mergeCell ref="A22:A23"/>
    <mergeCell ref="B22:B23"/>
    <mergeCell ref="H2:H3"/>
    <mergeCell ref="I2:I3"/>
    <mergeCell ref="B18:B19"/>
    <mergeCell ref="A10:A11"/>
    <mergeCell ref="B10:B11"/>
    <mergeCell ref="A12:A13"/>
    <mergeCell ref="B12:B13"/>
    <mergeCell ref="A14:A15"/>
    <mergeCell ref="B14:B15"/>
    <mergeCell ref="A24:A25"/>
    <mergeCell ref="B24:B25"/>
    <mergeCell ref="A8:A9"/>
    <mergeCell ref="B8:B9"/>
    <mergeCell ref="E2:G2"/>
    <mergeCell ref="B2:B3"/>
    <mergeCell ref="A2:A3"/>
    <mergeCell ref="C2:C3"/>
    <mergeCell ref="D2:D3"/>
    <mergeCell ref="B4:B5"/>
    <mergeCell ref="A4:A5"/>
    <mergeCell ref="A6:A7"/>
    <mergeCell ref="B6:B7"/>
    <mergeCell ref="A16:A17"/>
    <mergeCell ref="B16:B17"/>
    <mergeCell ref="A18:A19"/>
  </mergeCells>
  <pageMargins left="0.70866141732283472" right="0.70866141732283472" top="0.74803149606299213" bottom="0.74803149606299213" header="0.31496062992125984" footer="0.31496062992125984"/>
  <pageSetup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6"/>
  <sheetViews>
    <sheetView view="pageBreakPreview" zoomScale="60" zoomScaleNormal="100" workbookViewId="0">
      <selection activeCell="F5" sqref="F5"/>
    </sheetView>
  </sheetViews>
  <sheetFormatPr defaultRowHeight="14.5" x14ac:dyDescent="0.35"/>
  <cols>
    <col min="1" max="1" width="5.54296875" customWidth="1"/>
    <col min="2" max="2" width="33.08984375" customWidth="1"/>
    <col min="3" max="3" width="15.453125" customWidth="1"/>
    <col min="4" max="4" width="12.36328125" customWidth="1"/>
    <col min="5" max="5" width="15.08984375" customWidth="1"/>
    <col min="6" max="6" width="17.36328125" customWidth="1"/>
    <col min="7" max="7" width="16.54296875" customWidth="1"/>
    <col min="8" max="8" width="15.90625" customWidth="1"/>
    <col min="9" max="9" width="17.08984375" customWidth="1"/>
  </cols>
  <sheetData>
    <row r="1" spans="1:9" ht="47.4" customHeight="1" x14ac:dyDescent="0.35">
      <c r="A1" s="19" t="s">
        <v>40</v>
      </c>
      <c r="B1" s="20"/>
      <c r="C1" s="20"/>
      <c r="D1" s="20"/>
      <c r="E1" s="20"/>
      <c r="F1" s="20"/>
      <c r="G1" s="20"/>
      <c r="H1" s="20"/>
      <c r="I1" s="21"/>
    </row>
    <row r="2" spans="1:9" ht="26.4" customHeight="1" x14ac:dyDescent="0.35">
      <c r="A2" s="14" t="s">
        <v>15</v>
      </c>
      <c r="B2" s="15"/>
      <c r="C2" s="15"/>
      <c r="D2" s="15"/>
      <c r="E2" s="15"/>
      <c r="F2" s="15"/>
      <c r="G2" s="15"/>
      <c r="H2" s="15"/>
      <c r="I2" s="22"/>
    </row>
    <row r="3" spans="1:9" ht="18.5" x14ac:dyDescent="0.35">
      <c r="A3" s="11" t="s">
        <v>0</v>
      </c>
      <c r="B3" s="10" t="s">
        <v>1</v>
      </c>
      <c r="C3" s="10" t="s">
        <v>4</v>
      </c>
      <c r="D3" s="10" t="s">
        <v>6</v>
      </c>
      <c r="E3" s="10" t="s">
        <v>21</v>
      </c>
      <c r="F3" s="10"/>
      <c r="G3" s="10"/>
      <c r="H3" s="16" t="s">
        <v>5</v>
      </c>
      <c r="I3" s="16" t="s">
        <v>38</v>
      </c>
    </row>
    <row r="4" spans="1:9" ht="18.5" x14ac:dyDescent="0.35">
      <c r="A4" s="11"/>
      <c r="B4" s="10"/>
      <c r="C4" s="10"/>
      <c r="D4" s="10"/>
      <c r="E4" s="5" t="s">
        <v>2</v>
      </c>
      <c r="F4" s="5" t="s">
        <v>3</v>
      </c>
      <c r="G4" s="5" t="s">
        <v>7</v>
      </c>
      <c r="H4" s="10"/>
      <c r="I4" s="10"/>
    </row>
    <row r="5" spans="1:9" ht="25" customHeight="1" x14ac:dyDescent="0.35">
      <c r="A5" s="6">
        <v>1</v>
      </c>
      <c r="B5" s="8" t="s">
        <v>31</v>
      </c>
      <c r="C5" s="1" t="s">
        <v>8</v>
      </c>
      <c r="D5" s="1">
        <v>1</v>
      </c>
      <c r="E5" s="1">
        <v>180</v>
      </c>
      <c r="F5" s="1">
        <v>75</v>
      </c>
      <c r="G5" s="1">
        <v>7</v>
      </c>
      <c r="H5" s="1">
        <v>2.62</v>
      </c>
      <c r="I5" s="1">
        <f>E5*F5*G5/1000000</f>
        <v>9.4500000000000001E-2</v>
      </c>
    </row>
    <row r="6" spans="1:9" ht="25" customHeight="1" x14ac:dyDescent="0.35">
      <c r="A6" s="6"/>
      <c r="B6" s="8"/>
      <c r="C6" s="1" t="s">
        <v>33</v>
      </c>
      <c r="D6" s="1">
        <v>5</v>
      </c>
      <c r="E6" s="1">
        <v>180</v>
      </c>
      <c r="F6" s="1">
        <v>75</v>
      </c>
      <c r="G6" s="1">
        <v>35</v>
      </c>
      <c r="H6" s="1">
        <f>5*H5</f>
        <v>13.100000000000001</v>
      </c>
      <c r="I6" s="1">
        <f>E6*F6*G6/1000000</f>
        <v>0.47249999999999998</v>
      </c>
    </row>
    <row r="7" spans="1:9" ht="25" customHeight="1" x14ac:dyDescent="0.35">
      <c r="A7" s="12">
        <v>2</v>
      </c>
      <c r="B7" s="13" t="s">
        <v>14</v>
      </c>
      <c r="C7" s="2" t="s">
        <v>8</v>
      </c>
      <c r="D7" s="2">
        <v>1</v>
      </c>
      <c r="E7" s="2"/>
      <c r="F7" s="2"/>
      <c r="G7" s="2"/>
      <c r="H7" s="2">
        <f>H8/25</f>
        <v>0.77879999999999994</v>
      </c>
      <c r="I7" s="1">
        <f>E7*F7*G7/1000000</f>
        <v>0</v>
      </c>
    </row>
    <row r="8" spans="1:9" ht="25" customHeight="1" x14ac:dyDescent="0.35">
      <c r="A8" s="12"/>
      <c r="B8" s="13"/>
      <c r="C8" s="2" t="s">
        <v>33</v>
      </c>
      <c r="D8" s="2">
        <v>25</v>
      </c>
      <c r="E8" s="2">
        <v>77</v>
      </c>
      <c r="F8" s="2">
        <v>90</v>
      </c>
      <c r="G8" s="2">
        <v>18</v>
      </c>
      <c r="H8" s="2">
        <v>19.47</v>
      </c>
      <c r="I8" s="1">
        <f t="shared" ref="I8" si="0">E8*F8*G8/1000000</f>
        <v>0.12474</v>
      </c>
    </row>
    <row r="9" spans="1:9" ht="25" customHeight="1" x14ac:dyDescent="0.35">
      <c r="A9" s="6">
        <v>3</v>
      </c>
      <c r="B9" s="8" t="s">
        <v>32</v>
      </c>
      <c r="C9" s="1" t="s">
        <v>8</v>
      </c>
      <c r="D9" s="1">
        <v>1</v>
      </c>
      <c r="E9" s="1">
        <v>200</v>
      </c>
      <c r="F9" s="1">
        <v>150</v>
      </c>
      <c r="G9" s="1">
        <v>0.05</v>
      </c>
      <c r="H9" s="1">
        <v>1.5</v>
      </c>
      <c r="I9" s="1">
        <f>E9*F9*G9/1000000</f>
        <v>1.5E-3</v>
      </c>
    </row>
    <row r="10" spans="1:9" ht="25" customHeight="1" x14ac:dyDescent="0.35">
      <c r="A10" s="6"/>
      <c r="B10" s="8"/>
      <c r="C10" s="1" t="s">
        <v>33</v>
      </c>
      <c r="D10" s="1">
        <v>18</v>
      </c>
      <c r="E10" s="1"/>
      <c r="F10" s="1"/>
      <c r="G10" s="1"/>
      <c r="H10" s="1">
        <f>18*H9</f>
        <v>27</v>
      </c>
      <c r="I10" s="1">
        <f t="shared" ref="I10" si="1">E10*F10*G10/1000000</f>
        <v>0</v>
      </c>
    </row>
    <row r="11" spans="1:9" ht="25" customHeight="1" x14ac:dyDescent="0.35">
      <c r="A11" s="12">
        <v>4</v>
      </c>
      <c r="B11" s="13" t="s">
        <v>34</v>
      </c>
      <c r="C11" s="2" t="s">
        <v>8</v>
      </c>
      <c r="D11" s="2"/>
      <c r="E11" s="2"/>
      <c r="F11" s="2"/>
      <c r="G11" s="2"/>
      <c r="H11" s="2">
        <v>6.77</v>
      </c>
      <c r="I11" s="1">
        <f t="shared" ref="I11" si="2">E11*F11*G11</f>
        <v>0</v>
      </c>
    </row>
    <row r="12" spans="1:9" ht="25" customHeight="1" x14ac:dyDescent="0.35">
      <c r="A12" s="12"/>
      <c r="B12" s="13"/>
      <c r="C12" s="2" t="s">
        <v>35</v>
      </c>
      <c r="D12" s="2">
        <v>1</v>
      </c>
      <c r="E12" s="2">
        <v>30</v>
      </c>
      <c r="F12" s="2">
        <v>30</v>
      </c>
      <c r="G12" s="2">
        <v>29</v>
      </c>
      <c r="H12" s="2">
        <v>6.77</v>
      </c>
      <c r="I12" s="1">
        <f t="shared" ref="I12" si="3">E12*F12*G12/1000000</f>
        <v>2.6100000000000002E-2</v>
      </c>
    </row>
    <row r="13" spans="1:9" ht="25" customHeight="1" x14ac:dyDescent="0.35">
      <c r="A13" s="6">
        <v>5</v>
      </c>
      <c r="B13" s="8" t="s">
        <v>36</v>
      </c>
      <c r="C13" s="1" t="s">
        <v>8</v>
      </c>
      <c r="D13" s="1">
        <v>1</v>
      </c>
      <c r="E13" s="1"/>
      <c r="F13" s="1"/>
      <c r="G13" s="1"/>
      <c r="H13" s="1">
        <v>0.81499999999999995</v>
      </c>
      <c r="I13" s="1">
        <f t="shared" ref="I13" si="4">E13*F13*G13</f>
        <v>0</v>
      </c>
    </row>
    <row r="14" spans="1:9" ht="25" customHeight="1" x14ac:dyDescent="0.35">
      <c r="A14" s="6"/>
      <c r="B14" s="8"/>
      <c r="C14" s="1" t="s">
        <v>35</v>
      </c>
      <c r="D14" s="1">
        <v>20</v>
      </c>
      <c r="E14" s="1">
        <v>120</v>
      </c>
      <c r="F14" s="1">
        <v>32.5</v>
      </c>
      <c r="G14" s="1">
        <v>30</v>
      </c>
      <c r="H14" s="1">
        <v>18</v>
      </c>
      <c r="I14" s="1">
        <f t="shared" ref="I14" si="5">E14*F14*G14/1000000</f>
        <v>0.11700000000000001</v>
      </c>
    </row>
    <row r="15" spans="1:9" ht="25" customHeight="1" x14ac:dyDescent="0.35">
      <c r="A15" s="12">
        <v>6</v>
      </c>
      <c r="B15" s="13" t="s">
        <v>37</v>
      </c>
      <c r="C15" s="2" t="s">
        <v>8</v>
      </c>
      <c r="D15" s="2">
        <v>1</v>
      </c>
      <c r="E15" s="2">
        <v>16</v>
      </c>
      <c r="F15" s="2">
        <v>15</v>
      </c>
      <c r="G15" s="2">
        <v>15</v>
      </c>
      <c r="H15" s="2">
        <v>0.7</v>
      </c>
      <c r="I15" s="1">
        <f>E15*F15*G15/1000000</f>
        <v>3.5999999999999999E-3</v>
      </c>
    </row>
    <row r="16" spans="1:9" ht="25" customHeight="1" thickBot="1" x14ac:dyDescent="0.4">
      <c r="A16" s="17"/>
      <c r="B16" s="18"/>
      <c r="C16" s="3" t="s">
        <v>35</v>
      </c>
      <c r="D16" s="3">
        <v>20</v>
      </c>
      <c r="E16" s="3">
        <v>77</v>
      </c>
      <c r="F16" s="3">
        <v>34</v>
      </c>
      <c r="G16" s="3">
        <v>32.5</v>
      </c>
      <c r="H16" s="3">
        <v>15.4</v>
      </c>
      <c r="I16" s="4">
        <f t="shared" ref="I16" si="6">E16*F16*G16/1000000</f>
        <v>8.5084999999999994E-2</v>
      </c>
    </row>
  </sheetData>
  <mergeCells count="21">
    <mergeCell ref="A1:I1"/>
    <mergeCell ref="A2:I2"/>
    <mergeCell ref="A9:A10"/>
    <mergeCell ref="B9:B10"/>
    <mergeCell ref="A3:A4"/>
    <mergeCell ref="B3:B4"/>
    <mergeCell ref="C3:C4"/>
    <mergeCell ref="A5:A6"/>
    <mergeCell ref="B5:B6"/>
    <mergeCell ref="A7:A8"/>
    <mergeCell ref="B7:B8"/>
    <mergeCell ref="D3:D4"/>
    <mergeCell ref="E3:G3"/>
    <mergeCell ref="H3:H4"/>
    <mergeCell ref="I3:I4"/>
    <mergeCell ref="A11:A12"/>
    <mergeCell ref="B11:B12"/>
    <mergeCell ref="A13:A14"/>
    <mergeCell ref="B13:B14"/>
    <mergeCell ref="A15:A16"/>
    <mergeCell ref="B15:B16"/>
  </mergeCells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ESK</vt:lpstr>
      <vt:lpstr>NFIs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2021-06-16T20:30:48Z</dcterms:modified>
</cp:coreProperties>
</file>