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202300"/>
  <mc:AlternateContent xmlns:mc="http://schemas.openxmlformats.org/markup-compatibility/2006">
    <mc:Choice Requires="x15">
      <x15ac:absPath xmlns:x15ac="http://schemas.microsoft.com/office/spreadsheetml/2010/11/ac" url="C:\Users\ckikechi\Desktop\CSU UNIT\IOM Somalia Energy stuff\mini-grid ITB's Procurement\"/>
    </mc:Choice>
  </mc:AlternateContent>
  <xr:revisionPtr revIDLastSave="0" documentId="13_ncr:1_{0D6B2F38-47AB-4158-B2E5-D33591D258B3}" xr6:coauthVersionLast="47" xr6:coauthVersionMax="47" xr10:uidLastSave="{00000000-0000-0000-0000-000000000000}"/>
  <bookViews>
    <workbookView xWindow="-110" yWindow="-110" windowWidth="19420" windowHeight="10420" xr2:uid="{EC4452BD-E55A-4B2F-80C3-7253196214B7}"/>
  </bookViews>
  <sheets>
    <sheet name="BoQ for Matabaan Minigrid "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91" i="1" l="1"/>
  <c r="D84" i="1"/>
  <c r="F82" i="1"/>
  <c r="D82" i="1"/>
  <c r="D86" i="1" s="1"/>
  <c r="D80" i="1"/>
  <c r="F78" i="1"/>
  <c r="D74" i="1"/>
  <c r="D70" i="1"/>
  <c r="D67" i="1"/>
</calcChain>
</file>

<file path=xl/sharedStrings.xml><?xml version="1.0" encoding="utf-8"?>
<sst xmlns="http://schemas.openxmlformats.org/spreadsheetml/2006/main" count="200" uniqueCount="147">
  <si>
    <t>Electrical works</t>
  </si>
  <si>
    <t>No</t>
  </si>
  <si>
    <t>DESCRIPTION</t>
  </si>
  <si>
    <t>UNIT</t>
  </si>
  <si>
    <t>QTY</t>
  </si>
  <si>
    <t>Electrical Works</t>
  </si>
  <si>
    <t>UNIT COST (USD)</t>
  </si>
  <si>
    <t>TOTAL COST (USD)</t>
  </si>
  <si>
    <t>Solar PV Generator - 65 kWp</t>
  </si>
  <si>
    <t>Supplying, installing, testing and commissioning of minimum 65 kWp PV System consisting of Solar Panels, Ground Mounting structures and cabling to power room according to  IEC 61400 and  as per technical specifications and drawings</t>
  </si>
  <si>
    <t>Lot</t>
  </si>
  <si>
    <t>PV Inverters &amp; Energy Storage Systems 60 KW, 200 KWH</t>
  </si>
  <si>
    <r>
      <t xml:space="preserve">Supplying, installing, testing and commissioning of </t>
    </r>
    <r>
      <rPr>
        <b/>
        <sz val="11"/>
        <color theme="1"/>
        <rFont val="Arial"/>
        <family val="2"/>
      </rPr>
      <t>54 kW</t>
    </r>
    <r>
      <rPr>
        <sz val="11"/>
        <color theme="1"/>
        <rFont val="Arial"/>
        <family val="2"/>
      </rPr>
      <t xml:space="preserve"> PV solar inverters, multi MPPT as per technical specifications and drawings including remote monitoring system and  all required accessorries such as controls, wires, inverter bracker, etc… </t>
    </r>
  </si>
  <si>
    <r>
      <t xml:space="preserve">Supplying, installing, testing and commissioning of </t>
    </r>
    <r>
      <rPr>
        <b/>
        <sz val="11"/>
        <color theme="1"/>
        <rFont val="Arial"/>
        <family val="2"/>
      </rPr>
      <t>60 kW</t>
    </r>
    <r>
      <rPr>
        <sz val="11"/>
        <color theme="1"/>
        <rFont val="Arial"/>
        <family val="2"/>
      </rPr>
      <t xml:space="preserve"> Battery Inverter with remote monitoring system and  all required accessorries such as controls, wires, inverter bracker, etc… </t>
    </r>
  </si>
  <si>
    <t>AC Combiner Boxes</t>
  </si>
  <si>
    <t>Supplying, installing, testing and commissioning of waterproof IP67 metallic enclosure AC combiner Box for Solar inverters  as per technical specifications and drawings including:
- 5 RCBO 40A - 300mA, Isc 10kA
- SPD, I_total = 50 kA, I_n = 25 kA
- Lockable disconnector switch 200A</t>
  </si>
  <si>
    <t>Pc.</t>
  </si>
  <si>
    <t>AC Power Cable</t>
  </si>
  <si>
    <t>Supplying, installing, testing and commissioning of Copper AC power cable stranded type, TUV certefied, double insulationg material XPLE/PVC/ CU include routing conduits, cable tray, terminal lugs and all assessories as per technical specifications and drawings</t>
  </si>
  <si>
    <t>Notes</t>
  </si>
  <si>
    <t>3x10 sqr.mm</t>
  </si>
  <si>
    <t>LM</t>
  </si>
  <si>
    <t>3x16 sqr.mm</t>
  </si>
  <si>
    <t>4x16 sqr.mm + 16sqr.mm</t>
  </si>
  <si>
    <t>3x95+ 50sqr.mm</t>
  </si>
  <si>
    <t>4x50sqr.mm + 25sqr.mm</t>
  </si>
  <si>
    <t>AC Distribution Boards</t>
  </si>
  <si>
    <t>Supplying, installing, testing and commissioning of indoor metallic AC totalizer with all accessories Box as per technical specifications and drawings including:
- 1 X MCCB 400A, Isc 36kA
- 1 X MCCB 125A, Isc 25kA
- 1 X MCB 32A, Isc 10kA
- SPD, I_total = 50 kA, I_n = 25 kA
-  Main MCCB breaker 500A 36kA</t>
  </si>
  <si>
    <t>Pcs</t>
  </si>
  <si>
    <t>Supplying, installing, testing and commissioning of indoor metallic AC SDB-1 with all accessories Box as per technical specifications and drawings including:
- 4X16A MCB,  Isc 10kA
- 2 X MCB, Isc 10kA
-  Main MCB breaker 32A 10kA</t>
  </si>
  <si>
    <t xml:space="preserve">Connection Point Breaker </t>
  </si>
  <si>
    <t>Supplying, installing, testing and commissioning of MCCB 500A, Isc 50kA with its inclosure</t>
  </si>
  <si>
    <t>Solar - Diesel Controller</t>
  </si>
  <si>
    <r>
      <t xml:space="preserve">Supplying, installing, testing and commissioning of solar - diesel </t>
    </r>
    <r>
      <rPr>
        <b/>
        <sz val="11"/>
        <color theme="1"/>
        <rFont val="Arial"/>
        <family val="2"/>
      </rPr>
      <t>minigrid controller</t>
    </r>
    <r>
      <rPr>
        <sz val="11"/>
        <color theme="1"/>
        <rFont val="Arial"/>
        <family val="2"/>
      </rPr>
      <t xml:space="preserve"> complete system with control cables as per by inverters and controller manufacturer recommendations, all accessories as per technical specifications and drawings</t>
    </r>
  </si>
  <si>
    <t>Monitoring and Data Logging system</t>
  </si>
  <si>
    <t>Supplying, installing, testing and commissioning of Data logger and monitoring system include:
- Four_quadrant power analysers with communication capabilities.
- Weather station including (Global horizontal irradiance pyranometers; plane of Array Irradiance pyranometers, shielded and ventilated ambient temperature sensors, module temperature sensor, wind speed sensors).
- Network switch and GSM modem and router.
and all related accessories
 as per technical specifications including:</t>
  </si>
  <si>
    <t>LS</t>
  </si>
  <si>
    <t>Earthing System</t>
  </si>
  <si>
    <t>Supply, install, testing and commissionining  of complete earthing system including ECC conductors, earth rodes, plates, investigation champer, clamps and all related accessories including bonding and terminations. Earthed equipontential bonding of all exposed and extraneous conductive parts. . Earthing system for Generator sets. Earthing and bonding system All of which shall be according to the technical specifications, drawings, codes of practice and highest prevailing engineering standards.</t>
  </si>
  <si>
    <t>NOTE</t>
  </si>
  <si>
    <t>Earth Pit including earth rode, Plate, Investigation Champer, Marconite, Clamps and all related accessories. Type E1 (Earth Resistance not more than 5 Ohm)</t>
  </si>
  <si>
    <t>No.</t>
  </si>
  <si>
    <t>E: 1 x 25sqmm Earthing Conductor</t>
  </si>
  <si>
    <t>L.M</t>
  </si>
  <si>
    <t>Earth Bar 16 ways</t>
  </si>
  <si>
    <t>Earth Bar 8 ways</t>
  </si>
  <si>
    <r>
      <t xml:space="preserve">Supply, install, test and commission  OF </t>
    </r>
    <r>
      <rPr>
        <b/>
        <sz val="11"/>
        <color theme="1"/>
        <rFont val="Arial"/>
        <family val="2"/>
      </rPr>
      <t>80 KVA</t>
    </r>
    <r>
      <rPr>
        <sz val="11"/>
        <color theme="1"/>
        <rFont val="Arial"/>
        <family val="2"/>
      </rPr>
      <t xml:space="preserve"> Sound-Proof Prime Power Diesel Generator 3 phase,4Wire, 380-415 V, 50 Hz, 1500 RPM,</t>
    </r>
  </si>
  <si>
    <t>set</t>
  </si>
  <si>
    <t>Transmission Line Transformer (TLTs)</t>
  </si>
  <si>
    <t>Set</t>
  </si>
  <si>
    <t>Supplying, installing, testing and commissionin Energy Meter 400VAC and not less than 250A with all accessories</t>
  </si>
  <si>
    <t xml:space="preserve">11kv/415 V Overhead line </t>
  </si>
  <si>
    <t>Supplying, installing, testing and commissioning 11kv/ 415Vover head line  include such as cable insulators, galvanized arms, all accessories as follow:</t>
  </si>
  <si>
    <t>Note</t>
  </si>
  <si>
    <t>Wooden pole 11m stout grade line include all related foundation works</t>
  </si>
  <si>
    <t>Cross arm</t>
  </si>
  <si>
    <t>Section strap</t>
  </si>
  <si>
    <t>Machine bolt with nut &amp; Washer m 20 x 300mm Glav.</t>
  </si>
  <si>
    <t>Machine bolt with nut &amp; Washer m 20 x 45mm Glav.</t>
  </si>
  <si>
    <t xml:space="preserve">Pin insulator </t>
  </si>
  <si>
    <t xml:space="preserve">Disk insulator </t>
  </si>
  <si>
    <t>Cutout fuse unit with holder 16A</t>
  </si>
  <si>
    <t>Surge Arrestor</t>
  </si>
  <si>
    <t>Lightning pit</t>
  </si>
  <si>
    <t>Aluminum Cable ACSR 25Sq.mm</t>
  </si>
  <si>
    <t>Other components</t>
  </si>
  <si>
    <t xml:space="preserve">Supply, install, test and commissioning Internal lighting fixture and point including all conductors, conduits, boxes, switches and all related accessories as the technical specifications and shown on the drawings and according to code of pratice and highest prevailing engineering standards. length: 1200mm surface ceiling mounted led T8 batten,  Lamp Luminous Efficiency shall be at least (85lm/w).  color temperature between 4000K-6500K. Aluminum body and PMMA diffuser. Ul-LISTED, DLC certified </t>
  </si>
  <si>
    <t>Supply, install, testing and commissionining  of complete 13A-230V 2P+E simplex socket outlet British Standard point including all conductors, cables, conduits, boxes, Socket outlets and all related accessories according to the technical specifications, drawings, codes of practice and highest prevailing engineering standards.</t>
  </si>
  <si>
    <t xml:space="preserve"> Wall Mounted LED 30W Outdoor lighting fixture include Photocell cell according to technical specification and drawing with all accessories, 
- LED outdoor light shall withstand all the weather and working conditions and corrosive environment;
- LED light 30 W;
- Lamp luminous efficacy:  not less than 90 Im/w;
- Voltage rating: 220-240 VAC, 50 Hz ±2%;
- Working life time: not less than 20,000;
- The color temperature range: 2700-6500K;
- Deigned with IP 65 protection;
- Operating Temperature range: up to 40°C;
- Certification: All related certificates shall be provided such CE, RoHS;
- Warranty: at least two years.</t>
  </si>
  <si>
    <t>Supply, install, test and commissioning Smoke and heat detector, including button for false alert. Battery for three years long life, warning sound delivers sounds of &gt;85 Db</t>
  </si>
  <si>
    <t>Supply, install, test and commissioning 5kg Carbon Dioxide (CO2) Extinguisher</t>
  </si>
  <si>
    <t>Sub-Total</t>
  </si>
  <si>
    <t>CIVIL WORKS</t>
  </si>
  <si>
    <t>Control Room Works</t>
  </si>
  <si>
    <t>1.1</t>
  </si>
  <si>
    <t>EARTHWORK EXCAVATION AND BACKFILL WORKS.</t>
  </si>
  <si>
    <t>1.1.1</t>
  </si>
  <si>
    <r>
      <rPr>
        <b/>
        <u/>
        <sz val="11"/>
        <rFont val="Arial"/>
        <family val="2"/>
      </rPr>
      <t xml:space="preserve">Excavation works:
</t>
    </r>
    <r>
      <rPr>
        <sz val="11"/>
        <rFont val="Arial"/>
        <family val="2"/>
      </rPr>
      <t>Excavation work for any type of soil (soft, rigid, rock and semi-rock). The works shall be executed accurately to the dimensions, levels, lines and profiles as indicated on the drawings. Item includes cutting the asphalt, then reinstall it again, remove and cart away unsuitable surface materials such as debris, windblown sand, vegetation and any other unsuitable material, disposal of surplus soil waste outside the site, watering, compaction to obtain hard ground against subsidence, the compaction should not be less than 95% of MDD, and all necessary works to prepare  ground for foundations works according to drawings, technical specifications, and instruction of supervisor engineer.
Measurement method for excavation will be net as the void which is to be occupied by the permanent construction with no allowance for working space or other additions.</t>
    </r>
  </si>
  <si>
    <t>Mᶾ</t>
  </si>
  <si>
    <t>1.1.2</t>
  </si>
  <si>
    <r>
      <rPr>
        <b/>
        <u/>
        <sz val="11"/>
        <rFont val="Arial"/>
        <family val="2"/>
      </rPr>
      <t xml:space="preserve">Backfill works:
</t>
    </r>
    <r>
      <rPr>
        <sz val="11"/>
        <rFont val="Arial"/>
        <family val="2"/>
      </rPr>
      <t>Supply and lay filling material from approved cut soil if suitable or imported from approval &amp;selected soil and using gravel with sand around foundations, under the foundation and where is required, backfill shall be applied on layers of 20 cm thickness, watering and compacting for each layer, the compaction should not be less than 98% of MDD,  testing, the cost includes all the works to finish this item according to drawings, technical specifications, and instruction of supervisor engineer.
Measurement method for backfilling will be net as the void which is to be occupied by the permanent construction with no allowance for working space or other additions.</t>
    </r>
  </si>
  <si>
    <t>1.2.1</t>
  </si>
  <si>
    <t>CONCRETE WORKS.</t>
  </si>
  <si>
    <r>
      <rPr>
        <b/>
        <u/>
        <sz val="11"/>
        <rFont val="Arial"/>
        <family val="2"/>
      </rPr>
      <t xml:space="preserve">NOTE:  </t>
    </r>
    <r>
      <rPr>
        <sz val="11"/>
        <rFont val="Arial"/>
        <family val="2"/>
      </rPr>
      <t xml:space="preserve"> All form works, and shuttering shall be new. Concrete items must include steel reinforcement with Fy with Fy 280 Grade 40, supplying, Casting, vibrating, workmanship, scaffold, sleeves, insulation for exposing surfaces of underground reinforced concrete elements with two coats of hot bituminous, insulation the ground beam with polyethylene, watering the concrete after the casting, testing the steel and concrete then providing test results certificates, storing and saving of samples, and curing concrete, smooth face. Preliminary installations for Electrical, plumbing and floor drainage, due to excavation boarder. All works must be in accordance with specifications, drawings and supervisor engineer instructions.</t>
    </r>
  </si>
  <si>
    <t>Note.</t>
  </si>
  <si>
    <t>1.2.1.1</t>
  </si>
  <si>
    <r>
      <t xml:space="preserve">Supply and cast </t>
    </r>
    <r>
      <rPr>
        <b/>
        <sz val="11"/>
        <rFont val="Arial"/>
        <family val="2"/>
      </rPr>
      <t xml:space="preserve">reinforced concrete for the floor of the room, and ramp infornt of the main door </t>
    </r>
    <r>
      <rPr>
        <sz val="11"/>
        <rFont val="Arial"/>
        <family val="2"/>
      </rPr>
      <t xml:space="preserve">with thickness 10 cm using ordinary Portland cement, with cement  200kg/cm2, casting, materials. Item includes rubble stone with 20 cm thickness under the concrete, flexible expansion joint (20mm) each  (3.5 m x 4m) filling joints with rubber material "Polyurethane", watering continuously of accumulated water from any source and keeping the surface dry for subsequent works, hand packing to line and level, filling the voids with smaller size stone,  insulation for exposing surfaces with two coats of hot bituminous, compacting, importing the materials and all other works to finish this item according to drawings, technical specifications, and instruction of supervisor engineer. </t>
    </r>
  </si>
  <si>
    <t>m²</t>
  </si>
  <si>
    <t>1.2.1.2</t>
  </si>
  <si>
    <r>
      <t>Supply and cast ready mix reinforced concrete (Fcu= 30 Mpa) for</t>
    </r>
    <r>
      <rPr>
        <b/>
        <sz val="11"/>
        <rFont val="Arial"/>
        <family val="2"/>
      </rPr>
      <t xml:space="preserve"> the solid slabs and projected beams </t>
    </r>
    <r>
      <rPr>
        <sz val="11"/>
        <rFont val="Arial"/>
        <family val="2"/>
      </rPr>
      <t>with steel reinforcement according to the drawings and above specification.</t>
    </r>
  </si>
  <si>
    <t>m³</t>
  </si>
  <si>
    <t>1.2.1.3</t>
  </si>
  <si>
    <r>
      <t>Supply and cast ready mix reinforced concrete (Fcu= 30 Mpa) for the</t>
    </r>
    <r>
      <rPr>
        <b/>
        <sz val="11"/>
        <rFont val="Arial"/>
        <family val="2"/>
      </rPr>
      <t xml:space="preserve"> Ground beams</t>
    </r>
    <r>
      <rPr>
        <sz val="11"/>
        <rFont val="Arial"/>
        <family val="2"/>
      </rPr>
      <t>with steel reinforcement, including  insulation for exposing surfaces of underground reinforced concrete elements with two coats of hot bituminous according to the drawings and above specification.</t>
    </r>
  </si>
  <si>
    <t>1.2.1.4</t>
  </si>
  <si>
    <t>Supply and cast ready mix reinforced concrete Fcu = 30 Mpa for the generator footing , item includes rubber to cover from the sides and under the foundation,  with 5 cm thickness, it should be 15 cm over floor tiles the as per drawings.  This item shall include provide two coats of water proofing bituminous for foundation surfaces. according to the above specification</t>
  </si>
  <si>
    <t>1.2.1.5</t>
  </si>
  <si>
    <r>
      <t>Supply and install reinforced concrete (Fcu= 25 Mpa) for the</t>
    </r>
    <r>
      <rPr>
        <b/>
        <sz val="11"/>
        <rFont val="Arial"/>
        <family val="2"/>
      </rPr>
      <t xml:space="preserve"> Lintel above the doors and windows with (20cmx20cm) </t>
    </r>
    <r>
      <rPr>
        <sz val="11"/>
        <rFont val="Arial"/>
        <family val="2"/>
      </rPr>
      <t xml:space="preserve">and length shall be extend at least 20 cm on both sides. with steel reinforcement (2Ø14 top and 2Ø14 bottom, and ties 1Ø8 @20 cm), item includes according to drawings and the above specification. </t>
    </r>
  </si>
  <si>
    <t>m</t>
  </si>
  <si>
    <t>1.2.1.6</t>
  </si>
  <si>
    <r>
      <rPr>
        <b/>
        <u/>
        <sz val="11"/>
        <rFont val="Arial"/>
        <family val="2"/>
      </rPr>
      <t>Screed concrete works.</t>
    </r>
    <r>
      <rPr>
        <sz val="11"/>
        <color theme="1"/>
        <rFont val="Arial"/>
        <family val="2"/>
      </rPr>
      <t xml:space="preserve">
Supply and cast concrete screed slab class(C25) cast to falls not less than 3 cm thickness in drain point, rate to include lining and hunching 15x15cm with 45 degree to the side of roof screed and parapet including expansion joints every 3 m in both directions the all expansion joints shall be sealed with suitable insulation materials and  formwork, placing, vibrating, shuttering, curing, complete as directed. The price include surface leveling, making good the harmed surfaces and edges and all surface finishing. The rate also includes supply and install roof water proofing membrane of bitumen rolls 4mm thick covered with quartz granules for main roof, parapet walls and primer coat GS at rate 25 kg/m2 installation of 15x15cm angle fillet 474 groove, groove sealant, groove cover, joints over lapping, backing sheets or pieces all around external and internal corners roof drains, and all necessary material to complete the works as per drawings, technical specification and  Engineer's instructions.</t>
    </r>
  </si>
  <si>
    <t>1.3</t>
  </si>
  <si>
    <t>STONE WORKS</t>
  </si>
  <si>
    <t>1.3.1</t>
  </si>
  <si>
    <r>
      <rPr>
        <b/>
        <u/>
        <sz val="11"/>
        <rFont val="Arial"/>
        <family val="2"/>
      </rPr>
      <t>JOUM STONE.</t>
    </r>
    <r>
      <rPr>
        <sz val="11"/>
        <rFont val="Arial"/>
        <family val="2"/>
      </rPr>
      <t xml:space="preserve">
Supply and Laying, spreading and compacting well graded stone in layers not exceeding 20cm to 60 cm thick under the stripe stone walls of the generator room, including spreading in uniform thickness, hand picking, watering and compacting to the required density, leveling, and finish the surface. Payment shall be made for the measurement of the volume of the compacted fill. All according to shop drawings, specifications and the instructions of supering Engineer. </t>
    </r>
  </si>
  <si>
    <r>
      <t>M</t>
    </r>
    <r>
      <rPr>
        <vertAlign val="superscript"/>
        <sz val="11"/>
        <color rgb="FF000000"/>
        <rFont val="Arial"/>
        <family val="2"/>
      </rPr>
      <t>3</t>
    </r>
    <r>
      <rPr>
        <sz val="11"/>
        <color theme="1"/>
        <rFont val="Aptos Narrow"/>
        <family val="2"/>
        <scheme val="minor"/>
      </rPr>
      <t/>
    </r>
  </si>
  <si>
    <t>1.3.2</t>
  </si>
  <si>
    <r>
      <rPr>
        <b/>
        <u/>
        <sz val="11"/>
        <rFont val="Arial"/>
        <family val="2"/>
      </rPr>
      <t xml:space="preserve">Base Basalt Stone Works under ground level: 
</t>
    </r>
    <r>
      <rPr>
        <sz val="11"/>
        <rFont val="Arial"/>
        <family val="2"/>
      </rPr>
      <t>Supply and Build base black "Basalt" stone above Joam up to design level with  thickness between 50 cm. Item includes two layers of Basalt; thickness of each layer of the stones is not less than 15 cm and the size of the stone is 25x30cm, and it should be connected with stone size 40cmx 25cm each 1 m. Item includes the middle filling shall be 60% concrete and 40% crash stone, size, and texturing shall be in accordance with Engineer’s instructions and approval, corner stones, the stone must not absorb the water, Including insulation the exposed face to the soil with two coats of hot bituminous, cutting, shaping and building of stone shall be in straight angles, distortion or uneven sizes shall be allowed. The price included 2cm width cement jointing that lining between the stone breaks from the external side, preliminary installations for Electrical, plumbing and floor drainage and protection concrete(B-200) around sleeve sand pipes(for electrical, sanitary &amp; mechanical), and any work to finish this item as per specifications and drawings and instructions the supervising engineer.</t>
    </r>
  </si>
  <si>
    <t>1.4</t>
  </si>
  <si>
    <t>CEMENT BLOCK  WORKS</t>
  </si>
  <si>
    <t>1.4.1</t>
  </si>
  <si>
    <r>
      <rPr>
        <b/>
        <u/>
        <sz val="11"/>
        <rFont val="Arial"/>
        <family val="2"/>
      </rPr>
      <t>Solid Block Works for Walls (20 cm Thick):</t>
    </r>
    <r>
      <rPr>
        <sz val="11"/>
        <rFont val="Arial"/>
        <family val="2"/>
      </rPr>
      <t xml:space="preserve">
supply and install block building using Solid blocks (size 20x20x40) for ground floor walls; and parapet, it should be done using a cement mortar 1:3 cement-sand. The building should be balanced and interlinked, all associated works such as watering, materials, scaffolds, placing of approval blocks, providing openings, loading and unloading, transportation, workmanship, preliminary installations for Electrical protection concrete(B-200) around sleeve sand pipes(for electrical, sanitary &amp; mechanical), and all the requirements to finish this item according to drawings, specifications, conditions and direct instructions by the Engineer or his representative.
measurement shall be measured by accurate field measurement with deduct all voids or opening as a net area without any exceptions.</t>
    </r>
  </si>
  <si>
    <t>1.5</t>
  </si>
  <si>
    <t>WALL AND CEILING WORKS</t>
  </si>
  <si>
    <t>1.5.1</t>
  </si>
  <si>
    <r>
      <rPr>
        <b/>
        <u/>
        <sz val="11"/>
        <rFont val="Arial"/>
        <family val="2"/>
      </rPr>
      <t xml:space="preserve"> Plastering Work for External Walls:</t>
    </r>
    <r>
      <rPr>
        <sz val="11"/>
        <rFont val="Arial"/>
        <family val="2"/>
      </rPr>
      <t xml:space="preserve">
supply, install and spray cement plastering 20 mm thick for external walls and parapet,  composed of 3 layers first layer spatter dash mortar (1:2); second layer base coat with a mixture of cement and sand (1: 4), and finishing Coat with (1:5) cement-sand. Item includes supply all materials, metal lathing 300 mm wide shall be nailed and fixed over all joints between structural elements and block work or other types of finish before plastering commences,  galvanized angle for the corners, mixing, scaffolds, curing, workmanship &amp; tools, and all the requirements to finish this item according to drawings, specifications, conditions and direct instructions by the Engineer or his representative.
measurement shall be measured by accurate field measurement with deduct all voids or opening as a net area without any exceptions.</t>
    </r>
  </si>
  <si>
    <t>1.5.2</t>
  </si>
  <si>
    <r>
      <rPr>
        <b/>
        <u/>
        <sz val="11"/>
        <rFont val="Arial"/>
        <family val="2"/>
      </rPr>
      <t xml:space="preserve">Internal Plastering Work:
</t>
    </r>
    <r>
      <rPr>
        <sz val="11"/>
        <rFont val="Arial"/>
        <family val="2"/>
      </rPr>
      <t>Supply, install and spray cement plastering 13 mm thick for all ceiling and Internal walls, composed of 3 layers first layer spatter dash mortar (1:2); second layer base coat with a mixture of cement and sand (1: 4), and finishing coat 1:3 as per in the drawings. Item includes supply all materials, metal lathing 300 mm wide and 3.2 mm thickness shall be nailed and fixed over all joints between structural elements and block work or other types of finish before plastering commences, galvanized angle for the corners, arounds the doors and windows,  mixing, scaffolds, curing, workmanship &amp; tools, and all the requirements to finish this item according to drawings, specifications, conditions and direct instructions by the Engineer or his representative.
measurement shall be measured by accurate field measurement with deduct all voids or opening as a net area without any exceptions.</t>
    </r>
  </si>
  <si>
    <t>1.5.3</t>
  </si>
  <si>
    <r>
      <rPr>
        <b/>
        <u/>
        <sz val="11"/>
        <rFont val="Arial"/>
        <family val="2"/>
      </rPr>
      <t xml:space="preserve"> Painting Work for Internal walls:</t>
    </r>
    <r>
      <rPr>
        <sz val="11"/>
        <rFont val="Arial"/>
        <family val="2"/>
      </rPr>
      <t xml:space="preserve">
Supply and install first class painting  for Internal walls and partition, three layers. One undercoat primer and min. two-coats of oil paint. The item shall includes surface preparation, and cleaning the surfaces properly of dust, dirt, stuck, and etc., sanding, priming, putty, under coat, finishing coat and  all the requirements to finish this item according to drawings, specifications, conditions and direct instructions by the Engineer or his representative.
The color of the paint shall be as chosen by the supervisor engineer.
measurement shall be measured by accurate field measurement with deduct all voids or opening as a net area without any exceptions.</t>
    </r>
  </si>
  <si>
    <t>1.5.4</t>
  </si>
  <si>
    <r>
      <rPr>
        <b/>
        <u/>
        <sz val="11"/>
        <rFont val="Arial"/>
        <family val="2"/>
      </rPr>
      <t xml:space="preserve"> Painting Work for the Ceiling:</t>
    </r>
    <r>
      <rPr>
        <sz val="11"/>
        <rFont val="Arial"/>
        <family val="2"/>
      </rPr>
      <t xml:space="preserve">
Supply and install first class painting  for ceiling with three layers of water paint. the item shall includes preparing surface, clean, remove dust, sanding, under coat, finishing coat and  all the requirements to finish this item according to drawings, specifications, conditions and direct instructions by the Engineer or his representative.
The color of the paint shall be as chosen by the supervisor engineer.
measurement shall be measured by accurate field measurement with deduct all voids or opening as a net area without any exceptions.</t>
    </r>
  </si>
  <si>
    <t>1.5.5</t>
  </si>
  <si>
    <r>
      <rPr>
        <b/>
        <sz val="11"/>
        <rFont val="Arial"/>
        <family val="2"/>
      </rPr>
      <t>Supply and apply anti humidity and water proof  emulsion paint for external walls:</t>
    </r>
    <r>
      <rPr>
        <sz val="11"/>
        <rFont val="Arial"/>
        <family val="2"/>
      </rPr>
      <t xml:space="preserve">
Supply and apply anti humidity and water proof  emulsion paint " Acrylic ", three coats with the required color. The work includes cleaning the surfaces of dust, dirt, stuck, and etc. sanding, priming, applying 2 finishing coats, and doing all it needs to finish the work properly, according to the technical rules and the engineer's instructions
measurement shall be measured by accurate field measurement with deduct all voids or opening as a net area without any exceptions.</t>
    </r>
  </si>
  <si>
    <r>
      <t>m</t>
    </r>
    <r>
      <rPr>
        <vertAlign val="superscript"/>
        <sz val="11"/>
        <color rgb="FF000000"/>
        <rFont val="Arial"/>
        <family val="2"/>
      </rPr>
      <t>2</t>
    </r>
  </si>
  <si>
    <t>1.6</t>
  </si>
  <si>
    <t>METAL WORKS.</t>
  </si>
  <si>
    <t>1.6.1</t>
  </si>
  <si>
    <r>
      <rPr>
        <b/>
        <sz val="11"/>
        <color rgb="FF000000"/>
        <rFont val="Arial"/>
        <family val="2"/>
      </rPr>
      <t>Door and windows :</t>
    </r>
    <r>
      <rPr>
        <sz val="11"/>
        <color rgb="FF000000"/>
        <rFont val="Arial"/>
        <family val="2"/>
      </rPr>
      <t xml:space="preserve">
Supply and install louver with Louver Frame: Louver frame are made of L section 50x50x5mm, and the door frame is 70x70x5mm, 
Louver Blade: 120mm width. Louver external blades are made of
20 Gauge (1.25mm) galvanized steel, Heavy Weight Hinges with Welded Knuckles 20 mm *15cm *4*2
-Hex Bolt on Concrete Anchor size D 20mm* 20 cm* 6 in each direction
-Manual lock.
- mechanical and electrical locked (Kale or equivalent)
-Four side sealing strip smoke protection
It also includes grouting, cutting, welding, grinding, drilling, hoisting, fixing in position at all heights and levels. The rate includes all connections nuts, bolts, washer plates, welds required for fabrication and erection, locks and handles, painting with anti-rust, and anti-humidity paint, painting two layers (waterproof Nari), and all necessary related work to finish this item according to drawings, technical specifications and instructions the supervising engineer.</t>
    </r>
  </si>
  <si>
    <t>1.6.2</t>
  </si>
  <si>
    <r>
      <rPr>
        <b/>
        <sz val="11"/>
        <color theme="1"/>
        <rFont val="Arial"/>
        <family val="2"/>
      </rPr>
      <t>Door .:</t>
    </r>
    <r>
      <rPr>
        <sz val="11"/>
        <color theme="1"/>
        <rFont val="Arial"/>
        <family val="2"/>
      </rPr>
      <t xml:space="preserve">
Supply and install  door of solid steel for the doors with size 1*2.2 , with steel angles and frames of approved quality and thickness. It also includes brass joint, locks and handles,  painting with anti-rust, and anti-humidity paint,  painting three layers ( water proof ), and all finishing works according to drawings and technical specifications.
- External Frame size 20cm *10 *1.5mm*2
-  Internal Frame size 40mm * 80mm * 1.5 mm
- A Tube with size 40 mm *40 mm * 1.25 mm to distribute without leaving any space between them.
- Heavy Weight Hinges with Welded Knuckles 12 mm *12cm *3
-Hex Bolt on Concrete Anchor size D 20mm* 20 cm* 6 in each direction
- Flat-Head Concrete Anchor
- Electrical locked </t>
    </r>
  </si>
  <si>
    <t>1.7</t>
  </si>
  <si>
    <t>PLUMBING WORKS.</t>
  </si>
  <si>
    <t>1.7.1</t>
  </si>
  <si>
    <r>
      <rPr>
        <b/>
        <sz val="11"/>
        <color theme="1"/>
        <rFont val="Arial"/>
        <family val="2"/>
      </rPr>
      <t xml:space="preserve">Supply and install  Rain Drainage pipes. </t>
    </r>
    <r>
      <rPr>
        <sz val="11"/>
        <color theme="1"/>
        <rFont val="Arial"/>
        <family val="2"/>
      </rPr>
      <t>Item includes UPVC pipes with diameter 75 mm , from the roof to ground level. Item includes fitting with all required fitting , fixing on the walls by bracket, fittings, pipe nipples, nuts, hidden in the façade, backfilling, connections,  downspout, elbows, grouting, elbow at the ground level, and all the necessary work to finish this item according to the technical specifications, drawings, and instruction of supervisor engineer or his representative.
measurement shall be measured by accurate field measurement for the façade pipes only.</t>
    </r>
  </si>
  <si>
    <t>Cable Trench works :</t>
  </si>
  <si>
    <r>
      <t xml:space="preserve">
Excavation (in all types of soil) and backfill of cable trench with cross section size of</t>
    </r>
    <r>
      <rPr>
        <b/>
        <sz val="11"/>
        <color theme="1"/>
        <rFont val="Arial"/>
        <family val="2"/>
      </rPr>
      <t xml:space="preserve"> 80cm</t>
    </r>
    <r>
      <rPr>
        <sz val="11"/>
        <color theme="1"/>
        <rFont val="Arial"/>
        <family val="2"/>
      </rPr>
      <t xml:space="preserve"> depth and </t>
    </r>
    <r>
      <rPr>
        <b/>
        <sz val="11"/>
        <color theme="1"/>
        <rFont val="Arial"/>
        <family val="2"/>
      </rPr>
      <t>80cm</t>
    </r>
    <r>
      <rPr>
        <sz val="11"/>
        <color theme="1"/>
        <rFont val="Arial"/>
        <family val="2"/>
      </rPr>
      <t xml:space="preserve"> width including shoring and shuttering works (If Required). The Price includes the following;
- Supply an install </t>
    </r>
    <r>
      <rPr>
        <b/>
        <sz val="11"/>
        <color theme="1"/>
        <rFont val="Arial"/>
        <family val="2"/>
      </rPr>
      <t>UPVC</t>
    </r>
    <r>
      <rPr>
        <sz val="11"/>
        <color theme="1"/>
        <rFont val="Arial"/>
        <family val="2"/>
      </rPr>
      <t xml:space="preserve"> pipes as per drawings
- Supply/import and lay approved sand bedding/covering materials (to be sieve sand) under (One layer, 15 cm thick) and over (Two layers, each 10cm thick).
- Backfilling with excavated soil if suitable or substituting same with selected approved imported soil.
- Supply and lay 200 mm thick of base course. Back filling shall be on layers of 200 mm thick with watering and compacting to (95%) of MDD. 
- Disposing surplus excavated soils outside the site.
-Supply and install protection tiles as a safety warning over the power cable
-Supply and install safety warning tape over the power cable protection tiles.
- All required to complete the works according to technical specifications and instruction of site engineer.</t>
    </r>
  </si>
  <si>
    <r>
      <t xml:space="preserve">
Excavation (in all types of soil) and backfill of cable trench with cross section size of </t>
    </r>
    <r>
      <rPr>
        <b/>
        <sz val="11"/>
        <color theme="1"/>
        <rFont val="Arial"/>
        <family val="2"/>
      </rPr>
      <t>60cm</t>
    </r>
    <r>
      <rPr>
        <sz val="11"/>
        <color theme="1"/>
        <rFont val="Arial"/>
        <family val="2"/>
      </rPr>
      <t xml:space="preserve"> depth and </t>
    </r>
    <r>
      <rPr>
        <b/>
        <sz val="11"/>
        <color theme="1"/>
        <rFont val="Arial"/>
        <family val="2"/>
      </rPr>
      <t>40cm</t>
    </r>
    <r>
      <rPr>
        <sz val="11"/>
        <color theme="1"/>
        <rFont val="Arial"/>
        <family val="2"/>
      </rPr>
      <t xml:space="preserve"> width including shoring and shuttering works (If Required). The Price includes the following;
- Supply an install </t>
    </r>
    <r>
      <rPr>
        <b/>
        <sz val="11"/>
        <color theme="1"/>
        <rFont val="Arial"/>
        <family val="2"/>
      </rPr>
      <t>UPVC</t>
    </r>
    <r>
      <rPr>
        <sz val="11"/>
        <color theme="1"/>
        <rFont val="Arial"/>
        <family val="2"/>
      </rPr>
      <t xml:space="preserve"> pipes as per drawings
- Supply/import and lay approved sand bedding/covering materials (to be sieve sand) under (One layer, 15 cm thick) and over (Two layers, each 10cm thick).
- Backfilling with excavated soil if suitable or substituting same with selected approved imported soil.
- Supply and lay 200 mm thick of base course. Back filling shall be on layers of 200 mm thick with watering and compacting to (95%) of MDD. 
- Disposing surplus excavated soils outside the site.
-Supply and install protection tiles as a safety warning over the power cable
-Supply and install safety warning tape over the power cable protection tiles.
- All required to complete the works according to technical specifications and instruction of site engineer.</t>
    </r>
  </si>
  <si>
    <r>
      <t xml:space="preserve">Excavation (in all types of soil) open cable trench with cross section size of </t>
    </r>
    <r>
      <rPr>
        <b/>
        <sz val="11"/>
        <color theme="1"/>
        <rFont val="Arial"/>
        <family val="2"/>
      </rPr>
      <t>60cm</t>
    </r>
    <r>
      <rPr>
        <sz val="11"/>
        <color theme="1"/>
        <rFont val="Arial"/>
        <family val="2"/>
      </rPr>
      <t xml:space="preserve"> depth and </t>
    </r>
    <r>
      <rPr>
        <b/>
        <sz val="11"/>
        <color theme="1"/>
        <rFont val="Arial"/>
        <family val="2"/>
      </rPr>
      <t>40cm</t>
    </r>
    <r>
      <rPr>
        <sz val="11"/>
        <color theme="1"/>
        <rFont val="Arial"/>
        <family val="2"/>
      </rPr>
      <t xml:space="preserve"> width including suitable steel cover and all required such as building block, plastering,...etc. to complete the works according to technical specifications and instruction of site engineer.</t>
    </r>
  </si>
  <si>
    <t>Supply, installation and testing of  Inspection manholes, with Internal dimensions of (80 * 80 *80 cm), the rate shall includes the following;
- Excavation works,
- Backfilling works,
- Supply and install plain concrete base (15 cm thick),
- Supply and install concrete solid block walls (block size 20x20x40cm),
- Supply and install Internal plastering work for the walls, 
- Supply and install ductile cast iron frame and hinged cover,  
- All accessories needed and necessary installations to provide manholes for the electric power Cable, according to technical specifications and instruction of site engineer.</t>
  </si>
  <si>
    <t>Supplying, Installing, testing and commissioning of Sub Meter Energy Meters, 230 VAC, and not less than 60 A for household connections</t>
  </si>
  <si>
    <t>Supplying, Installing, testing and commissioning of Sub Meter Energy Meters, 230 VAC, and not less than 100 A for PUE connections</t>
  </si>
  <si>
    <t>Supplying, Installing, testing and commissioning of Sub Meter Energy Meters, 400 VAC, and not less than 100 A for PUE connections</t>
  </si>
  <si>
    <t>Microgrid BoQ for Matabaan</t>
  </si>
  <si>
    <t>Commisioning and handover of the designs,catalogues for the PV systems ,sigining of the warrant documents</t>
  </si>
  <si>
    <r>
      <t>Supplying, installing, testing and commissionin 1</t>
    </r>
    <r>
      <rPr>
        <b/>
        <sz val="11"/>
        <color theme="1"/>
        <rFont val="Arial"/>
        <family val="2"/>
      </rPr>
      <t>00 kVA</t>
    </r>
    <r>
      <rPr>
        <sz val="11"/>
        <color theme="1"/>
        <rFont val="Arial"/>
        <family val="2"/>
      </rPr>
      <t xml:space="preserve"> three phase 50 Hz, 11 / 0.4 kV Step Down, outdoor ONAN Power Transformer complete include all accompanying earthing system and insulation with all accessories / fittings and confirming to IEC 60076 requirements</t>
    </r>
  </si>
  <si>
    <r>
      <t>Supplying, installing, testing and commissionin 1</t>
    </r>
    <r>
      <rPr>
        <b/>
        <sz val="11"/>
        <color theme="1"/>
        <rFont val="Arial"/>
        <family val="2"/>
      </rPr>
      <t>00 kVA</t>
    </r>
    <r>
      <rPr>
        <sz val="11"/>
        <color theme="1"/>
        <rFont val="Arial"/>
        <family val="2"/>
      </rPr>
      <t xml:space="preserve"> three phase 50 Hz, 0.4 / 11 kV Step Up, outdoor ONAN Power Transformer complete include all accompanying earthing system and insulation with all accessories / fittings and confirming to IEC 60076 requirements</t>
    </r>
  </si>
  <si>
    <r>
      <t xml:space="preserve">Supplying, installing, testing and commissioning of </t>
    </r>
    <r>
      <rPr>
        <b/>
        <sz val="11"/>
        <color theme="1"/>
        <rFont val="Arial"/>
        <family val="2"/>
      </rPr>
      <t>200 KWH</t>
    </r>
    <r>
      <rPr>
        <sz val="11"/>
        <color theme="1"/>
        <rFont val="Arial"/>
        <family val="2"/>
      </rPr>
      <t xml:space="preserve"> Lithium Energy Storage System with 70% DoD  including all required accessories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</si>
</sst>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0.0"/>
    <numFmt numFmtId="165" formatCode="#,##0;[Blue]&quot;[&quot;#,##0&quot;]&quot;;#,###&quot;--&quot;"/>
    <numFmt numFmtId="166" formatCode="_(* #,##0.0_);_(* \(#,##0.0\);_(* &quot;-&quot;??_);_(@_)"/>
  </numFmts>
  <fonts count="18" x14ac:knownFonts="1">
    <font>
      <sz val="11"/>
      <color theme="1"/>
      <name val="Aptos Narrow"/>
      <family val="2"/>
      <scheme val="minor"/>
    </font>
    <font>
      <sz val="11"/>
      <color theme="1"/>
      <name val="Aptos Narrow"/>
      <family val="2"/>
      <scheme val="minor"/>
    </font>
    <font>
      <sz val="18"/>
      <color theme="1"/>
      <name val="Aptos Narrow"/>
      <family val="2"/>
      <charset val="178"/>
      <scheme val="minor"/>
    </font>
    <font>
      <b/>
      <sz val="18"/>
      <color rgb="FFFFFFFF"/>
      <name val="Arial"/>
      <family val="2"/>
    </font>
    <font>
      <sz val="11"/>
      <color theme="1"/>
      <name val="Arial"/>
      <family val="2"/>
    </font>
    <font>
      <sz val="10"/>
      <color rgb="FFFFFFFF"/>
      <name val="Cambria"/>
      <family val="1"/>
    </font>
    <font>
      <b/>
      <sz val="16"/>
      <color theme="1"/>
      <name val="Arial"/>
      <family val="2"/>
    </font>
    <font>
      <b/>
      <sz val="11"/>
      <color theme="1"/>
      <name val="Arial"/>
      <family val="2"/>
    </font>
    <font>
      <b/>
      <sz val="14"/>
      <color theme="1"/>
      <name val="Arial"/>
      <family val="2"/>
    </font>
    <font>
      <sz val="11"/>
      <name val="Arial"/>
      <family val="2"/>
    </font>
    <font>
      <b/>
      <sz val="11"/>
      <name val="Arial"/>
      <family val="2"/>
    </font>
    <font>
      <b/>
      <u/>
      <sz val="11"/>
      <name val="Arial"/>
      <family val="2"/>
    </font>
    <font>
      <vertAlign val="superscript"/>
      <sz val="11"/>
      <color rgb="FF000000"/>
      <name val="Arial"/>
      <family val="2"/>
    </font>
    <font>
      <b/>
      <sz val="11"/>
      <color rgb="FF000000"/>
      <name val="Arial"/>
      <family val="2"/>
    </font>
    <font>
      <sz val="11"/>
      <color rgb="FF000000"/>
      <name val="Arial"/>
      <family val="2"/>
    </font>
    <font>
      <sz val="10"/>
      <color theme="1"/>
      <name val="Aptos Narrow"/>
      <family val="2"/>
      <scheme val="minor"/>
    </font>
    <font>
      <sz val="10"/>
      <color theme="1"/>
      <name val="Segoe UI Symbol"/>
      <family val="2"/>
    </font>
    <font>
      <sz val="10"/>
      <color rgb="FF808080"/>
      <name val="Aptos Narrow"/>
      <family val="2"/>
      <scheme val="minor"/>
    </font>
  </fonts>
  <fills count="9">
    <fill>
      <patternFill patternType="none"/>
    </fill>
    <fill>
      <patternFill patternType="gray125"/>
    </fill>
    <fill>
      <patternFill patternType="solid">
        <fgColor theme="4" tint="-0.249977111117893"/>
        <bgColor rgb="FF000000"/>
      </patternFill>
    </fill>
    <fill>
      <patternFill patternType="solid">
        <fgColor rgb="FF4F6228"/>
        <bgColor indexed="64"/>
      </patternFill>
    </fill>
    <fill>
      <patternFill patternType="solid">
        <fgColor theme="4" tint="0.79998168889431442"/>
        <bgColor indexed="64"/>
      </patternFill>
    </fill>
    <fill>
      <patternFill patternType="solid">
        <fgColor theme="4" tint="0.39997558519241921"/>
        <bgColor indexed="64"/>
      </patternFill>
    </fill>
    <fill>
      <patternFill patternType="solid">
        <fgColor theme="0"/>
        <bgColor indexed="64"/>
      </patternFill>
    </fill>
    <fill>
      <patternFill patternType="solid">
        <fgColor rgb="FFFFFF00"/>
        <bgColor indexed="64"/>
      </patternFill>
    </fill>
    <fill>
      <patternFill patternType="solid">
        <fgColor theme="9"/>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5">
    <xf numFmtId="0" fontId="0" fillId="0" borderId="0"/>
    <xf numFmtId="43" fontId="1" fillId="0" borderId="0" applyFont="0" applyFill="0" applyBorder="0" applyAlignment="0" applyProtection="0"/>
    <xf numFmtId="44" fontId="1" fillId="0" borderId="0" applyFont="0" applyFill="0" applyBorder="0" applyAlignment="0" applyProtection="0"/>
    <xf numFmtId="0" fontId="2" fillId="0" borderId="0">
      <alignment horizontal="left" vertical="center" wrapText="1" indent="2"/>
    </xf>
    <xf numFmtId="2" fontId="5" fillId="3" borderId="1">
      <alignment horizontal="center" vertical="center" wrapText="1"/>
    </xf>
  </cellStyleXfs>
  <cellXfs count="68">
    <xf numFmtId="0" fontId="0" fillId="0" borderId="0" xfId="0"/>
    <xf numFmtId="0" fontId="4" fillId="0" borderId="1" xfId="0" applyFont="1" applyBorder="1"/>
    <xf numFmtId="0" fontId="4" fillId="0" borderId="0" xfId="0" applyFont="1"/>
    <xf numFmtId="3" fontId="7" fillId="5" borderId="1" xfId="4" applyNumberFormat="1" applyFont="1" applyFill="1">
      <alignment horizontal="center" vertical="center" wrapText="1"/>
    </xf>
    <xf numFmtId="2" fontId="7" fillId="5" borderId="1" xfId="4" applyFont="1" applyFill="1" applyAlignment="1">
      <alignment vertical="center" wrapText="1"/>
    </xf>
    <xf numFmtId="2" fontId="7" fillId="5" borderId="1" xfId="4" applyFont="1" applyFill="1">
      <alignment horizontal="center" vertical="center" wrapText="1"/>
    </xf>
    <xf numFmtId="3" fontId="8" fillId="4" borderId="1" xfId="4" applyNumberFormat="1" applyFont="1" applyFill="1">
      <alignment horizontal="center" vertical="center" wrapText="1"/>
    </xf>
    <xf numFmtId="0" fontId="7" fillId="5" borderId="1" xfId="0" applyFont="1" applyFill="1" applyBorder="1" applyAlignment="1">
      <alignment horizontal="center" wrapText="1"/>
    </xf>
    <xf numFmtId="0" fontId="7" fillId="5" borderId="0" xfId="0" applyFont="1" applyFill="1" applyAlignment="1">
      <alignment horizontal="center" wrapText="1"/>
    </xf>
    <xf numFmtId="164" fontId="9" fillId="0" borderId="1" xfId="0" applyNumberFormat="1" applyFont="1" applyBorder="1" applyAlignment="1">
      <alignment horizontal="center" vertical="center" wrapText="1"/>
    </xf>
    <xf numFmtId="49" fontId="4" fillId="0" borderId="1" xfId="0" applyNumberFormat="1" applyFont="1" applyBorder="1" applyAlignment="1">
      <alignment horizontal="left" vertical="center" wrapText="1" indent="1"/>
    </xf>
    <xf numFmtId="0" fontId="4" fillId="0" borderId="1" xfId="0" applyFont="1" applyBorder="1" applyAlignment="1">
      <alignment horizontal="center" vertical="center" wrapText="1"/>
    </xf>
    <xf numFmtId="44" fontId="4" fillId="0" borderId="1" xfId="2" applyFont="1" applyBorder="1"/>
    <xf numFmtId="44" fontId="4" fillId="0" borderId="0" xfId="2" applyFont="1"/>
    <xf numFmtId="44" fontId="4" fillId="5" borderId="1" xfId="2" applyFont="1" applyFill="1" applyBorder="1"/>
    <xf numFmtId="44" fontId="4" fillId="5" borderId="0" xfId="2" applyFont="1" applyFill="1"/>
    <xf numFmtId="164" fontId="9" fillId="6" borderId="1" xfId="0" applyNumberFormat="1" applyFont="1" applyFill="1" applyBorder="1" applyAlignment="1">
      <alignment horizontal="center" vertical="center" wrapText="1"/>
    </xf>
    <xf numFmtId="0" fontId="4" fillId="6" borderId="1" xfId="0" applyFont="1" applyFill="1" applyBorder="1" applyAlignment="1">
      <alignment horizontal="center" vertical="center" wrapText="1"/>
    </xf>
    <xf numFmtId="49" fontId="4" fillId="0" borderId="1" xfId="0" applyNumberFormat="1" applyFont="1" applyBorder="1" applyAlignment="1">
      <alignment horizontal="center" vertical="center" shrinkToFit="1"/>
    </xf>
    <xf numFmtId="165" fontId="4" fillId="0" borderId="1" xfId="0" applyNumberFormat="1" applyFont="1" applyBorder="1" applyAlignment="1">
      <alignment horizontal="center" vertical="center" shrinkToFit="1"/>
    </xf>
    <xf numFmtId="164" fontId="4" fillId="6" borderId="1" xfId="0" applyNumberFormat="1" applyFont="1" applyFill="1" applyBorder="1" applyAlignment="1">
      <alignment horizontal="center" vertical="center" shrinkToFit="1"/>
    </xf>
    <xf numFmtId="49" fontId="9" fillId="0" borderId="1" xfId="0" applyNumberFormat="1" applyFont="1" applyBorder="1" applyAlignment="1">
      <alignment horizontal="center" vertical="center" shrinkToFit="1"/>
    </xf>
    <xf numFmtId="165" fontId="9" fillId="0" borderId="1" xfId="0" applyNumberFormat="1" applyFont="1" applyBorder="1" applyAlignment="1">
      <alignment horizontal="center" vertical="center" shrinkToFit="1"/>
    </xf>
    <xf numFmtId="164" fontId="4" fillId="0" borderId="1" xfId="0" applyNumberFormat="1" applyFont="1" applyBorder="1" applyAlignment="1">
      <alignment horizontal="center" vertical="center" shrinkToFit="1"/>
    </xf>
    <xf numFmtId="3" fontId="4" fillId="0" borderId="1" xfId="0" applyNumberFormat="1" applyFont="1" applyBorder="1" applyAlignment="1">
      <alignment horizontal="center" vertical="center" shrinkToFit="1"/>
    </xf>
    <xf numFmtId="164" fontId="4" fillId="7" borderId="1" xfId="0" applyNumberFormat="1" applyFont="1" applyFill="1" applyBorder="1" applyAlignment="1">
      <alignment horizontal="center" vertical="center" shrinkToFit="1"/>
    </xf>
    <xf numFmtId="49" fontId="4" fillId="7" borderId="1" xfId="0" applyNumberFormat="1" applyFont="1" applyFill="1" applyBorder="1" applyAlignment="1">
      <alignment horizontal="left" vertical="center" wrapText="1" indent="1"/>
    </xf>
    <xf numFmtId="0" fontId="4" fillId="7" borderId="1" xfId="0" applyFont="1" applyFill="1" applyBorder="1" applyAlignment="1">
      <alignment horizontal="center" vertical="center" wrapText="1"/>
    </xf>
    <xf numFmtId="44" fontId="4" fillId="7" borderId="1" xfId="2" applyFont="1" applyFill="1" applyBorder="1"/>
    <xf numFmtId="166" fontId="4" fillId="0" borderId="1" xfId="1" applyNumberFormat="1" applyFont="1" applyFill="1" applyBorder="1" applyAlignment="1">
      <alignment horizontal="center" vertical="center" shrinkToFit="1"/>
    </xf>
    <xf numFmtId="43" fontId="4" fillId="0" borderId="1" xfId="1" applyFont="1" applyFill="1" applyBorder="1" applyAlignment="1">
      <alignment horizontal="center" vertical="center" shrinkToFit="1"/>
    </xf>
    <xf numFmtId="0" fontId="4" fillId="0" borderId="1" xfId="0" applyFont="1" applyBorder="1" applyAlignment="1">
      <alignment horizontal="center" vertical="center"/>
    </xf>
    <xf numFmtId="49" fontId="7" fillId="0" borderId="1" xfId="0" applyNumberFormat="1" applyFont="1" applyBorder="1" applyAlignment="1">
      <alignment horizontal="center" vertical="center" wrapText="1"/>
    </xf>
    <xf numFmtId="44" fontId="7" fillId="0" borderId="0" xfId="2" applyFont="1"/>
    <xf numFmtId="3" fontId="8" fillId="8" borderId="1" xfId="4" applyNumberFormat="1" applyFont="1" applyFill="1">
      <alignment horizontal="center" vertical="center" wrapText="1"/>
    </xf>
    <xf numFmtId="49" fontId="7" fillId="5" borderId="1" xfId="0" applyNumberFormat="1" applyFont="1" applyFill="1" applyBorder="1" applyAlignment="1">
      <alignment horizontal="center" vertical="center"/>
    </xf>
    <xf numFmtId="0" fontId="10" fillId="5" borderId="1" xfId="0" applyFont="1" applyFill="1" applyBorder="1" applyAlignment="1">
      <alignment horizontal="left" vertical="center" wrapText="1"/>
    </xf>
    <xf numFmtId="0" fontId="7" fillId="5" borderId="1" xfId="0" applyFont="1" applyFill="1" applyBorder="1" applyAlignment="1">
      <alignment horizontal="center" vertical="center"/>
    </xf>
    <xf numFmtId="2" fontId="7" fillId="5" borderId="1" xfId="0" applyNumberFormat="1" applyFont="1" applyFill="1" applyBorder="1" applyAlignment="1">
      <alignment horizontal="center" vertical="center" wrapText="1"/>
    </xf>
    <xf numFmtId="44" fontId="4" fillId="6" borderId="1" xfId="2" applyFont="1" applyFill="1" applyBorder="1"/>
    <xf numFmtId="49" fontId="7" fillId="5" borderId="1" xfId="0" applyNumberFormat="1" applyFont="1" applyFill="1" applyBorder="1" applyAlignment="1">
      <alignment horizontal="center" vertical="center" wrapText="1"/>
    </xf>
    <xf numFmtId="0" fontId="7" fillId="5" borderId="1" xfId="0" applyFont="1" applyFill="1" applyBorder="1" applyAlignment="1">
      <alignment horizontal="center" vertical="center" wrapText="1"/>
    </xf>
    <xf numFmtId="0" fontId="0" fillId="0" borderId="1" xfId="0" applyBorder="1" applyAlignment="1">
      <alignment horizontal="center" vertical="center"/>
    </xf>
    <xf numFmtId="49" fontId="0" fillId="0" borderId="1" xfId="0" applyNumberFormat="1" applyBorder="1" applyAlignment="1">
      <alignment wrapText="1"/>
    </xf>
    <xf numFmtId="0" fontId="0" fillId="0" borderId="1" xfId="0" applyBorder="1"/>
    <xf numFmtId="44" fontId="0" fillId="0" borderId="1" xfId="2" applyFont="1" applyBorder="1"/>
    <xf numFmtId="44" fontId="0" fillId="0" borderId="0" xfId="2" applyFont="1"/>
    <xf numFmtId="0" fontId="15" fillId="0" borderId="1" xfId="0" applyFont="1" applyBorder="1" applyAlignment="1">
      <alignment vertical="center" wrapText="1"/>
    </xf>
    <xf numFmtId="0" fontId="16" fillId="0" borderId="1" xfId="0" applyFont="1" applyBorder="1" applyAlignment="1">
      <alignment horizontal="center" vertical="center" wrapText="1"/>
    </xf>
    <xf numFmtId="0" fontId="17" fillId="0" borderId="1" xfId="0" applyFont="1" applyBorder="1" applyAlignment="1">
      <alignment vertical="center" wrapText="1"/>
    </xf>
    <xf numFmtId="0" fontId="0" fillId="0" borderId="0" xfId="0" applyAlignment="1">
      <alignment horizontal="center" vertical="center"/>
    </xf>
    <xf numFmtId="49" fontId="0" fillId="0" borderId="0" xfId="0" applyNumberFormat="1" applyAlignment="1">
      <alignment wrapText="1"/>
    </xf>
    <xf numFmtId="44" fontId="4" fillId="7" borderId="0" xfId="2" applyFont="1" applyFill="1"/>
    <xf numFmtId="4" fontId="4" fillId="0" borderId="1" xfId="0" applyNumberFormat="1" applyFont="1" applyBorder="1" applyAlignment="1">
      <alignment horizontal="center" vertical="center" shrinkToFit="1"/>
    </xf>
    <xf numFmtId="0" fontId="7" fillId="5" borderId="2" xfId="0" applyFont="1" applyFill="1" applyBorder="1" applyAlignment="1">
      <alignment horizontal="center"/>
    </xf>
    <xf numFmtId="0" fontId="7" fillId="5" borderId="3" xfId="0" applyFont="1" applyFill="1" applyBorder="1" applyAlignment="1">
      <alignment horizontal="center"/>
    </xf>
    <xf numFmtId="0" fontId="7" fillId="5" borderId="4" xfId="0" applyFont="1" applyFill="1" applyBorder="1" applyAlignment="1">
      <alignment horizontal="center"/>
    </xf>
    <xf numFmtId="0" fontId="7" fillId="5" borderId="6" xfId="0" applyFont="1" applyFill="1" applyBorder="1" applyAlignment="1">
      <alignment horizontal="center"/>
    </xf>
    <xf numFmtId="0" fontId="7" fillId="5" borderId="7" xfId="0" applyFont="1" applyFill="1" applyBorder="1" applyAlignment="1">
      <alignment horizontal="center"/>
    </xf>
    <xf numFmtId="0" fontId="7" fillId="5" borderId="8" xfId="0" applyFont="1" applyFill="1" applyBorder="1" applyAlignment="1">
      <alignment horizontal="center"/>
    </xf>
    <xf numFmtId="44" fontId="7" fillId="5" borderId="5" xfId="2" applyFont="1" applyFill="1" applyBorder="1" applyAlignment="1">
      <alignment horizontal="center"/>
    </xf>
    <xf numFmtId="2" fontId="7" fillId="5" borderId="1" xfId="4" applyFont="1" applyFill="1" applyAlignment="1">
      <alignment horizontal="left" vertical="center" wrapText="1"/>
    </xf>
    <xf numFmtId="3" fontId="8" fillId="4" borderId="1" xfId="4" applyNumberFormat="1" applyFont="1" applyFill="1">
      <alignment horizontal="center" vertical="center" wrapText="1"/>
    </xf>
    <xf numFmtId="3" fontId="8" fillId="8" borderId="1" xfId="4" applyNumberFormat="1" applyFont="1" applyFill="1">
      <alignment horizontal="center" vertical="center" wrapText="1"/>
    </xf>
    <xf numFmtId="0" fontId="3" fillId="2" borderId="1" xfId="3" applyFont="1" applyFill="1" applyBorder="1" applyAlignment="1">
      <alignment horizontal="center" vertical="center"/>
    </xf>
    <xf numFmtId="3" fontId="6" fillId="4" borderId="1" xfId="4" applyNumberFormat="1" applyFont="1" applyFill="1">
      <alignment horizontal="center" vertical="center" wrapText="1"/>
    </xf>
    <xf numFmtId="3" fontId="8" fillId="5" borderId="1" xfId="4" applyNumberFormat="1" applyFont="1" applyFill="1">
      <alignment horizontal="center" vertical="center" wrapText="1"/>
    </xf>
    <xf numFmtId="0" fontId="4" fillId="0" borderId="1" xfId="0" applyFont="1" applyBorder="1" applyAlignment="1">
      <alignment horizontal="center" vertical="center" wrapText="1"/>
    </xf>
  </cellXfs>
  <cellStyles count="5">
    <cellStyle name="01" xfId="3" xr:uid="{0F5BA97E-379D-4127-8BDE-0EB31229277B}"/>
    <cellStyle name="02" xfId="4" xr:uid="{CE38B85C-9C6F-4BC6-966A-2946B07BF839}"/>
    <cellStyle name="Comma" xfId="1" builtinId="3"/>
    <cellStyle name="Currency"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C944E6-3DFE-47BE-9798-5606A0C666E3}">
  <dimension ref="A1:F106"/>
  <sheetViews>
    <sheetView tabSelected="1" zoomScale="99" zoomScaleNormal="99" workbookViewId="0">
      <selection activeCell="B12" sqref="B12"/>
    </sheetView>
  </sheetViews>
  <sheetFormatPr defaultRowHeight="14.5" x14ac:dyDescent="0.35"/>
  <cols>
    <col min="1" max="1" width="7.6328125" style="50" bestFit="1" customWidth="1"/>
    <col min="2" max="2" width="162" style="51" bestFit="1" customWidth="1"/>
    <col min="3" max="3" width="6.453125" bestFit="1" customWidth="1"/>
    <col min="4" max="4" width="6.1796875" bestFit="1" customWidth="1"/>
    <col min="5" max="5" width="25.90625" customWidth="1"/>
    <col min="6" max="6" width="18.7265625" bestFit="1" customWidth="1"/>
  </cols>
  <sheetData>
    <row r="1" spans="1:6" ht="32.25" customHeight="1" x14ac:dyDescent="0.35">
      <c r="A1" s="64" t="s">
        <v>142</v>
      </c>
      <c r="B1" s="64"/>
      <c r="C1" s="64"/>
      <c r="D1" s="64"/>
      <c r="E1" s="1"/>
      <c r="F1" s="2"/>
    </row>
    <row r="2" spans="1:6" ht="18.75" customHeight="1" x14ac:dyDescent="0.35">
      <c r="A2" s="65" t="s">
        <v>0</v>
      </c>
      <c r="B2" s="65"/>
      <c r="C2" s="65"/>
      <c r="D2" s="65"/>
      <c r="E2" s="1"/>
      <c r="F2" s="2"/>
    </row>
    <row r="3" spans="1:6" ht="35" customHeight="1" x14ac:dyDescent="0.35">
      <c r="A3" s="3" t="s">
        <v>1</v>
      </c>
      <c r="B3" s="4" t="s">
        <v>2</v>
      </c>
      <c r="C3" s="5" t="s">
        <v>3</v>
      </c>
      <c r="D3" s="5" t="s">
        <v>4</v>
      </c>
      <c r="E3" s="1"/>
      <c r="F3" s="2"/>
    </row>
    <row r="4" spans="1:6" ht="46.5" customHeight="1" x14ac:dyDescent="0.35">
      <c r="A4" s="6">
        <v>1</v>
      </c>
      <c r="B4" s="66" t="s">
        <v>5</v>
      </c>
      <c r="C4" s="66"/>
      <c r="D4" s="66"/>
      <c r="E4" s="7" t="s">
        <v>6</v>
      </c>
      <c r="F4" s="8" t="s">
        <v>7</v>
      </c>
    </row>
    <row r="5" spans="1:6" x14ac:dyDescent="0.35">
      <c r="A5" s="3">
        <v>1</v>
      </c>
      <c r="B5" s="61" t="s">
        <v>8</v>
      </c>
      <c r="C5" s="61"/>
      <c r="D5" s="61"/>
      <c r="E5" s="1"/>
      <c r="F5" s="2"/>
    </row>
    <row r="6" spans="1:6" ht="56" x14ac:dyDescent="0.35">
      <c r="A6" s="9">
        <v>1.1000000000000001</v>
      </c>
      <c r="B6" s="10" t="s">
        <v>9</v>
      </c>
      <c r="C6" s="11" t="s">
        <v>10</v>
      </c>
      <c r="D6" s="11">
        <v>1</v>
      </c>
      <c r="E6" s="12"/>
      <c r="F6" s="13"/>
    </row>
    <row r="7" spans="1:6" x14ac:dyDescent="0.35">
      <c r="A7" s="3">
        <v>2</v>
      </c>
      <c r="B7" s="61" t="s">
        <v>11</v>
      </c>
      <c r="C7" s="61"/>
      <c r="D7" s="61"/>
      <c r="E7" s="14"/>
      <c r="F7" s="15"/>
    </row>
    <row r="8" spans="1:6" ht="28" x14ac:dyDescent="0.35">
      <c r="A8" s="9">
        <v>2.1</v>
      </c>
      <c r="B8" s="10" t="s">
        <v>12</v>
      </c>
      <c r="C8" s="11" t="s">
        <v>10</v>
      </c>
      <c r="D8" s="11">
        <v>1</v>
      </c>
      <c r="E8" s="12"/>
      <c r="F8" s="13"/>
    </row>
    <row r="9" spans="1:6" ht="28" x14ac:dyDescent="0.35">
      <c r="A9" s="9">
        <v>2.2000000000000002</v>
      </c>
      <c r="B9" s="10" t="s">
        <v>13</v>
      </c>
      <c r="C9" s="11" t="s">
        <v>10</v>
      </c>
      <c r="D9" s="11">
        <v>1</v>
      </c>
      <c r="E9" s="12"/>
      <c r="F9" s="13"/>
    </row>
    <row r="10" spans="1:6" x14ac:dyDescent="0.35">
      <c r="A10" s="9"/>
      <c r="B10" s="10" t="s">
        <v>146</v>
      </c>
      <c r="C10" s="11" t="s">
        <v>10</v>
      </c>
      <c r="D10" s="11">
        <v>1</v>
      </c>
      <c r="E10" s="12"/>
      <c r="F10" s="13"/>
    </row>
    <row r="11" spans="1:6" x14ac:dyDescent="0.35">
      <c r="A11" s="3">
        <v>3</v>
      </c>
      <c r="B11" s="61" t="s">
        <v>14</v>
      </c>
      <c r="C11" s="61"/>
      <c r="D11" s="61"/>
      <c r="E11" s="14"/>
      <c r="F11" s="15"/>
    </row>
    <row r="12" spans="1:6" ht="84" x14ac:dyDescent="0.35">
      <c r="A12" s="16">
        <v>3.1</v>
      </c>
      <c r="B12" s="10" t="s">
        <v>15</v>
      </c>
      <c r="C12" s="17" t="s">
        <v>16</v>
      </c>
      <c r="D12" s="17">
        <v>1</v>
      </c>
      <c r="E12" s="12"/>
      <c r="F12" s="13"/>
    </row>
    <row r="13" spans="1:6" ht="14.5" customHeight="1" x14ac:dyDescent="0.35">
      <c r="A13" s="3">
        <v>4</v>
      </c>
      <c r="B13" s="61" t="s">
        <v>17</v>
      </c>
      <c r="C13" s="61"/>
      <c r="D13" s="61"/>
      <c r="E13" s="14"/>
      <c r="F13" s="15"/>
    </row>
    <row r="14" spans="1:6" ht="70" x14ac:dyDescent="0.35">
      <c r="A14" s="9"/>
      <c r="B14" s="10" t="s">
        <v>18</v>
      </c>
      <c r="C14" s="67" t="s">
        <v>19</v>
      </c>
      <c r="D14" s="67"/>
      <c r="E14" s="12"/>
      <c r="F14" s="13"/>
    </row>
    <row r="15" spans="1:6" x14ac:dyDescent="0.35">
      <c r="A15" s="9">
        <v>4.0999999999999996</v>
      </c>
      <c r="B15" s="10" t="s">
        <v>20</v>
      </c>
      <c r="C15" s="18" t="s">
        <v>21</v>
      </c>
      <c r="D15" s="19">
        <v>15</v>
      </c>
      <c r="E15" s="12"/>
      <c r="F15" s="13"/>
    </row>
    <row r="16" spans="1:6" x14ac:dyDescent="0.35">
      <c r="A16" s="9">
        <v>4.2</v>
      </c>
      <c r="B16" s="10" t="s">
        <v>22</v>
      </c>
      <c r="C16" s="18" t="s">
        <v>21</v>
      </c>
      <c r="D16" s="19">
        <v>560</v>
      </c>
      <c r="E16" s="12"/>
      <c r="F16" s="13"/>
    </row>
    <row r="17" spans="1:6" x14ac:dyDescent="0.35">
      <c r="A17" s="9">
        <v>4.3</v>
      </c>
      <c r="B17" s="10" t="s">
        <v>23</v>
      </c>
      <c r="C17" s="18" t="s">
        <v>21</v>
      </c>
      <c r="D17" s="19">
        <v>280</v>
      </c>
      <c r="E17" s="12"/>
      <c r="F17" s="13"/>
    </row>
    <row r="18" spans="1:6" x14ac:dyDescent="0.35">
      <c r="A18" s="9">
        <v>4.4000000000000004</v>
      </c>
      <c r="B18" s="10" t="s">
        <v>24</v>
      </c>
      <c r="C18" s="18" t="s">
        <v>21</v>
      </c>
      <c r="D18" s="19">
        <v>40</v>
      </c>
      <c r="E18" s="12"/>
      <c r="F18" s="13"/>
    </row>
    <row r="19" spans="1:6" x14ac:dyDescent="0.35">
      <c r="A19" s="9">
        <v>4.5</v>
      </c>
      <c r="B19" s="10" t="s">
        <v>25</v>
      </c>
      <c r="C19" s="18" t="s">
        <v>21</v>
      </c>
      <c r="D19" s="19">
        <v>20</v>
      </c>
      <c r="E19" s="12"/>
      <c r="F19" s="13"/>
    </row>
    <row r="20" spans="1:6" x14ac:dyDescent="0.35">
      <c r="A20" s="3">
        <v>5</v>
      </c>
      <c r="B20" s="61" t="s">
        <v>26</v>
      </c>
      <c r="C20" s="61"/>
      <c r="D20" s="61"/>
      <c r="E20" s="14"/>
      <c r="F20" s="15"/>
    </row>
    <row r="21" spans="1:6" ht="112" x14ac:dyDescent="0.35">
      <c r="A21" s="20">
        <v>5.0999999999999996</v>
      </c>
      <c r="B21" s="10" t="s">
        <v>27</v>
      </c>
      <c r="C21" s="21" t="s">
        <v>28</v>
      </c>
      <c r="D21" s="22">
        <v>1</v>
      </c>
      <c r="E21" s="12"/>
      <c r="F21" s="13"/>
    </row>
    <row r="22" spans="1:6" ht="84" x14ac:dyDescent="0.35">
      <c r="A22" s="20">
        <v>5.2</v>
      </c>
      <c r="B22" s="10" t="s">
        <v>29</v>
      </c>
      <c r="C22" s="21" t="s">
        <v>28</v>
      </c>
      <c r="D22" s="22">
        <v>1</v>
      </c>
      <c r="E22" s="12"/>
      <c r="F22" s="13"/>
    </row>
    <row r="23" spans="1:6" x14ac:dyDescent="0.35">
      <c r="A23" s="3">
        <v>6</v>
      </c>
      <c r="B23" s="61" t="s">
        <v>30</v>
      </c>
      <c r="C23" s="61"/>
      <c r="D23" s="61"/>
      <c r="E23" s="14"/>
      <c r="F23" s="15"/>
    </row>
    <row r="24" spans="1:6" ht="28" x14ac:dyDescent="0.35">
      <c r="A24" s="23">
        <v>6.1</v>
      </c>
      <c r="B24" s="10" t="s">
        <v>31</v>
      </c>
      <c r="C24" s="21" t="s">
        <v>28</v>
      </c>
      <c r="D24" s="22">
        <v>1</v>
      </c>
      <c r="E24" s="12"/>
      <c r="F24" s="13"/>
    </row>
    <row r="25" spans="1:6" x14ac:dyDescent="0.35">
      <c r="A25" s="3">
        <v>7</v>
      </c>
      <c r="B25" s="61" t="s">
        <v>32</v>
      </c>
      <c r="C25" s="61"/>
      <c r="D25" s="61"/>
      <c r="E25" s="14"/>
      <c r="F25" s="15"/>
    </row>
    <row r="26" spans="1:6" ht="56" x14ac:dyDescent="0.35">
      <c r="A26" s="25">
        <v>7.1</v>
      </c>
      <c r="B26" s="26" t="s">
        <v>33</v>
      </c>
      <c r="C26" s="27" t="s">
        <v>16</v>
      </c>
      <c r="D26" s="27">
        <v>1</v>
      </c>
      <c r="E26" s="28"/>
      <c r="F26" s="52"/>
    </row>
    <row r="27" spans="1:6" x14ac:dyDescent="0.35">
      <c r="A27" s="3">
        <v>8</v>
      </c>
      <c r="B27" s="61" t="s">
        <v>34</v>
      </c>
      <c r="C27" s="61"/>
      <c r="D27" s="61"/>
      <c r="E27" s="14"/>
      <c r="F27" s="15"/>
    </row>
    <row r="28" spans="1:6" ht="140" x14ac:dyDescent="0.35">
      <c r="A28" s="23">
        <v>8.1</v>
      </c>
      <c r="B28" s="10" t="s">
        <v>35</v>
      </c>
      <c r="C28" s="11" t="s">
        <v>36</v>
      </c>
      <c r="D28" s="11">
        <v>1</v>
      </c>
      <c r="E28" s="12"/>
      <c r="F28" s="13"/>
    </row>
    <row r="29" spans="1:6" x14ac:dyDescent="0.35">
      <c r="A29" s="3">
        <v>9</v>
      </c>
      <c r="B29" s="61" t="s">
        <v>37</v>
      </c>
      <c r="C29" s="61"/>
      <c r="D29" s="61"/>
      <c r="E29" s="14"/>
      <c r="F29" s="15"/>
    </row>
    <row r="30" spans="1:6" ht="112" x14ac:dyDescent="0.35">
      <c r="A30" s="24"/>
      <c r="B30" s="10" t="s">
        <v>38</v>
      </c>
      <c r="C30" s="11" t="s">
        <v>39</v>
      </c>
      <c r="D30" s="11"/>
      <c r="E30" s="12"/>
      <c r="F30" s="13"/>
    </row>
    <row r="31" spans="1:6" ht="42" x14ac:dyDescent="0.35">
      <c r="A31" s="23">
        <v>9.1</v>
      </c>
      <c r="B31" s="10" t="s">
        <v>40</v>
      </c>
      <c r="C31" s="11" t="s">
        <v>41</v>
      </c>
      <c r="D31" s="11">
        <v>5</v>
      </c>
      <c r="E31" s="12"/>
      <c r="F31" s="13"/>
    </row>
    <row r="32" spans="1:6" x14ac:dyDescent="0.35">
      <c r="A32" s="23">
        <v>9.1999999999999993</v>
      </c>
      <c r="B32" s="10" t="s">
        <v>42</v>
      </c>
      <c r="C32" s="11" t="s">
        <v>43</v>
      </c>
      <c r="D32" s="11">
        <v>100</v>
      </c>
      <c r="E32" s="12"/>
      <c r="F32" s="13"/>
    </row>
    <row r="33" spans="1:6" x14ac:dyDescent="0.35">
      <c r="A33" s="23">
        <v>9.3000000000000007</v>
      </c>
      <c r="B33" s="10" t="s">
        <v>44</v>
      </c>
      <c r="C33" s="11" t="s">
        <v>41</v>
      </c>
      <c r="D33" s="11">
        <v>1</v>
      </c>
      <c r="E33" s="12"/>
      <c r="F33" s="13"/>
    </row>
    <row r="34" spans="1:6" x14ac:dyDescent="0.35">
      <c r="A34" s="23">
        <v>9.4</v>
      </c>
      <c r="B34" s="10" t="s">
        <v>45</v>
      </c>
      <c r="C34" s="11" t="s">
        <v>41</v>
      </c>
      <c r="D34" s="11">
        <v>1</v>
      </c>
      <c r="E34" s="12"/>
      <c r="F34" s="13"/>
    </row>
    <row r="35" spans="1:6" ht="42" x14ac:dyDescent="0.35">
      <c r="A35" s="25">
        <v>9.5</v>
      </c>
      <c r="B35" s="26" t="s">
        <v>46</v>
      </c>
      <c r="C35" s="27" t="s">
        <v>47</v>
      </c>
      <c r="D35" s="27">
        <v>1</v>
      </c>
      <c r="E35" s="28"/>
      <c r="F35" s="13"/>
    </row>
    <row r="36" spans="1:6" ht="28" x14ac:dyDescent="0.35">
      <c r="A36" s="23">
        <v>9.6</v>
      </c>
      <c r="B36" s="10" t="s">
        <v>145</v>
      </c>
      <c r="C36" s="11" t="s">
        <v>47</v>
      </c>
      <c r="D36" s="11">
        <v>1</v>
      </c>
      <c r="E36" s="12"/>
      <c r="F36" s="13"/>
    </row>
    <row r="37" spans="1:6" ht="28" x14ac:dyDescent="0.35">
      <c r="A37" s="23">
        <v>9.6999999999999993</v>
      </c>
      <c r="B37" s="10" t="s">
        <v>144</v>
      </c>
      <c r="C37" s="11" t="s">
        <v>47</v>
      </c>
      <c r="D37" s="11">
        <v>1</v>
      </c>
      <c r="E37" s="12"/>
      <c r="F37" s="13"/>
    </row>
    <row r="38" spans="1:6" x14ac:dyDescent="0.35">
      <c r="A38" s="23">
        <v>9.8000000000000007</v>
      </c>
      <c r="B38" s="10" t="s">
        <v>48</v>
      </c>
      <c r="C38" s="11" t="s">
        <v>49</v>
      </c>
      <c r="D38" s="11">
        <v>1</v>
      </c>
      <c r="E38" s="12"/>
      <c r="F38" s="13"/>
    </row>
    <row r="39" spans="1:6" ht="28" x14ac:dyDescent="0.35">
      <c r="A39" s="23">
        <v>9.9</v>
      </c>
      <c r="B39" s="10" t="s">
        <v>50</v>
      </c>
      <c r="C39" s="11" t="s">
        <v>47</v>
      </c>
      <c r="D39" s="11">
        <v>2</v>
      </c>
      <c r="E39" s="12"/>
      <c r="F39" s="13"/>
    </row>
    <row r="40" spans="1:6" ht="42" x14ac:dyDescent="0.35">
      <c r="A40" s="53">
        <v>9.1</v>
      </c>
      <c r="B40" s="10" t="s">
        <v>139</v>
      </c>
      <c r="C40" s="11" t="s">
        <v>28</v>
      </c>
      <c r="D40" s="11">
        <v>300</v>
      </c>
      <c r="E40" s="12"/>
      <c r="F40" s="13"/>
    </row>
    <row r="41" spans="1:6" ht="42" x14ac:dyDescent="0.35">
      <c r="A41" s="53">
        <v>9.11</v>
      </c>
      <c r="B41" s="10" t="s">
        <v>140</v>
      </c>
      <c r="C41" s="11" t="s">
        <v>28</v>
      </c>
      <c r="D41" s="11">
        <v>80</v>
      </c>
      <c r="E41" s="12"/>
      <c r="F41" s="13"/>
    </row>
    <row r="42" spans="1:6" ht="42" x14ac:dyDescent="0.35">
      <c r="A42" s="53">
        <v>9.1199999999999992</v>
      </c>
      <c r="B42" s="10" t="s">
        <v>141</v>
      </c>
      <c r="C42" s="11" t="s">
        <v>28</v>
      </c>
      <c r="D42" s="11">
        <v>5</v>
      </c>
      <c r="E42" s="12"/>
      <c r="F42" s="13"/>
    </row>
    <row r="43" spans="1:6" x14ac:dyDescent="0.35">
      <c r="A43" s="3">
        <v>10</v>
      </c>
      <c r="B43" s="61" t="s">
        <v>51</v>
      </c>
      <c r="C43" s="61"/>
      <c r="D43" s="61"/>
      <c r="E43" s="14"/>
      <c r="F43" s="15"/>
    </row>
    <row r="44" spans="1:6" ht="42" x14ac:dyDescent="0.35">
      <c r="A44" s="24"/>
      <c r="B44" s="10" t="s">
        <v>52</v>
      </c>
      <c r="C44" s="11" t="s">
        <v>53</v>
      </c>
      <c r="D44" s="11"/>
      <c r="E44" s="12"/>
      <c r="F44" s="13"/>
    </row>
    <row r="45" spans="1:6" ht="28" x14ac:dyDescent="0.35">
      <c r="A45" s="29">
        <v>10.1</v>
      </c>
      <c r="B45" s="10" t="s">
        <v>54</v>
      </c>
      <c r="C45" s="11" t="s">
        <v>28</v>
      </c>
      <c r="D45" s="11">
        <v>20</v>
      </c>
      <c r="E45" s="12"/>
      <c r="F45" s="13"/>
    </row>
    <row r="46" spans="1:6" x14ac:dyDescent="0.35">
      <c r="A46" s="29">
        <v>10.199999999999999</v>
      </c>
      <c r="B46" s="10" t="s">
        <v>55</v>
      </c>
      <c r="C46" s="11" t="s">
        <v>28</v>
      </c>
      <c r="D46" s="11">
        <v>32</v>
      </c>
      <c r="E46" s="12"/>
      <c r="F46" s="13"/>
    </row>
    <row r="47" spans="1:6" x14ac:dyDescent="0.35">
      <c r="A47" s="29">
        <v>10.3</v>
      </c>
      <c r="B47" s="10" t="s">
        <v>56</v>
      </c>
      <c r="C47" s="11" t="s">
        <v>28</v>
      </c>
      <c r="D47" s="11">
        <v>10</v>
      </c>
      <c r="E47" s="12"/>
      <c r="F47" s="13"/>
    </row>
    <row r="48" spans="1:6" x14ac:dyDescent="0.35">
      <c r="A48" s="29">
        <v>10.4</v>
      </c>
      <c r="B48" s="10" t="s">
        <v>57</v>
      </c>
      <c r="C48" s="11" t="s">
        <v>28</v>
      </c>
      <c r="D48" s="11">
        <v>28</v>
      </c>
      <c r="E48" s="12"/>
      <c r="F48" s="13"/>
    </row>
    <row r="49" spans="1:6" x14ac:dyDescent="0.35">
      <c r="A49" s="29">
        <v>10.5</v>
      </c>
      <c r="B49" s="10" t="s">
        <v>58</v>
      </c>
      <c r="C49" s="11" t="s">
        <v>28</v>
      </c>
      <c r="D49" s="11">
        <v>50</v>
      </c>
      <c r="E49" s="12"/>
      <c r="F49" s="13"/>
    </row>
    <row r="50" spans="1:6" x14ac:dyDescent="0.35">
      <c r="A50" s="29">
        <v>10.6</v>
      </c>
      <c r="B50" s="10" t="s">
        <v>59</v>
      </c>
      <c r="C50" s="11" t="s">
        <v>28</v>
      </c>
      <c r="D50" s="11">
        <v>24</v>
      </c>
      <c r="E50" s="12"/>
      <c r="F50" s="13"/>
    </row>
    <row r="51" spans="1:6" x14ac:dyDescent="0.35">
      <c r="A51" s="29">
        <v>10.7</v>
      </c>
      <c r="B51" s="10" t="s">
        <v>60</v>
      </c>
      <c r="C51" s="11" t="s">
        <v>28</v>
      </c>
      <c r="D51" s="11">
        <v>10</v>
      </c>
      <c r="E51" s="12"/>
      <c r="F51" s="13"/>
    </row>
    <row r="52" spans="1:6" x14ac:dyDescent="0.35">
      <c r="A52" s="29">
        <v>10.8</v>
      </c>
      <c r="B52" s="10" t="s">
        <v>61</v>
      </c>
      <c r="C52" s="11" t="s">
        <v>28</v>
      </c>
      <c r="D52" s="11">
        <v>3</v>
      </c>
      <c r="E52" s="12"/>
      <c r="F52" s="13"/>
    </row>
    <row r="53" spans="1:6" x14ac:dyDescent="0.35">
      <c r="A53" s="29">
        <v>10.9</v>
      </c>
      <c r="B53" s="10" t="s">
        <v>62</v>
      </c>
      <c r="C53" s="11" t="s">
        <v>28</v>
      </c>
      <c r="D53" s="11">
        <v>3</v>
      </c>
      <c r="E53" s="12"/>
      <c r="F53" s="13"/>
    </row>
    <row r="54" spans="1:6" x14ac:dyDescent="0.35">
      <c r="A54" s="30">
        <v>10.1</v>
      </c>
      <c r="B54" s="10" t="s">
        <v>63</v>
      </c>
      <c r="C54" s="11" t="s">
        <v>36</v>
      </c>
      <c r="D54" s="11">
        <v>2</v>
      </c>
      <c r="E54" s="12"/>
      <c r="F54" s="13"/>
    </row>
    <row r="55" spans="1:6" x14ac:dyDescent="0.35">
      <c r="A55" s="30">
        <v>10.11</v>
      </c>
      <c r="B55" s="10" t="s">
        <v>64</v>
      </c>
      <c r="C55" s="11" t="s">
        <v>21</v>
      </c>
      <c r="D55" s="11">
        <v>3600</v>
      </c>
      <c r="E55" s="12"/>
      <c r="F55" s="13"/>
    </row>
    <row r="56" spans="1:6" x14ac:dyDescent="0.35">
      <c r="A56" s="3">
        <v>11</v>
      </c>
      <c r="B56" s="61" t="s">
        <v>65</v>
      </c>
      <c r="C56" s="61"/>
      <c r="D56" s="61"/>
      <c r="E56" s="14"/>
      <c r="F56" s="15"/>
    </row>
    <row r="57" spans="1:6" ht="112" x14ac:dyDescent="0.35">
      <c r="A57" s="23">
        <v>11.1</v>
      </c>
      <c r="B57" s="10" t="s">
        <v>66</v>
      </c>
      <c r="C57" s="11" t="s">
        <v>41</v>
      </c>
      <c r="D57" s="11">
        <v>4</v>
      </c>
      <c r="E57" s="12"/>
      <c r="F57" s="13"/>
    </row>
    <row r="58" spans="1:6" ht="84" x14ac:dyDescent="0.35">
      <c r="A58" s="23">
        <v>11.2</v>
      </c>
      <c r="B58" s="10" t="s">
        <v>67</v>
      </c>
      <c r="C58" s="11" t="s">
        <v>41</v>
      </c>
      <c r="D58" s="11">
        <v>5</v>
      </c>
      <c r="E58" s="12"/>
      <c r="F58" s="13"/>
    </row>
    <row r="59" spans="1:6" ht="154" x14ac:dyDescent="0.35">
      <c r="A59" s="23">
        <v>11.3</v>
      </c>
      <c r="B59" s="10" t="s">
        <v>68</v>
      </c>
      <c r="C59" s="11" t="s">
        <v>28</v>
      </c>
      <c r="D59" s="11">
        <v>2</v>
      </c>
      <c r="E59" s="12"/>
      <c r="F59" s="13"/>
    </row>
    <row r="60" spans="1:6" ht="18.75" customHeight="1" x14ac:dyDescent="0.35">
      <c r="A60" s="23">
        <v>11.4</v>
      </c>
      <c r="B60" s="10" t="s">
        <v>69</v>
      </c>
      <c r="C60" s="11" t="s">
        <v>28</v>
      </c>
      <c r="D60" s="11">
        <v>2</v>
      </c>
      <c r="E60" s="12"/>
      <c r="F60" s="13"/>
    </row>
    <row r="61" spans="1:6" ht="24.9" customHeight="1" x14ac:dyDescent="0.35">
      <c r="A61" s="23">
        <v>11.5</v>
      </c>
      <c r="B61" s="10" t="s">
        <v>70</v>
      </c>
      <c r="C61" s="11" t="s">
        <v>28</v>
      </c>
      <c r="D61" s="11">
        <v>2</v>
      </c>
      <c r="E61" s="12"/>
      <c r="F61" s="13"/>
    </row>
    <row r="62" spans="1:6" x14ac:dyDescent="0.35">
      <c r="A62" s="31"/>
      <c r="B62" s="32" t="s">
        <v>71</v>
      </c>
      <c r="C62" s="1"/>
      <c r="D62" s="1"/>
      <c r="E62" s="12"/>
      <c r="F62" s="33"/>
    </row>
    <row r="63" spans="1:6" ht="18" x14ac:dyDescent="0.35">
      <c r="A63" s="62" t="s">
        <v>72</v>
      </c>
      <c r="B63" s="62"/>
      <c r="C63" s="62"/>
      <c r="D63" s="62"/>
      <c r="E63" s="12"/>
      <c r="F63" s="13"/>
    </row>
    <row r="64" spans="1:6" ht="18" x14ac:dyDescent="0.35">
      <c r="A64" s="34">
        <v>1</v>
      </c>
      <c r="B64" s="63" t="s">
        <v>73</v>
      </c>
      <c r="C64" s="63"/>
      <c r="D64" s="63"/>
      <c r="E64" s="12"/>
      <c r="F64" s="13"/>
    </row>
    <row r="65" spans="1:6" x14ac:dyDescent="0.35">
      <c r="A65" s="35" t="s">
        <v>74</v>
      </c>
      <c r="B65" s="36" t="s">
        <v>75</v>
      </c>
      <c r="C65" s="37"/>
      <c r="D65" s="38"/>
      <c r="E65" s="14"/>
      <c r="F65" s="15"/>
    </row>
    <row r="66" spans="1:6" ht="84" x14ac:dyDescent="0.35">
      <c r="A66" s="23" t="s">
        <v>76</v>
      </c>
      <c r="B66" s="10" t="s">
        <v>77</v>
      </c>
      <c r="C66" s="11" t="s">
        <v>78</v>
      </c>
      <c r="D66" s="11">
        <v>33</v>
      </c>
      <c r="E66" s="12"/>
      <c r="F66" s="13"/>
    </row>
    <row r="67" spans="1:6" ht="70" x14ac:dyDescent="0.35">
      <c r="A67" s="23" t="s">
        <v>79</v>
      </c>
      <c r="B67" s="10" t="s">
        <v>80</v>
      </c>
      <c r="C67" s="11" t="s">
        <v>78</v>
      </c>
      <c r="D67" s="11">
        <f>0.1*32</f>
        <v>3.2</v>
      </c>
      <c r="E67" s="12"/>
      <c r="F67" s="13"/>
    </row>
    <row r="68" spans="1:6" x14ac:dyDescent="0.35">
      <c r="A68" s="35" t="s">
        <v>81</v>
      </c>
      <c r="B68" s="36" t="s">
        <v>82</v>
      </c>
      <c r="C68" s="37"/>
      <c r="D68" s="38"/>
      <c r="E68" s="39"/>
      <c r="F68" s="13"/>
    </row>
    <row r="69" spans="1:6" ht="168" x14ac:dyDescent="0.35">
      <c r="A69" s="23" t="s">
        <v>81</v>
      </c>
      <c r="B69" s="10" t="s">
        <v>83</v>
      </c>
      <c r="C69" s="11" t="s">
        <v>84</v>
      </c>
      <c r="D69" s="11"/>
      <c r="E69" s="12"/>
      <c r="F69" s="13"/>
    </row>
    <row r="70" spans="1:6" ht="70" x14ac:dyDescent="0.35">
      <c r="A70" s="23" t="s">
        <v>85</v>
      </c>
      <c r="B70" s="10" t="s">
        <v>86</v>
      </c>
      <c r="C70" s="11" t="s">
        <v>87</v>
      </c>
      <c r="D70" s="11">
        <f>8*4+2*1.5</f>
        <v>35</v>
      </c>
      <c r="E70" s="12"/>
      <c r="F70" s="13"/>
    </row>
    <row r="71" spans="1:6" x14ac:dyDescent="0.35">
      <c r="A71" s="23" t="s">
        <v>88</v>
      </c>
      <c r="B71" s="10" t="s">
        <v>89</v>
      </c>
      <c r="C71" s="11" t="s">
        <v>90</v>
      </c>
      <c r="D71" s="11">
        <v>8</v>
      </c>
      <c r="E71" s="12"/>
      <c r="F71" s="13"/>
    </row>
    <row r="72" spans="1:6" ht="28" x14ac:dyDescent="0.35">
      <c r="A72" s="23" t="s">
        <v>91</v>
      </c>
      <c r="B72" s="10" t="s">
        <v>92</v>
      </c>
      <c r="C72" s="11" t="s">
        <v>90</v>
      </c>
      <c r="D72" s="11">
        <v>4.5</v>
      </c>
      <c r="E72" s="12"/>
      <c r="F72" s="13"/>
    </row>
    <row r="73" spans="1:6" ht="42" x14ac:dyDescent="0.35">
      <c r="A73" s="23" t="s">
        <v>93</v>
      </c>
      <c r="B73" s="10" t="s">
        <v>94</v>
      </c>
      <c r="C73" s="11" t="s">
        <v>90</v>
      </c>
      <c r="D73" s="11">
        <v>1</v>
      </c>
      <c r="E73" s="12"/>
      <c r="F73" s="13"/>
    </row>
    <row r="74" spans="1:6" ht="28" x14ac:dyDescent="0.35">
      <c r="A74" s="23" t="s">
        <v>95</v>
      </c>
      <c r="B74" s="10" t="s">
        <v>96</v>
      </c>
      <c r="C74" s="11" t="s">
        <v>97</v>
      </c>
      <c r="D74" s="11">
        <f>2.4+1.4</f>
        <v>3.8</v>
      </c>
      <c r="E74" s="12"/>
      <c r="F74" s="13"/>
    </row>
    <row r="75" spans="1:6" ht="98" x14ac:dyDescent="0.35">
      <c r="A75" s="23" t="s">
        <v>98</v>
      </c>
      <c r="B75" s="10" t="s">
        <v>99</v>
      </c>
      <c r="C75" s="11" t="s">
        <v>87</v>
      </c>
      <c r="D75" s="11">
        <v>32</v>
      </c>
      <c r="E75" s="12"/>
      <c r="F75" s="13"/>
    </row>
    <row r="76" spans="1:6" x14ac:dyDescent="0.35">
      <c r="A76" s="35" t="s">
        <v>100</v>
      </c>
      <c r="B76" s="36" t="s">
        <v>101</v>
      </c>
      <c r="C76" s="37"/>
      <c r="D76" s="38"/>
      <c r="E76" s="14"/>
      <c r="F76" s="15"/>
    </row>
    <row r="77" spans="1:6" ht="126" x14ac:dyDescent="0.35">
      <c r="A77" s="23" t="s">
        <v>102</v>
      </c>
      <c r="B77" s="10" t="s">
        <v>103</v>
      </c>
      <c r="C77" s="11" t="s">
        <v>104</v>
      </c>
      <c r="D77" s="11">
        <v>3.5</v>
      </c>
      <c r="E77" s="12"/>
      <c r="F77" s="13"/>
    </row>
    <row r="78" spans="1:6" ht="112" x14ac:dyDescent="0.35">
      <c r="A78" s="23" t="s">
        <v>105</v>
      </c>
      <c r="B78" s="10" t="s">
        <v>106</v>
      </c>
      <c r="C78" s="11" t="s">
        <v>104</v>
      </c>
      <c r="D78" s="11">
        <v>8.5</v>
      </c>
      <c r="E78" s="12"/>
      <c r="F78" s="13">
        <f t="shared" ref="F78" si="0">D78*E78</f>
        <v>0</v>
      </c>
    </row>
    <row r="79" spans="1:6" x14ac:dyDescent="0.35">
      <c r="A79" s="35" t="s">
        <v>107</v>
      </c>
      <c r="B79" s="36" t="s">
        <v>108</v>
      </c>
      <c r="C79" s="37"/>
      <c r="D79" s="38"/>
      <c r="E79" s="14"/>
      <c r="F79" s="15"/>
    </row>
    <row r="80" spans="1:6" ht="84" x14ac:dyDescent="0.35">
      <c r="A80" s="23" t="s">
        <v>109</v>
      </c>
      <c r="B80" s="10" t="s">
        <v>110</v>
      </c>
      <c r="C80" s="11" t="s">
        <v>87</v>
      </c>
      <c r="D80" s="11">
        <f>3.5*28</f>
        <v>98</v>
      </c>
      <c r="E80" s="12"/>
      <c r="F80" s="13"/>
    </row>
    <row r="81" spans="1:6" x14ac:dyDescent="0.35">
      <c r="A81" s="35" t="s">
        <v>111</v>
      </c>
      <c r="B81" s="36" t="s">
        <v>112</v>
      </c>
      <c r="C81" s="37"/>
      <c r="D81" s="38"/>
      <c r="E81" s="14"/>
      <c r="F81" s="15"/>
    </row>
    <row r="82" spans="1:6" ht="84" x14ac:dyDescent="0.35">
      <c r="A82" s="23" t="s">
        <v>113</v>
      </c>
      <c r="B82" s="10" t="s">
        <v>114</v>
      </c>
      <c r="C82" s="11" t="s">
        <v>87</v>
      </c>
      <c r="D82" s="11">
        <f>24*4.4</f>
        <v>105.60000000000001</v>
      </c>
      <c r="E82" s="12"/>
      <c r="F82" s="13">
        <f t="shared" ref="F82" si="1">D82*E82</f>
        <v>0</v>
      </c>
    </row>
    <row r="83" spans="1:6" ht="98" x14ac:dyDescent="0.35">
      <c r="A83" s="23" t="s">
        <v>115</v>
      </c>
      <c r="B83" s="10" t="s">
        <v>116</v>
      </c>
      <c r="C83" s="11" t="s">
        <v>87</v>
      </c>
      <c r="D83" s="11">
        <v>136</v>
      </c>
      <c r="E83" s="12"/>
      <c r="F83" s="13"/>
    </row>
    <row r="84" spans="1:6" ht="84" x14ac:dyDescent="0.35">
      <c r="A84" s="23" t="s">
        <v>117</v>
      </c>
      <c r="B84" s="10" t="s">
        <v>118</v>
      </c>
      <c r="C84" s="11" t="s">
        <v>87</v>
      </c>
      <c r="D84" s="11">
        <f>D83-D85</f>
        <v>104</v>
      </c>
      <c r="E84" s="12"/>
      <c r="F84" s="13"/>
    </row>
    <row r="85" spans="1:6" ht="70" x14ac:dyDescent="0.35">
      <c r="A85" s="23" t="s">
        <v>119</v>
      </c>
      <c r="B85" s="10" t="s">
        <v>120</v>
      </c>
      <c r="C85" s="11" t="s">
        <v>87</v>
      </c>
      <c r="D85" s="11">
        <v>32</v>
      </c>
      <c r="E85" s="12"/>
      <c r="F85" s="13"/>
    </row>
    <row r="86" spans="1:6" ht="154" x14ac:dyDescent="0.35">
      <c r="A86" s="23" t="s">
        <v>121</v>
      </c>
      <c r="B86" s="10" t="s">
        <v>122</v>
      </c>
      <c r="C86" s="11" t="s">
        <v>123</v>
      </c>
      <c r="D86" s="11">
        <f>D82</f>
        <v>105.60000000000001</v>
      </c>
      <c r="E86" s="12"/>
      <c r="F86" s="13"/>
    </row>
    <row r="87" spans="1:6" x14ac:dyDescent="0.35">
      <c r="A87" s="35" t="s">
        <v>124</v>
      </c>
      <c r="B87" s="36" t="s">
        <v>125</v>
      </c>
      <c r="C87" s="37"/>
      <c r="D87" s="38"/>
      <c r="E87" s="14"/>
      <c r="F87" s="15"/>
    </row>
    <row r="88" spans="1:6" ht="154" x14ac:dyDescent="0.35">
      <c r="A88" s="23" t="s">
        <v>126</v>
      </c>
      <c r="B88" s="10" t="s">
        <v>127</v>
      </c>
      <c r="C88" s="11" t="s">
        <v>87</v>
      </c>
      <c r="D88" s="11">
        <v>8</v>
      </c>
      <c r="E88" s="12"/>
      <c r="F88" s="13"/>
    </row>
    <row r="89" spans="1:6" ht="24.9" customHeight="1" x14ac:dyDescent="0.35">
      <c r="A89" s="23" t="s">
        <v>128</v>
      </c>
      <c r="B89" s="10" t="s">
        <v>129</v>
      </c>
      <c r="C89" s="11" t="s">
        <v>41</v>
      </c>
      <c r="D89" s="11">
        <v>1</v>
      </c>
      <c r="E89" s="12"/>
      <c r="F89" s="13"/>
    </row>
    <row r="90" spans="1:6" x14ac:dyDescent="0.35">
      <c r="A90" s="40" t="s">
        <v>130</v>
      </c>
      <c r="B90" s="36" t="s">
        <v>131</v>
      </c>
      <c r="C90" s="41"/>
      <c r="D90" s="38"/>
      <c r="E90" s="14"/>
      <c r="F90" s="15"/>
    </row>
    <row r="91" spans="1:6" ht="56" x14ac:dyDescent="0.35">
      <c r="A91" s="23" t="s">
        <v>132</v>
      </c>
      <c r="B91" s="10" t="s">
        <v>133</v>
      </c>
      <c r="C91" s="11" t="s">
        <v>97</v>
      </c>
      <c r="D91" s="11">
        <f>4*2</f>
        <v>8</v>
      </c>
      <c r="E91" s="12"/>
      <c r="F91" s="13"/>
    </row>
    <row r="92" spans="1:6" ht="18" x14ac:dyDescent="0.35">
      <c r="A92" s="34">
        <v>2</v>
      </c>
      <c r="B92" s="63" t="s">
        <v>134</v>
      </c>
      <c r="C92" s="63"/>
      <c r="D92" s="63"/>
      <c r="E92" s="12"/>
      <c r="F92" s="13"/>
    </row>
    <row r="93" spans="1:6" ht="294" x14ac:dyDescent="0.35">
      <c r="A93" s="23">
        <v>2.1</v>
      </c>
      <c r="B93" s="10" t="s">
        <v>135</v>
      </c>
      <c r="C93" s="11" t="s">
        <v>43</v>
      </c>
      <c r="D93" s="11">
        <v>82</v>
      </c>
      <c r="E93" s="12"/>
      <c r="F93" s="13"/>
    </row>
    <row r="94" spans="1:6" ht="294" x14ac:dyDescent="0.35">
      <c r="A94" s="23">
        <v>2.2000000000000002</v>
      </c>
      <c r="B94" s="10" t="s">
        <v>136</v>
      </c>
      <c r="C94" s="11" t="s">
        <v>43</v>
      </c>
      <c r="D94" s="11">
        <v>100</v>
      </c>
      <c r="E94" s="12"/>
      <c r="F94" s="13"/>
    </row>
    <row r="95" spans="1:6" ht="70" x14ac:dyDescent="0.35">
      <c r="A95" s="23">
        <v>2.2999999999999998</v>
      </c>
      <c r="B95" s="10" t="s">
        <v>137</v>
      </c>
      <c r="C95" s="11" t="s">
        <v>43</v>
      </c>
      <c r="D95" s="11">
        <v>14</v>
      </c>
      <c r="E95" s="12"/>
      <c r="F95" s="13"/>
    </row>
    <row r="96" spans="1:6" ht="112" x14ac:dyDescent="0.35">
      <c r="A96" s="23">
        <v>2.4</v>
      </c>
      <c r="B96" s="10" t="s">
        <v>138</v>
      </c>
      <c r="C96" s="11" t="s">
        <v>41</v>
      </c>
      <c r="D96" s="11">
        <v>7</v>
      </c>
      <c r="E96" s="12"/>
      <c r="F96" s="13"/>
    </row>
    <row r="97" spans="1:6" x14ac:dyDescent="0.35">
      <c r="A97" s="42">
        <v>3</v>
      </c>
      <c r="B97" s="43" t="s">
        <v>143</v>
      </c>
      <c r="C97" s="44"/>
      <c r="D97" s="44"/>
      <c r="E97" s="45"/>
      <c r="F97" s="46"/>
    </row>
    <row r="98" spans="1:6" x14ac:dyDescent="0.35">
      <c r="A98" s="54" t="s">
        <v>7</v>
      </c>
      <c r="B98" s="55"/>
      <c r="C98" s="55"/>
      <c r="D98" s="55"/>
      <c r="E98" s="56"/>
      <c r="F98" s="60"/>
    </row>
    <row r="99" spans="1:6" x14ac:dyDescent="0.35">
      <c r="A99" s="57"/>
      <c r="B99" s="58"/>
      <c r="C99" s="58"/>
      <c r="D99" s="58"/>
      <c r="E99" s="59"/>
      <c r="F99" s="60"/>
    </row>
    <row r="100" spans="1:6" ht="16" x14ac:dyDescent="0.35">
      <c r="A100" s="44"/>
      <c r="B100" s="47"/>
      <c r="C100" s="48"/>
      <c r="D100" s="48"/>
      <c r="E100" s="49"/>
    </row>
    <row r="101" spans="1:6" ht="16" x14ac:dyDescent="0.35">
      <c r="A101" s="44"/>
      <c r="B101" s="47"/>
      <c r="C101" s="48"/>
      <c r="D101" s="48"/>
      <c r="E101" s="49"/>
    </row>
    <row r="102" spans="1:6" ht="16" x14ac:dyDescent="0.35">
      <c r="A102" s="44"/>
      <c r="B102" s="47"/>
      <c r="C102" s="48"/>
      <c r="D102" s="48"/>
      <c r="E102" s="49"/>
    </row>
    <row r="103" spans="1:6" ht="16" x14ac:dyDescent="0.35">
      <c r="A103" s="44"/>
      <c r="B103" s="47"/>
      <c r="C103" s="48"/>
      <c r="D103" s="48"/>
      <c r="E103" s="49"/>
    </row>
    <row r="104" spans="1:6" ht="16" x14ac:dyDescent="0.35">
      <c r="A104" s="44"/>
      <c r="B104" s="47"/>
      <c r="C104" s="48"/>
      <c r="D104" s="48"/>
      <c r="E104" s="49"/>
    </row>
    <row r="105" spans="1:6" ht="16" x14ac:dyDescent="0.35">
      <c r="A105" s="44"/>
      <c r="B105" s="47"/>
      <c r="C105" s="48"/>
      <c r="D105" s="48"/>
      <c r="E105" s="49"/>
    </row>
    <row r="106" spans="1:6" ht="16" x14ac:dyDescent="0.35">
      <c r="A106" s="44"/>
      <c r="B106" s="47"/>
      <c r="C106" s="48"/>
      <c r="D106" s="48"/>
      <c r="E106" s="49"/>
    </row>
  </sheetData>
  <mergeCells count="20">
    <mergeCell ref="B27:D27"/>
    <mergeCell ref="A1:D1"/>
    <mergeCell ref="A2:D2"/>
    <mergeCell ref="B4:D4"/>
    <mergeCell ref="B5:D5"/>
    <mergeCell ref="B7:D7"/>
    <mergeCell ref="B11:D11"/>
    <mergeCell ref="B13:D13"/>
    <mergeCell ref="C14:D14"/>
    <mergeCell ref="B20:D20"/>
    <mergeCell ref="B23:D23"/>
    <mergeCell ref="B25:D25"/>
    <mergeCell ref="A98:E99"/>
    <mergeCell ref="F98:F99"/>
    <mergeCell ref="B29:D29"/>
    <mergeCell ref="B43:D43"/>
    <mergeCell ref="B56:D56"/>
    <mergeCell ref="A63:D63"/>
    <mergeCell ref="B64:D64"/>
    <mergeCell ref="B92:D92"/>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ERP-Link DM Component" ma:contentTypeID="0x010100425E4FEA7D099642AAA0DD04D8D52E24001031C0AD6F45114AA486E11B593AB501" ma:contentTypeVersion="30" ma:contentTypeDescription="Gimmal Link DM SAP Component content type" ma:contentTypeScope="" ma:versionID="546e45f9a47de24223035f120f6ad459">
  <xsd:schema xmlns:xsd="http://www.w3.org/2001/XMLSchema" xmlns:xs="http://www.w3.org/2001/XMLSchema" xmlns:p="http://schemas.microsoft.com/office/2006/metadata/properties" xmlns:ns1="http://schemas.microsoft.com/sharepoint/v3" xmlns:ns2="d19f79d6-6f02-48c0-bb3a-bd4410d3caa6" xmlns:ns3="1fe6770b-bf65-4124-8120-b35021e96cc2" targetNamespace="http://schemas.microsoft.com/office/2006/metadata/properties" ma:root="true" ma:fieldsID="454b7f3d8dd6f7cf607c85aa6d5cffba" ns1:_="" ns2:_="" ns3:_="">
    <xsd:import namespace="http://schemas.microsoft.com/sharepoint/v3"/>
    <xsd:import namespace="d19f79d6-6f02-48c0-bb3a-bd4410d3caa6"/>
    <xsd:import namespace="1fe6770b-bf65-4124-8120-b35021e96cc2"/>
    <xsd:element name="properties">
      <xsd:complexType>
        <xsd:sequence>
          <xsd:element name="documentManagement">
            <xsd:complexType>
              <xsd:all>
                <xsd:element ref="ns2:boundary" minOccurs="0"/>
                <xsd:element ref="ns2:charset" minOccurs="0"/>
                <xsd:element ref="ns2:Content-Length" minOccurs="0"/>
                <xsd:element ref="ns2:Content-Type" minOccurs="0"/>
                <xsd:element ref="ns2:docProt" minOccurs="0"/>
                <xsd:element ref="ns2:DocStatus" minOccurs="0"/>
                <xsd:element ref="ns2:X-compDateC" minOccurs="0"/>
                <xsd:element ref="ns2:X-compDateM" minOccurs="0"/>
                <xsd:element ref="ns2:X-compId" minOccurs="0"/>
                <xsd:element ref="ns2:X-compTimeC" minOccurs="0"/>
                <xsd:element ref="ns2:X-compTimeM" minOccurs="0"/>
                <xsd:element ref="ns2:X-Content-Length" minOccurs="0"/>
                <xsd:element ref="ns2:X-contRep" minOccurs="0"/>
                <xsd:element ref="ns2:X-dateC" minOccurs="0"/>
                <xsd:element ref="ns2:X-dateM" minOccurs="0"/>
                <xsd:element ref="ns2:X-docId" minOccurs="0"/>
                <xsd:element ref="ns2:X-numComps" minOccurs="0"/>
                <xsd:element ref="ns2:X-pVersion" minOccurs="0"/>
                <xsd:element ref="ns2:X-timeC" minOccurs="0"/>
                <xsd:element ref="ns2:X-timeM" minOccurs="0"/>
                <xsd:element ref="ns3:MediaServiceMetadata" minOccurs="0"/>
                <xsd:element ref="ns3:MediaServiceFastMetadata" minOccurs="0"/>
                <xsd:element ref="ns3:MediaServiceAutoKeyPoints" minOccurs="0"/>
                <xsd:element ref="ns3:MediaServiceKeyPoints" minOccurs="0"/>
                <xsd:element ref="ns1:_ip_UnifiedCompliancePolicyProperties" minOccurs="0"/>
                <xsd:element ref="ns1:_ip_UnifiedCompliancePolicyUIAction"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32" nillable="true" ma:displayName="Unified Compliance Policy Properties" ma:hidden="true" ma:internalName="_ip_UnifiedCompliancePolicyProperties">
      <xsd:simpleType>
        <xsd:restriction base="dms:Note"/>
      </xsd:simpleType>
    </xsd:element>
    <xsd:element name="_ip_UnifiedCompliancePolicyUIAction" ma:index="3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19f79d6-6f02-48c0-bb3a-bd4410d3caa6" elementFormDefault="qualified">
    <xsd:import namespace="http://schemas.microsoft.com/office/2006/documentManagement/types"/>
    <xsd:import namespace="http://schemas.microsoft.com/office/infopath/2007/PartnerControls"/>
    <xsd:element name="boundary" ma:index="8" nillable="true" ma:displayName="boundary" ma:internalName="boundary">
      <xsd:simpleType>
        <xsd:restriction base="dms:Text"/>
      </xsd:simpleType>
    </xsd:element>
    <xsd:element name="charset" ma:index="9" nillable="true" ma:displayName="charset" ma:internalName="charset">
      <xsd:simpleType>
        <xsd:restriction base="dms:Text"/>
      </xsd:simpleType>
    </xsd:element>
    <xsd:element name="Content-Length" ma:index="10" nillable="true" ma:displayName="Content-Length" ma:internalName="Content_x002d_Length">
      <xsd:simpleType>
        <xsd:restriction base="dms:Text"/>
      </xsd:simpleType>
    </xsd:element>
    <xsd:element name="Content-Type" ma:index="11" nillable="true" ma:displayName="Content-Type" ma:internalName="Content_x002d_Type">
      <xsd:simpleType>
        <xsd:restriction base="dms:Text"/>
      </xsd:simpleType>
    </xsd:element>
    <xsd:element name="docProt" ma:index="12" nillable="true" ma:displayName="docProt" ma:internalName="docProt">
      <xsd:simpleType>
        <xsd:restriction base="dms:Text"/>
      </xsd:simpleType>
    </xsd:element>
    <xsd:element name="DocStatus" ma:index="13" nillable="true" ma:displayName="DocStatus" ma:internalName="DocStatus">
      <xsd:simpleType>
        <xsd:restriction base="dms:Text"/>
      </xsd:simpleType>
    </xsd:element>
    <xsd:element name="X-compDateC" ma:index="14" nillable="true" ma:displayName="X-compDateC" ma:internalName="X_x002d_compDateC">
      <xsd:simpleType>
        <xsd:restriction base="dms:Text"/>
      </xsd:simpleType>
    </xsd:element>
    <xsd:element name="X-compDateM" ma:index="15" nillable="true" ma:displayName="X-compDateM" ma:internalName="X_x002d_compDateM">
      <xsd:simpleType>
        <xsd:restriction base="dms:Text"/>
      </xsd:simpleType>
    </xsd:element>
    <xsd:element name="X-compId" ma:index="16" nillable="true" ma:displayName="X-compId" ma:internalName="X_x002d_compId">
      <xsd:simpleType>
        <xsd:restriction base="dms:Text"/>
      </xsd:simpleType>
    </xsd:element>
    <xsd:element name="X-compTimeC" ma:index="17" nillable="true" ma:displayName="X-compTimeC" ma:internalName="X_x002d_compTimeC">
      <xsd:simpleType>
        <xsd:restriction base="dms:Text"/>
      </xsd:simpleType>
    </xsd:element>
    <xsd:element name="X-compTimeM" ma:index="18" nillable="true" ma:displayName="X-compTimeM" ma:internalName="X_x002d_compTimeM">
      <xsd:simpleType>
        <xsd:restriction base="dms:Text"/>
      </xsd:simpleType>
    </xsd:element>
    <xsd:element name="X-Content-Length" ma:index="19" nillable="true" ma:displayName="X-Content-Length" ma:internalName="X_x002d_Content_x002d_Length">
      <xsd:simpleType>
        <xsd:restriction base="dms:Text"/>
      </xsd:simpleType>
    </xsd:element>
    <xsd:element name="X-contRep" ma:index="20" nillable="true" ma:displayName="X-contRep" ma:internalName="X_x002d_contRep">
      <xsd:simpleType>
        <xsd:restriction base="dms:Text"/>
      </xsd:simpleType>
    </xsd:element>
    <xsd:element name="X-dateC" ma:index="21" nillable="true" ma:displayName="X-dateC" ma:internalName="X_x002d_dateC">
      <xsd:simpleType>
        <xsd:restriction base="dms:Text"/>
      </xsd:simpleType>
    </xsd:element>
    <xsd:element name="X-dateM" ma:index="22" nillable="true" ma:displayName="X-dateM" ma:internalName="X_x002d_dateM">
      <xsd:simpleType>
        <xsd:restriction base="dms:Text"/>
      </xsd:simpleType>
    </xsd:element>
    <xsd:element name="X-docId" ma:index="23" nillable="true" ma:displayName="X-docId" ma:internalName="X_x002d_docId">
      <xsd:simpleType>
        <xsd:restriction base="dms:Text"/>
      </xsd:simpleType>
    </xsd:element>
    <xsd:element name="X-numComps" ma:index="24" nillable="true" ma:displayName="X-numComps" ma:internalName="X_x002d_numComps">
      <xsd:simpleType>
        <xsd:restriction base="dms:Text"/>
      </xsd:simpleType>
    </xsd:element>
    <xsd:element name="X-pVersion" ma:index="25" nillable="true" ma:displayName="X-pVersion" ma:internalName="X_x002d_pVersion">
      <xsd:simpleType>
        <xsd:restriction base="dms:Text"/>
      </xsd:simpleType>
    </xsd:element>
    <xsd:element name="X-timeC" ma:index="26" nillable="true" ma:displayName="X-timeC" ma:internalName="X_x002d_timeC">
      <xsd:simpleType>
        <xsd:restriction base="dms:Text"/>
      </xsd:simpleType>
    </xsd:element>
    <xsd:element name="X-timeM" ma:index="27" nillable="true" ma:displayName="X-timeM" ma:internalName="X_x002d_timeM">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fe6770b-bf65-4124-8120-b35021e96cc2" elementFormDefault="qualified">
    <xsd:import namespace="http://schemas.microsoft.com/office/2006/documentManagement/types"/>
    <xsd:import namespace="http://schemas.microsoft.com/office/infopath/2007/PartnerControls"/>
    <xsd:element name="MediaServiceMetadata" ma:index="28" nillable="true" ma:displayName="MediaServiceMetadata" ma:hidden="true" ma:internalName="MediaServiceMetadata" ma:readOnly="true">
      <xsd:simpleType>
        <xsd:restriction base="dms:Note"/>
      </xsd:simpleType>
    </xsd:element>
    <xsd:element name="MediaServiceFastMetadata" ma:index="29" nillable="true" ma:displayName="MediaServiceFastMetadata" ma:hidden="true" ma:internalName="MediaServiceFastMetadata" ma:readOnly="true">
      <xsd:simpleType>
        <xsd:restriction base="dms:Note"/>
      </xsd:simpleType>
    </xsd:element>
    <xsd:element name="MediaServiceAutoKeyPoints" ma:index="30" nillable="true" ma:displayName="MediaServiceAutoKeyPoints" ma:hidden="true" ma:internalName="MediaServiceAutoKeyPoints" ma:readOnly="true">
      <xsd:simpleType>
        <xsd:restriction base="dms:Note"/>
      </xsd:simpleType>
    </xsd:element>
    <xsd:element name="MediaServiceKeyPoints" ma:index="31" nillable="true" ma:displayName="KeyPoints" ma:internalName="MediaServiceKeyPoints" ma:readOnly="true">
      <xsd:simpleType>
        <xsd:restriction base="dms:Note">
          <xsd:maxLength value="255"/>
        </xsd:restriction>
      </xsd:simpleType>
    </xsd:element>
    <xsd:element name="MediaServiceObjectDetectorVersions" ma:index="3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35"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X-Content-Length xmlns="d19f79d6-6f02-48c0-bb3a-bd4410d3caa6">24992</X-Content-Length>
    <X-timeC xmlns="d19f79d6-6f02-48c0-bb3a-bd4410d3caa6" xsi:nil="true"/>
    <_ip_UnifiedCompliancePolicyUIAction xmlns="http://schemas.microsoft.com/sharepoint/v3" xsi:nil="true"/>
    <X-compTimeC xmlns="d19f79d6-6f02-48c0-bb3a-bd4410d3caa6">08:11:45</X-compTimeC>
    <boundary xmlns="d19f79d6-6f02-48c0-bb3a-bd4410d3caa6" xsi:nil="true"/>
    <X-compDateC xmlns="d19f79d6-6f02-48c0-bb3a-bd4410d3caa6">2024-06-13</X-compDateC>
    <X-pVersion xmlns="d19f79d6-6f02-48c0-bb3a-bd4410d3caa6">0045</X-pVersion>
    <X-compDateM xmlns="d19f79d6-6f02-48c0-bb3a-bd4410d3caa6">2024-06-13</X-compDateM>
    <X-contRep xmlns="d19f79d6-6f02-48c0-bb3a-bd4410d3caa6">P6</X-contRep>
    <X-docId xmlns="d19f79d6-6f02-48c0-bb3a-bd4410d3caa6">000D3A3A1EA31EDF8AAB91B554774127</X-docId>
    <X-compTimeM xmlns="d19f79d6-6f02-48c0-bb3a-bd4410d3caa6">08:11:45</X-compTimeM>
    <charset xmlns="d19f79d6-6f02-48c0-bb3a-bd4410d3caa6" xsi:nil="true"/>
    <_ip_UnifiedCompliancePolicyProperties xmlns="http://schemas.microsoft.com/sharepoint/v3" xsi:nil="true"/>
    <DocStatus xmlns="d19f79d6-6f02-48c0-bb3a-bd4410d3caa6" xsi:nil="true"/>
    <X-compId xmlns="d19f79d6-6f02-48c0-bb3a-bd4410d3caa6">data</X-compId>
    <X-dateM xmlns="d19f79d6-6f02-48c0-bb3a-bd4410d3caa6" xsi:nil="true"/>
    <Content-Type xmlns="d19f79d6-6f02-48c0-bb3a-bd4410d3caa6">application/vnd.openxmlformats-officedocument.spreadsheetml.sheet</Content-Type>
    <X-timeM xmlns="d19f79d6-6f02-48c0-bb3a-bd4410d3caa6" xsi:nil="true"/>
    <X-dateC xmlns="d19f79d6-6f02-48c0-bb3a-bd4410d3caa6" xsi:nil="true"/>
    <Content-Length xmlns="d19f79d6-6f02-48c0-bb3a-bd4410d3caa6">24992</Content-Length>
    <docProt xmlns="d19f79d6-6f02-48c0-bb3a-bd4410d3caa6">rcud</docProt>
    <X-numComps xmlns="d19f79d6-6f02-48c0-bb3a-bd4410d3caa6"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75DAC94-55DE-45E0-904B-22BBE3C8F89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d19f79d6-6f02-48c0-bb3a-bd4410d3caa6"/>
    <ds:schemaRef ds:uri="1fe6770b-bf65-4124-8120-b35021e96cc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8DCCD4B-8905-4402-8204-50920F137E8D}">
  <ds:schemaRefs>
    <ds:schemaRef ds:uri="http://schemas.microsoft.com/office/2006/metadata/properties"/>
    <ds:schemaRef ds:uri="http://schemas.microsoft.com/office/infopath/2007/PartnerControls"/>
    <ds:schemaRef ds:uri="d19f79d6-6f02-48c0-bb3a-bd4410d3caa6"/>
    <ds:schemaRef ds:uri="http://schemas.microsoft.com/sharepoint/v3"/>
  </ds:schemaRefs>
</ds:datastoreItem>
</file>

<file path=customXml/itemProps3.xml><?xml version="1.0" encoding="utf-8"?>
<ds:datastoreItem xmlns:ds="http://schemas.openxmlformats.org/officeDocument/2006/customXml" ds:itemID="{31B57FAE-511C-4547-9264-B4D3D8B06C3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BoQ for Matabaan Minigrid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Carol Martines</dc:creator>
  <cp:lastModifiedBy>Eng chris Kikechi</cp:lastModifiedBy>
  <dcterms:created xsi:type="dcterms:W3CDTF">2024-06-11T12:47:33Z</dcterms:created>
  <dcterms:modified xsi:type="dcterms:W3CDTF">2024-07-09T07:09:44Z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059aa38-f392-4105-be92-628035578272_Enabled">
    <vt:lpwstr>true</vt:lpwstr>
  </property>
  <property fmtid="{D5CDD505-2E9C-101B-9397-08002B2CF9AE}" pid="3" name="MSIP_Label_2059aa38-f392-4105-be92-628035578272_SetDate">
    <vt:lpwstr>2024-06-11T15:43:15Z</vt:lpwstr>
  </property>
  <property fmtid="{D5CDD505-2E9C-101B-9397-08002B2CF9AE}" pid="4" name="MSIP_Label_2059aa38-f392-4105-be92-628035578272_Method">
    <vt:lpwstr>Standard</vt:lpwstr>
  </property>
  <property fmtid="{D5CDD505-2E9C-101B-9397-08002B2CF9AE}" pid="5" name="MSIP_Label_2059aa38-f392-4105-be92-628035578272_Name">
    <vt:lpwstr>IOMLb0020IN123173</vt:lpwstr>
  </property>
  <property fmtid="{D5CDD505-2E9C-101B-9397-08002B2CF9AE}" pid="6" name="MSIP_Label_2059aa38-f392-4105-be92-628035578272_SiteId">
    <vt:lpwstr>1588262d-23fb-43b4-bd6e-bce49c8e6186</vt:lpwstr>
  </property>
  <property fmtid="{D5CDD505-2E9C-101B-9397-08002B2CF9AE}" pid="7" name="MSIP_Label_2059aa38-f392-4105-be92-628035578272_ActionId">
    <vt:lpwstr>f249bee5-1a3d-4742-997e-b2b1f9286fcb</vt:lpwstr>
  </property>
  <property fmtid="{D5CDD505-2E9C-101B-9397-08002B2CF9AE}" pid="8" name="MSIP_Label_2059aa38-f392-4105-be92-628035578272_ContentBits">
    <vt:lpwstr>0</vt:lpwstr>
  </property>
  <property fmtid="{D5CDD505-2E9C-101B-9397-08002B2CF9AE}" pid="9" name="ContentTypeId">
    <vt:lpwstr>0x010100425E4FEA7D099642AAA0DD04D8D52E24001031C0AD6F45114AA486E11B593AB501</vt:lpwstr>
  </property>
</Properties>
</file>