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G:\Shared drives\Cities Alliance - Folders\7. Finance\7. Resource Materials &amp; Templates\1. Cities Alliance\Grants_Fiduciary Aspects\"/>
    </mc:Choice>
  </mc:AlternateContent>
  <xr:revisionPtr revIDLastSave="0" documentId="13_ncr:1_{8851D062-D217-47F0-A65C-CC56482577CD}" xr6:coauthVersionLast="47" xr6:coauthVersionMax="47" xr10:uidLastSave="{00000000-0000-0000-0000-000000000000}"/>
  <bookViews>
    <workbookView xWindow="-120" yWindow="-120" windowWidth="29040" windowHeight="15720" tabRatio="851" xr2:uid="{00000000-000D-0000-FFFF-FFFF00000000}"/>
  </bookViews>
  <sheets>
    <sheet name="Instructions" sheetId="9" r:id="rId1"/>
    <sheet name="Résumé du Budget" sheetId="7" r:id="rId2"/>
    <sheet name="A - Coûts liés au personnel" sheetId="2" r:id="rId3"/>
    <sheet name="B - Biens, Travaux &amp; Services" sheetId="3" r:id="rId4"/>
    <sheet name="C - Formations Ateliers Sém" sheetId="4" r:id="rId5"/>
    <sheet name="D - Coûts de Diffusion" sheetId="5" r:id="rId6"/>
    <sheet name="E - Equipement &amp; Autres Coûts" sheetId="6" r:id="rId7"/>
    <sheet name="III - Co-Financement" sheetId="8" r:id="rId8"/>
  </sheets>
  <definedNames>
    <definedName name="ACTIVITIES">Summary_1[I. PROJECT ACTIVITIES ]</definedName>
    <definedName name="_xlnm.Print_Area" localSheetId="6">'E - Equipement &amp; Autres Coûts'!$A$1:$H$49</definedName>
    <definedName name="Total_Activities">Summary_1[[#Totals],[TOTAL CA grant (US$)]]</definedName>
    <definedName name="Total_admin">Summary_2[[#Totals],[TOTAL CA grant (US$)]]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7" l="1"/>
  <c r="C14" i="7"/>
  <c r="C15" i="7"/>
  <c r="C16" i="7"/>
  <c r="C17" i="7"/>
  <c r="C18" i="7"/>
  <c r="C19" i="7"/>
  <c r="C20" i="7"/>
  <c r="C21" i="7"/>
  <c r="C22" i="7"/>
  <c r="C23" i="7"/>
  <c r="C24" i="7"/>
  <c r="C25" i="7"/>
  <c r="C26" i="7"/>
  <c r="D13" i="7"/>
  <c r="E13" i="7"/>
  <c r="F13" i="7"/>
  <c r="G13" i="7"/>
  <c r="D14" i="7"/>
  <c r="E14" i="7"/>
  <c r="F14" i="7"/>
  <c r="G14" i="7"/>
  <c r="D15" i="7"/>
  <c r="E15" i="7"/>
  <c r="F15" i="7"/>
  <c r="G15" i="7"/>
  <c r="D16" i="7"/>
  <c r="E16" i="7"/>
  <c r="F16" i="7"/>
  <c r="G16" i="7"/>
  <c r="D17" i="7"/>
  <c r="E17" i="7"/>
  <c r="F17" i="7"/>
  <c r="G17" i="7"/>
  <c r="D18" i="7"/>
  <c r="E18" i="7"/>
  <c r="F18" i="7"/>
  <c r="G18" i="7"/>
  <c r="D19" i="7"/>
  <c r="E19" i="7"/>
  <c r="F19" i="7"/>
  <c r="G19" i="7"/>
  <c r="D20" i="7"/>
  <c r="E20" i="7"/>
  <c r="F20" i="7"/>
  <c r="G20" i="7"/>
  <c r="D21" i="7"/>
  <c r="E21" i="7"/>
  <c r="F21" i="7"/>
  <c r="G21" i="7"/>
  <c r="D22" i="7"/>
  <c r="E22" i="7"/>
  <c r="F22" i="7"/>
  <c r="G22" i="7"/>
  <c r="D23" i="7"/>
  <c r="E23" i="7"/>
  <c r="F23" i="7"/>
  <c r="G23" i="7"/>
  <c r="D24" i="7"/>
  <c r="E24" i="7"/>
  <c r="F24" i="7"/>
  <c r="G24" i="7"/>
  <c r="D25" i="7"/>
  <c r="E25" i="7"/>
  <c r="F25" i="7"/>
  <c r="G25" i="7"/>
  <c r="D26" i="7"/>
  <c r="E26" i="7"/>
  <c r="F26" i="7"/>
  <c r="G26" i="7"/>
  <c r="D27" i="7"/>
  <c r="E27" i="7"/>
  <c r="F27" i="7"/>
  <c r="G27" i="7"/>
  <c r="H19" i="7" l="1"/>
  <c r="H25" i="7"/>
  <c r="H14" i="7"/>
  <c r="H21" i="7"/>
  <c r="H17" i="7"/>
  <c r="H18" i="7"/>
  <c r="H15" i="7"/>
  <c r="H23" i="7"/>
  <c r="H13" i="7"/>
  <c r="H22" i="7"/>
  <c r="H16" i="7"/>
  <c r="H20" i="7"/>
  <c r="H26" i="7"/>
  <c r="H24" i="7"/>
  <c r="H10" i="3" l="1"/>
  <c r="H11" i="3"/>
  <c r="H12" i="3"/>
  <c r="H13" i="3"/>
  <c r="H14" i="3"/>
  <c r="H15" i="3"/>
  <c r="H16" i="3"/>
  <c r="H17" i="3"/>
  <c r="H18" i="3"/>
  <c r="H19" i="3"/>
  <c r="H20" i="3"/>
  <c r="H21" i="3"/>
  <c r="H22" i="3"/>
  <c r="H23" i="3"/>
  <c r="H24" i="3"/>
  <c r="H19" i="2" l="1"/>
  <c r="H66" i="3" l="1"/>
  <c r="H30" i="3" l="1"/>
  <c r="H31" i="3"/>
  <c r="H32" i="3"/>
  <c r="H33" i="3"/>
  <c r="H34" i="3"/>
  <c r="H35" i="3"/>
  <c r="H36" i="3"/>
  <c r="H37" i="3"/>
  <c r="H38" i="3"/>
  <c r="H39" i="3"/>
  <c r="H40" i="3"/>
  <c r="H41" i="3"/>
  <c r="H42" i="3"/>
  <c r="H43" i="3"/>
  <c r="H44" i="3"/>
  <c r="H45" i="3"/>
  <c r="H46" i="3"/>
  <c r="H47" i="3"/>
  <c r="H48" i="3"/>
  <c r="H49" i="3"/>
  <c r="I30" i="3"/>
  <c r="I31" i="3"/>
  <c r="I32" i="3"/>
  <c r="I33" i="3"/>
  <c r="I34" i="3"/>
  <c r="I35" i="3"/>
  <c r="I36" i="3"/>
  <c r="I37" i="3"/>
  <c r="I38" i="3"/>
  <c r="I39" i="3"/>
  <c r="I40" i="3"/>
  <c r="I41" i="3"/>
  <c r="I42" i="3"/>
  <c r="I43" i="3"/>
  <c r="I44" i="3"/>
  <c r="I45" i="3"/>
  <c r="I46" i="3"/>
  <c r="I47" i="3"/>
  <c r="I48" i="3"/>
  <c r="I49" i="3"/>
  <c r="D5" i="8" l="1"/>
  <c r="D6" i="8"/>
  <c r="D7" i="8"/>
  <c r="D8" i="8"/>
  <c r="D9" i="8"/>
  <c r="G32" i="6"/>
  <c r="G33" i="6"/>
  <c r="G34" i="6"/>
  <c r="G35" i="6"/>
  <c r="G36" i="6"/>
  <c r="H5" i="6"/>
  <c r="H6" i="6"/>
  <c r="H7" i="6"/>
  <c r="H8" i="6"/>
  <c r="H9" i="6"/>
  <c r="H54" i="3"/>
  <c r="H55" i="3"/>
  <c r="H56" i="3"/>
  <c r="H57" i="3"/>
  <c r="H58" i="3"/>
  <c r="J34" i="3"/>
  <c r="J35" i="3"/>
  <c r="J36" i="3"/>
  <c r="J37" i="3"/>
  <c r="J38" i="3"/>
  <c r="H32" i="2" l="1"/>
  <c r="H33" i="2"/>
  <c r="H34" i="2"/>
  <c r="H35" i="2"/>
  <c r="H36" i="2"/>
  <c r="I32" i="2"/>
  <c r="I33" i="2"/>
  <c r="I34" i="2"/>
  <c r="I35" i="2"/>
  <c r="I36" i="2"/>
  <c r="H9" i="2"/>
  <c r="H10" i="2"/>
  <c r="H11" i="2"/>
  <c r="H12" i="2"/>
  <c r="H13" i="2"/>
  <c r="H5" i="3"/>
  <c r="H6" i="3"/>
  <c r="H7" i="3"/>
  <c r="H8" i="3"/>
  <c r="H9" i="3"/>
  <c r="J35" i="2" l="1"/>
  <c r="J34" i="2"/>
  <c r="J33" i="2"/>
  <c r="J36" i="2"/>
  <c r="J32" i="2"/>
  <c r="H31" i="7"/>
  <c r="H32" i="7"/>
  <c r="D4" i="8"/>
  <c r="D10" i="8"/>
  <c r="D11" i="8"/>
  <c r="D12" i="8"/>
  <c r="D13" i="8"/>
  <c r="D14" i="8"/>
  <c r="D15" i="8"/>
  <c r="D16" i="8"/>
  <c r="D17" i="8"/>
  <c r="D18" i="8"/>
  <c r="D19" i="8"/>
  <c r="D20" i="8"/>
  <c r="C27" i="7" l="1"/>
  <c r="H27" i="7" s="1"/>
  <c r="G29" i="6"/>
  <c r="G30" i="6"/>
  <c r="G9" i="7" s="1"/>
  <c r="G31" i="6"/>
  <c r="G37" i="6"/>
  <c r="G38" i="6"/>
  <c r="G39" i="6"/>
  <c r="G40" i="6"/>
  <c r="G41" i="6"/>
  <c r="G42" i="6"/>
  <c r="G43" i="6"/>
  <c r="H10" i="6"/>
  <c r="H11" i="6"/>
  <c r="H12" i="6"/>
  <c r="H13" i="6"/>
  <c r="G11" i="7" s="1"/>
  <c r="H14" i="6"/>
  <c r="G12" i="7" s="1"/>
  <c r="H15" i="6"/>
  <c r="H16" i="6"/>
  <c r="H17" i="6"/>
  <c r="H18" i="6"/>
  <c r="H19" i="6"/>
  <c r="G45" i="6"/>
  <c r="G10" i="7" l="1"/>
  <c r="G8" i="7"/>
  <c r="G28" i="7" s="1"/>
  <c r="H4" i="5"/>
  <c r="H5" i="5"/>
  <c r="H6" i="5"/>
  <c r="H7" i="5"/>
  <c r="H8" i="5"/>
  <c r="H9" i="5"/>
  <c r="H10" i="5"/>
  <c r="F9" i="7" l="1"/>
  <c r="F8" i="7"/>
  <c r="H4" i="4"/>
  <c r="H5" i="4"/>
  <c r="H6" i="4"/>
  <c r="H7" i="4"/>
  <c r="H8" i="4"/>
  <c r="H9" i="4"/>
  <c r="H10" i="4"/>
  <c r="H11" i="4"/>
  <c r="H12" i="4"/>
  <c r="H13" i="4"/>
  <c r="H14" i="4"/>
  <c r="H15" i="4"/>
  <c r="H16" i="4"/>
  <c r="H17" i="4"/>
  <c r="H18" i="4"/>
  <c r="H19" i="4"/>
  <c r="H20" i="4"/>
  <c r="E12" i="7" l="1"/>
  <c r="E11" i="7"/>
  <c r="E10" i="7"/>
  <c r="E9" i="7"/>
  <c r="E8" i="7"/>
  <c r="H59" i="3"/>
  <c r="H60" i="3"/>
  <c r="H61" i="3"/>
  <c r="H62" i="3"/>
  <c r="H63" i="3"/>
  <c r="E28" i="7" l="1"/>
  <c r="J31" i="3"/>
  <c r="D9" i="7" s="1"/>
  <c r="J40" i="3"/>
  <c r="J33" i="3"/>
  <c r="D11" i="7" s="1"/>
  <c r="J32" i="3"/>
  <c r="D10" i="7" s="1"/>
  <c r="J39" i="3"/>
  <c r="D12" i="7" s="1"/>
  <c r="J43" i="3"/>
  <c r="J30" i="3"/>
  <c r="D8" i="7" s="1"/>
  <c r="J41" i="3"/>
  <c r="J42" i="3"/>
  <c r="D28" i="7" l="1"/>
  <c r="H30" i="2"/>
  <c r="H31" i="2"/>
  <c r="H37" i="2"/>
  <c r="H38" i="2"/>
  <c r="H39" i="2"/>
  <c r="I30" i="2"/>
  <c r="I31" i="2"/>
  <c r="I37" i="2"/>
  <c r="I38" i="2"/>
  <c r="I39" i="2"/>
  <c r="H21" i="2"/>
  <c r="H22" i="2"/>
  <c r="H23" i="2"/>
  <c r="H8" i="2"/>
  <c r="H14" i="2"/>
  <c r="H15" i="2"/>
  <c r="H16" i="2"/>
  <c r="C12" i="7" l="1"/>
  <c r="C11" i="7"/>
  <c r="J30" i="2"/>
  <c r="J38" i="2"/>
  <c r="J37" i="2"/>
  <c r="J39" i="2"/>
  <c r="J31" i="2"/>
  <c r="D21" i="8"/>
  <c r="D22" i="8" l="1"/>
  <c r="D23" i="8"/>
  <c r="H12" i="5"/>
  <c r="F11" i="7" s="1"/>
  <c r="H11" i="7" s="1"/>
  <c r="H13" i="5"/>
  <c r="F12" i="7" s="1"/>
  <c r="H12" i="7" s="1"/>
  <c r="H14" i="5"/>
  <c r="H15" i="5"/>
  <c r="H16" i="5"/>
  <c r="H17" i="5"/>
  <c r="H18" i="5"/>
  <c r="H19" i="5"/>
  <c r="H20" i="5"/>
  <c r="H21" i="5"/>
  <c r="H22" i="5"/>
  <c r="H23" i="5"/>
  <c r="H11" i="5"/>
  <c r="F10" i="7" s="1"/>
  <c r="H22" i="4"/>
  <c r="H23" i="4"/>
  <c r="H24" i="4"/>
  <c r="H25" i="4"/>
  <c r="H26" i="4"/>
  <c r="H27" i="4"/>
  <c r="H28" i="4"/>
  <c r="H29" i="4"/>
  <c r="H30" i="4"/>
  <c r="H31" i="4"/>
  <c r="H21" i="4"/>
  <c r="H65" i="3"/>
  <c r="H67" i="3"/>
  <c r="H68" i="3"/>
  <c r="H69" i="3"/>
  <c r="H70" i="3"/>
  <c r="H71" i="3"/>
  <c r="H64" i="3"/>
  <c r="H29" i="2"/>
  <c r="F28" i="7" l="1"/>
  <c r="H40" i="2"/>
  <c r="H41" i="2"/>
  <c r="H42" i="2"/>
  <c r="H43" i="2"/>
  <c r="H44" i="2"/>
  <c r="H45" i="2"/>
  <c r="H46" i="2"/>
  <c r="H47" i="2"/>
  <c r="H48" i="2"/>
  <c r="H21" i="6"/>
  <c r="H22" i="6"/>
  <c r="H23" i="6"/>
  <c r="H24" i="6"/>
  <c r="H20" i="6"/>
  <c r="I29" i="2"/>
  <c r="I40" i="2"/>
  <c r="I41" i="2"/>
  <c r="I42" i="2"/>
  <c r="I43" i="2"/>
  <c r="H25" i="3" l="1"/>
  <c r="J42" i="2"/>
  <c r="J43" i="2"/>
  <c r="J41" i="2"/>
  <c r="J40" i="2"/>
  <c r="J29" i="2"/>
  <c r="G46" i="6"/>
  <c r="G47" i="6"/>
  <c r="G48" i="6"/>
  <c r="G44" i="6"/>
  <c r="G49" i="6" l="1"/>
  <c r="J49" i="3"/>
  <c r="J44" i="3" l="1"/>
  <c r="J47" i="3"/>
  <c r="J45" i="3"/>
  <c r="J46" i="3"/>
  <c r="J48" i="3"/>
  <c r="J50" i="3" l="1"/>
  <c r="H24" i="2"/>
  <c r="H5" i="2" l="1"/>
  <c r="C8" i="7" s="1"/>
  <c r="H8" i="7" l="1"/>
  <c r="D33" i="7"/>
  <c r="E33" i="7"/>
  <c r="F33" i="7"/>
  <c r="G33" i="7"/>
  <c r="I48" i="2"/>
  <c r="I44" i="2"/>
  <c r="I45" i="2"/>
  <c r="I46" i="2"/>
  <c r="I47" i="2"/>
  <c r="H6" i="2"/>
  <c r="C9" i="7" s="1"/>
  <c r="H9" i="7" s="1"/>
  <c r="H7" i="2"/>
  <c r="C10" i="7" s="1"/>
  <c r="H10" i="7" s="1"/>
  <c r="H17" i="2"/>
  <c r="H18" i="2"/>
  <c r="H20" i="2"/>
  <c r="C28" i="7" l="1"/>
  <c r="H28" i="7"/>
  <c r="J48" i="2"/>
  <c r="J47" i="2"/>
  <c r="J46" i="2"/>
  <c r="J45" i="2"/>
  <c r="J44" i="2"/>
  <c r="H25" i="2"/>
  <c r="D24" i="8" l="1"/>
  <c r="H35" i="7" s="1"/>
  <c r="H72" i="3" l="1"/>
  <c r="H32" i="4"/>
  <c r="H24" i="5"/>
  <c r="H25" i="6"/>
  <c r="J49" i="2" l="1"/>
  <c r="G34" i="7"/>
  <c r="F34" i="7"/>
  <c r="E34" i="7"/>
  <c r="C33" i="7" l="1"/>
  <c r="C34" i="7" s="1"/>
  <c r="D34" i="7" l="1"/>
  <c r="H33" i="7"/>
  <c r="H34" i="7" l="1"/>
  <c r="I33" i="7" l="1"/>
  <c r="H36" i="7"/>
</calcChain>
</file>

<file path=xl/sharedStrings.xml><?xml version="1.0" encoding="utf-8"?>
<sst xmlns="http://schemas.openxmlformats.org/spreadsheetml/2006/main" count="256" uniqueCount="148">
  <si>
    <t>Comments</t>
  </si>
  <si>
    <t>Staff Costs (Salaries &amp; Travel)</t>
  </si>
  <si>
    <t>TOTAL CA grant (US$)</t>
  </si>
  <si>
    <t xml:space="preserve">Unit Description </t>
  </si>
  <si>
    <t>Unit Cost</t>
  </si>
  <si>
    <t>No. of units</t>
  </si>
  <si>
    <t>TOTAL</t>
  </si>
  <si>
    <t xml:space="preserve">Type </t>
  </si>
  <si>
    <t>A</t>
  </si>
  <si>
    <t>B</t>
  </si>
  <si>
    <t>C</t>
  </si>
  <si>
    <t>D</t>
  </si>
  <si>
    <t>E</t>
  </si>
  <si>
    <t>F (A+B+C+D+E)</t>
  </si>
  <si>
    <t>Dissemination costs</t>
  </si>
  <si>
    <t>Consulting Services (Fees &amp; Travel)</t>
  </si>
  <si>
    <t>Total</t>
  </si>
  <si>
    <t>Method of Procurement</t>
  </si>
  <si>
    <t>Sources</t>
  </si>
  <si>
    <t>CASH</t>
  </si>
  <si>
    <t>II. PROJECT ADMIN&amp;SUPERVISION</t>
  </si>
  <si>
    <t>TOTAL (I+II)</t>
  </si>
  <si>
    <t>GRANDTOTAL (I+II+III)</t>
  </si>
  <si>
    <t>Training/ Workshops/ Seminars</t>
  </si>
  <si>
    <t>Fixed Assets/ Other Operating Costs</t>
  </si>
  <si>
    <t>Notes</t>
  </si>
  <si>
    <t>Sub-Activities Description</t>
  </si>
  <si>
    <t>Sub-Activities Codes</t>
  </si>
  <si>
    <t xml:space="preserve">I. PROJECT ACTIVITIES </t>
  </si>
  <si>
    <t>C- Training/Workshops/Seminars Assumptions Template</t>
  </si>
  <si>
    <t>1.</t>
  </si>
  <si>
    <t>2.</t>
  </si>
  <si>
    <t>3.</t>
  </si>
  <si>
    <t>4.</t>
  </si>
  <si>
    <t>5.</t>
  </si>
  <si>
    <t>6.</t>
  </si>
  <si>
    <t>7.</t>
  </si>
  <si>
    <t>Air (Plan, Helicopter, etc)</t>
  </si>
  <si>
    <t>Land (Train, Bus, Car, etc)</t>
  </si>
  <si>
    <t>Water ways (Boat, Cruise, Ferry, etc.)</t>
  </si>
  <si>
    <t>Air (Plane, Helicopter, etc)</t>
  </si>
  <si>
    <t>GOODS/WORKS</t>
  </si>
  <si>
    <t>Type of Goods/Works</t>
  </si>
  <si>
    <t>2</t>
  </si>
  <si>
    <t xml:space="preserve">II - </t>
  </si>
  <si>
    <t xml:space="preserve">Instructions - Comment saisir des données budgétaires dans les onglets du Modèle de Budget </t>
  </si>
  <si>
    <t>Les modèles de budget sont conçus pour simplifier le processus de préparation du budget en réduisant les saisies manuelles, augmentant ainsi la précision du budget soumis et minimisant le risque d'erreurs liées aux saisies manuelles.
Les données peuvent être saisies uniquement dans les "cellules blanches". Les "cellules vertes" sont verrouillées mais se rempliront automatiquement en fonction des entrées dans les cellules blanches.
Veuillez contacter Alemu Kidane Tekie à l'adresse atekie@citiesalliance.org pour toute question ou assistance dont vous pourriez avoir besoin, comme l'insertion de lignes supplémentaires ou tout autre soutien nécessaire à l'utilisation de ce modèle.</t>
  </si>
  <si>
    <t>Modèle de Résumé du Budget</t>
  </si>
  <si>
    <t>Titre : Insérez le nom du projet, le nom de votre organisation et la période de mise en œuvre prévue dans les trois premières lignes du modèle.</t>
  </si>
  <si>
    <t>Veuillez noter que toutes les cellules colorées sont verrouillées et ne peuvent pas être modifiées. Seules les cellules blanches peuvent accepter la saisie de données.</t>
  </si>
  <si>
    <t>Toutes les cellules colorées en vert (à l'exception de la colonne A) seront mises à jour automatiquement une fois que les données seront insérées dans les autres modèles (modèles A à E et modèle III). Vingt numéros d'activité sont indiqués dans la colonne A pour accueillir autant d'activités que possible. Aucune activité ne peut être ajoutée ou supprimée de cette colonne. Remplissez uniquement celles dont vous avez besoin et laissez le reste 'vide'. Commencez toujours par l'Activité 1.</t>
  </si>
  <si>
    <t>Décrivez chaque activité dans la colonne B "Description de l'activité", qui doit être conforme aux détails de l'activité dans la proposition.</t>
  </si>
  <si>
    <t>Insérez des commentaires dans la colonne I si nécessaire. Vous pouvez laisser vide s'il n'y a rien à ajouter.</t>
  </si>
  <si>
    <t>Remplissez les coûts pour l'Audit Indépendant et les Frais d'Administration/Supervision des Subventions dans les cellules G31 et G32 respectivement. Pour plus de détails sur l'éligibilité de ces coûts, référez-vous aux "Directives de CA sur les Dépenses Éligibles pour les Subventions", qui sont incluses dans les "documents" fournis dans l'"Appel à Propositions".</t>
  </si>
  <si>
    <t>A - Modèle d'Assumptions sur les Coûts du Personnel</t>
  </si>
  <si>
    <t>Pour l'éligibilité des coûts du personnel, veuillez vous référer aux "Directives de CA sur les Dépenses Éligibles pour les Subventions" qui sont incluses dans les "documents" fournis dans l'"Appel à Propositions".</t>
  </si>
  <si>
    <t>Veuillez noter également qu'il y a deux tableaux distincts dans cette feuille, l'un pour les Salaires du Personnel et l'autre pour les Déplacements du Personnel.</t>
  </si>
  <si>
    <t>Pour les tableaux des Salaires du Personnel et des Déplacements du Personnel - insérez uniquement des chiffres dans la colonne A. La cellule affichera automatiquement "Sous-activité" suivi du nombre inséré. Par exemple, si vous insérez "1.1", la cellule affichera "Sous-activité 1.1". Au moins une 'sous-activité' est requise pour chaque 'Activité' pour laquelle vous avez un budget dans l'onglet 'Résumé du budget'. Par exemple, si votre 'Activité2' dans l'onglet 'Résumé du budget' n'a pas de 'sous-activités', vous devez quand même insérer '2.1' pour obtenir une 'Sous-activité 2.1' afin de saisir les détails des coûts ici. Bien qu'il n'y ait pas de limitation sur le nombre de 'sous-activités' que vous pourriez avoir sous une 'Activité', il est recommandé de ne pas avoir plus de 5 à 6 'sous-activités' par 'Activité'.</t>
  </si>
  <si>
    <t>Pour les tableaux des Salaires du Personnel et des Déplacements du Personnel - dans la colonne B "Description des Sous-Activités", décrivez brièvement la 'sous-activité' conformément aux détails de la proposition.</t>
  </si>
  <si>
    <t>Dans le tableau des Salaires du Personnel - saisissez les détails dans les colonnes C-Titre du Personnel, D-Rôle/Fonction/TDR et E-Description de l'Unité. Seuls des chiffres peuvent être saisis dans les colonnes F-Coût unitaire et G-Nombre d'unités ; et la colonne H-Total sera mise à jour automatiquement. Les cellules correspondantes dans le modèle "Budget Résumé" seront également mises à jour automatiquement.</t>
  </si>
  <si>
    <t>Dans le tableau des Déplacements du Personnel - dans la colonne C-Type, sélectionnez dans le menu déroulant de chaque cellule. Vous trouverez les types d'événements prédéfinis "Air, Terre et Voie maritime" dans le menu déroulant. Seuls des chiffres peuvent être saisis dans les colonnes E-Coût moyen du transport par mission, F- Nombre moyen de jours par mission et G- Coût unitaire moyen par per diem ; et les colonnes H-J seront mises à jour automatiquement. Les cellules correspondantes dans le modèle "Budget Résumé" seront également mises à jour automatiquement.</t>
  </si>
  <si>
    <t xml:space="preserve">B -  Modèle d'Assumptions sur les Biens, Travaux et Services
</t>
  </si>
  <si>
    <t>Pour l'éligibilité des biens, travaux et services, veuillez vous référer aux "Directives de la CA sur les Dépenses Éligibles pour les Subventions", incluses dans les "documents" fournis dans l'"Appel à Propositions".</t>
  </si>
  <si>
    <t>Veuillez noter également qu'il y a trois tableaux distincts dans cette feuille, le premier est pour les Services (Frais de Consultation Individuels et/ou de firmes), le deuxième est pour les Déplacements des Consultants Individuels et le troisième est pour les Biens et Travaux.</t>
  </si>
  <si>
    <t>Pour les colonnes A-Codes des Sous-Activités et B-Description des Sous-Activités des tableaux, veuillez vous référer aux instructions dans les sections "4 et 5" des Assumptions sur les Coûts du Personnel ci-dessus.</t>
  </si>
  <si>
    <t>Services - saisissez les détails dans les colonnes C - Titre du Consultant/Type de Services, D - Méthode de Passation de Marché, et E - Description de l'Unité. Seuls des chiffres peuvent être saisis dans les colonnes F - Coût unitaire et G - Nombre d'unités ; et la colonne H - Total sera mise à jour automatiquement. Les cellules correspondantes dans le modèle "Budget Résumé" seront également mises à jour automtiquement.</t>
  </si>
  <si>
    <t>Déplacements des Consultants Individuels - dans la colonne C-Type, sélectionnez dans le menu déroulant de chaque cellule. Vous trouverez les types d'événements prédéfinis "Air, Terre et Voie maritime" dans le menu déroulant. Seuls des chiffres peuvent être saisis dans les colonnes E-Coût moyen du transport par mission, F- Nombre moyen de jours par mission et G- Coût unitaire moyen par per diem ; et les colonnes H-J seront mises à jour automatiquement. Les cellules correspondantes dans le modèle "Budget Résumé" seront également mises à jour automatiquement.</t>
  </si>
  <si>
    <t>Biens/Travaux - saisissez les détails dans les colonnes C-Type de Biens/Travaux, D - Méthode d'acquisition, et E - Description de l'Unité. Seuls des chiffres peuvent être saisis dans les colonnes F-Coût unitaire et G-Nombre d'unités ; et la colonne H-Total sera mise à jour automatiquement. Les cellules correspondantes dans le modèle "Budget Résumé" seront également mises à jour automatiquement.</t>
  </si>
  <si>
    <t>Pour l'éligibilité des coûts liés à la formation/atelier/séminaire, veuillez vous référer aux "Directives de la CA sur les Dépenses Éligibles pour les Subventions", incluses dans les "documents" fournis dans l'"Appel à Propositions".</t>
  </si>
  <si>
    <t>Pour les colonnes A-Codes des Sous-Activités et B-Description des Sous-Activités du tableau, veuillez vous référer aux instructions dans les sections "4 et 5" des Assumptions sur les Coûts du Personnel ci-dessus.</t>
  </si>
  <si>
    <t>Pour la colonne C-Type d'événement, sélectionnez dans le menu déroulant de chaque cellule. Vous trouverez les types d'événements prédéfinis "Atelier, Séminaire et Formation" dans le menu déroulant.</t>
  </si>
  <si>
    <t>Pour la colonne D-Élément de Coût, sélectionnez également dans le menu déroulant de chaque cellule. Vous trouverez les éléments de coût prédéfinis "Transport, Hébergement, Lieu, Équipement de Conférence, Matériel, Services de Traduction et Facilitation de l'Événement (Consultants)" dans le menu déroulant.</t>
  </si>
  <si>
    <t>Veuillez saisir les détails dans la colonne E-Description de l'Unité. Seuls des chiffres peuvent être saisis dans les colonnes F-Coût unitaire et G-Nombre d'unités ; et la colonne H-Total sera mise à jour automatiquement. Les cellules correspondantes dans le modèle "Budget Résumé" seront également mises à jour automatiquement.</t>
  </si>
  <si>
    <t xml:space="preserve">D - Modèle d'Assumptions sur les Coûts de Diffusion
</t>
  </si>
  <si>
    <t>Pour vérifier l'éligibilité des coûts de diffusion, veuillez consulter les "Directives de la CA sur les Dépenses Éligibles pour les Subventions", incluses dans les "documents" fournis dans l'"Appel à Propositions".</t>
  </si>
  <si>
    <t xml:space="preserve">Pour la colonne C-Élément de Coût, sélectionnez dans le menu déroulant de chaque cellule. Vous trouverez les éléments de coût prédéfinis "Conception et Impression, Coût de Production, Matériaux de Référence, Services Média et Autre (Veuillez spécifier)" dans le menu déroulant.
</t>
  </si>
  <si>
    <t>Si vous choisissez "Autre (veuillez spécifier)" dans le menu déroulant de la colonne C-Élément de Coût, utilisez la colonne D-(Veuillez spécifier "Autre" ici), sinon ignorez.</t>
  </si>
  <si>
    <t xml:space="preserve">E - Modèle d'Assumptions sur l'Équipement &amp; Autres Petits Actifs Fixes et Autres Coûts d'Exploitation
</t>
  </si>
  <si>
    <t>Pour vérifier l'éligibilité de l'Équipement &amp; Autres Petits Actifs Fixes et Autres Coûts d'Exploitation, veuillez vous référer aux "Directives de la CA sur les Dépenses Éligibles pour les Subventions", incluses dans les "documents" fournis dans l'"Appel à Propositions".</t>
  </si>
  <si>
    <t>Notez également qu'il y a deux tableaux distincts dans cette feuille, le premier est pour l'Équipement &amp; Autres Actifs Fixes et le deuxième est pour les Autres Coûts d'Exploitation.</t>
  </si>
  <si>
    <t>Équipement &amp; Autres Petits Actifs Fixes - Veuillez sairir les détails dans les colonnes C-Type d'Équipement/Actifs Fixes, D-Méthode d'Approvisionnement, et E-Description de l'Unité. Seuls des chiffres peuvent être saisis dans les colonnes F-Coût unitaire et G-Nombre d'unités ; et la colonne H-Total sera mise à jour automatiquement. Les cellules correspondantes dans le modèle "Budget Résumé" seront également mises à jour automatiquement.</t>
  </si>
  <si>
    <t>Autres Coûts d'Exploitation - Veuillez saisir les détails dans les colonnes C-Élément et D-Description de l'Unité. Seuls des chiffres peuvent être saisis dans les colonnes E-Coût unitaire et F-Nombre d'unités ; et la colonne G-Total sera mise à jour automatiquement. Les cellules correspondantes dans le modèle "Budget Résumé" seront également mises à jour automatiquement.</t>
  </si>
  <si>
    <t xml:space="preserve">III - Modèle d'Assumptions sur le Co-financement
</t>
  </si>
  <si>
    <t>Pour les exigences en matière de co-financement, veuillez vous référer aux "Directives de la CA sur les Dépenses Éligibles pour les Subventions", incluses dans les "documents" fournis dans l'"Appel à Propositions",</t>
  </si>
  <si>
    <t>Pour la colonne A-Source, veuillez indiquer le nom de l'organisation/individu fournissant les ressources pour le co-financement du projet.</t>
  </si>
  <si>
    <t>Seuls des chiffres peuvent être saisis dans les colonnes B-En Espèces et C-En Nature ; et la colonne D-Total sera mise à jour automatiquement. La cellule correspondante dans le modèle "Budget Résumé" sera également mise à jour automatiquement.</t>
  </si>
  <si>
    <t>Instructions Générales</t>
  </si>
  <si>
    <t>I -Lorsque le financement est destiné aux entités gouvernementales au niveau central : Veuillez noter les restrictions suivantes concernant le financement des salaires du gouvernement</t>
  </si>
  <si>
    <t>Le paiement des salaires du gouvernement peut être autorisé lorsque les conditions suivantes sont remplies :</t>
  </si>
  <si>
    <t>1.1 Les rôles spécifiques et/ou les individus à rémunérer sont identifiés dans la proposition ;</t>
  </si>
  <si>
    <t xml:space="preserve">1.2 Le gouvernement est incapable de payer le salaire à partir de ses propres ressources, comme dans la création de nouveaux postes sans allocation budgétaire, ou le rôle ou l'individu est attribué au projet </t>
  </si>
  <si>
    <t>1.3 Les montants des salaires proposés sont conformes aux échelles salariales officielles ou établies du gouvernement. S'il n'y a pas d'échelles salariales de référence, les montants des salaires proposés ne doivent pas dépasser les montants indiqués dans les échelles salariales locales de l'UNOPS ; et</t>
  </si>
  <si>
    <t>1.4 Les montants des salaires proposés ne représentent pas ou n'incluent pas des compléments de salaire, qui sont des montants en plus du salaire établi selon les échelles salariales officielles ou établies par le gouvernement.</t>
  </si>
  <si>
    <t>Alternativement, le prépaiement des salaires du gouvernement est autorisé lorsque l'UNOPS fournit des services d'agent de paiement aux bénéficiaires qui sont des agents du gouvernement.</t>
  </si>
  <si>
    <t>L'Article II, Section 7, de la Convention sur les Privilèges et Immunités des Nations Unies prévoit, entre autres, que les Nations Unies, y compris l'UNOPS en tant qu'organe subsidiaire des Nations Unies, sont exemptées de tous les impôts directs, à l'exception des frais pour services publics, et sont exemptées des restrictions douanières, droits de douane et charges de nature similaire pour les articles importés ou exportés pour leur usage officiel. Toutes les propositions doivent être soumises sans inclure les impôts directs ainsi que toute autre taxe et droit de douane.</t>
  </si>
  <si>
    <t>NOM DU PROJET</t>
  </si>
  <si>
    <t>NOM DU CANDIDAT</t>
  </si>
  <si>
    <t xml:space="preserve">PERIODE D'IMPLEMENTATION </t>
  </si>
  <si>
    <t>BUDGET DU PROJET (Tous les chiffres sont en dollars américains)</t>
  </si>
  <si>
    <t>Budget par Catégorie de Dépense (US$)</t>
  </si>
  <si>
    <t xml:space="preserve">Description de l'activité </t>
  </si>
  <si>
    <t xml:space="preserve">Coûts de Personnel (Salaires et Déplacements) </t>
  </si>
  <si>
    <t>Biens, Travaux &amp; Services</t>
  </si>
  <si>
    <t>Formations/Ateliers/Séminaires</t>
  </si>
  <si>
    <t>Coûts de Diffusion</t>
  </si>
  <si>
    <t>Équipement &amp; Autres Petits Actifs Fixes/Autres Coûts d'Exploitation</t>
  </si>
  <si>
    <t>Commentaires</t>
  </si>
  <si>
    <t xml:space="preserve">SOUS TOTAL DES ACTIVITES DU PROJET </t>
  </si>
  <si>
    <t xml:space="preserve">II. ADMIN ET SUPERVISION DU PROJET </t>
  </si>
  <si>
    <t xml:space="preserve">
Audit Indépendant</t>
  </si>
  <si>
    <t>Autres Coûts d'Administration/Supervision de la Subvention</t>
  </si>
  <si>
    <t xml:space="preserve">SOUS TOTA DES COÜTS ADMIN&amp;SUPERVISION </t>
  </si>
  <si>
    <t>III. CO-FINANCEMENT</t>
  </si>
  <si>
    <t>SALAIRES DU PERSONNEL</t>
  </si>
  <si>
    <t xml:space="preserve">CATEGORIE A – ASSUMPTIONS SUR LES COÛTS DU PERSONNEL </t>
  </si>
  <si>
    <t>Tous les chiffres sont en dollars américains</t>
  </si>
  <si>
    <t>Code Sous-Activité</t>
  </si>
  <si>
    <t>Description des Sous-Activités</t>
  </si>
  <si>
    <t>Titre du Personnel</t>
  </si>
  <si>
    <t>Rôle/Fonction/TdR</t>
  </si>
  <si>
    <t>Description de l'Unité</t>
  </si>
  <si>
    <t>Coût par Unité</t>
  </si>
  <si>
    <t>No.d'Unités</t>
  </si>
  <si>
    <t>DEPLACEMENTS DU PERSONNEL</t>
  </si>
  <si>
    <t>Codes des Sous-Activités</t>
  </si>
  <si>
    <t># de missions</t>
  </si>
  <si>
    <t>Coût moyen du transport par mission</t>
  </si>
  <si>
    <t>Nombre moyen de jours par mission</t>
  </si>
  <si>
    <r>
      <t xml:space="preserve">Coût Unitaire Moyen                </t>
    </r>
    <r>
      <rPr>
        <i/>
        <sz val="9"/>
        <rFont val="Calibri"/>
        <family val="2"/>
      </rPr>
      <t>Per Diem</t>
    </r>
    <r>
      <rPr>
        <sz val="9"/>
        <rFont val="Calibri"/>
        <family val="2"/>
      </rPr>
      <t xml:space="preserve"> </t>
    </r>
  </si>
  <si>
    <t>A. Soustotal TRANSPORT</t>
  </si>
  <si>
    <t>B. Soustotal PER DIEM</t>
  </si>
  <si>
    <t>CATEGORIE B – ASSUMPTIONS DES BIENS, TRAVAUX ET SERVICES</t>
  </si>
  <si>
    <t>SERVICES (CONSULTATION INDIVIDUELLE ET/OU PAR FIRMES)</t>
  </si>
  <si>
    <t>Titre du Consultant/Type de Services</t>
  </si>
  <si>
    <t>Méthode d'acquisition</t>
  </si>
  <si>
    <t>DÉPLACEMENT DES CONSULTANTS INDIVIDUELS</t>
  </si>
  <si>
    <t>CATEGORIE C – ASSUMPTIONS SUR LES FORMATIONS/ATELIERS/SÉMINAIRES</t>
  </si>
  <si>
    <t>Type d'évenement</t>
  </si>
  <si>
    <t xml:space="preserve">
Élément de Coût</t>
  </si>
  <si>
    <t>CATEGORIE D– ASSUMPTIONS SUR LES COÛTS DE DIFFUSION</t>
  </si>
  <si>
    <t>Unité de Coût</t>
  </si>
  <si>
    <t xml:space="preserve">Veuillez spécifier "Autres" ici </t>
  </si>
  <si>
    <t>E. CATEGORIE – ASSUMPTIONS SUR L'ÉQUIPEMENT &amp; AUTRES PETITS ACTIFS FIXES/AUTRES COÛTS D'EXPLOITATION
,</t>
  </si>
  <si>
    <t>ÉQUIPEMENT &amp; AUTRES PETITS ACTIFS FIXES</t>
  </si>
  <si>
    <t xml:space="preserve">
Type d'Équipement/Actifs Fixes</t>
  </si>
  <si>
    <t>AUTRES COÛTS D'EXPLOITATION</t>
  </si>
  <si>
    <t>ASSUMPTIONS SUR LE CO-FINANCEMENT</t>
  </si>
  <si>
    <t>EN NATURE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</si>
</sst>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quot;Activity&quot;\ General"/>
    <numFmt numFmtId="166" formatCode="&quot;Activity &quot;General"/>
    <numFmt numFmtId="167" formatCode="&quot;Sub-Activity&quot;\ General"/>
  </numFmts>
  <fonts count="17" x14ac:knownFonts="1">
    <font>
      <sz val="11"/>
      <color theme="1"/>
      <name val="Calibri"/>
      <family val="2"/>
      <scheme val="minor"/>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11"/>
      <color rgb="FFC00000"/>
      <name val="Calibri"/>
      <family val="2"/>
    </font>
    <font>
      <i/>
      <sz val="9"/>
      <name val="Calibri"/>
      <family val="2"/>
    </font>
    <font>
      <sz val="9"/>
      <name val="Calibri"/>
      <family val="2"/>
    </font>
    <font>
      <b/>
      <sz val="14"/>
      <color theme="1"/>
      <name val="Calibri"/>
      <family val="2"/>
      <scheme val="minor"/>
    </font>
    <font>
      <sz val="10"/>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indexed="65"/>
        <bgColor indexed="64"/>
      </patternFill>
    </fill>
    <fill>
      <patternFill patternType="lightDown">
        <bgColor theme="0"/>
      </patternFill>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164" fontId="0" fillId="0" borderId="0" xfId="1" applyNumberFormat="1" applyFont="1"/>
    <xf numFmtId="0" fontId="2" fillId="0" borderId="0" xfId="0" applyFont="1" applyAlignment="1">
      <alignment vertical="center"/>
    </xf>
    <xf numFmtId="0" fontId="4" fillId="0" borderId="0" xfId="0" applyFont="1" applyAlignment="1">
      <alignment vertical="center" wrapText="1"/>
    </xf>
    <xf numFmtId="0" fontId="3" fillId="0" borderId="0" xfId="0" applyFont="1" applyAlignment="1">
      <alignment vertical="center" wrapText="1"/>
    </xf>
    <xf numFmtId="0" fontId="6" fillId="0" borderId="0" xfId="0" applyFont="1"/>
    <xf numFmtId="0" fontId="5" fillId="0" borderId="0" xfId="0" applyFont="1"/>
    <xf numFmtId="0" fontId="3" fillId="0" borderId="0" xfId="0" applyFont="1" applyAlignment="1">
      <alignment horizontal="center" vertical="center" wrapText="1"/>
    </xf>
    <xf numFmtId="0" fontId="0" fillId="0" borderId="0" xfId="0" applyAlignment="1">
      <alignment vertical="top"/>
    </xf>
    <xf numFmtId="0" fontId="7" fillId="0" borderId="0" xfId="0" applyFont="1" applyAlignment="1">
      <alignment vertical="top" wrapText="1"/>
    </xf>
    <xf numFmtId="10" fontId="4" fillId="0" borderId="0" xfId="0" applyNumberFormat="1" applyFont="1" applyAlignment="1">
      <alignment vertical="center" wrapText="1"/>
    </xf>
    <xf numFmtId="10" fontId="3" fillId="0" borderId="0" xfId="2" applyNumberFormat="1" applyFont="1" applyAlignment="1">
      <alignment vertical="center" wrapText="1"/>
    </xf>
    <xf numFmtId="0" fontId="0" fillId="0" borderId="0" xfId="0" applyAlignment="1">
      <alignment horizontal="center"/>
    </xf>
    <xf numFmtId="165" fontId="0" fillId="0" borderId="0" xfId="0" applyNumberFormat="1" applyAlignment="1">
      <alignment horizontal="left"/>
    </xf>
    <xf numFmtId="164" fontId="0" fillId="0" borderId="8" xfId="1" applyNumberFormat="1" applyFont="1" applyFill="1" applyBorder="1" applyProtection="1">
      <protection locked="0"/>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164" fontId="0" fillId="2" borderId="31" xfId="1" applyNumberFormat="1" applyFont="1" applyFill="1" applyBorder="1"/>
    <xf numFmtId="164" fontId="0" fillId="2" borderId="23" xfId="1" applyNumberFormat="1" applyFont="1" applyFill="1" applyBorder="1"/>
    <xf numFmtId="0" fontId="0" fillId="2" borderId="39" xfId="0" applyFill="1" applyBorder="1"/>
    <xf numFmtId="0" fontId="0" fillId="2" borderId="40" xfId="0" applyFill="1" applyBorder="1"/>
    <xf numFmtId="0" fontId="0" fillId="2" borderId="38" xfId="0" applyFill="1" applyBorder="1"/>
    <xf numFmtId="164" fontId="0" fillId="2" borderId="17" xfId="1" applyNumberFormat="1" applyFont="1" applyFill="1" applyBorder="1"/>
    <xf numFmtId="164" fontId="0" fillId="0" borderId="9" xfId="1" applyNumberFormat="1" applyFont="1" applyFill="1" applyBorder="1" applyProtection="1">
      <protection locked="0"/>
    </xf>
    <xf numFmtId="0" fontId="8" fillId="3" borderId="37" xfId="0" applyFont="1" applyFill="1" applyBorder="1" applyAlignment="1">
      <alignment horizontal="center" vertical="center" wrapText="1"/>
    </xf>
    <xf numFmtId="164" fontId="0" fillId="2" borderId="15" xfId="1" applyNumberFormat="1" applyFont="1" applyFill="1" applyBorder="1"/>
    <xf numFmtId="164" fontId="0" fillId="2" borderId="18" xfId="0" applyNumberFormat="1" applyFill="1" applyBorder="1"/>
    <xf numFmtId="0" fontId="0" fillId="2" borderId="39" xfId="0" applyFill="1" applyBorder="1" applyAlignment="1">
      <alignment horizontal="center"/>
    </xf>
    <xf numFmtId="164" fontId="0" fillId="2" borderId="33" xfId="0" applyNumberFormat="1" applyFill="1" applyBorder="1"/>
    <xf numFmtId="164" fontId="0" fillId="2" borderId="39" xfId="0" applyNumberFormat="1" applyFill="1" applyBorder="1"/>
    <xf numFmtId="164" fontId="0" fillId="2" borderId="38" xfId="0" applyNumberFormat="1" applyFill="1" applyBorder="1"/>
    <xf numFmtId="0" fontId="11" fillId="3" borderId="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164" fontId="0" fillId="2" borderId="9" xfId="1" applyNumberFormat="1" applyFont="1" applyFill="1" applyBorder="1" applyProtection="1"/>
    <xf numFmtId="164" fontId="0" fillId="2" borderId="8" xfId="1" applyNumberFormat="1" applyFont="1" applyFill="1" applyBorder="1" applyProtection="1"/>
    <xf numFmtId="0" fontId="0" fillId="2" borderId="16" xfId="0" applyFill="1" applyBorder="1"/>
    <xf numFmtId="0" fontId="0" fillId="2" borderId="8" xfId="0" applyFill="1" applyBorder="1"/>
    <xf numFmtId="164" fontId="0" fillId="2" borderId="8" xfId="0" applyNumberFormat="1" applyFill="1" applyBorder="1"/>
    <xf numFmtId="0" fontId="0" fillId="0" borderId="16" xfId="0" applyBorder="1"/>
    <xf numFmtId="0" fontId="0" fillId="0" borderId="8" xfId="0" applyBorder="1"/>
    <xf numFmtId="0" fontId="0" fillId="0" borderId="8" xfId="0" applyBorder="1" applyAlignment="1">
      <alignment wrapText="1"/>
    </xf>
    <xf numFmtId="0" fontId="0" fillId="0" borderId="17" xfId="0" applyBorder="1" applyAlignment="1">
      <alignment wrapText="1"/>
    </xf>
    <xf numFmtId="0" fontId="0" fillId="2" borderId="16" xfId="0" applyFill="1" applyBorder="1" applyAlignment="1">
      <alignment horizontal="left" vertical="center" wrapText="1"/>
    </xf>
    <xf numFmtId="164" fontId="0" fillId="2" borderId="17" xfId="1" applyNumberFormat="1" applyFont="1" applyFill="1" applyBorder="1" applyProtection="1"/>
    <xf numFmtId="0" fontId="10" fillId="2" borderId="16" xfId="0" applyFont="1" applyFill="1" applyBorder="1"/>
    <xf numFmtId="0" fontId="10" fillId="2" borderId="8" xfId="0" applyFont="1" applyFill="1" applyBorder="1"/>
    <xf numFmtId="164" fontId="10" fillId="2" borderId="8" xfId="1" applyNumberFormat="1" applyFont="1" applyFill="1" applyBorder="1" applyProtection="1"/>
    <xf numFmtId="0" fontId="10" fillId="2" borderId="41" xfId="0" applyFont="1" applyFill="1" applyBorder="1"/>
    <xf numFmtId="0" fontId="10" fillId="2" borderId="42" xfId="0" applyFont="1" applyFill="1" applyBorder="1"/>
    <xf numFmtId="164" fontId="10" fillId="2" borderId="42" xfId="1" applyNumberFormat="1" applyFont="1" applyFill="1" applyBorder="1" applyProtection="1"/>
    <xf numFmtId="164" fontId="10" fillId="2" borderId="32" xfId="1" applyNumberFormat="1" applyFont="1" applyFill="1" applyBorder="1" applyProtection="1"/>
    <xf numFmtId="164" fontId="10" fillId="2" borderId="23" xfId="1" applyNumberFormat="1" applyFont="1" applyFill="1" applyBorder="1" applyProtection="1"/>
    <xf numFmtId="0" fontId="10" fillId="2" borderId="40" xfId="0" applyFont="1" applyFill="1" applyBorder="1"/>
    <xf numFmtId="0" fontId="10" fillId="2" borderId="39" xfId="0" applyFont="1" applyFill="1" applyBorder="1"/>
    <xf numFmtId="0" fontId="10" fillId="2" borderId="38" xfId="0" applyFont="1" applyFill="1" applyBorder="1"/>
    <xf numFmtId="164" fontId="10" fillId="2" borderId="24" xfId="1" applyNumberFormat="1" applyFont="1" applyFill="1" applyBorder="1" applyProtection="1"/>
    <xf numFmtId="0" fontId="0" fillId="0" borderId="25" xfId="0" applyBorder="1"/>
    <xf numFmtId="0" fontId="8" fillId="3" borderId="34" xfId="0" applyFont="1" applyFill="1" applyBorder="1" applyAlignment="1">
      <alignment horizontal="center" vertical="center" wrapText="1"/>
    </xf>
    <xf numFmtId="164" fontId="0" fillId="2" borderId="31" xfId="1" applyNumberFormat="1" applyFont="1" applyFill="1" applyBorder="1" applyProtection="1"/>
    <xf numFmtId="164" fontId="0" fillId="2" borderId="23" xfId="1" applyNumberFormat="1" applyFont="1" applyFill="1" applyBorder="1" applyProtection="1"/>
    <xf numFmtId="0" fontId="0" fillId="2" borderId="39" xfId="0" applyFill="1" applyBorder="1" applyAlignment="1">
      <alignment horizontal="center" vertical="center"/>
    </xf>
    <xf numFmtId="0" fontId="0" fillId="2" borderId="38" xfId="0" applyFill="1" applyBorder="1" applyAlignment="1">
      <alignment horizontal="center" vertical="center"/>
    </xf>
    <xf numFmtId="167" fontId="0" fillId="0" borderId="30" xfId="0" applyNumberFormat="1" applyBorder="1" applyAlignment="1" applyProtection="1">
      <alignment horizontal="left"/>
      <protection locked="0"/>
    </xf>
    <xf numFmtId="167" fontId="0" fillId="0" borderId="32" xfId="0" applyNumberFormat="1" applyBorder="1" applyAlignment="1" applyProtection="1">
      <alignment horizontal="left"/>
      <protection locked="0"/>
    </xf>
    <xf numFmtId="164" fontId="0" fillId="2" borderId="14" xfId="1" applyNumberFormat="1" applyFont="1" applyFill="1" applyBorder="1" applyProtection="1"/>
    <xf numFmtId="164" fontId="0" fillId="2" borderId="15" xfId="1" applyNumberFormat="1" applyFont="1" applyFill="1" applyBorder="1" applyProtection="1"/>
    <xf numFmtId="0" fontId="0" fillId="2" borderId="40" xfId="0" applyFill="1" applyBorder="1" applyAlignment="1">
      <alignment horizontal="left"/>
    </xf>
    <xf numFmtId="0" fontId="0" fillId="2" borderId="39" xfId="0" applyFill="1" applyBorder="1" applyAlignment="1">
      <alignment horizontal="left"/>
    </xf>
    <xf numFmtId="164" fontId="8" fillId="2" borderId="31" xfId="1" applyNumberFormat="1" applyFont="1" applyFill="1" applyBorder="1" applyProtection="1"/>
    <xf numFmtId="164" fontId="8" fillId="2" borderId="23" xfId="1" applyNumberFormat="1" applyFont="1" applyFill="1" applyBorder="1" applyProtection="1"/>
    <xf numFmtId="0" fontId="8" fillId="2" borderId="40" xfId="0" applyFont="1" applyFill="1" applyBorder="1" applyAlignment="1">
      <alignment horizontal="left"/>
    </xf>
    <xf numFmtId="0" fontId="8" fillId="2" borderId="39" xfId="0" applyFont="1" applyFill="1" applyBorder="1" applyAlignment="1">
      <alignment horizontal="left"/>
    </xf>
    <xf numFmtId="0" fontId="8" fillId="2" borderId="39" xfId="0" applyFont="1" applyFill="1" applyBorder="1"/>
    <xf numFmtId="0" fontId="8" fillId="2" borderId="38" xfId="0" applyFont="1" applyFill="1" applyBorder="1"/>
    <xf numFmtId="164" fontId="8" fillId="2" borderId="33" xfId="0" applyNumberFormat="1" applyFont="1" applyFill="1" applyBorder="1"/>
    <xf numFmtId="0" fontId="8" fillId="0" borderId="8" xfId="0" applyFont="1" applyBorder="1" applyAlignment="1" applyProtection="1">
      <alignment horizontal="center" vertical="center"/>
      <protection locked="0"/>
    </xf>
    <xf numFmtId="0" fontId="0" fillId="0" borderId="1" xfId="0" applyBorder="1"/>
    <xf numFmtId="10" fontId="10" fillId="2" borderId="19" xfId="0" applyNumberFormat="1" applyFont="1" applyFill="1" applyBorder="1"/>
    <xf numFmtId="164" fontId="0" fillId="0" borderId="25" xfId="1" applyNumberFormat="1" applyFont="1" applyBorder="1" applyProtection="1"/>
    <xf numFmtId="0" fontId="8" fillId="0" borderId="8" xfId="0" applyFont="1" applyBorder="1" applyAlignment="1" applyProtection="1">
      <alignment horizontal="center" vertical="center" wrapText="1"/>
      <protection locked="0"/>
    </xf>
    <xf numFmtId="164" fontId="8" fillId="0" borderId="8" xfId="1" applyNumberFormat="1" applyFont="1" applyFill="1" applyBorder="1" applyAlignment="1" applyProtection="1">
      <alignment horizontal="center" vertical="center" wrapText="1"/>
      <protection locked="0"/>
    </xf>
    <xf numFmtId="164" fontId="8" fillId="0" borderId="8" xfId="1" applyNumberFormat="1" applyFont="1" applyFill="1" applyBorder="1" applyAlignment="1" applyProtection="1">
      <alignment horizontal="center"/>
      <protection locked="0"/>
    </xf>
    <xf numFmtId="164" fontId="8" fillId="0" borderId="8" xfId="1" applyNumberFormat="1" applyFont="1" applyFill="1" applyBorder="1" applyAlignment="1" applyProtection="1">
      <alignment horizontal="center" vertical="center"/>
      <protection locked="0"/>
    </xf>
    <xf numFmtId="164" fontId="0" fillId="2" borderId="17" xfId="1" applyNumberFormat="1" applyFont="1" applyFill="1" applyBorder="1" applyAlignment="1" applyProtection="1">
      <alignment horizontal="center" vertical="center" wrapText="1"/>
    </xf>
    <xf numFmtId="167" fontId="8" fillId="0" borderId="8" xfId="0" applyNumberFormat="1" applyFont="1" applyBorder="1" applyAlignment="1" applyProtection="1">
      <alignment horizontal="left"/>
      <protection locked="0"/>
    </xf>
    <xf numFmtId="164" fontId="8" fillId="2" borderId="23" xfId="1" applyNumberFormat="1" applyFont="1" applyFill="1" applyBorder="1" applyAlignment="1" applyProtection="1">
      <alignment horizontal="center" vertical="center" wrapText="1"/>
    </xf>
    <xf numFmtId="166" fontId="0" fillId="2" borderId="22" xfId="0" applyNumberFormat="1" applyFill="1" applyBorder="1" applyAlignment="1">
      <alignment horizontal="left" vertical="center"/>
    </xf>
    <xf numFmtId="166" fontId="0" fillId="2" borderId="16" xfId="0" applyNumberFormat="1" applyFill="1" applyBorder="1" applyAlignment="1">
      <alignment horizontal="left" vertical="center"/>
    </xf>
    <xf numFmtId="0" fontId="15" fillId="0" borderId="0" xfId="0" applyFont="1" applyAlignment="1">
      <alignment vertical="top"/>
    </xf>
    <xf numFmtId="0" fontId="10"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49" fontId="0" fillId="0" borderId="0" xfId="0" applyNumberFormat="1" applyAlignment="1">
      <alignment horizontal="center" vertical="top"/>
    </xf>
    <xf numFmtId="0" fontId="8" fillId="0" borderId="9" xfId="0" applyFont="1" applyBorder="1" applyAlignment="1" applyProtection="1">
      <alignment wrapText="1"/>
      <protection locked="0"/>
    </xf>
    <xf numFmtId="0" fontId="8" fillId="0" borderId="8" xfId="0" applyFont="1" applyBorder="1" applyAlignment="1" applyProtection="1">
      <alignment wrapText="1"/>
      <protection locked="0"/>
    </xf>
    <xf numFmtId="0" fontId="8" fillId="0" borderId="20" xfId="0" applyFont="1" applyBorder="1" applyProtection="1">
      <protection locked="0"/>
    </xf>
    <xf numFmtId="0" fontId="8" fillId="0" borderId="17" xfId="0" applyFont="1" applyBorder="1" applyProtection="1">
      <protection locked="0"/>
    </xf>
    <xf numFmtId="164" fontId="8" fillId="0" borderId="8" xfId="1" applyNumberFormat="1" applyFont="1" applyFill="1" applyBorder="1" applyProtection="1">
      <protection locked="0"/>
    </xf>
    <xf numFmtId="164" fontId="8" fillId="0" borderId="17" xfId="1" applyNumberFormat="1" applyFont="1" applyFill="1" applyBorder="1" applyProtection="1">
      <protection locked="0"/>
    </xf>
    <xf numFmtId="0" fontId="8" fillId="0" borderId="9" xfId="0" applyFont="1" applyBorder="1" applyProtection="1">
      <protection locked="0"/>
    </xf>
    <xf numFmtId="0" fontId="8" fillId="0" borderId="9" xfId="0" applyFont="1" applyBorder="1" applyAlignment="1" applyProtection="1">
      <alignment horizontal="center" vertical="center"/>
      <protection locked="0"/>
    </xf>
    <xf numFmtId="164" fontId="8" fillId="0" borderId="9" xfId="1" applyNumberFormat="1" applyFont="1" applyFill="1" applyBorder="1" applyAlignment="1" applyProtection="1">
      <alignment horizontal="center" vertical="center"/>
      <protection locked="0"/>
    </xf>
    <xf numFmtId="0" fontId="8" fillId="0" borderId="8" xfId="0" applyFont="1" applyBorder="1" applyProtection="1">
      <protection locked="0"/>
    </xf>
    <xf numFmtId="0" fontId="8" fillId="0" borderId="14" xfId="0" applyFont="1" applyBorder="1" applyProtection="1">
      <protection locked="0"/>
    </xf>
    <xf numFmtId="164" fontId="8" fillId="0" borderId="14" xfId="1" applyNumberFormat="1" applyFont="1" applyFill="1" applyBorder="1" applyProtection="1">
      <protection locked="0"/>
    </xf>
    <xf numFmtId="0" fontId="8" fillId="0" borderId="9" xfId="0" applyFont="1" applyBorder="1" applyAlignment="1" applyProtection="1">
      <alignment vertical="center" wrapText="1"/>
      <protection locked="0"/>
    </xf>
    <xf numFmtId="0" fontId="8" fillId="0" borderId="14" xfId="0" applyFont="1" applyBorder="1" applyAlignment="1" applyProtection="1">
      <alignment horizontal="center"/>
      <protection locked="0"/>
    </xf>
    <xf numFmtId="0" fontId="8" fillId="0" borderId="8" xfId="0" applyFont="1" applyBorder="1" applyAlignment="1" applyProtection="1">
      <alignment horizontal="center"/>
      <protection locked="0"/>
    </xf>
    <xf numFmtId="0" fontId="8" fillId="0" borderId="32" xfId="0" applyFont="1" applyBorder="1" applyProtection="1">
      <protection locked="0"/>
    </xf>
    <xf numFmtId="164" fontId="8" fillId="6" borderId="8" xfId="1" applyNumberFormat="1" applyFont="1" applyFill="1" applyBorder="1" applyProtection="1">
      <protection locked="0"/>
    </xf>
    <xf numFmtId="0" fontId="16" fillId="3" borderId="12" xfId="0" applyFont="1" applyFill="1" applyBorder="1" applyAlignment="1">
      <alignment horizontal="center" vertical="center" wrapText="1"/>
    </xf>
    <xf numFmtId="0" fontId="10" fillId="7" borderId="42" xfId="0" applyFont="1" applyFill="1" applyBorder="1"/>
    <xf numFmtId="164" fontId="10" fillId="7" borderId="42" xfId="1" applyNumberFormat="1" applyFont="1" applyFill="1" applyBorder="1" applyProtection="1"/>
    <xf numFmtId="0" fontId="9" fillId="7" borderId="8" xfId="0" applyFont="1" applyFill="1" applyBorder="1" applyAlignment="1">
      <alignment horizontal="left" vertical="center" wrapText="1"/>
    </xf>
    <xf numFmtId="49" fontId="10" fillId="0" borderId="0" xfId="0" applyNumberFormat="1" applyFont="1" applyAlignment="1">
      <alignment horizontal="left" vertical="top"/>
    </xf>
    <xf numFmtId="49" fontId="0" fillId="0" borderId="0" xfId="0" applyNumberFormat="1" applyAlignment="1">
      <alignment horizontal="left" vertical="top"/>
    </xf>
    <xf numFmtId="167" fontId="10" fillId="0" borderId="30" xfId="0" applyNumberFormat="1" applyFont="1" applyBorder="1" applyAlignment="1" applyProtection="1">
      <alignment horizontal="left"/>
      <protection locked="0"/>
    </xf>
    <xf numFmtId="167" fontId="10" fillId="0" borderId="32" xfId="0" applyNumberFormat="1" applyFont="1" applyBorder="1" applyAlignment="1" applyProtection="1">
      <alignment horizontal="left"/>
      <protection locked="0"/>
    </xf>
    <xf numFmtId="0" fontId="8" fillId="0" borderId="9"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8" xfId="0" applyFont="1" applyBorder="1" applyAlignment="1" applyProtection="1">
      <alignment horizontal="center" wrapText="1"/>
      <protection locked="0"/>
    </xf>
    <xf numFmtId="0" fontId="15" fillId="0" borderId="0" xfId="0" applyFont="1" applyAlignment="1">
      <alignment horizontal="left" vertical="top" wrapText="1"/>
    </xf>
    <xf numFmtId="0" fontId="10" fillId="0" borderId="0" xfId="0" applyFont="1" applyAlignment="1">
      <alignment horizontal="left" vertical="top" wrapText="1"/>
    </xf>
    <xf numFmtId="0" fontId="0" fillId="0" borderId="0" xfId="0" applyAlignment="1">
      <alignment horizontal="left" vertical="top" wrapText="1"/>
    </xf>
    <xf numFmtId="0" fontId="10" fillId="3" borderId="16" xfId="0" applyFont="1" applyFill="1" applyBorder="1" applyAlignment="1">
      <alignment horizontal="left"/>
    </xf>
    <xf numFmtId="0" fontId="10" fillId="3" borderId="8" xfId="0" applyFont="1" applyFill="1" applyBorder="1" applyAlignment="1">
      <alignment horizontal="left"/>
    </xf>
    <xf numFmtId="0" fontId="10" fillId="3" borderId="17" xfId="0" applyFont="1" applyFill="1" applyBorder="1" applyAlignment="1">
      <alignment horizontal="left"/>
    </xf>
    <xf numFmtId="0" fontId="2" fillId="0" borderId="0" xfId="0" applyFont="1" applyAlignment="1" applyProtection="1">
      <alignment horizontal="center" vertical="center"/>
      <protection locked="0"/>
    </xf>
    <xf numFmtId="0" fontId="10" fillId="5" borderId="4" xfId="0" applyFont="1" applyFill="1" applyBorder="1" applyAlignment="1">
      <alignment horizontal="center"/>
    </xf>
    <xf numFmtId="0" fontId="10" fillId="5" borderId="5" xfId="0" applyFont="1" applyFill="1" applyBorder="1" applyAlignment="1">
      <alignment horizontal="center"/>
    </xf>
    <xf numFmtId="0" fontId="10" fillId="5" borderId="6" xfId="0" applyFont="1" applyFill="1" applyBorder="1" applyAlignment="1">
      <alignment horizontal="center"/>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4" xfId="0" applyFont="1" applyFill="1" applyBorder="1" applyAlignment="1">
      <alignment horizontal="center" wrapText="1"/>
    </xf>
    <xf numFmtId="0" fontId="11" fillId="3" borderId="8" xfId="0" applyFont="1" applyFill="1" applyBorder="1" applyAlignment="1">
      <alignment horizontal="center" wrapText="1"/>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12" fillId="4" borderId="27"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9" xfId="0" applyFont="1" applyFill="1" applyBorder="1" applyAlignment="1">
      <alignment horizontal="left" vertical="center" wrapText="1"/>
    </xf>
    <xf numFmtId="0" fontId="10" fillId="0" borderId="0" xfId="0" applyFont="1" applyAlignment="1">
      <alignment horizontal="center"/>
    </xf>
    <xf numFmtId="0" fontId="12" fillId="4" borderId="1"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37"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36" xfId="0" applyFont="1" applyFill="1" applyBorder="1" applyAlignment="1">
      <alignment horizontal="left" vertical="center" wrapText="1"/>
    </xf>
    <xf numFmtId="0" fontId="10" fillId="0" borderId="0" xfId="0" applyFont="1" applyAlignment="1">
      <alignment horizontal="center" wrapText="1"/>
    </xf>
    <xf numFmtId="0" fontId="11" fillId="0" borderId="0" xfId="0" applyFont="1" applyAlignment="1">
      <alignment horizontal="center" vertical="center" wrapText="1"/>
    </xf>
    <xf numFmtId="0" fontId="10" fillId="0" borderId="0" xfId="0" applyFont="1" applyAlignment="1">
      <alignment horizontal="center" vertical="center"/>
    </xf>
  </cellXfs>
  <cellStyles count="3">
    <cellStyle name="Comma" xfId="1" builtinId="3"/>
    <cellStyle name="Normal" xfId="0" builtinId="0"/>
    <cellStyle name="Percent" xfId="2" builtinId="5"/>
  </cellStyles>
  <dxfs count="253">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bottom style="hair">
          <color auto="1"/>
        </bottom>
        <vertical/>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indexed="64"/>
        </right>
        <top style="hair">
          <color indexed="64"/>
        </top>
        <bottom style="hair">
          <color indexed="64"/>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auto="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ont>
        <strike val="0"/>
        <outline val="0"/>
        <shadow val="0"/>
        <u val="none"/>
        <vertAlign val="baseline"/>
        <color auto="1"/>
        <name val="Calibri"/>
      </font>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font>
        <b/>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outline="0">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outline="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b/>
        <i val="0"/>
        <strike val="0"/>
        <condense val="0"/>
        <extend val="0"/>
        <outline val="0"/>
        <shadow val="0"/>
        <u val="none"/>
        <vertAlign val="baseline"/>
        <sz val="11"/>
        <color theme="1"/>
        <name val="Calibri"/>
        <family val="2"/>
        <scheme val="minor"/>
      </font>
      <numFmt numFmtId="14" formatCode="0.00%"/>
      <fill>
        <patternFill patternType="solid">
          <fgColor indexed="64"/>
          <bgColor theme="9" tint="0.79998168889431442"/>
        </patternFill>
      </fill>
      <border diagonalUp="0" diagonalDown="0" outline="0">
        <left style="hair">
          <color auto="1"/>
        </left>
        <right style="thin">
          <color auto="1"/>
        </right>
        <top style="hair">
          <color auto="1"/>
        </top>
        <bottom/>
      </border>
    </dxf>
    <dxf>
      <font>
        <strike val="0"/>
        <outline val="0"/>
        <shadow val="0"/>
        <u val="none"/>
        <vertAlign val="baseline"/>
        <sz val="11"/>
        <color auto="1"/>
        <name val="Calibri"/>
        <family val="2"/>
        <scheme val="minor"/>
      </font>
      <numFmt numFmtId="164" formatCode="_-* #,##0_-;\-* #,##0_-;_-* &quot;-&quot;??_-;_-@_-"/>
      <fill>
        <patternFill patternType="none">
          <fgColor indexed="64"/>
          <bgColor indexed="65"/>
        </patternFill>
      </fill>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outline="0">
        <left style="hair">
          <color auto="1"/>
        </left>
        <right style="hair">
          <color auto="1"/>
        </right>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strike val="0"/>
        <outline val="0"/>
        <shadow val="0"/>
        <u val="none"/>
        <vertAlign val="baseline"/>
        <sz val="11"/>
        <color auto="1"/>
        <name val="Calibri"/>
        <family val="2"/>
        <scheme val="minor"/>
      </font>
      <numFmt numFmtId="164" formatCode="_-* #,##0_-;\-* #,##0_-;_-* &quot;-&quot;??_-;_-@_-"/>
      <fill>
        <patternFill patternType="solid">
          <fgColor indexed="64"/>
          <bgColor indexed="65"/>
        </patternFill>
      </fill>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lightDown">
          <fgColor indexed="64"/>
          <bgColor theme="0"/>
        </patternFill>
      </fill>
      <alignment horizontal="left" vertical="center" textRotation="0" wrapText="1" indent="0" justifyLastLine="0" shrinkToFit="0" readingOrder="0"/>
      <protection locked="1"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fill>
        <patternFill patternType="solid">
          <fgColor indexed="64"/>
          <bgColor theme="9" tint="0.79998168889431442"/>
        </patternFill>
      </fill>
      <alignment horizontal="left" vertical="center" textRotation="0" wrapText="1" indent="0" justifyLastLine="0" shrinkToFit="0" readingOrder="0"/>
      <border diagonalUp="0" diagonalDown="0">
        <left style="thin">
          <color auto="1"/>
        </left>
        <right style="hair">
          <color auto="1"/>
        </right>
        <top style="hair">
          <color auto="1"/>
        </top>
        <bottom style="hair">
          <color auto="1"/>
        </bottom>
        <vertical/>
        <horizontal/>
      </border>
      <protection locked="1" hidden="0"/>
    </dxf>
    <dxf>
      <fill>
        <patternFill patternType="solid">
          <fgColor indexed="64"/>
          <bgColor theme="9" tint="0.79998168889431442"/>
        </patternFill>
      </fill>
      <protection locked="1" hidden="0"/>
    </dxf>
    <dxf>
      <protection locked="1" hidden="0"/>
    </dxf>
    <dxf>
      <protection locked="1" hidden="0"/>
    </dxf>
    <dxf>
      <font>
        <b val="0"/>
        <i val="0"/>
        <strike val="0"/>
        <condense val="0"/>
        <extend val="0"/>
        <outline val="0"/>
        <shadow val="0"/>
        <u val="none"/>
        <vertAlign val="baseline"/>
        <sz val="11"/>
        <color auto="1"/>
        <name val="Calibri"/>
        <family val="2"/>
        <scheme val="minor"/>
      </font>
      <border diagonalUp="0" diagonalDown="0" outline="0">
        <left style="hair">
          <color auto="1"/>
        </left>
        <right style="thin">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top/>
        <bottom/>
      </border>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hair">
          <color auto="1"/>
        </left>
        <right style="hair">
          <color auto="1"/>
        </right>
        <top/>
        <bottom/>
      </border>
      <protection locked="0"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numFmt numFmtId="166" formatCode="&quot;Activity &quot;General"/>
      <fill>
        <patternFill patternType="solid">
          <fgColor indexed="64"/>
          <bgColor theme="9" tint="0.79998168889431442"/>
        </patternFill>
      </fill>
      <alignment horizontal="left" vertical="center" textRotation="0" wrapText="0" indent="0" justifyLastLine="0" shrinkToFit="0" readingOrder="0"/>
      <border diagonalUp="0" diagonalDown="0">
        <left style="thin">
          <color auto="1"/>
        </left>
        <right style="hair">
          <color auto="1"/>
        </right>
        <top style="hair">
          <color auto="1"/>
        </top>
        <bottom style="hair">
          <color auto="1"/>
        </bottom>
        <vertical/>
        <horizontal/>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7:I28" totalsRowCount="1" headerRowDxfId="252" dataDxfId="250" totalsRowDxfId="249" headerRowBorderDxfId="251">
  <autoFilter ref="A7:I27"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xmlns:xlrd2="http://schemas.microsoft.com/office/spreadsheetml/2017/richdata2" ref="A9:I24">
    <sortCondition ref="A8:A24"/>
  </sortState>
  <tableColumns count="9">
    <tableColumn id="1" xr3:uid="{00000000-0010-0000-0000-000001000000}" name="I. PROJECT ACTIVITIES " totalsRowLabel="SOUS TOTAL DES ACTIVITES DU PROJET " dataDxfId="248" totalsRowDxfId="247"/>
    <tableColumn id="10" xr3:uid="{00000000-0010-0000-0000-00000A000000}" name="Description de l'activité " dataDxfId="246" totalsRowDxfId="245"/>
    <tableColumn id="3" xr3:uid="{00000000-0010-0000-0000-000003000000}" name="Coûts de Personnel (Salaires et Déplacements) " totalsRowFunction="custom" dataDxfId="244" totalsRowDxfId="243">
      <calculatedColumnFormula>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calculatedColumnFormula>
      <totalsRowFormula>SUBTOTAL(109,C8:C27)</totalsRowFormula>
    </tableColumn>
    <tableColumn id="4" xr3:uid="{00000000-0010-0000-0000-000004000000}" name="Biens, Travaux &amp; Services" totalsRowFunction="custom" dataDxfId="242" totalsRowDxfId="241">
      <calculatedColumnFormula>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calculatedColumnFormula>
      <totalsRowFormula>SUBTOTAL(109,D8:D27)</totalsRowFormula>
    </tableColumn>
    <tableColumn id="5" xr3:uid="{00000000-0010-0000-0000-000005000000}" name="Formations/Ateliers/Séminaires" totalsRowFunction="custom" dataDxfId="240" totalsRowDxfId="239">
      <calculatedColumnFormula>SUMIFS(Events[TOTAL],Events[Codes des Sous-Activités],"&gt;"&amp;Summary_1[[#This Row],[I. PROJECT ACTIVITIES ]],Events[Codes des Sous-Activités],"&lt;"&amp;Summary_1[[#This Row],[I. PROJECT ACTIVITIES ]]+1)</calculatedColumnFormula>
      <totalsRowFormula>SUBTOTAL(109,E8:E27)</totalsRowFormula>
    </tableColumn>
    <tableColumn id="6" xr3:uid="{00000000-0010-0000-0000-000006000000}" name="Coûts de Diffusion" totalsRowFunction="custom" dataDxfId="238" totalsRowDxfId="237">
      <calculatedColumnFormula>SUMIFS(DISSEMINATION[TOTAL],DISSEMINATION[Codes des Sous-Activités],"&gt;"&amp;Summary_1[[#This Row],[I. PROJECT ACTIVITIES ]],DISSEMINATION[Codes des Sous-Activités],"&lt;"&amp;Summary_1[[#This Row],[I. PROJECT ACTIVITIES ]]+1)</calculatedColumnFormula>
      <totalsRowFormula>SUBTOTAL(109,F8:F27)</totalsRowFormula>
    </tableColumn>
    <tableColumn id="7" xr3:uid="{00000000-0010-0000-0000-000007000000}" name="Équipement &amp; Autres Petits Actifs Fixes/Autres Coûts d'Exploitation" totalsRowFunction="custom" dataDxfId="236" totalsRowDxfId="235">
      <calculatedColumnFormula>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calculatedColumnFormula>
      <totalsRowFormula>SUBTOTAL(109,G8:G27)</totalsRowFormula>
    </tableColumn>
    <tableColumn id="8" xr3:uid="{00000000-0010-0000-0000-000008000000}" name="TOTAL CA grant (US$)" totalsRowFunction="custom" dataDxfId="234" totalsRowDxfId="233">
      <calculatedColumnFormula>SUM(Summary_1[[#This Row],[Coûts de Personnel (Salaires et Déplacements) ]:[Équipement &amp; Autres Petits Actifs Fixes/Autres Coûts d''Exploitation]])</calculatedColumnFormula>
      <totalsRowFormula>SUBTOTAL(109,H8:H27)</totalsRowFormula>
    </tableColumn>
    <tableColumn id="9" xr3:uid="{00000000-0010-0000-0000-000009000000}" name="Commentaires" dataDxfId="232" totalsRowDxfId="231"/>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25" totalsRowCount="1" headerRowDxfId="51" dataDxfId="49" totalsRowDxfId="47" headerRowBorderDxfId="50" tableBorderDxfId="48" totalsRowBorderDxfId="46">
  <autoFilter ref="A4:H24" xr:uid="{00000000-0009-0000-0100-00000A000000}"/>
  <tableColumns count="8">
    <tableColumn id="1" xr3:uid="{00000000-0010-0000-0900-000001000000}" name="Code Sous-Activité" totalsRowLabel="Total" dataDxfId="45" totalsRowDxfId="44"/>
    <tableColumn id="8" xr3:uid="{00000000-0010-0000-0900-000008000000}" name="Description des Sous-Activités" dataDxfId="43" totalsRowDxfId="42"/>
    <tableColumn id="2" xr3:uid="{00000000-0010-0000-0900-000002000000}" name="_x000a_Type d'Équipement/Actifs Fixes" dataDxfId="41" totalsRowDxfId="40"/>
    <tableColumn id="3" xr3:uid="{00000000-0010-0000-0900-000003000000}" name="Méthode d'acquisition" dataDxfId="39" totalsRowDxfId="38"/>
    <tableColumn id="4" xr3:uid="{00000000-0010-0000-0900-000004000000}" name="Description de l'Unité" dataDxfId="37" totalsRowDxfId="36"/>
    <tableColumn id="5" xr3:uid="{00000000-0010-0000-0900-000005000000}" name="Coût par Unité" dataDxfId="35" totalsRowDxfId="34" dataCellStyle="Comma"/>
    <tableColumn id="6" xr3:uid="{00000000-0010-0000-0900-000006000000}" name="No.d'Unités" dataDxfId="33" totalsRowDxfId="32" dataCellStyle="Comma"/>
    <tableColumn id="7" xr3:uid="{00000000-0010-0000-0900-000007000000}" name="TOTAL" totalsRowFunction="sum" dataDxfId="31" totalsRowDxfId="30">
      <calculatedColumnFormula>Assets[[#This Row],[Coût par Unité]]*Assets[[#This Row],[No.d''Unités]]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28:G49" totalsRowCount="1" headerRowDxfId="29" totalsRowDxfId="27" headerRowBorderDxfId="28">
  <autoFilter ref="A28:G48" xr:uid="{00000000-0009-0000-0100-00000C000000}"/>
  <tableColumns count="7">
    <tableColumn id="1" xr3:uid="{00000000-0010-0000-0A00-000001000000}" name="Code Sous-Activité" totalsRowLabel="Total" dataDxfId="26" totalsRowDxfId="25"/>
    <tableColumn id="7" xr3:uid="{00000000-0010-0000-0A00-000007000000}" name="Description des Sous-Activités" dataDxfId="24" totalsRowDxfId="23"/>
    <tableColumn id="2" xr3:uid="{00000000-0010-0000-0A00-000002000000}" name="Type " dataDxfId="22" totalsRowDxfId="21"/>
    <tableColumn id="3" xr3:uid="{00000000-0010-0000-0A00-000003000000}" name="Description de l'Unité" dataDxfId="20" totalsRowDxfId="19"/>
    <tableColumn id="4" xr3:uid="{00000000-0010-0000-0A00-000004000000}" name="Coût par Unité" dataDxfId="18" totalsRowDxfId="17" dataCellStyle="Comma"/>
    <tableColumn id="5" xr3:uid="{00000000-0010-0000-0A00-000005000000}" name="No.d'Unités" dataDxfId="16" totalsRowDxfId="15" dataCellStyle="Comma"/>
    <tableColumn id="6" xr3:uid="{00000000-0010-0000-0A00-000006000000}" name="TOTAL" totalsRowFunction="sum" dataDxfId="14" totalsRowDxfId="13">
      <calculatedColumnFormula>Others[[#This Row],[Coût par Unité]]*Others[[#This Row],[No.d''Unités]]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24" totalsRowCount="1" headerRowDxfId="12" totalsRowDxfId="9" headerRowBorderDxfId="11" tableBorderDxfId="10" totalsRowBorderDxfId="8">
  <autoFilter ref="A3:D23" xr:uid="{00000000-0009-0000-0100-00000D000000}"/>
  <tableColumns count="4">
    <tableColumn id="1" xr3:uid="{00000000-0010-0000-0B00-000001000000}" name="Sources" totalsRowLabel="Total" dataDxfId="7" totalsRowDxfId="6"/>
    <tableColumn id="2" xr3:uid="{00000000-0010-0000-0B00-000002000000}" name="CASH" dataDxfId="5" totalsRowDxfId="4"/>
    <tableColumn id="3" xr3:uid="{00000000-0010-0000-0B00-000003000000}" name="EN NATURE" dataDxfId="3" totalsRowDxfId="2" dataCellStyle="Comma"/>
    <tableColumn id="4" xr3:uid="{00000000-0010-0000-0B00-000004000000}" name="TOTAL" totalsRowFunction="sum" dataDxfId="1" totalsRowDxfId="0">
      <calculatedColumnFormula>SUM(Co_Financing[[#This Row],[CASH]:[EN NATURE]])</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30:I33" totalsRowCount="1" headerRowDxfId="230" dataDxfId="229" totalsRowDxfId="228">
  <autoFilter ref="A30:I32" xr:uid="{00000000-0009-0000-0100-000004000000}"/>
  <tableColumns count="9">
    <tableColumn id="1" xr3:uid="{00000000-0010-0000-0100-000001000000}" name="II. PROJECT ADMIN&amp;SUPERVISION" totalsRowLabel="SOUS TOTA DES COÜTS ADMIN&amp;SUPERVISION " dataDxfId="227" totalsRowDxfId="226"/>
    <tableColumn id="2" xr3:uid="{00000000-0010-0000-0100-000002000000}" name="Notes" dataDxfId="225" totalsRowDxfId="224"/>
    <tableColumn id="3" xr3:uid="{00000000-0010-0000-0100-000003000000}" name="Staff Costs (Salaries &amp; Travel)" totalsRowFunction="sum" dataDxfId="223" totalsRowDxfId="222" dataCellStyle="Comma"/>
    <tableColumn id="4" xr3:uid="{00000000-0010-0000-0100-000004000000}" name="Consulting Services (Fees &amp; Travel)" totalsRowFunction="sum" dataDxfId="221" totalsRowDxfId="220" dataCellStyle="Comma"/>
    <tableColumn id="5" xr3:uid="{00000000-0010-0000-0100-000005000000}" name="Training/ Workshops/ Seminars" totalsRowFunction="sum" dataDxfId="219" totalsRowDxfId="218" dataCellStyle="Comma"/>
    <tableColumn id="6" xr3:uid="{00000000-0010-0000-0100-000006000000}" name="Dissemination costs" totalsRowFunction="sum" dataDxfId="217" totalsRowDxfId="216" dataCellStyle="Comma"/>
    <tableColumn id="7" xr3:uid="{00000000-0010-0000-0100-000007000000}" name="Fixed Assets/ Other Operating Costs" totalsRowFunction="sum" dataDxfId="215" totalsRowDxfId="214"/>
    <tableColumn id="8" xr3:uid="{00000000-0010-0000-0100-000008000000}" name="TOTAL CA grant (US$)" totalsRowFunction="sum" dataDxfId="213" totalsRowDxfId="212">
      <calculatedColumnFormula>SUM(Summary_2[[#This Row],[Staff Costs (Salaries &amp; Travel)]:[Fixed Assets/ Other Operating Costs]])</calculatedColumnFormula>
    </tableColumn>
    <tableColumn id="9" xr3:uid="{00000000-0010-0000-0100-000009000000}" name="Comments" totalsRowFunction="custom" dataDxfId="211" totalsRowDxfId="210">
      <totalsRowFormula>Summary_2[[#Totals],[TOTAL CA grant (US$)]]/H34</totalsRowFormula>
    </tableColumn>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25" totalsRowCount="1" headerRowDxfId="209" dataDxfId="207" totalsRowDxfId="205" headerRowBorderDxfId="208" tableBorderDxfId="206" totalsRowBorderDxfId="204">
  <autoFilter ref="A4:H24" xr:uid="{00000000-0009-0000-0100-000001000000}"/>
  <sortState xmlns:xlrd2="http://schemas.microsoft.com/office/spreadsheetml/2017/richdata2" ref="A7:H26">
    <sortCondition ref="C6:C26"/>
  </sortState>
  <tableColumns count="8">
    <tableColumn id="8" xr3:uid="{00000000-0010-0000-0200-000008000000}" name="Code Sous-Activité" totalsRowLabel="Total" dataDxfId="203" totalsRowDxfId="202"/>
    <tableColumn id="9" xr3:uid="{00000000-0010-0000-0200-000009000000}" name="Description des Sous-Activités" dataDxfId="201" totalsRowDxfId="200"/>
    <tableColumn id="1" xr3:uid="{00000000-0010-0000-0200-000001000000}" name="Titre du Personnel" dataDxfId="199" totalsRowDxfId="198"/>
    <tableColumn id="3" xr3:uid="{00000000-0010-0000-0200-000003000000}" name="Rôle/Fonction/TdR" dataDxfId="197" totalsRowDxfId="196"/>
    <tableColumn id="4" xr3:uid="{00000000-0010-0000-0200-000004000000}" name="Description de l'Unité" dataDxfId="195" totalsRowDxfId="194"/>
    <tableColumn id="5" xr3:uid="{00000000-0010-0000-0200-000005000000}" name="Coût par Unité" dataDxfId="193" totalsRowDxfId="192"/>
    <tableColumn id="6" xr3:uid="{00000000-0010-0000-0200-000006000000}" name="No.d'Unités" dataDxfId="191" totalsRowDxfId="190"/>
    <tableColumn id="7" xr3:uid="{00000000-0010-0000-0200-000007000000}" name="TOTAL" totalsRowFunction="sum" dataDxfId="189" totalsRowDxfId="188">
      <calculatedColumnFormula>Staff_Salaries[[#This Row],[Coût par Unité]]*Staff_Salaries[[#This Row],[No.d''Unités]]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28:J49" totalsRowCount="1" headerRowDxfId="187" dataDxfId="185" totalsRowDxfId="184" headerRowBorderDxfId="186">
  <autoFilter ref="A28:J48" xr:uid="{00000000-0009-0000-0100-000002000000}"/>
  <tableColumns count="10">
    <tableColumn id="1" xr3:uid="{00000000-0010-0000-0300-000001000000}" name="Codes des Sous-Activités" totalsRowLabel="Total" dataDxfId="183" totalsRowDxfId="182"/>
    <tableColumn id="13" xr3:uid="{00000000-0010-0000-0300-00000D000000}" name="Description des Sous-Activités" dataDxfId="181" totalsRowDxfId="180"/>
    <tableColumn id="2" xr3:uid="{00000000-0010-0000-0300-000002000000}" name="Type " dataDxfId="179" totalsRowDxfId="178"/>
    <tableColumn id="4" xr3:uid="{00000000-0010-0000-0300-000004000000}" name="# de missions" dataDxfId="177" totalsRowDxfId="176"/>
    <tableColumn id="3" xr3:uid="{00000000-0010-0000-0300-000003000000}" name="Coût moyen du transport par mission" dataDxfId="175" totalsRowDxfId="174"/>
    <tableColumn id="7" xr3:uid="{00000000-0010-0000-0300-000007000000}" name="Nombre moyen de jours par mission" dataDxfId="173" totalsRowDxfId="172"/>
    <tableColumn id="6" xr3:uid="{00000000-0010-0000-0300-000006000000}" name="Coût Unitaire Moyen                Per Diem " dataDxfId="171" totalsRowDxfId="170"/>
    <tableColumn id="5" xr3:uid="{00000000-0010-0000-0300-000005000000}" name="A. Soustotal TRANSPORT" dataDxfId="169" totalsRowDxfId="168">
      <calculatedColumnFormula>Staff_Travel[[#This Row],[Coût moyen du transport par mission]]*Staff_Travel[[#This Row],['# de missions]]</calculatedColumnFormula>
    </tableColumn>
    <tableColumn id="9" xr3:uid="{00000000-0010-0000-0300-000009000000}" name="B. Soustotal PER DIEM" dataDxfId="167" totalsRowDxfId="166">
      <calculatedColumnFormula>Staff_Travel[[#This Row],[Coût Unitaire Moyen                Per Diem ]]*Staff_Travel[[#This Row],[Nombre moyen de jours par mission]]*Staff_Travel[[#This Row],['# de missions]]</calculatedColumnFormula>
    </tableColumn>
    <tableColumn id="10" xr3:uid="{00000000-0010-0000-0300-00000A000000}" name="TOTAL" totalsRowFunction="sum" dataDxfId="165" totalsRowDxfId="164">
      <calculatedColumnFormula>SUM(Staff_Travel[[#This Row],[A. Soustotal TRANSPORT]:[B. Soustotal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29:J50" totalsRowCount="1" headerRowDxfId="163" dataDxfId="161" totalsRowDxfId="159" headerRowBorderDxfId="162" tableBorderDxfId="160" totalsRowBorderDxfId="158">
  <autoFilter ref="A29:J49" xr:uid="{00000000-0009-0000-0100-000007000000}"/>
  <tableColumns count="10">
    <tableColumn id="1" xr3:uid="{00000000-0010-0000-0400-000001000000}" name="Code Sous-Activité" totalsRowLabel="Total" dataDxfId="157" totalsRowDxfId="156"/>
    <tableColumn id="11" xr3:uid="{00000000-0010-0000-0400-00000B000000}" name="Description des Sous-Activités" dataDxfId="155" totalsRowDxfId="154"/>
    <tableColumn id="2" xr3:uid="{00000000-0010-0000-0400-000002000000}" name="Type " dataDxfId="153" totalsRowDxfId="152"/>
    <tableColumn id="4" xr3:uid="{00000000-0010-0000-0400-000004000000}" name="# de missions" dataDxfId="151" totalsRowDxfId="150"/>
    <tableColumn id="3" xr3:uid="{00000000-0010-0000-0400-000003000000}" name="Coût moyen du transport par mission" dataDxfId="149" totalsRowDxfId="148"/>
    <tableColumn id="7" xr3:uid="{00000000-0010-0000-0400-000007000000}" name="Nombre moyen de jours par mission" dataDxfId="147" totalsRowDxfId="146"/>
    <tableColumn id="6" xr3:uid="{00000000-0010-0000-0400-000006000000}" name="Coût Unitaire Moyen                Per Diem " dataDxfId="145" totalsRowDxfId="144"/>
    <tableColumn id="5" xr3:uid="{00000000-0010-0000-0400-000005000000}" name="A. Soustotal TRANSPORT" dataDxfId="143" totalsRowDxfId="142">
      <calculatedColumnFormula>IC_Travel[[#This Row],[Coût moyen du transport par mission]]*IC_Travel[[#This Row],['# de missions]]</calculatedColumnFormula>
    </tableColumn>
    <tableColumn id="9" xr3:uid="{00000000-0010-0000-0400-000009000000}" name="B. Soustotal PER DIEM" dataDxfId="141" totalsRowDxfId="140">
      <calculatedColumnFormula>IC_Travel[[#This Row],[Coût Unitaire Moyen                Per Diem ]]*IC_Travel[[#This Row],[Nombre moyen de jours par mission]]*IC_Travel[[#This Row],['# de missions]]</calculatedColumnFormula>
    </tableColumn>
    <tableColumn id="10" xr3:uid="{00000000-0010-0000-0400-00000A000000}" name="TOTAL" totalsRowFunction="sum" dataDxfId="139" totalsRowDxfId="138">
      <calculatedColumnFormula>IC_Travel[[#This Row],[A. Soustotal TRANSPORT]]+IC_Travel[[#This Row],[B. Soustotal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53:H72" totalsRowCount="1" headerRowDxfId="137" dataDxfId="135" totalsRowDxfId="133" headerRowBorderDxfId="136" tableBorderDxfId="134" totalsRowBorderDxfId="132">
  <autoFilter ref="A53:H71" xr:uid="{00000000-0009-0000-0100-000008000000}"/>
  <sortState xmlns:xlrd2="http://schemas.microsoft.com/office/spreadsheetml/2017/richdata2" ref="C55:H73">
    <sortCondition ref="C54:C73"/>
  </sortState>
  <tableColumns count="8">
    <tableColumn id="8" xr3:uid="{00000000-0010-0000-0500-000008000000}" name="Sub-Activities Codes" totalsRowLabel="Total" dataDxfId="131" totalsRowDxfId="130"/>
    <tableColumn id="2" xr3:uid="{00000000-0010-0000-0500-000002000000}" name="Sub-Activities Description" dataDxfId="129" totalsRowDxfId="128"/>
    <tableColumn id="1" xr3:uid="{00000000-0010-0000-0500-000001000000}" name="Type of Goods/Works" dataDxfId="127" totalsRowDxfId="126"/>
    <tableColumn id="3" xr3:uid="{00000000-0010-0000-0500-000003000000}" name="Method of Procurement" dataDxfId="125" totalsRowDxfId="124"/>
    <tableColumn id="4" xr3:uid="{00000000-0010-0000-0500-000004000000}" name="Unit Description " dataDxfId="123" totalsRowDxfId="122"/>
    <tableColumn id="5" xr3:uid="{00000000-0010-0000-0500-000005000000}" name="Unit Cost" dataDxfId="121" totalsRowDxfId="120" dataCellStyle="Comma"/>
    <tableColumn id="6" xr3:uid="{00000000-0010-0000-0500-000006000000}" name="No. of units" dataDxfId="119" totalsRowDxfId="118" dataCellStyle="Comma"/>
    <tableColumn id="7" xr3:uid="{00000000-0010-0000-0500-000007000000}" name="TOTAL" totalsRowFunction="sum" dataDxfId="117" totalsRowDxfId="116">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25" totalsRowCount="1" headerRowDxfId="115" dataDxfId="113" totalsRowDxfId="112" headerRowBorderDxfId="114">
  <autoFilter ref="A4:H24" xr:uid="{00000000-0009-0000-0100-00000F000000}"/>
  <sortState xmlns:xlrd2="http://schemas.microsoft.com/office/spreadsheetml/2017/richdata2" ref="A7:E26">
    <sortCondition ref="A6:A26"/>
  </sortState>
  <tableColumns count="8">
    <tableColumn id="1" xr3:uid="{00000000-0010-0000-0600-000001000000}" name="Code Sous-Activité" totalsRowLabel="Total" dataDxfId="111" totalsRowDxfId="110"/>
    <tableColumn id="2" xr3:uid="{00000000-0010-0000-0600-000002000000}" name="Description des Sous-Activités" dataDxfId="109" totalsRowDxfId="108"/>
    <tableColumn id="3" xr3:uid="{00000000-0010-0000-0600-000003000000}" name="Titre du Consultant/Type de Services" dataDxfId="107" totalsRowDxfId="106"/>
    <tableColumn id="4" xr3:uid="{00000000-0010-0000-0600-000004000000}" name="Méthode d'acquisition" dataDxfId="105" totalsRowDxfId="104"/>
    <tableColumn id="6" xr3:uid="{00000000-0010-0000-0600-000006000000}" name="Description de l'Unité" dataDxfId="103" totalsRowDxfId="102"/>
    <tableColumn id="7" xr3:uid="{00000000-0010-0000-0600-000007000000}" name="Coût par Unité" dataDxfId="101" totalsRowDxfId="100"/>
    <tableColumn id="8" xr3:uid="{00000000-0010-0000-0600-000008000000}" name="No.d'Unités" dataDxfId="99" totalsRowDxfId="98"/>
    <tableColumn id="9" xr3:uid="{00000000-0010-0000-0600-000009000000}" name="TOTAL" totalsRowFunction="sum" dataDxfId="97" totalsRowDxfId="96">
      <calculatedColumnFormula>IC_FEEs[[#This Row],[Coût par Unité]]*IC_FEEs[[#This Row],[No.d''Unités]]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32" totalsRowCount="1" headerRowDxfId="95" dataDxfId="93" totalsRowDxfId="91" headerRowBorderDxfId="94" tableBorderDxfId="92" totalsRowBorderDxfId="90">
  <autoFilter ref="A3:H31" xr:uid="{00000000-0009-0000-0100-00000B000000}"/>
  <sortState xmlns:xlrd2="http://schemas.microsoft.com/office/spreadsheetml/2017/richdata2" ref="A5:H32">
    <sortCondition ref="A4:A32"/>
  </sortState>
  <tableColumns count="8">
    <tableColumn id="1" xr3:uid="{00000000-0010-0000-0700-000001000000}" name="Codes des Sous-Activités" totalsRowLabel="Total" dataDxfId="89" totalsRowDxfId="88"/>
    <tableColumn id="11" xr3:uid="{00000000-0010-0000-0700-00000B000000}" name="Description des Sous-Activités" dataDxfId="87" totalsRowDxfId="86"/>
    <tableColumn id="2" xr3:uid="{00000000-0010-0000-0700-000002000000}" name="Type d'évenement" dataDxfId="85" totalsRowDxfId="84"/>
    <tableColumn id="3" xr3:uid="{00000000-0010-0000-0700-000003000000}" name="_x000a_Élément de Coût" dataDxfId="83" totalsRowDxfId="82"/>
    <tableColumn id="4" xr3:uid="{00000000-0010-0000-0700-000004000000}" name="Description de l'Unité" dataDxfId="81" totalsRowDxfId="80"/>
    <tableColumn id="5" xr3:uid="{00000000-0010-0000-0700-000005000000}" name="Coût par Unité" dataDxfId="79" totalsRowDxfId="78"/>
    <tableColumn id="6" xr3:uid="{00000000-0010-0000-0700-000006000000}" name="No.d'Unités" dataDxfId="77" totalsRowDxfId="76"/>
    <tableColumn id="7" xr3:uid="{00000000-0010-0000-0700-000007000000}" name="TOTAL" totalsRowFunction="sum" dataDxfId="75" totalsRowDxfId="74">
      <calculatedColumnFormula>Events[[#This Row],[Coût par Unité]]*Events[[#This Row],[No.d''Unités]]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24" totalsRowCount="1" headerRowDxfId="73" dataDxfId="71" totalsRowDxfId="69" headerRowBorderDxfId="72" tableBorderDxfId="70" totalsRowBorderDxfId="68">
  <autoFilter ref="A3:H23" xr:uid="{00000000-0009-0000-0100-000009000000}"/>
  <tableColumns count="8">
    <tableColumn id="1" xr3:uid="{00000000-0010-0000-0800-000001000000}" name="Codes des Sous-Activités" totalsRowLabel="Total" dataDxfId="67" totalsRowDxfId="66"/>
    <tableColumn id="7" xr3:uid="{00000000-0010-0000-0800-000007000000}" name="Description des Sous-Activités" dataDxfId="65" totalsRowDxfId="64"/>
    <tableColumn id="2" xr3:uid="{00000000-0010-0000-0800-000002000000}" name="Unité de Coût" dataDxfId="63" totalsRowDxfId="62"/>
    <tableColumn id="8" xr3:uid="{00000000-0010-0000-0800-000008000000}" name="Veuillez spécifier &quot;Autres&quot; ici " dataDxfId="61" totalsRowDxfId="60"/>
    <tableColumn id="3" xr3:uid="{00000000-0010-0000-0800-000003000000}" name="Description de l'Unité" dataDxfId="59" totalsRowDxfId="58"/>
    <tableColumn id="4" xr3:uid="{00000000-0010-0000-0800-000004000000}" name="Coût par Unité" dataDxfId="57" totalsRowDxfId="56" dataCellStyle="Comma"/>
    <tableColumn id="5" xr3:uid="{00000000-0010-0000-0800-000005000000}" name="No.d'Unités" dataDxfId="55" totalsRowDxfId="54" dataCellStyle="Comma"/>
    <tableColumn id="6" xr3:uid="{00000000-0010-0000-0800-000006000000}" name="TOTAL" totalsRowFunction="sum" dataDxfId="53" totalsRowDxfId="52">
      <calculatedColumnFormula>DISSEMINATION[[#This Row],[Coût par Unité]]*DISSEMINATION[[#This Row],[No.d''Unités]]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7"/>
  <sheetViews>
    <sheetView tabSelected="1" zoomScaleNormal="100" workbookViewId="0">
      <selection sqref="A1:B1"/>
    </sheetView>
  </sheetViews>
  <sheetFormatPr defaultColWidth="9.140625" defaultRowHeight="15" x14ac:dyDescent="0.25"/>
  <cols>
    <col min="1" max="1" width="3.7109375" style="95" customWidth="1"/>
    <col min="2" max="2" width="176.85546875" style="93" customWidth="1"/>
    <col min="3" max="10" width="19.5703125" style="8" customWidth="1"/>
    <col min="11" max="16384" width="9.140625" style="8"/>
  </cols>
  <sheetData>
    <row r="1" spans="1:10" ht="18.75" customHeight="1" x14ac:dyDescent="0.25">
      <c r="A1" s="124" t="s">
        <v>45</v>
      </c>
      <c r="B1" s="124"/>
      <c r="C1" s="91"/>
      <c r="D1" s="91"/>
      <c r="E1" s="91"/>
      <c r="F1" s="91"/>
      <c r="G1" s="91"/>
      <c r="H1" s="91"/>
      <c r="I1" s="91"/>
      <c r="J1" s="91"/>
    </row>
    <row r="2" spans="1:10" ht="81.75" customHeight="1" x14ac:dyDescent="0.25">
      <c r="A2" s="126" t="s">
        <v>46</v>
      </c>
      <c r="B2" s="126"/>
    </row>
    <row r="3" spans="1:10" x14ac:dyDescent="0.25">
      <c r="A3" s="94"/>
      <c r="B3" s="94"/>
    </row>
    <row r="4" spans="1:10" x14ac:dyDescent="0.25">
      <c r="A4" s="125" t="s">
        <v>47</v>
      </c>
      <c r="B4" s="125"/>
      <c r="C4" s="92"/>
      <c r="D4" s="92"/>
      <c r="E4" s="92"/>
      <c r="F4" s="92"/>
      <c r="G4" s="92"/>
      <c r="H4" s="92"/>
      <c r="I4" s="92"/>
      <c r="J4" s="92"/>
    </row>
    <row r="5" spans="1:10" x14ac:dyDescent="0.25">
      <c r="A5" s="95" t="s">
        <v>30</v>
      </c>
      <c r="B5" s="93" t="s">
        <v>48</v>
      </c>
      <c r="C5" s="93"/>
      <c r="D5" s="93"/>
      <c r="E5" s="93"/>
      <c r="F5" s="93"/>
      <c r="G5" s="93"/>
      <c r="H5" s="93"/>
      <c r="I5" s="93"/>
      <c r="J5" s="93"/>
    </row>
    <row r="6" spans="1:10" ht="15" customHeight="1" x14ac:dyDescent="0.25">
      <c r="A6" s="95" t="s">
        <v>31</v>
      </c>
      <c r="B6" s="93" t="s">
        <v>49</v>
      </c>
      <c r="C6" s="93"/>
      <c r="D6" s="93"/>
      <c r="E6" s="93"/>
      <c r="F6" s="93"/>
      <c r="G6" s="93"/>
      <c r="H6" s="93"/>
      <c r="I6" s="93"/>
      <c r="J6" s="93"/>
    </row>
    <row r="7" spans="1:10" ht="45.6" customHeight="1" x14ac:dyDescent="0.25">
      <c r="A7" s="95" t="s">
        <v>32</v>
      </c>
      <c r="B7" s="93" t="s">
        <v>50</v>
      </c>
      <c r="C7" s="93"/>
      <c r="D7" s="93"/>
      <c r="E7" s="93"/>
      <c r="F7" s="93"/>
      <c r="G7" s="93"/>
      <c r="H7" s="93"/>
      <c r="I7" s="93"/>
      <c r="J7" s="93"/>
    </row>
    <row r="8" spans="1:10" ht="14.25" customHeight="1" x14ac:dyDescent="0.25">
      <c r="A8" s="95" t="s">
        <v>33</v>
      </c>
      <c r="B8" s="93" t="s">
        <v>51</v>
      </c>
      <c r="C8" s="93"/>
      <c r="D8" s="93"/>
      <c r="E8" s="93"/>
      <c r="F8" s="93"/>
      <c r="G8" s="93"/>
      <c r="H8" s="93"/>
      <c r="I8" s="93"/>
      <c r="J8" s="93"/>
    </row>
    <row r="9" spans="1:10" x14ac:dyDescent="0.25">
      <c r="A9" s="95" t="s">
        <v>34</v>
      </c>
      <c r="B9" s="93" t="s">
        <v>52</v>
      </c>
      <c r="C9" s="93"/>
      <c r="D9" s="93"/>
      <c r="E9" s="93"/>
      <c r="F9" s="93"/>
      <c r="G9" s="93"/>
      <c r="H9" s="93"/>
      <c r="I9" s="93"/>
      <c r="J9" s="93"/>
    </row>
    <row r="10" spans="1:10" ht="30.75" customHeight="1" x14ac:dyDescent="0.25">
      <c r="A10" s="95" t="s">
        <v>35</v>
      </c>
      <c r="B10" s="93" t="s">
        <v>53</v>
      </c>
      <c r="C10" s="93"/>
      <c r="D10" s="93"/>
      <c r="E10" s="93"/>
      <c r="F10" s="93"/>
      <c r="G10" s="93"/>
      <c r="H10" s="93"/>
      <c r="I10" s="93"/>
      <c r="J10" s="93"/>
    </row>
    <row r="11" spans="1:10" x14ac:dyDescent="0.25">
      <c r="C11" s="93"/>
      <c r="D11" s="93"/>
      <c r="E11" s="93"/>
      <c r="F11" s="93"/>
      <c r="G11" s="93"/>
      <c r="H11" s="93"/>
      <c r="I11" s="93"/>
      <c r="J11" s="93"/>
    </row>
    <row r="12" spans="1:10" ht="15" customHeight="1" x14ac:dyDescent="0.25">
      <c r="A12" s="125" t="s">
        <v>54</v>
      </c>
      <c r="B12" s="125"/>
      <c r="C12" s="92"/>
      <c r="D12" s="92"/>
      <c r="E12" s="92"/>
      <c r="F12" s="92"/>
      <c r="G12" s="92"/>
      <c r="H12" s="92"/>
      <c r="I12" s="92"/>
      <c r="J12" s="92"/>
    </row>
    <row r="13" spans="1:10" ht="30" x14ac:dyDescent="0.25">
      <c r="A13" s="95" t="s">
        <v>30</v>
      </c>
      <c r="B13" s="93" t="s">
        <v>55</v>
      </c>
      <c r="C13" s="93"/>
      <c r="D13" s="93"/>
      <c r="E13" s="93"/>
      <c r="F13" s="93"/>
      <c r="G13" s="93"/>
      <c r="H13" s="93"/>
      <c r="I13" s="93"/>
      <c r="J13" s="93"/>
    </row>
    <row r="14" spans="1:10" ht="16.5" customHeight="1" x14ac:dyDescent="0.25">
      <c r="A14" s="95" t="s">
        <v>31</v>
      </c>
      <c r="B14" s="93" t="s">
        <v>49</v>
      </c>
      <c r="C14" s="93"/>
      <c r="D14" s="93"/>
      <c r="E14" s="93"/>
      <c r="F14" s="93"/>
      <c r="G14" s="93"/>
      <c r="H14" s="93"/>
      <c r="I14" s="93"/>
      <c r="J14" s="93"/>
    </row>
    <row r="15" spans="1:10" x14ac:dyDescent="0.25">
      <c r="A15" s="95" t="s">
        <v>32</v>
      </c>
      <c r="B15" s="93" t="s">
        <v>56</v>
      </c>
      <c r="C15" s="93"/>
      <c r="D15" s="93"/>
      <c r="E15" s="93"/>
      <c r="F15" s="93"/>
      <c r="G15" s="93"/>
      <c r="H15" s="93"/>
      <c r="I15" s="93"/>
      <c r="J15" s="93"/>
    </row>
    <row r="16" spans="1:10" ht="75" x14ac:dyDescent="0.25">
      <c r="A16" s="95" t="s">
        <v>33</v>
      </c>
      <c r="B16" s="93" t="s">
        <v>57</v>
      </c>
      <c r="C16" s="93"/>
      <c r="D16" s="93"/>
      <c r="E16" s="93"/>
      <c r="F16" s="93"/>
      <c r="G16" s="93"/>
      <c r="H16" s="93"/>
      <c r="I16" s="93"/>
      <c r="J16" s="93"/>
    </row>
    <row r="17" spans="1:10" ht="30" x14ac:dyDescent="0.25">
      <c r="A17" s="95" t="s">
        <v>34</v>
      </c>
      <c r="B17" s="93" t="s">
        <v>58</v>
      </c>
      <c r="C17" s="93"/>
      <c r="D17" s="93"/>
      <c r="E17" s="93"/>
      <c r="F17" s="93"/>
      <c r="G17" s="93"/>
      <c r="H17" s="93"/>
      <c r="I17" s="93"/>
      <c r="J17" s="93"/>
    </row>
    <row r="18" spans="1:10" ht="45" x14ac:dyDescent="0.25">
      <c r="A18" s="95" t="s">
        <v>35</v>
      </c>
      <c r="B18" s="93" t="s">
        <v>59</v>
      </c>
      <c r="C18" s="93"/>
      <c r="D18" s="93"/>
      <c r="E18" s="93"/>
      <c r="F18" s="93"/>
      <c r="G18" s="93"/>
      <c r="H18" s="93"/>
      <c r="I18" s="93"/>
      <c r="J18" s="93"/>
    </row>
    <row r="19" spans="1:10" ht="47.25" customHeight="1" x14ac:dyDescent="0.25">
      <c r="A19" s="95" t="s">
        <v>36</v>
      </c>
      <c r="B19" s="93" t="s">
        <v>60</v>
      </c>
      <c r="C19" s="93"/>
      <c r="D19" s="93"/>
      <c r="E19" s="93"/>
      <c r="F19" s="93"/>
      <c r="G19" s="93"/>
      <c r="H19" s="93"/>
      <c r="I19" s="93"/>
      <c r="J19" s="93"/>
    </row>
    <row r="20" spans="1:10" x14ac:dyDescent="0.25">
      <c r="C20" s="93"/>
      <c r="D20" s="93"/>
      <c r="E20" s="93"/>
      <c r="F20" s="93"/>
      <c r="G20" s="93"/>
      <c r="H20" s="93"/>
      <c r="I20" s="93"/>
      <c r="J20" s="93"/>
    </row>
    <row r="21" spans="1:10" ht="15" customHeight="1" x14ac:dyDescent="0.25">
      <c r="A21" s="125" t="s">
        <v>61</v>
      </c>
      <c r="B21" s="125"/>
      <c r="C21" s="92"/>
      <c r="D21" s="92"/>
      <c r="E21" s="92"/>
      <c r="F21" s="92"/>
      <c r="G21" s="92"/>
      <c r="H21" s="92"/>
      <c r="I21" s="92"/>
      <c r="J21" s="92"/>
    </row>
    <row r="22" spans="1:10" ht="30" x14ac:dyDescent="0.25">
      <c r="A22" s="94" t="s">
        <v>30</v>
      </c>
      <c r="B22" s="94" t="s">
        <v>62</v>
      </c>
      <c r="C22" s="92"/>
      <c r="D22" s="92"/>
      <c r="E22" s="92"/>
      <c r="F22" s="92"/>
      <c r="G22" s="92"/>
      <c r="H22" s="92"/>
      <c r="I22" s="92"/>
      <c r="J22" s="92"/>
    </row>
    <row r="23" spans="1:10" x14ac:dyDescent="0.25">
      <c r="A23" s="118" t="s">
        <v>31</v>
      </c>
      <c r="B23" s="93" t="s">
        <v>49</v>
      </c>
      <c r="C23" s="93"/>
      <c r="D23" s="93"/>
      <c r="E23" s="93"/>
      <c r="F23" s="93"/>
      <c r="G23" s="93"/>
      <c r="H23" s="93"/>
      <c r="I23" s="93"/>
      <c r="J23" s="93"/>
    </row>
    <row r="24" spans="1:10" ht="30" customHeight="1" x14ac:dyDescent="0.25">
      <c r="A24" s="94" t="s">
        <v>32</v>
      </c>
      <c r="B24" s="93" t="s">
        <v>63</v>
      </c>
      <c r="C24" s="93"/>
      <c r="D24" s="93"/>
      <c r="E24" s="93"/>
      <c r="F24" s="93"/>
      <c r="G24" s="93"/>
      <c r="H24" s="93"/>
      <c r="I24" s="93"/>
      <c r="J24" s="93"/>
    </row>
    <row r="25" spans="1:10" ht="30" x14ac:dyDescent="0.25">
      <c r="A25" s="118" t="s">
        <v>33</v>
      </c>
      <c r="B25" s="93" t="s">
        <v>64</v>
      </c>
      <c r="C25" s="93"/>
      <c r="D25" s="93"/>
      <c r="E25" s="93"/>
      <c r="F25" s="93"/>
      <c r="G25" s="93"/>
      <c r="H25" s="93"/>
      <c r="I25" s="93"/>
      <c r="J25" s="93"/>
    </row>
    <row r="26" spans="1:10" ht="45" x14ac:dyDescent="0.25">
      <c r="A26" s="94" t="s">
        <v>34</v>
      </c>
      <c r="B26" s="93" t="s">
        <v>65</v>
      </c>
      <c r="C26" s="93"/>
      <c r="D26" s="93"/>
      <c r="E26" s="93"/>
      <c r="F26" s="93"/>
      <c r="G26" s="93"/>
      <c r="H26" s="93"/>
      <c r="I26" s="93"/>
      <c r="J26" s="93"/>
    </row>
    <row r="27" spans="1:10" ht="60" x14ac:dyDescent="0.25">
      <c r="A27" s="95" t="s">
        <v>35</v>
      </c>
      <c r="B27" s="93" t="s">
        <v>66</v>
      </c>
      <c r="C27" s="93"/>
      <c r="D27" s="93"/>
      <c r="E27" s="93"/>
      <c r="F27" s="93"/>
      <c r="G27" s="93"/>
      <c r="H27" s="93"/>
      <c r="I27" s="93"/>
      <c r="J27" s="93"/>
    </row>
    <row r="28" spans="1:10" ht="45" x14ac:dyDescent="0.25">
      <c r="A28" s="94" t="s">
        <v>36</v>
      </c>
      <c r="B28" s="93" t="s">
        <v>67</v>
      </c>
      <c r="C28" s="93"/>
      <c r="D28" s="93"/>
      <c r="E28" s="93"/>
      <c r="F28" s="93"/>
      <c r="G28" s="93"/>
      <c r="H28" s="93"/>
      <c r="I28" s="93"/>
      <c r="J28" s="93"/>
    </row>
    <row r="29" spans="1:10" x14ac:dyDescent="0.25">
      <c r="C29" s="93"/>
      <c r="D29" s="93"/>
      <c r="E29" s="93"/>
      <c r="F29" s="93"/>
      <c r="G29" s="93"/>
      <c r="H29" s="93"/>
      <c r="I29" s="93"/>
      <c r="J29" s="93"/>
    </row>
    <row r="30" spans="1:10" x14ac:dyDescent="0.25">
      <c r="A30" s="125" t="s">
        <v>29</v>
      </c>
      <c r="B30" s="125"/>
      <c r="C30" s="92"/>
      <c r="D30" s="92"/>
      <c r="E30" s="92"/>
      <c r="F30" s="92"/>
      <c r="G30" s="92"/>
      <c r="H30" s="92"/>
      <c r="I30" s="92"/>
      <c r="J30" s="92"/>
    </row>
    <row r="31" spans="1:10" ht="15.75" customHeight="1" x14ac:dyDescent="0.25">
      <c r="A31" s="95" t="s">
        <v>30</v>
      </c>
      <c r="B31" s="93" t="s">
        <v>68</v>
      </c>
      <c r="C31" s="93"/>
      <c r="D31" s="93"/>
      <c r="E31" s="93"/>
      <c r="F31" s="93"/>
      <c r="G31" s="93"/>
      <c r="H31" s="93"/>
      <c r="I31" s="93"/>
      <c r="J31" s="93"/>
    </row>
    <row r="32" spans="1:10" x14ac:dyDescent="0.25">
      <c r="A32" s="95" t="s">
        <v>31</v>
      </c>
      <c r="B32" s="93" t="s">
        <v>49</v>
      </c>
      <c r="C32" s="93"/>
      <c r="D32" s="93"/>
      <c r="E32" s="93"/>
      <c r="F32" s="93"/>
      <c r="G32" s="93"/>
      <c r="H32" s="93"/>
      <c r="I32" s="93"/>
      <c r="J32" s="93"/>
    </row>
    <row r="33" spans="1:10" ht="30" x14ac:dyDescent="0.25">
      <c r="A33" s="95" t="s">
        <v>32</v>
      </c>
      <c r="B33" s="93" t="s">
        <v>69</v>
      </c>
      <c r="C33" s="93"/>
      <c r="D33" s="93"/>
      <c r="E33" s="93"/>
      <c r="F33" s="93"/>
      <c r="G33" s="93"/>
      <c r="H33" s="93"/>
      <c r="I33" s="93"/>
      <c r="J33" s="93"/>
    </row>
    <row r="34" spans="1:10" ht="30" x14ac:dyDescent="0.25">
      <c r="A34" s="95" t="s">
        <v>33</v>
      </c>
      <c r="B34" s="93" t="s">
        <v>70</v>
      </c>
      <c r="C34" s="93"/>
      <c r="D34" s="93"/>
      <c r="E34" s="93"/>
      <c r="F34" s="93"/>
      <c r="G34" s="93"/>
      <c r="H34" s="93"/>
      <c r="I34" s="93"/>
      <c r="J34" s="93"/>
    </row>
    <row r="35" spans="1:10" ht="29.25" customHeight="1" x14ac:dyDescent="0.25">
      <c r="A35" s="95" t="s">
        <v>34</v>
      </c>
      <c r="B35" s="93" t="s">
        <v>71</v>
      </c>
      <c r="C35" s="93"/>
      <c r="D35" s="93"/>
      <c r="E35" s="93"/>
      <c r="F35" s="93"/>
      <c r="G35" s="93"/>
      <c r="H35" s="93"/>
      <c r="I35" s="93"/>
      <c r="J35" s="93"/>
    </row>
    <row r="36" spans="1:10" ht="31.5" customHeight="1" x14ac:dyDescent="0.25">
      <c r="A36" s="95" t="s">
        <v>35</v>
      </c>
      <c r="B36" s="93" t="s">
        <v>72</v>
      </c>
      <c r="C36" s="93"/>
      <c r="D36" s="93"/>
      <c r="E36" s="93"/>
      <c r="F36" s="93"/>
      <c r="G36" s="93"/>
      <c r="H36" s="93"/>
      <c r="I36" s="93"/>
      <c r="J36" s="93"/>
    </row>
    <row r="37" spans="1:10" x14ac:dyDescent="0.25">
      <c r="C37" s="93"/>
      <c r="D37" s="93"/>
      <c r="E37" s="93"/>
      <c r="F37" s="93"/>
      <c r="G37" s="93"/>
      <c r="H37" s="93"/>
      <c r="I37" s="93"/>
      <c r="J37" s="93"/>
    </row>
    <row r="38" spans="1:10" x14ac:dyDescent="0.25">
      <c r="A38" s="125" t="s">
        <v>73</v>
      </c>
      <c r="B38" s="125"/>
      <c r="C38" s="92"/>
      <c r="D38" s="92"/>
      <c r="E38" s="92"/>
      <c r="F38" s="92"/>
      <c r="G38" s="92"/>
      <c r="H38" s="92"/>
      <c r="I38" s="92"/>
      <c r="J38" s="92"/>
    </row>
    <row r="39" spans="1:10" ht="30" x14ac:dyDescent="0.25">
      <c r="A39" s="95" t="s">
        <v>30</v>
      </c>
      <c r="B39" s="93" t="s">
        <v>74</v>
      </c>
      <c r="C39" s="93"/>
      <c r="D39" s="93"/>
      <c r="E39" s="93"/>
      <c r="F39" s="93"/>
      <c r="G39" s="93"/>
      <c r="H39" s="93"/>
      <c r="I39" s="93"/>
      <c r="J39" s="93"/>
    </row>
    <row r="40" spans="1:10" x14ac:dyDescent="0.25">
      <c r="A40" s="95" t="s">
        <v>31</v>
      </c>
      <c r="B40" s="93" t="s">
        <v>49</v>
      </c>
      <c r="C40" s="93"/>
      <c r="D40" s="93"/>
      <c r="E40" s="93"/>
      <c r="F40" s="93"/>
      <c r="G40" s="93"/>
      <c r="H40" s="93"/>
      <c r="I40" s="93"/>
      <c r="J40" s="93"/>
    </row>
    <row r="41" spans="1:10" ht="15" customHeight="1" x14ac:dyDescent="0.25">
      <c r="A41" s="95" t="s">
        <v>32</v>
      </c>
      <c r="B41" s="93" t="s">
        <v>69</v>
      </c>
      <c r="C41" s="93"/>
      <c r="D41" s="93"/>
      <c r="E41" s="93"/>
      <c r="F41" s="93"/>
      <c r="G41" s="93"/>
      <c r="H41" s="93"/>
      <c r="I41" s="93"/>
      <c r="J41" s="93"/>
    </row>
    <row r="42" spans="1:10" ht="30.75" customHeight="1" x14ac:dyDescent="0.25">
      <c r="A42" s="95" t="s">
        <v>33</v>
      </c>
      <c r="B42" s="93" t="s">
        <v>75</v>
      </c>
      <c r="C42" s="93"/>
      <c r="D42" s="93"/>
      <c r="E42" s="93"/>
      <c r="F42" s="93"/>
      <c r="G42" s="93"/>
      <c r="H42" s="93"/>
      <c r="I42" s="93"/>
      <c r="J42" s="93"/>
    </row>
    <row r="43" spans="1:10" x14ac:dyDescent="0.25">
      <c r="A43" s="95" t="s">
        <v>34</v>
      </c>
      <c r="B43" s="93" t="s">
        <v>76</v>
      </c>
      <c r="C43" s="93"/>
      <c r="D43" s="93"/>
      <c r="E43" s="93"/>
      <c r="F43" s="93"/>
      <c r="G43" s="93"/>
      <c r="H43" s="93"/>
      <c r="I43" s="93"/>
      <c r="J43" s="93"/>
    </row>
    <row r="44" spans="1:10" ht="29.25" customHeight="1" x14ac:dyDescent="0.25">
      <c r="A44" s="95" t="s">
        <v>35</v>
      </c>
      <c r="B44" s="93" t="s">
        <v>72</v>
      </c>
      <c r="C44" s="93"/>
      <c r="D44" s="93"/>
      <c r="E44" s="93"/>
      <c r="F44" s="93"/>
      <c r="G44" s="93"/>
      <c r="H44" s="93"/>
      <c r="I44" s="93"/>
      <c r="J44" s="93"/>
    </row>
    <row r="45" spans="1:10" x14ac:dyDescent="0.25">
      <c r="B45" s="94"/>
      <c r="C45" s="94"/>
      <c r="D45" s="94"/>
      <c r="E45" s="94"/>
      <c r="F45" s="94"/>
      <c r="G45" s="94"/>
      <c r="H45" s="94"/>
      <c r="I45" s="94"/>
      <c r="J45" s="94"/>
    </row>
    <row r="46" spans="1:10" x14ac:dyDescent="0.25">
      <c r="A46" s="125" t="s">
        <v>77</v>
      </c>
      <c r="B46" s="125"/>
      <c r="C46" s="92"/>
      <c r="D46" s="92"/>
      <c r="E46" s="92"/>
      <c r="F46" s="92"/>
      <c r="G46" s="92"/>
      <c r="H46" s="92"/>
      <c r="I46" s="92"/>
      <c r="J46" s="92"/>
    </row>
    <row r="47" spans="1:10" ht="30" x14ac:dyDescent="0.25">
      <c r="A47" s="95" t="s">
        <v>30</v>
      </c>
      <c r="B47" s="93" t="s">
        <v>78</v>
      </c>
      <c r="C47" s="93"/>
      <c r="D47" s="93"/>
      <c r="E47" s="93"/>
      <c r="F47" s="93"/>
      <c r="G47" s="93"/>
      <c r="H47" s="93"/>
      <c r="I47" s="93"/>
      <c r="J47" s="93"/>
    </row>
    <row r="48" spans="1:10" x14ac:dyDescent="0.25">
      <c r="A48" s="95" t="s">
        <v>31</v>
      </c>
      <c r="B48" s="93" t="s">
        <v>49</v>
      </c>
      <c r="C48" s="93"/>
      <c r="D48" s="93"/>
      <c r="E48" s="93"/>
      <c r="F48" s="93"/>
      <c r="G48" s="93"/>
      <c r="H48" s="93"/>
      <c r="I48" s="93"/>
      <c r="J48" s="93"/>
    </row>
    <row r="49" spans="1:10" x14ac:dyDescent="0.25">
      <c r="A49" s="95" t="s">
        <v>32</v>
      </c>
      <c r="B49" s="93" t="s">
        <v>79</v>
      </c>
      <c r="C49" s="93"/>
      <c r="D49" s="93"/>
      <c r="E49" s="93"/>
      <c r="F49" s="93"/>
      <c r="G49" s="93"/>
      <c r="H49" s="93"/>
      <c r="I49" s="93"/>
      <c r="J49" s="93"/>
    </row>
    <row r="50" spans="1:10" ht="30" x14ac:dyDescent="0.25">
      <c r="A50" s="95" t="s">
        <v>33</v>
      </c>
      <c r="B50" s="93" t="s">
        <v>64</v>
      </c>
      <c r="C50" s="93"/>
      <c r="D50" s="93"/>
      <c r="E50" s="93"/>
      <c r="F50" s="93"/>
      <c r="G50" s="93"/>
      <c r="H50" s="93"/>
      <c r="I50" s="93"/>
      <c r="J50" s="93"/>
    </row>
    <row r="51" spans="1:10" ht="45" x14ac:dyDescent="0.25">
      <c r="A51" s="95" t="s">
        <v>34</v>
      </c>
      <c r="B51" s="93" t="s">
        <v>80</v>
      </c>
      <c r="C51" s="93"/>
      <c r="D51" s="93"/>
      <c r="E51" s="93"/>
      <c r="F51" s="93"/>
      <c r="G51" s="93"/>
      <c r="H51" s="93"/>
      <c r="I51" s="93"/>
      <c r="J51" s="93"/>
    </row>
    <row r="52" spans="1:10" ht="30" customHeight="1" x14ac:dyDescent="0.25">
      <c r="A52" s="95" t="s">
        <v>35</v>
      </c>
      <c r="B52" s="93" t="s">
        <v>81</v>
      </c>
      <c r="C52" s="93"/>
      <c r="D52" s="93"/>
      <c r="E52" s="93"/>
      <c r="F52" s="93"/>
      <c r="G52" s="93"/>
      <c r="H52" s="93"/>
      <c r="I52" s="93"/>
      <c r="J52" s="93"/>
    </row>
    <row r="53" spans="1:10" x14ac:dyDescent="0.25">
      <c r="C53" s="93"/>
      <c r="D53" s="93"/>
      <c r="E53" s="93"/>
      <c r="F53" s="93"/>
      <c r="G53" s="93"/>
      <c r="H53" s="93"/>
      <c r="I53" s="93"/>
      <c r="J53" s="93"/>
    </row>
    <row r="54" spans="1:10" x14ac:dyDescent="0.25">
      <c r="A54" s="125" t="s">
        <v>82</v>
      </c>
      <c r="B54" s="125"/>
      <c r="C54" s="92"/>
      <c r="D54" s="92"/>
      <c r="E54" s="92"/>
      <c r="F54" s="92"/>
      <c r="G54" s="92"/>
      <c r="H54" s="92"/>
      <c r="I54" s="92"/>
      <c r="J54" s="92"/>
    </row>
    <row r="55" spans="1:10" ht="30" x14ac:dyDescent="0.25">
      <c r="A55" s="95" t="s">
        <v>30</v>
      </c>
      <c r="B55" s="93" t="s">
        <v>83</v>
      </c>
      <c r="C55" s="93"/>
      <c r="D55" s="93"/>
      <c r="E55" s="93"/>
      <c r="F55" s="93"/>
      <c r="G55" s="93"/>
      <c r="H55" s="93"/>
      <c r="I55" s="93"/>
      <c r="J55" s="93"/>
    </row>
    <row r="56" spans="1:10" x14ac:dyDescent="0.25">
      <c r="A56" s="95" t="s">
        <v>31</v>
      </c>
      <c r="B56" s="93" t="s">
        <v>49</v>
      </c>
      <c r="C56" s="93"/>
      <c r="D56" s="93"/>
      <c r="E56" s="93"/>
      <c r="F56" s="93"/>
      <c r="G56" s="93"/>
      <c r="H56" s="93"/>
      <c r="I56" s="93"/>
      <c r="J56" s="93"/>
    </row>
    <row r="57" spans="1:10" x14ac:dyDescent="0.25">
      <c r="A57" s="95" t="s">
        <v>32</v>
      </c>
      <c r="B57" s="93" t="s">
        <v>84</v>
      </c>
      <c r="C57" s="93"/>
      <c r="D57" s="93"/>
      <c r="E57" s="93"/>
      <c r="F57" s="93"/>
      <c r="G57" s="93"/>
      <c r="H57" s="93"/>
      <c r="I57" s="93"/>
      <c r="J57" s="93"/>
    </row>
    <row r="58" spans="1:10" ht="31.5" customHeight="1" x14ac:dyDescent="0.25">
      <c r="A58" s="95" t="s">
        <v>33</v>
      </c>
      <c r="B58" s="93" t="s">
        <v>85</v>
      </c>
      <c r="C58" s="93"/>
      <c r="D58" s="93"/>
      <c r="E58" s="93"/>
      <c r="F58" s="93"/>
      <c r="G58" s="93"/>
      <c r="H58" s="93"/>
      <c r="I58" s="93"/>
      <c r="J58" s="93"/>
    </row>
    <row r="59" spans="1:10" ht="18.75" x14ac:dyDescent="0.25">
      <c r="A59" s="124" t="s">
        <v>86</v>
      </c>
      <c r="B59" s="124"/>
    </row>
    <row r="60" spans="1:10" x14ac:dyDescent="0.25">
      <c r="A60" s="117" t="s">
        <v>87</v>
      </c>
    </row>
    <row r="61" spans="1:10" x14ac:dyDescent="0.25">
      <c r="A61" s="95" t="s">
        <v>30</v>
      </c>
      <c r="B61" s="93" t="s">
        <v>88</v>
      </c>
    </row>
    <row r="62" spans="1:10" x14ac:dyDescent="0.25">
      <c r="B62" s="93" t="s">
        <v>89</v>
      </c>
    </row>
    <row r="63" spans="1:10" ht="30" x14ac:dyDescent="0.25">
      <c r="B63" s="93" t="s">
        <v>90</v>
      </c>
    </row>
    <row r="64" spans="1:10" ht="30" x14ac:dyDescent="0.25">
      <c r="B64" s="93" t="s">
        <v>91</v>
      </c>
    </row>
    <row r="65" spans="1:2" ht="30" x14ac:dyDescent="0.25">
      <c r="B65" s="93" t="s">
        <v>92</v>
      </c>
    </row>
    <row r="66" spans="1:2" x14ac:dyDescent="0.25">
      <c r="A66" s="95" t="s">
        <v>43</v>
      </c>
      <c r="B66" s="93" t="s">
        <v>93</v>
      </c>
    </row>
    <row r="67" spans="1:2" ht="60" x14ac:dyDescent="0.25">
      <c r="A67" s="117" t="s">
        <v>44</v>
      </c>
      <c r="B67" s="93" t="s">
        <v>94</v>
      </c>
    </row>
  </sheetData>
  <sheetProtection algorithmName="SHA-512" hashValue="eZ+Oki1odPwBQ1c7Ftd2kkTYOZPioc7+6APGaONznLTAXTUJ9yRPyQcZ3UZBLcukKu12WNNCxj6jWf45kD+O+A==" saltValue="I/SU5VwiMghCyAMsjuEL3g==" spinCount="100000" sheet="1" objects="1" scenarios="1"/>
  <mergeCells count="10">
    <mergeCell ref="A59:B59"/>
    <mergeCell ref="A38:B38"/>
    <mergeCell ref="A46:B46"/>
    <mergeCell ref="A54:B54"/>
    <mergeCell ref="A1:B1"/>
    <mergeCell ref="A2:B2"/>
    <mergeCell ref="A4:B4"/>
    <mergeCell ref="A12:B12"/>
    <mergeCell ref="A21:B21"/>
    <mergeCell ref="A30:B30"/>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showGridLines="0" zoomScale="85" zoomScaleNormal="85" workbookViewId="0">
      <selection activeCell="B8" sqref="B8"/>
    </sheetView>
  </sheetViews>
  <sheetFormatPr defaultColWidth="8.85546875" defaultRowHeight="15" x14ac:dyDescent="0.25"/>
  <cols>
    <col min="1" max="1" width="17.7109375" customWidth="1"/>
    <col min="2" max="2" width="44.42578125" customWidth="1"/>
    <col min="3" max="7" width="14.28515625" customWidth="1"/>
    <col min="8" max="8" width="14.85546875" customWidth="1"/>
    <col min="9" max="11" width="27.7109375" customWidth="1"/>
    <col min="12" max="12" width="4.85546875" customWidth="1"/>
    <col min="13" max="13" width="4.7109375" customWidth="1"/>
    <col min="14" max="14" width="86.7109375" customWidth="1"/>
  </cols>
  <sheetData>
    <row r="1" spans="1:14" ht="15.75" x14ac:dyDescent="0.25">
      <c r="A1" s="130" t="s">
        <v>95</v>
      </c>
      <c r="B1" s="130"/>
      <c r="C1" s="130"/>
      <c r="D1" s="130"/>
      <c r="E1" s="130"/>
      <c r="F1" s="130"/>
      <c r="G1" s="130"/>
      <c r="H1" s="130"/>
      <c r="I1" s="130"/>
    </row>
    <row r="2" spans="1:14" ht="15.75" x14ac:dyDescent="0.25">
      <c r="A2" s="130" t="s">
        <v>96</v>
      </c>
      <c r="B2" s="130"/>
      <c r="C2" s="130"/>
      <c r="D2" s="130"/>
      <c r="E2" s="130"/>
      <c r="F2" s="130"/>
      <c r="G2" s="130"/>
      <c r="H2" s="130"/>
      <c r="I2" s="130"/>
      <c r="J2" s="2"/>
      <c r="K2" s="2"/>
    </row>
    <row r="3" spans="1:14" ht="15.75" x14ac:dyDescent="0.25">
      <c r="A3" s="130" t="s">
        <v>97</v>
      </c>
      <c r="B3" s="130"/>
      <c r="C3" s="130"/>
      <c r="D3" s="130"/>
      <c r="E3" s="130"/>
      <c r="F3" s="130"/>
      <c r="G3" s="130"/>
      <c r="H3" s="130"/>
      <c r="I3" s="130"/>
      <c r="J3" s="2"/>
      <c r="K3" s="2"/>
    </row>
    <row r="4" spans="1:14" ht="18.75" x14ac:dyDescent="0.3">
      <c r="A4" s="131" t="s">
        <v>98</v>
      </c>
      <c r="B4" s="132"/>
      <c r="C4" s="132"/>
      <c r="D4" s="132"/>
      <c r="E4" s="132"/>
      <c r="F4" s="132"/>
      <c r="G4" s="132"/>
      <c r="H4" s="132"/>
      <c r="I4" s="133"/>
      <c r="J4" s="4"/>
      <c r="K4" s="4"/>
      <c r="N4" s="5"/>
    </row>
    <row r="5" spans="1:14" ht="21" customHeight="1" x14ac:dyDescent="0.25">
      <c r="A5" s="134"/>
      <c r="B5" s="136"/>
      <c r="C5" s="138" t="s">
        <v>99</v>
      </c>
      <c r="D5" s="138"/>
      <c r="E5" s="138"/>
      <c r="F5" s="138"/>
      <c r="G5" s="138"/>
      <c r="H5" s="139" t="s">
        <v>13</v>
      </c>
      <c r="I5" s="141"/>
      <c r="J5" s="4"/>
      <c r="K5" s="4"/>
      <c r="N5" s="6"/>
    </row>
    <row r="6" spans="1:14" x14ac:dyDescent="0.25">
      <c r="A6" s="135"/>
      <c r="B6" s="137"/>
      <c r="C6" s="31" t="s">
        <v>8</v>
      </c>
      <c r="D6" s="31" t="s">
        <v>9</v>
      </c>
      <c r="E6" s="31" t="s">
        <v>10</v>
      </c>
      <c r="F6" s="31" t="s">
        <v>11</v>
      </c>
      <c r="G6" s="31" t="s">
        <v>12</v>
      </c>
      <c r="H6" s="140"/>
      <c r="I6" s="142"/>
      <c r="J6" s="7"/>
      <c r="K6" s="7"/>
      <c r="N6" s="6"/>
    </row>
    <row r="7" spans="1:14" ht="57.95" customHeight="1" x14ac:dyDescent="0.25">
      <c r="A7" s="32" t="s">
        <v>28</v>
      </c>
      <c r="B7" s="33" t="s">
        <v>100</v>
      </c>
      <c r="C7" s="34" t="s">
        <v>101</v>
      </c>
      <c r="D7" s="34" t="s">
        <v>102</v>
      </c>
      <c r="E7" s="34" t="s">
        <v>103</v>
      </c>
      <c r="F7" s="34" t="s">
        <v>104</v>
      </c>
      <c r="G7" s="113" t="s">
        <v>105</v>
      </c>
      <c r="H7" s="34" t="s">
        <v>2</v>
      </c>
      <c r="I7" s="35" t="s">
        <v>106</v>
      </c>
      <c r="J7" s="3"/>
      <c r="K7" s="3"/>
      <c r="N7" s="6"/>
    </row>
    <row r="8" spans="1:14" x14ac:dyDescent="0.25">
      <c r="A8" s="89">
        <v>1</v>
      </c>
      <c r="B8" s="96"/>
      <c r="C8" s="36">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8" s="36">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8" s="36">
        <f>SUMIFS(Events[TOTAL],Events[Codes des Sous-Activités],"&gt;"&amp;Summary_1[[#This Row],[I. PROJECT ACTIVITIES ]],Events[Codes des Sous-Activités],"&lt;"&amp;Summary_1[[#This Row],[I. PROJECT ACTIVITIES ]]+1)</f>
        <v>0</v>
      </c>
      <c r="F8" s="36">
        <f>SUMIFS(DISSEMINATION[TOTAL],DISSEMINATION[Codes des Sous-Activités],"&gt;"&amp;Summary_1[[#This Row],[I. PROJECT ACTIVITIES ]],DISSEMINATION[Codes des Sous-Activités],"&lt;"&amp;Summary_1[[#This Row],[I. PROJECT ACTIVITIES ]]+1)</f>
        <v>0</v>
      </c>
      <c r="G8" s="36">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8" s="36">
        <f>SUM(Summary_1[[#This Row],[Coûts de Personnel (Salaires et Déplacements) ]:[Équipement &amp; Autres Petits Actifs Fixes/Autres Coûts d''Exploitation]])</f>
        <v>0</v>
      </c>
      <c r="I8" s="98"/>
      <c r="J8" s="3"/>
      <c r="K8" s="3"/>
      <c r="M8" s="6"/>
      <c r="N8" s="6"/>
    </row>
    <row r="9" spans="1:14" x14ac:dyDescent="0.25">
      <c r="A9" s="90">
        <v>2</v>
      </c>
      <c r="B9" s="97"/>
      <c r="C9"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9"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9" s="37">
        <f>SUMIFS(Events[TOTAL],Events[Codes des Sous-Activités],"&gt;"&amp;Summary_1[[#This Row],[I. PROJECT ACTIVITIES ]],Events[Codes des Sous-Activités],"&lt;"&amp;Summary_1[[#This Row],[I. PROJECT ACTIVITIES ]]+1)</f>
        <v>0</v>
      </c>
      <c r="F9" s="37">
        <f>SUMIFS(DISSEMINATION[TOTAL],DISSEMINATION[Codes des Sous-Activités],"&gt;"&amp;Summary_1[[#This Row],[I. PROJECT ACTIVITIES ]],DISSEMINATION[Codes des Sous-Activités],"&lt;"&amp;Summary_1[[#This Row],[I. PROJECT ACTIVITIES ]]+1)</f>
        <v>0</v>
      </c>
      <c r="G9"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9" s="37">
        <f>SUM(Summary_1[[#This Row],[Coûts de Personnel (Salaires et Déplacements) ]:[Équipement &amp; Autres Petits Actifs Fixes/Autres Coûts d''Exploitation]])</f>
        <v>0</v>
      </c>
      <c r="I9" s="99"/>
      <c r="J9" s="3"/>
      <c r="K9" s="3"/>
      <c r="M9" s="6"/>
      <c r="N9" s="6"/>
    </row>
    <row r="10" spans="1:14" x14ac:dyDescent="0.25">
      <c r="A10" s="90">
        <v>3</v>
      </c>
      <c r="B10" s="97"/>
      <c r="C10"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0"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0" s="37">
        <f>SUMIFS(Events[TOTAL],Events[Codes des Sous-Activités],"&gt;"&amp;Summary_1[[#This Row],[I. PROJECT ACTIVITIES ]],Events[Codes des Sous-Activités],"&lt;"&amp;Summary_1[[#This Row],[I. PROJECT ACTIVITIES ]]+1)</f>
        <v>0</v>
      </c>
      <c r="F10" s="37">
        <f>SUMIFS(DISSEMINATION[TOTAL],DISSEMINATION[Codes des Sous-Activités],"&gt;"&amp;Summary_1[[#This Row],[I. PROJECT ACTIVITIES ]],DISSEMINATION[Codes des Sous-Activités],"&lt;"&amp;Summary_1[[#This Row],[I. PROJECT ACTIVITIES ]]+1)</f>
        <v>0</v>
      </c>
      <c r="G10"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0" s="37">
        <f>SUM(Summary_1[[#This Row],[Coûts de Personnel (Salaires et Déplacements) ]:[Équipement &amp; Autres Petits Actifs Fixes/Autres Coûts d''Exploitation]])</f>
        <v>0</v>
      </c>
      <c r="I10" s="99"/>
      <c r="J10" s="3"/>
      <c r="K10" s="3"/>
      <c r="M10" s="6"/>
      <c r="N10" s="6"/>
    </row>
    <row r="11" spans="1:14" x14ac:dyDescent="0.25">
      <c r="A11" s="90">
        <v>4</v>
      </c>
      <c r="B11" s="97"/>
      <c r="C11"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1"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1" s="37">
        <f>SUMIFS(Events[TOTAL],Events[Codes des Sous-Activités],"&gt;"&amp;Summary_1[[#This Row],[I. PROJECT ACTIVITIES ]],Events[Codes des Sous-Activités],"&lt;"&amp;Summary_1[[#This Row],[I. PROJECT ACTIVITIES ]]+1)</f>
        <v>0</v>
      </c>
      <c r="F11" s="37">
        <f>SUMIFS(DISSEMINATION[TOTAL],DISSEMINATION[Codes des Sous-Activités],"&gt;"&amp;Summary_1[[#This Row],[I. PROJECT ACTIVITIES ]],DISSEMINATION[Codes des Sous-Activités],"&lt;"&amp;Summary_1[[#This Row],[I. PROJECT ACTIVITIES ]]+1)</f>
        <v>0</v>
      </c>
      <c r="G11"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1" s="37">
        <f>SUM(Summary_1[[#This Row],[Coûts de Personnel (Salaires et Déplacements) ]:[Équipement &amp; Autres Petits Actifs Fixes/Autres Coûts d''Exploitation]])</f>
        <v>0</v>
      </c>
      <c r="I11" s="99"/>
      <c r="J11" s="3"/>
      <c r="K11" s="3"/>
      <c r="M11" s="6"/>
      <c r="N11" s="6"/>
    </row>
    <row r="12" spans="1:14" x14ac:dyDescent="0.25">
      <c r="A12" s="90">
        <v>5</v>
      </c>
      <c r="B12" s="97"/>
      <c r="C12"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2"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2" s="37">
        <f>SUMIFS(Events[TOTAL],Events[Codes des Sous-Activités],"&gt;"&amp;Summary_1[[#This Row],[I. PROJECT ACTIVITIES ]],Events[Codes des Sous-Activités],"&lt;"&amp;Summary_1[[#This Row],[I. PROJECT ACTIVITIES ]]+1)</f>
        <v>0</v>
      </c>
      <c r="F12" s="37">
        <f>SUMIFS(DISSEMINATION[TOTAL],DISSEMINATION[Codes des Sous-Activités],"&gt;"&amp;Summary_1[[#This Row],[I. PROJECT ACTIVITIES ]],DISSEMINATION[Codes des Sous-Activités],"&lt;"&amp;Summary_1[[#This Row],[I. PROJECT ACTIVITIES ]]+1)</f>
        <v>0</v>
      </c>
      <c r="G12"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2" s="37">
        <f>SUM(Summary_1[[#This Row],[Coûts de Personnel (Salaires et Déplacements) ]:[Équipement &amp; Autres Petits Actifs Fixes/Autres Coûts d''Exploitation]])</f>
        <v>0</v>
      </c>
      <c r="I12" s="99"/>
      <c r="J12" s="3"/>
      <c r="K12" s="3"/>
      <c r="M12" s="6"/>
      <c r="N12" s="6"/>
    </row>
    <row r="13" spans="1:14" x14ac:dyDescent="0.25">
      <c r="A13" s="90">
        <v>6</v>
      </c>
      <c r="B13" s="97"/>
      <c r="C13"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3"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3" s="37">
        <f>SUMIFS(Events[TOTAL],Events[Codes des Sous-Activités],"&gt;"&amp;Summary_1[[#This Row],[I. PROJECT ACTIVITIES ]],Events[Codes des Sous-Activités],"&lt;"&amp;Summary_1[[#This Row],[I. PROJECT ACTIVITIES ]]+1)</f>
        <v>0</v>
      </c>
      <c r="F13" s="37">
        <f>SUMIFS(DISSEMINATION[TOTAL],DISSEMINATION[Codes des Sous-Activités],"&gt;"&amp;Summary_1[[#This Row],[I. PROJECT ACTIVITIES ]],DISSEMINATION[Codes des Sous-Activités],"&lt;"&amp;Summary_1[[#This Row],[I. PROJECT ACTIVITIES ]]+1)</f>
        <v>0</v>
      </c>
      <c r="G13"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3" s="37">
        <f>SUM(Summary_1[[#This Row],[Coûts de Personnel (Salaires et Déplacements) ]:[Équipement &amp; Autres Petits Actifs Fixes/Autres Coûts d''Exploitation]])</f>
        <v>0</v>
      </c>
      <c r="I13" s="99"/>
      <c r="J13" s="3"/>
      <c r="K13" s="3"/>
      <c r="M13" s="6"/>
      <c r="N13" s="6"/>
    </row>
    <row r="14" spans="1:14" x14ac:dyDescent="0.25">
      <c r="A14" s="90">
        <v>7</v>
      </c>
      <c r="B14" s="97"/>
      <c r="C14"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4"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4" s="37">
        <f>SUMIFS(Events[TOTAL],Events[Codes des Sous-Activités],"&gt;"&amp;Summary_1[[#This Row],[I. PROJECT ACTIVITIES ]],Events[Codes des Sous-Activités],"&lt;"&amp;Summary_1[[#This Row],[I. PROJECT ACTIVITIES ]]+1)</f>
        <v>0</v>
      </c>
      <c r="F14" s="37">
        <f>SUMIFS(DISSEMINATION[TOTAL],DISSEMINATION[Codes des Sous-Activités],"&gt;"&amp;Summary_1[[#This Row],[I. PROJECT ACTIVITIES ]],DISSEMINATION[Codes des Sous-Activités],"&lt;"&amp;Summary_1[[#This Row],[I. PROJECT ACTIVITIES ]]+1)</f>
        <v>0</v>
      </c>
      <c r="G14"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4" s="37">
        <f>SUM(Summary_1[[#This Row],[Coûts de Personnel (Salaires et Déplacements) ]:[Équipement &amp; Autres Petits Actifs Fixes/Autres Coûts d''Exploitation]])</f>
        <v>0</v>
      </c>
      <c r="I14" s="99"/>
      <c r="J14" s="3"/>
      <c r="K14" s="3"/>
      <c r="M14" s="6"/>
      <c r="N14" s="6"/>
    </row>
    <row r="15" spans="1:14" x14ac:dyDescent="0.25">
      <c r="A15" s="90">
        <v>8</v>
      </c>
      <c r="B15" s="97"/>
      <c r="C15"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5"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5" s="37">
        <f>SUMIFS(Events[TOTAL],Events[Codes des Sous-Activités],"&gt;"&amp;Summary_1[[#This Row],[I. PROJECT ACTIVITIES ]],Events[Codes des Sous-Activités],"&lt;"&amp;Summary_1[[#This Row],[I. PROJECT ACTIVITIES ]]+1)</f>
        <v>0</v>
      </c>
      <c r="F15" s="37">
        <f>SUMIFS(DISSEMINATION[TOTAL],DISSEMINATION[Codes des Sous-Activités],"&gt;"&amp;Summary_1[[#This Row],[I. PROJECT ACTIVITIES ]],DISSEMINATION[Codes des Sous-Activités],"&lt;"&amp;Summary_1[[#This Row],[I. PROJECT ACTIVITIES ]]+1)</f>
        <v>0</v>
      </c>
      <c r="G15"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5" s="37">
        <f>SUM(Summary_1[[#This Row],[Coûts de Personnel (Salaires et Déplacements) ]:[Équipement &amp; Autres Petits Actifs Fixes/Autres Coûts d''Exploitation]])</f>
        <v>0</v>
      </c>
      <c r="I15" s="99"/>
      <c r="J15" s="3"/>
      <c r="K15" s="3"/>
      <c r="M15" s="6"/>
      <c r="N15" s="6"/>
    </row>
    <row r="16" spans="1:14" x14ac:dyDescent="0.25">
      <c r="A16" s="90">
        <v>9</v>
      </c>
      <c r="B16" s="97"/>
      <c r="C16"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6"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6" s="37">
        <f>SUMIFS(Events[TOTAL],Events[Codes des Sous-Activités],"&gt;"&amp;Summary_1[[#This Row],[I. PROJECT ACTIVITIES ]],Events[Codes des Sous-Activités],"&lt;"&amp;Summary_1[[#This Row],[I. PROJECT ACTIVITIES ]]+1)</f>
        <v>0</v>
      </c>
      <c r="F16" s="37">
        <f>SUMIFS(DISSEMINATION[TOTAL],DISSEMINATION[Codes des Sous-Activités],"&gt;"&amp;Summary_1[[#This Row],[I. PROJECT ACTIVITIES ]],DISSEMINATION[Codes des Sous-Activités],"&lt;"&amp;Summary_1[[#This Row],[I. PROJECT ACTIVITIES ]]+1)</f>
        <v>0</v>
      </c>
      <c r="G16"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6" s="37">
        <f>SUM(Summary_1[[#This Row],[Coûts de Personnel (Salaires et Déplacements) ]:[Équipement &amp; Autres Petits Actifs Fixes/Autres Coûts d''Exploitation]])</f>
        <v>0</v>
      </c>
      <c r="I16" s="99"/>
      <c r="J16" s="3"/>
      <c r="K16" s="3"/>
      <c r="M16" s="6"/>
      <c r="N16" s="6"/>
    </row>
    <row r="17" spans="1:14" x14ac:dyDescent="0.25">
      <c r="A17" s="90">
        <v>10</v>
      </c>
      <c r="B17" s="97"/>
      <c r="C17"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7"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7" s="37">
        <f>SUMIFS(Events[TOTAL],Events[Codes des Sous-Activités],"&gt;"&amp;Summary_1[[#This Row],[I. PROJECT ACTIVITIES ]],Events[Codes des Sous-Activités],"&lt;"&amp;Summary_1[[#This Row],[I. PROJECT ACTIVITIES ]]+1)</f>
        <v>0</v>
      </c>
      <c r="F17" s="37">
        <f>SUMIFS(DISSEMINATION[TOTAL],DISSEMINATION[Codes des Sous-Activités],"&gt;"&amp;Summary_1[[#This Row],[I. PROJECT ACTIVITIES ]],DISSEMINATION[Codes des Sous-Activités],"&lt;"&amp;Summary_1[[#This Row],[I. PROJECT ACTIVITIES ]]+1)</f>
        <v>0</v>
      </c>
      <c r="G17"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7" s="37">
        <f>SUM(Summary_1[[#This Row],[Coûts de Personnel (Salaires et Déplacements) ]:[Équipement &amp; Autres Petits Actifs Fixes/Autres Coûts d''Exploitation]])</f>
        <v>0</v>
      </c>
      <c r="I17" s="99"/>
      <c r="J17" s="3"/>
      <c r="K17" s="3"/>
      <c r="M17" s="6"/>
      <c r="N17" s="6"/>
    </row>
    <row r="18" spans="1:14" x14ac:dyDescent="0.25">
      <c r="A18" s="90">
        <v>11</v>
      </c>
      <c r="B18" s="97"/>
      <c r="C18"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8"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8" s="37">
        <f>SUMIFS(Events[TOTAL],Events[Codes des Sous-Activités],"&gt;"&amp;Summary_1[[#This Row],[I. PROJECT ACTIVITIES ]],Events[Codes des Sous-Activités],"&lt;"&amp;Summary_1[[#This Row],[I. PROJECT ACTIVITIES ]]+1)</f>
        <v>0</v>
      </c>
      <c r="F18" s="37">
        <f>SUMIFS(DISSEMINATION[TOTAL],DISSEMINATION[Codes des Sous-Activités],"&gt;"&amp;Summary_1[[#This Row],[I. PROJECT ACTIVITIES ]],DISSEMINATION[Codes des Sous-Activités],"&lt;"&amp;Summary_1[[#This Row],[I. PROJECT ACTIVITIES ]]+1)</f>
        <v>0</v>
      </c>
      <c r="G18"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8" s="37">
        <f>SUM(Summary_1[[#This Row],[Coûts de Personnel (Salaires et Déplacements) ]:[Équipement &amp; Autres Petits Actifs Fixes/Autres Coûts d''Exploitation]])</f>
        <v>0</v>
      </c>
      <c r="I18" s="99"/>
      <c r="J18" s="3"/>
      <c r="K18" s="3"/>
      <c r="M18" s="6"/>
      <c r="N18" s="6"/>
    </row>
    <row r="19" spans="1:14" x14ac:dyDescent="0.25">
      <c r="A19" s="90">
        <v>12</v>
      </c>
      <c r="B19" s="97"/>
      <c r="C19"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19"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19" s="37">
        <f>SUMIFS(Events[TOTAL],Events[Codes des Sous-Activités],"&gt;"&amp;Summary_1[[#This Row],[I. PROJECT ACTIVITIES ]],Events[Codes des Sous-Activités],"&lt;"&amp;Summary_1[[#This Row],[I. PROJECT ACTIVITIES ]]+1)</f>
        <v>0</v>
      </c>
      <c r="F19" s="37">
        <f>SUMIFS(DISSEMINATION[TOTAL],DISSEMINATION[Codes des Sous-Activités],"&gt;"&amp;Summary_1[[#This Row],[I. PROJECT ACTIVITIES ]],DISSEMINATION[Codes des Sous-Activités],"&lt;"&amp;Summary_1[[#This Row],[I. PROJECT ACTIVITIES ]]+1)</f>
        <v>0</v>
      </c>
      <c r="G19"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19" s="37">
        <f>SUM(Summary_1[[#This Row],[Coûts de Personnel (Salaires et Déplacements) ]:[Équipement &amp; Autres Petits Actifs Fixes/Autres Coûts d''Exploitation]])</f>
        <v>0</v>
      </c>
      <c r="I19" s="99"/>
      <c r="J19" s="3"/>
      <c r="K19" s="3"/>
      <c r="M19" s="6"/>
      <c r="N19" s="6"/>
    </row>
    <row r="20" spans="1:14" x14ac:dyDescent="0.25">
      <c r="A20" s="90">
        <v>13</v>
      </c>
      <c r="B20" s="97"/>
      <c r="C20"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0"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0" s="37">
        <f>SUMIFS(Events[TOTAL],Events[Codes des Sous-Activités],"&gt;"&amp;Summary_1[[#This Row],[I. PROJECT ACTIVITIES ]],Events[Codes des Sous-Activités],"&lt;"&amp;Summary_1[[#This Row],[I. PROJECT ACTIVITIES ]]+1)</f>
        <v>0</v>
      </c>
      <c r="F20" s="37">
        <f>SUMIFS(DISSEMINATION[TOTAL],DISSEMINATION[Codes des Sous-Activités],"&gt;"&amp;Summary_1[[#This Row],[I. PROJECT ACTIVITIES ]],DISSEMINATION[Codes des Sous-Activités],"&lt;"&amp;Summary_1[[#This Row],[I. PROJECT ACTIVITIES ]]+1)</f>
        <v>0</v>
      </c>
      <c r="G20"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0" s="37">
        <f>SUM(Summary_1[[#This Row],[Coûts de Personnel (Salaires et Déplacements) ]:[Équipement &amp; Autres Petits Actifs Fixes/Autres Coûts d''Exploitation]])</f>
        <v>0</v>
      </c>
      <c r="I20" s="99"/>
      <c r="J20" s="3"/>
      <c r="K20" s="3"/>
      <c r="M20" s="6"/>
      <c r="N20" s="6"/>
    </row>
    <row r="21" spans="1:14" x14ac:dyDescent="0.25">
      <c r="A21" s="90">
        <v>14</v>
      </c>
      <c r="B21" s="97"/>
      <c r="C21"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1"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1" s="37">
        <f>SUMIFS(Events[TOTAL],Events[Codes des Sous-Activités],"&gt;"&amp;Summary_1[[#This Row],[I. PROJECT ACTIVITIES ]],Events[Codes des Sous-Activités],"&lt;"&amp;Summary_1[[#This Row],[I. PROJECT ACTIVITIES ]]+1)</f>
        <v>0</v>
      </c>
      <c r="F21" s="37">
        <f>SUMIFS(DISSEMINATION[TOTAL],DISSEMINATION[Codes des Sous-Activités],"&gt;"&amp;Summary_1[[#This Row],[I. PROJECT ACTIVITIES ]],DISSEMINATION[Codes des Sous-Activités],"&lt;"&amp;Summary_1[[#This Row],[I. PROJECT ACTIVITIES ]]+1)</f>
        <v>0</v>
      </c>
      <c r="G21"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1" s="37">
        <f>SUM(Summary_1[[#This Row],[Coûts de Personnel (Salaires et Déplacements) ]:[Équipement &amp; Autres Petits Actifs Fixes/Autres Coûts d''Exploitation]])</f>
        <v>0</v>
      </c>
      <c r="I21" s="99"/>
      <c r="J21" s="3"/>
      <c r="K21" s="3"/>
      <c r="M21" s="6"/>
      <c r="N21" s="6"/>
    </row>
    <row r="22" spans="1:14" x14ac:dyDescent="0.25">
      <c r="A22" s="90">
        <v>15</v>
      </c>
      <c r="B22" s="97"/>
      <c r="C22"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2"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2" s="37">
        <f>SUMIFS(Events[TOTAL],Events[Codes des Sous-Activités],"&gt;"&amp;Summary_1[[#This Row],[I. PROJECT ACTIVITIES ]],Events[Codes des Sous-Activités],"&lt;"&amp;Summary_1[[#This Row],[I. PROJECT ACTIVITIES ]]+1)</f>
        <v>0</v>
      </c>
      <c r="F22" s="37">
        <f>SUMIFS(DISSEMINATION[TOTAL],DISSEMINATION[Codes des Sous-Activités],"&gt;"&amp;Summary_1[[#This Row],[I. PROJECT ACTIVITIES ]],DISSEMINATION[Codes des Sous-Activités],"&lt;"&amp;Summary_1[[#This Row],[I. PROJECT ACTIVITIES ]]+1)</f>
        <v>0</v>
      </c>
      <c r="G22"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2" s="37">
        <f>SUM(Summary_1[[#This Row],[Coûts de Personnel (Salaires et Déplacements) ]:[Équipement &amp; Autres Petits Actifs Fixes/Autres Coûts d''Exploitation]])</f>
        <v>0</v>
      </c>
      <c r="I22" s="99"/>
      <c r="J22" s="3"/>
      <c r="K22" s="3"/>
      <c r="M22" s="6"/>
      <c r="N22" s="6"/>
    </row>
    <row r="23" spans="1:14" x14ac:dyDescent="0.25">
      <c r="A23" s="90">
        <v>16</v>
      </c>
      <c r="B23" s="97"/>
      <c r="C23"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3"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3" s="37">
        <f>SUMIFS(Events[TOTAL],Events[Codes des Sous-Activités],"&gt;"&amp;Summary_1[[#This Row],[I. PROJECT ACTIVITIES ]],Events[Codes des Sous-Activités],"&lt;"&amp;Summary_1[[#This Row],[I. PROJECT ACTIVITIES ]]+1)</f>
        <v>0</v>
      </c>
      <c r="F23" s="37">
        <f>SUMIFS(DISSEMINATION[TOTAL],DISSEMINATION[Codes des Sous-Activités],"&gt;"&amp;Summary_1[[#This Row],[I. PROJECT ACTIVITIES ]],DISSEMINATION[Codes des Sous-Activités],"&lt;"&amp;Summary_1[[#This Row],[I. PROJECT ACTIVITIES ]]+1)</f>
        <v>0</v>
      </c>
      <c r="G23"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3" s="37">
        <f>SUM(Summary_1[[#This Row],[Coûts de Personnel (Salaires et Déplacements) ]:[Équipement &amp; Autres Petits Actifs Fixes/Autres Coûts d''Exploitation]])</f>
        <v>0</v>
      </c>
      <c r="I23" s="99"/>
      <c r="J23" s="3"/>
      <c r="K23" s="3"/>
      <c r="M23" s="6"/>
      <c r="N23" s="6"/>
    </row>
    <row r="24" spans="1:14" x14ac:dyDescent="0.25">
      <c r="A24" s="90">
        <v>17</v>
      </c>
      <c r="B24" s="97"/>
      <c r="C24"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4"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4" s="37">
        <f>SUMIFS(Events[TOTAL],Events[Codes des Sous-Activités],"&gt;"&amp;Summary_1[[#This Row],[I. PROJECT ACTIVITIES ]],Events[Codes des Sous-Activités],"&lt;"&amp;Summary_1[[#This Row],[I. PROJECT ACTIVITIES ]]+1)</f>
        <v>0</v>
      </c>
      <c r="F24" s="37">
        <f>SUMIFS(DISSEMINATION[TOTAL],DISSEMINATION[Codes des Sous-Activités],"&gt;"&amp;Summary_1[[#This Row],[I. PROJECT ACTIVITIES ]],DISSEMINATION[Codes des Sous-Activités],"&lt;"&amp;Summary_1[[#This Row],[I. PROJECT ACTIVITIES ]]+1)</f>
        <v>0</v>
      </c>
      <c r="G24"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4" s="37">
        <f>SUM(Summary_1[[#This Row],[Coûts de Personnel (Salaires et Déplacements) ]:[Équipement &amp; Autres Petits Actifs Fixes/Autres Coûts d''Exploitation]])</f>
        <v>0</v>
      </c>
      <c r="I24" s="99"/>
      <c r="J24" s="3"/>
      <c r="K24" s="3"/>
      <c r="M24" s="6"/>
      <c r="N24" s="6"/>
    </row>
    <row r="25" spans="1:14" x14ac:dyDescent="0.25">
      <c r="A25" s="90">
        <v>18</v>
      </c>
      <c r="B25" s="97"/>
      <c r="C25"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5"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5" s="37">
        <f>SUMIFS(Events[TOTAL],Events[Codes des Sous-Activités],"&gt;"&amp;Summary_1[[#This Row],[I. PROJECT ACTIVITIES ]],Events[Codes des Sous-Activités],"&lt;"&amp;Summary_1[[#This Row],[I. PROJECT ACTIVITIES ]]+1)</f>
        <v>0</v>
      </c>
      <c r="F25" s="37">
        <f>SUMIFS(DISSEMINATION[TOTAL],DISSEMINATION[Codes des Sous-Activités],"&gt;"&amp;Summary_1[[#This Row],[I. PROJECT ACTIVITIES ]],DISSEMINATION[Codes des Sous-Activités],"&lt;"&amp;Summary_1[[#This Row],[I. PROJECT ACTIVITIES ]]+1)</f>
        <v>0</v>
      </c>
      <c r="G25"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5" s="37">
        <f>SUM(Summary_1[[#This Row],[Coûts de Personnel (Salaires et Déplacements) ]:[Équipement &amp; Autres Petits Actifs Fixes/Autres Coûts d''Exploitation]])</f>
        <v>0</v>
      </c>
      <c r="I25" s="99"/>
      <c r="J25" s="3"/>
      <c r="K25" s="3"/>
      <c r="M25" s="6"/>
      <c r="N25" s="6"/>
    </row>
    <row r="26" spans="1:14" x14ac:dyDescent="0.25">
      <c r="A26" s="90">
        <v>19</v>
      </c>
      <c r="B26" s="97"/>
      <c r="C26"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6"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6" s="37">
        <f>SUMIFS(Events[TOTAL],Events[Codes des Sous-Activités],"&gt;"&amp;Summary_1[[#This Row],[I. PROJECT ACTIVITIES ]],Events[Codes des Sous-Activités],"&lt;"&amp;Summary_1[[#This Row],[I. PROJECT ACTIVITIES ]]+1)</f>
        <v>0</v>
      </c>
      <c r="F26" s="37">
        <f>SUMIFS(DISSEMINATION[TOTAL],DISSEMINATION[Codes des Sous-Activités],"&gt;"&amp;Summary_1[[#This Row],[I. PROJECT ACTIVITIES ]],DISSEMINATION[Codes des Sous-Activités],"&lt;"&amp;Summary_1[[#This Row],[I. PROJECT ACTIVITIES ]]+1)</f>
        <v>0</v>
      </c>
      <c r="G26"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6" s="37">
        <f>SUM(Summary_1[[#This Row],[Coûts de Personnel (Salaires et Déplacements) ]:[Équipement &amp; Autres Petits Actifs Fixes/Autres Coûts d''Exploitation]])</f>
        <v>0</v>
      </c>
      <c r="I26" s="99"/>
      <c r="J26" s="3"/>
      <c r="K26" s="3"/>
      <c r="M26" s="6"/>
      <c r="N26" s="6"/>
    </row>
    <row r="27" spans="1:14" x14ac:dyDescent="0.25">
      <c r="A27" s="90">
        <v>20</v>
      </c>
      <c r="B27" s="97"/>
      <c r="C27" s="37">
        <f>SUMIFS(Staff_Salaries[TOTAL],Staff_Salaries[Code Sous-Activité],"&gt;"&amp;Summary_1[[#This Row],[I. PROJECT ACTIVITIES ]],Staff_Salaries[Code Sous-Activité],"&lt;"&amp;Summary_1[[#This Row],[I. PROJECT ACTIVITIES ]]+1)
+SUMIFS(Staff_Travel[TOTAL],Staff_Travel[Codes des Sous-Activités],"&gt;"&amp;Summary_1[[#This Row],[I. PROJECT ACTIVITIES ]],Staff_Travel[Codes des Sous-Activités],"&lt;"&amp;Summary_1[[#This Row],[I. PROJECT ACTIVITIES ]]+1)</f>
        <v>0</v>
      </c>
      <c r="D27" s="37">
        <f>SUMIFS(IC_FEEs[TOTAL],IC_FEEs[Code Sous-Activité],"&gt;"&amp;Summary_1[[#This Row],[I. PROJECT ACTIVITIES ]],IC_FEEs[Code Sous-Activité],"&lt;"&amp;Summary_1[[#This Row],[I. PROJECT ACTIVITIES ]]+1)
+SUMIFS(IC_Travel[TOTAL],IC_Travel[Code Sous-Activité],"&gt;"&amp;Summary_1[[#This Row],[I. PROJECT ACTIVITIES ]],IC_Travel[Code Sous-Activité],"&lt;"&amp;Summary_1[[#This Row],[I. PROJECT ACTIVITIES ]]+1)
+SUMIFS(Consultancy_Firms[TOTAL],Consultancy_Firms[Sub-Activities Codes],"&gt;"&amp;Summary_1[[#This Row],[I. PROJECT ACTIVITIES ]],Consultancy_Firms[Sub-Activities Codes],"&lt;"&amp;Summary_1[[#This Row],[I. PROJECT ACTIVITIES ]]+1)</f>
        <v>0</v>
      </c>
      <c r="E27" s="37">
        <f>SUMIFS(Events[TOTAL],Events[Codes des Sous-Activités],"&gt;"&amp;Summary_1[[#This Row],[I. PROJECT ACTIVITIES ]],Events[Codes des Sous-Activités],"&lt;"&amp;Summary_1[[#This Row],[I. PROJECT ACTIVITIES ]]+1)</f>
        <v>0</v>
      </c>
      <c r="F27" s="37">
        <f>SUMIFS(DISSEMINATION[TOTAL],DISSEMINATION[Codes des Sous-Activités],"&gt;"&amp;Summary_1[[#This Row],[I. PROJECT ACTIVITIES ]],DISSEMINATION[Codes des Sous-Activités],"&lt;"&amp;Summary_1[[#This Row],[I. PROJECT ACTIVITIES ]]+1)</f>
        <v>0</v>
      </c>
      <c r="G27" s="37">
        <f>SUMIFS(Assets[TOTAL],Assets[Code Sous-Activité],"&gt;"&amp;Summary_1[[#This Row],[I. PROJECT ACTIVITIES ]],Assets[Code Sous-Activité],"&lt;"&amp;Summary_1[[#This Row],[I. PROJECT ACTIVITIES ]]+1)
+SUMIFS(Others[TOTAL],Others[Code Sous-Activité],"&gt;"&amp;Summary_1[[#This Row],[I. PROJECT ACTIVITIES ]],Others[Code Sous-Activité],"&lt;"&amp;Summary_1[[#This Row],[I. PROJECT ACTIVITIES ]]+1)</f>
        <v>0</v>
      </c>
      <c r="H27" s="37">
        <f>SUM(Summary_1[[#This Row],[Coûts de Personnel (Salaires et Déplacements) ]:[Équipement &amp; Autres Petits Actifs Fixes/Autres Coûts d''Exploitation]])</f>
        <v>0</v>
      </c>
      <c r="I27" s="99"/>
      <c r="J27" s="3"/>
      <c r="K27" s="3"/>
      <c r="M27" s="6"/>
      <c r="N27" s="6"/>
    </row>
    <row r="28" spans="1:14" x14ac:dyDescent="0.25">
      <c r="A28" s="38" t="s">
        <v>107</v>
      </c>
      <c r="B28" s="39"/>
      <c r="C28" s="40">
        <f t="shared" ref="C28:H28" si="0">SUBTOTAL(109,C8:C27)</f>
        <v>0</v>
      </c>
      <c r="D28" s="40">
        <f t="shared" si="0"/>
        <v>0</v>
      </c>
      <c r="E28" s="40">
        <f t="shared" si="0"/>
        <v>0</v>
      </c>
      <c r="F28" s="40">
        <f t="shared" si="0"/>
        <v>0</v>
      </c>
      <c r="G28" s="40">
        <f t="shared" si="0"/>
        <v>0</v>
      </c>
      <c r="H28" s="40">
        <f t="shared" si="0"/>
        <v>0</v>
      </c>
      <c r="I28" s="99"/>
      <c r="J28" s="3"/>
      <c r="K28" s="3"/>
      <c r="M28" s="6"/>
      <c r="N28" s="6"/>
    </row>
    <row r="29" spans="1:14" x14ac:dyDescent="0.25">
      <c r="A29" s="127" t="s">
        <v>108</v>
      </c>
      <c r="B29" s="128"/>
      <c r="C29" s="128"/>
      <c r="D29" s="128"/>
      <c r="E29" s="128"/>
      <c r="F29" s="128"/>
      <c r="G29" s="128"/>
      <c r="H29" s="128"/>
      <c r="I29" s="129"/>
      <c r="J29" s="3"/>
      <c r="K29" s="3"/>
      <c r="M29" s="6"/>
      <c r="N29" s="6"/>
    </row>
    <row r="30" spans="1:14" ht="60" hidden="1" x14ac:dyDescent="0.25">
      <c r="A30" s="41" t="s">
        <v>20</v>
      </c>
      <c r="B30" s="42" t="s">
        <v>25</v>
      </c>
      <c r="C30" s="43" t="s">
        <v>1</v>
      </c>
      <c r="D30" s="43" t="s">
        <v>15</v>
      </c>
      <c r="E30" s="43" t="s">
        <v>23</v>
      </c>
      <c r="F30" s="43" t="s">
        <v>14</v>
      </c>
      <c r="G30" s="43" t="s">
        <v>24</v>
      </c>
      <c r="H30" s="43" t="s">
        <v>2</v>
      </c>
      <c r="I30" s="44" t="s">
        <v>0</v>
      </c>
      <c r="J30" s="3"/>
      <c r="K30" s="3"/>
      <c r="M30" s="6"/>
      <c r="N30" s="6"/>
    </row>
    <row r="31" spans="1:14" ht="45" x14ac:dyDescent="0.25">
      <c r="A31" s="45" t="s">
        <v>109</v>
      </c>
      <c r="B31" s="114"/>
      <c r="C31" s="115"/>
      <c r="D31" s="115"/>
      <c r="E31" s="115"/>
      <c r="F31" s="115"/>
      <c r="G31" s="112"/>
      <c r="H31" s="37">
        <f>SUM(Summary_2[[#This Row],[Staff Costs (Salaries &amp; Travel)]:[Fixed Assets/ Other Operating Costs]])</f>
        <v>0</v>
      </c>
      <c r="I31" s="101"/>
      <c r="J31" s="3"/>
      <c r="K31" s="3"/>
      <c r="M31" s="6"/>
      <c r="N31" s="6"/>
    </row>
    <row r="32" spans="1:14" ht="60" x14ac:dyDescent="0.25">
      <c r="A32" s="45" t="s">
        <v>110</v>
      </c>
      <c r="B32" s="116"/>
      <c r="C32" s="115"/>
      <c r="D32" s="115"/>
      <c r="E32" s="115"/>
      <c r="F32" s="115"/>
      <c r="G32" s="112"/>
      <c r="H32" s="37">
        <f>SUM(Summary_2[[#This Row],[Staff Costs (Salaries &amp; Travel)]:[Fixed Assets/ Other Operating Costs]])</f>
        <v>0</v>
      </c>
      <c r="I32" s="101"/>
      <c r="J32" s="3"/>
      <c r="K32" s="3"/>
      <c r="M32" s="6"/>
      <c r="N32" s="6"/>
    </row>
    <row r="33" spans="1:14" x14ac:dyDescent="0.25">
      <c r="A33" s="38" t="s">
        <v>111</v>
      </c>
      <c r="B33" s="39"/>
      <c r="C33" s="40">
        <f>SUBTOTAL(109,Summary_2[Staff Costs (Salaries &amp; Travel)])</f>
        <v>0</v>
      </c>
      <c r="D33" s="40">
        <f>SUBTOTAL(109,Summary_2[Consulting Services (Fees &amp; Travel)])</f>
        <v>0</v>
      </c>
      <c r="E33" s="40">
        <f>SUBTOTAL(109,Summary_2[Training/ Workshops/ Seminars])</f>
        <v>0</v>
      </c>
      <c r="F33" s="40">
        <f>SUBTOTAL(109,Summary_2[Dissemination costs])</f>
        <v>0</v>
      </c>
      <c r="G33" s="40">
        <f>SUBTOTAL(109,Summary_2[Fixed Assets/ Other Operating Costs])</f>
        <v>0</v>
      </c>
      <c r="H33" s="40">
        <f>SUBTOTAL(109,Summary_2[TOTAL CA grant (US$)])</f>
        <v>0</v>
      </c>
      <c r="I33" s="80" t="e">
        <f>Summary_2[[#Totals],[TOTAL CA grant (US$)]]/H34</f>
        <v>#DIV/0!</v>
      </c>
      <c r="J33" s="3"/>
      <c r="K33" s="3"/>
      <c r="M33" s="6"/>
      <c r="N33" s="6"/>
    </row>
    <row r="34" spans="1:14" x14ac:dyDescent="0.25">
      <c r="A34" s="47" t="s">
        <v>21</v>
      </c>
      <c r="B34" s="48"/>
      <c r="C34" s="49">
        <f>Summary_1[[#Totals],[Coûts de Personnel (Salaires et Déplacements) ]]+Summary_2[[#Totals],[Staff Costs (Salaries &amp; Travel)]]</f>
        <v>0</v>
      </c>
      <c r="D34" s="49">
        <f>Summary_1[[#Totals],[Biens, Travaux &amp; Services]]+Summary_2[[#Totals],[Consulting Services (Fees &amp; Travel)]]</f>
        <v>0</v>
      </c>
      <c r="E34" s="49">
        <f>Summary_1[[#Totals],[Formations/Ateliers/Séminaires]]+Summary_2[[#Totals],[Training/ Workshops/ Seminars]]</f>
        <v>0</v>
      </c>
      <c r="F34" s="49">
        <f>Summary_1[[#Totals],[Coûts de Diffusion]]+Summary_2[[#Totals],[Dissemination costs]]</f>
        <v>0</v>
      </c>
      <c r="G34" s="49">
        <f>Summary_1[[#Totals],[Équipement &amp; Autres Petits Actifs Fixes/Autres Coûts d''Exploitation]]+Summary_2[[#Totals],[Fixed Assets/ Other Operating Costs]]</f>
        <v>0</v>
      </c>
      <c r="H34" s="54">
        <f>Summary_1[[#Totals],[TOTAL CA grant (US$)]]+Summary_2[[#Totals],[TOTAL CA grant (US$)]]</f>
        <v>0</v>
      </c>
      <c r="I34" s="79"/>
      <c r="J34" s="3"/>
      <c r="K34" s="3"/>
      <c r="M34" s="6"/>
      <c r="N34" s="6"/>
    </row>
    <row r="35" spans="1:14" x14ac:dyDescent="0.25">
      <c r="A35" s="50" t="s">
        <v>112</v>
      </c>
      <c r="B35" s="51"/>
      <c r="C35" s="52"/>
      <c r="D35" s="52"/>
      <c r="E35" s="52"/>
      <c r="F35" s="52"/>
      <c r="G35" s="53"/>
      <c r="H35" s="54">
        <f>Co_Financing[[#Totals],[TOTAL]]</f>
        <v>0</v>
      </c>
      <c r="I35" s="81"/>
      <c r="J35" s="3"/>
      <c r="K35" s="3"/>
      <c r="M35" s="6"/>
      <c r="N35" s="6"/>
    </row>
    <row r="36" spans="1:14" x14ac:dyDescent="0.25">
      <c r="A36" s="55" t="s">
        <v>22</v>
      </c>
      <c r="B36" s="56"/>
      <c r="C36" s="56"/>
      <c r="D36" s="56"/>
      <c r="E36" s="56"/>
      <c r="F36" s="56"/>
      <c r="G36" s="57"/>
      <c r="H36" s="58">
        <f>SUM(H34:H35)</f>
        <v>0</v>
      </c>
      <c r="I36" s="59"/>
      <c r="J36" s="3"/>
      <c r="K36" s="3"/>
      <c r="M36" s="6"/>
      <c r="N36" s="6"/>
    </row>
    <row r="37" spans="1:14" x14ac:dyDescent="0.25">
      <c r="J37" s="3"/>
      <c r="K37" s="3"/>
      <c r="M37" s="6"/>
      <c r="N37" s="6"/>
    </row>
    <row r="38" spans="1:14" ht="19.899999999999999" customHeight="1" x14ac:dyDescent="0.25">
      <c r="J38" s="3"/>
      <c r="K38" s="3"/>
      <c r="M38" s="8"/>
      <c r="N38" s="9"/>
    </row>
    <row r="39" spans="1:14" ht="19.899999999999999" customHeight="1" x14ac:dyDescent="0.25">
      <c r="J39" s="3"/>
      <c r="K39" s="3"/>
      <c r="M39" s="8"/>
      <c r="N39" s="9"/>
    </row>
    <row r="40" spans="1:14" x14ac:dyDescent="0.25">
      <c r="K40" s="3"/>
      <c r="M40" s="8"/>
      <c r="N40" s="9"/>
    </row>
    <row r="41" spans="1:14" x14ac:dyDescent="0.25">
      <c r="K41" s="3"/>
      <c r="M41" s="8"/>
      <c r="N41" s="9"/>
    </row>
    <row r="42" spans="1:14" x14ac:dyDescent="0.25">
      <c r="K42" s="3"/>
    </row>
    <row r="43" spans="1:14" x14ac:dyDescent="0.25">
      <c r="K43" s="3"/>
      <c r="M43" s="8"/>
      <c r="N43" s="8"/>
    </row>
    <row r="44" spans="1:14" ht="21" customHeight="1" x14ac:dyDescent="0.25">
      <c r="K44" s="10"/>
      <c r="M44" s="8"/>
      <c r="N44" s="8"/>
    </row>
    <row r="45" spans="1:14" x14ac:dyDescent="0.25">
      <c r="K45" s="11"/>
      <c r="M45" s="8"/>
      <c r="N45" s="8"/>
    </row>
    <row r="46" spans="1:14" x14ac:dyDescent="0.25">
      <c r="K46" s="12"/>
      <c r="M46" s="8"/>
      <c r="N46" s="8"/>
    </row>
    <row r="47" spans="1:14" x14ac:dyDescent="0.25">
      <c r="K47" s="4"/>
    </row>
  </sheetData>
  <sheetProtection algorithmName="SHA-512" hashValue="wczHHefBvB+tA4OATY5kVhaQEYgckWxuohnC9u+3Z+t0nEg3OPHShONxOE/2gmSzOd3MmzyUwWU7s9ELHUxMTw==" saltValue="dbh8KxuYeRZ+zxMGC6tKrA==" spinCount="100000" sheet="1" sort="0"/>
  <mergeCells count="10">
    <mergeCell ref="A29:I29"/>
    <mergeCell ref="A1:I1"/>
    <mergeCell ref="A2:I2"/>
    <mergeCell ref="A4:I4"/>
    <mergeCell ref="A5:A6"/>
    <mergeCell ref="B5:B6"/>
    <mergeCell ref="C5:G5"/>
    <mergeCell ref="H5:H6"/>
    <mergeCell ref="I5:I6"/>
    <mergeCell ref="A3:I3"/>
  </mergeCells>
  <dataValidations xWindow="90" yWindow="529" count="14">
    <dataValidation type="custom" allowBlank="1" showInputMessage="1" showErrorMessage="1" sqref="N48" xr:uid="{F79EFB39-6CC8-4702-8647-479FAA804295}">
      <formula1>SUM(N45:N47)&gt;=10</formula1>
    </dataValidation>
    <dataValidation type="custom" allowBlank="1" showInputMessage="1" showErrorMessage="1" sqref="H31:H32" xr:uid="{4B761BAD-A76F-414B-9E11-E509C87AF979}">
      <formula1>Total_admin/(Total_admin+Total_Activities)&lt;10%</formula1>
    </dataValidation>
    <dataValidation type="custom" errorStyle="warning" allowBlank="1" showInputMessage="1" showErrorMessage="1" error="Admin budget excced 10% of total budget, please verify! " sqref="C31:G32" xr:uid="{22F47203-5C17-496F-BE07-22A695A502EA}">
      <formula1>Total_admin/(Total_admin+Total_Activities)&lt;10%</formula1>
    </dataValidation>
    <dataValidation type="custom" errorStyle="warning" operator="lessThanOrEqual" allowBlank="1" showErrorMessage="1" error="Admin budget excced 10% of total budget, please verify! " sqref="J45:K45" xr:uid="{4C50EB58-45A8-4C78-8611-39FEDA1559D1}">
      <formula1>Total_admin/(Total_admin+Total_Activities)&gt;10%</formula1>
    </dataValidation>
    <dataValidation type="whole" allowBlank="1" showInputMessage="1" showErrorMessage="1" promptTitle="Please enter number only" prompt="If you want to enter&quot;Output 1&quot;, please enter &quot;1&quot; only" sqref="A8:A27" xr:uid="{4AC677D9-72BB-4274-8106-9E4ACDF59814}">
      <formula1>1</formula1>
      <formula2>100</formula2>
    </dataValidation>
    <dataValidation type="custom" allowBlank="1" showInputMessage="1" showErrorMessage="1" sqref="F21:H24" xr:uid="{BFA78ABA-3C22-42A8-8517-10F799B58AE1}">
      <formula1>_xlfn.ISFORMULA(A21:F31)</formula1>
    </dataValidation>
    <dataValidation type="custom" allowBlank="1" showInputMessage="1" showErrorMessage="1" sqref="F25:H27" xr:uid="{A3FBD979-8513-43A8-B701-106DA8FC2C3D}">
      <formula1>_xlfn.ISFORMULA(A25:F32)</formula1>
    </dataValidation>
    <dataValidation type="custom" allowBlank="1" showInputMessage="1" showErrorMessage="1" sqref="C21:E22" xr:uid="{D926F98E-1D42-4D3B-9994-00404DA20CA6}">
      <formula1>_xlfn.ISFORMULA(C21:XFB31)</formula1>
    </dataValidation>
    <dataValidation type="custom" allowBlank="1" showInputMessage="1" showErrorMessage="1" sqref="C23:E24" xr:uid="{54EFD065-EC28-4729-A28F-BB2D7F25EFC9}">
      <formula1>_xlfn.ISFORMULA(C23:XFB32)</formula1>
    </dataValidation>
    <dataValidation type="custom" allowBlank="1" showInputMessage="1" showErrorMessage="1" sqref="C25:E25" xr:uid="{936A0AAD-F427-4458-99C2-209184704987}">
      <formula1>_xlfn.ISFORMULA(C25:XFB32)</formula1>
    </dataValidation>
    <dataValidation type="custom" allowBlank="1" showInputMessage="1" showErrorMessage="1" sqref="C26:E27" xr:uid="{D985CDB4-3F3C-48AF-B953-C378D66446C9}">
      <formula1>_xlfn.ISFORMULA(C26:XFB32)</formula1>
    </dataValidation>
    <dataValidation type="custom" allowBlank="1" showInputMessage="1" showErrorMessage="1" sqref="F8:H20" xr:uid="{C3044301-6C93-48C3-A8A7-9E427A054E39}">
      <formula1>_xlfn.ISFORMULA(A8:F27)</formula1>
    </dataValidation>
    <dataValidation type="custom" allowBlank="1" showInputMessage="1" showErrorMessage="1" sqref="C8:E13" xr:uid="{7CA8E5A6-FD8E-4D40-A606-10EC823016D2}">
      <formula1>_xlfn.ISFORMULA(C8:XFB27)</formula1>
    </dataValidation>
    <dataValidation type="custom" allowBlank="1" showInputMessage="1" showErrorMessage="1" sqref="C14:E20" xr:uid="{E37E99C5-E075-4C41-963A-B419E8722E88}">
      <formula1>_xlfn.ISFORMULA(C14:XFB32)</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9"/>
  <sheetViews>
    <sheetView showGridLines="0" zoomScale="88" zoomScaleNormal="88" workbookViewId="0">
      <selection activeCell="A5" sqref="A5"/>
    </sheetView>
  </sheetViews>
  <sheetFormatPr defaultRowHeight="15" x14ac:dyDescent="0.25"/>
  <cols>
    <col min="1" max="1" width="22.28515625" customWidth="1"/>
    <col min="2" max="2" width="32.85546875" customWidth="1"/>
    <col min="3" max="3" width="19.85546875" customWidth="1"/>
    <col min="4" max="4" width="21.140625" customWidth="1"/>
    <col min="5" max="5" width="14.7109375" customWidth="1"/>
    <col min="6" max="6" width="12.140625" customWidth="1"/>
    <col min="7" max="7" width="10.28515625" customWidth="1"/>
    <col min="8" max="8" width="13.42578125" customWidth="1"/>
    <col min="9" max="9" width="12" customWidth="1"/>
    <col min="10" max="10" width="14.5703125" customWidth="1"/>
    <col min="12" max="12" width="10" bestFit="1" customWidth="1"/>
    <col min="16" max="16" width="9.140625" hidden="1" customWidth="1"/>
  </cols>
  <sheetData>
    <row r="1" spans="1:16" x14ac:dyDescent="0.25">
      <c r="A1" s="146" t="s">
        <v>114</v>
      </c>
      <c r="B1" s="146"/>
      <c r="C1" s="146"/>
      <c r="D1" s="146"/>
      <c r="E1" s="146"/>
      <c r="F1" s="146"/>
      <c r="G1" s="146"/>
      <c r="H1" s="146"/>
      <c r="I1" s="146"/>
      <c r="J1" s="146"/>
    </row>
    <row r="2" spans="1:16" x14ac:dyDescent="0.25">
      <c r="A2" s="146" t="s">
        <v>115</v>
      </c>
      <c r="B2" s="146"/>
      <c r="C2" s="146"/>
      <c r="D2" s="146"/>
      <c r="E2" s="146"/>
      <c r="F2" s="146"/>
      <c r="G2" s="146"/>
      <c r="H2" s="146"/>
      <c r="I2" s="146"/>
      <c r="J2" s="146"/>
    </row>
    <row r="3" spans="1:16" x14ac:dyDescent="0.25">
      <c r="A3" s="143" t="s">
        <v>113</v>
      </c>
      <c r="B3" s="144"/>
      <c r="C3" s="144"/>
      <c r="D3" s="144"/>
      <c r="E3" s="144"/>
      <c r="F3" s="144"/>
      <c r="G3" s="144"/>
      <c r="H3" s="145"/>
    </row>
    <row r="4" spans="1:16" ht="30" customHeight="1" x14ac:dyDescent="0.25">
      <c r="A4" s="60" t="s">
        <v>116</v>
      </c>
      <c r="B4" s="15" t="s">
        <v>117</v>
      </c>
      <c r="C4" s="15" t="s">
        <v>118</v>
      </c>
      <c r="D4" s="15" t="s">
        <v>119</v>
      </c>
      <c r="E4" s="15" t="s">
        <v>120</v>
      </c>
      <c r="F4" s="15" t="s">
        <v>121</v>
      </c>
      <c r="G4" s="15" t="s">
        <v>122</v>
      </c>
      <c r="H4" s="16" t="s">
        <v>6</v>
      </c>
    </row>
    <row r="5" spans="1:16" x14ac:dyDescent="0.25">
      <c r="A5" s="65"/>
      <c r="B5" s="96"/>
      <c r="C5" s="102"/>
      <c r="D5" s="102"/>
      <c r="E5" s="103"/>
      <c r="F5" s="104"/>
      <c r="G5" s="104"/>
      <c r="H5" s="61">
        <f>Staff_Salaries[[#This Row],[Coût par Unité]]*Staff_Salaries[[#This Row],[No.d''Unités]]</f>
        <v>0</v>
      </c>
    </row>
    <row r="6" spans="1:16" x14ac:dyDescent="0.25">
      <c r="A6" s="66"/>
      <c r="B6" s="105"/>
      <c r="C6" s="105"/>
      <c r="D6" s="105"/>
      <c r="E6" s="78"/>
      <c r="F6" s="85"/>
      <c r="G6" s="85"/>
      <c r="H6" s="62">
        <f>Staff_Salaries[[#This Row],[Coût par Unité]]*Staff_Salaries[[#This Row],[No.d''Unités]]</f>
        <v>0</v>
      </c>
    </row>
    <row r="7" spans="1:16" x14ac:dyDescent="0.25">
      <c r="A7" s="66"/>
      <c r="B7" s="105"/>
      <c r="C7" s="105"/>
      <c r="D7" s="105"/>
      <c r="E7" s="78"/>
      <c r="F7" s="104"/>
      <c r="G7" s="104"/>
      <c r="H7" s="62">
        <f>Staff_Salaries[[#This Row],[Coût par Unité]]*Staff_Salaries[[#This Row],[No.d''Unités]]</f>
        <v>0</v>
      </c>
      <c r="P7" t="s">
        <v>40</v>
      </c>
    </row>
    <row r="8" spans="1:16" x14ac:dyDescent="0.25">
      <c r="A8" s="66"/>
      <c r="B8" s="105"/>
      <c r="C8" s="105"/>
      <c r="D8" s="105"/>
      <c r="E8" s="78"/>
      <c r="F8" s="85"/>
      <c r="G8" s="85"/>
      <c r="H8" s="62">
        <f>Staff_Salaries[[#This Row],[Coût par Unité]]*Staff_Salaries[[#This Row],[No.d''Unités]]</f>
        <v>0</v>
      </c>
      <c r="P8" t="s">
        <v>38</v>
      </c>
    </row>
    <row r="9" spans="1:16" x14ac:dyDescent="0.25">
      <c r="A9" s="66"/>
      <c r="B9" s="105"/>
      <c r="C9" s="105"/>
      <c r="D9" s="105"/>
      <c r="E9" s="78"/>
      <c r="F9" s="104"/>
      <c r="G9" s="104"/>
      <c r="H9" s="62">
        <f>Staff_Salaries[[#This Row],[Coût par Unité]]*Staff_Salaries[[#This Row],[No.d''Unités]]</f>
        <v>0</v>
      </c>
      <c r="P9" t="s">
        <v>39</v>
      </c>
    </row>
    <row r="10" spans="1:16" x14ac:dyDescent="0.25">
      <c r="A10" s="66"/>
      <c r="B10" s="105"/>
      <c r="C10" s="105"/>
      <c r="D10" s="105"/>
      <c r="E10" s="78"/>
      <c r="F10" s="85"/>
      <c r="G10" s="85"/>
      <c r="H10" s="62">
        <f>Staff_Salaries[[#This Row],[Coût par Unité]]*Staff_Salaries[[#This Row],[No.d''Unités]]</f>
        <v>0</v>
      </c>
    </row>
    <row r="11" spans="1:16" x14ac:dyDescent="0.25">
      <c r="A11" s="66"/>
      <c r="B11" s="105"/>
      <c r="C11" s="105"/>
      <c r="D11" s="105"/>
      <c r="E11" s="78"/>
      <c r="F11" s="104"/>
      <c r="G11" s="104"/>
      <c r="H11" s="62">
        <f>Staff_Salaries[[#This Row],[Coût par Unité]]*Staff_Salaries[[#This Row],[No.d''Unités]]</f>
        <v>0</v>
      </c>
    </row>
    <row r="12" spans="1:16" x14ac:dyDescent="0.25">
      <c r="A12" s="66"/>
      <c r="B12" s="105"/>
      <c r="C12" s="105"/>
      <c r="D12" s="105"/>
      <c r="E12" s="78"/>
      <c r="F12" s="85"/>
      <c r="G12" s="85"/>
      <c r="H12" s="62">
        <f>Staff_Salaries[[#This Row],[Coût par Unité]]*Staff_Salaries[[#This Row],[No.d''Unités]]</f>
        <v>0</v>
      </c>
    </row>
    <row r="13" spans="1:16" x14ac:dyDescent="0.25">
      <c r="A13" s="66"/>
      <c r="B13" s="105"/>
      <c r="C13" s="105"/>
      <c r="D13" s="105"/>
      <c r="E13" s="78"/>
      <c r="F13" s="104"/>
      <c r="G13" s="104"/>
      <c r="H13" s="62">
        <f>Staff_Salaries[[#This Row],[Coût par Unité]]*Staff_Salaries[[#This Row],[No.d''Unités]]</f>
        <v>0</v>
      </c>
    </row>
    <row r="14" spans="1:16" x14ac:dyDescent="0.25">
      <c r="A14" s="66"/>
      <c r="B14" s="105"/>
      <c r="C14" s="105"/>
      <c r="D14" s="105"/>
      <c r="E14" s="78"/>
      <c r="F14" s="85"/>
      <c r="G14" s="85"/>
      <c r="H14" s="62">
        <f>Staff_Salaries[[#This Row],[Coût par Unité]]*Staff_Salaries[[#This Row],[No.d''Unités]]</f>
        <v>0</v>
      </c>
    </row>
    <row r="15" spans="1:16" x14ac:dyDescent="0.25">
      <c r="A15" s="66"/>
      <c r="B15" s="105"/>
      <c r="C15" s="105"/>
      <c r="D15" s="105"/>
      <c r="E15" s="78"/>
      <c r="F15" s="104"/>
      <c r="G15" s="104"/>
      <c r="H15" s="62">
        <f>Staff_Salaries[[#This Row],[Coût par Unité]]*Staff_Salaries[[#This Row],[No.d''Unités]]</f>
        <v>0</v>
      </c>
    </row>
    <row r="16" spans="1:16" x14ac:dyDescent="0.25">
      <c r="A16" s="66"/>
      <c r="B16" s="105"/>
      <c r="C16" s="105"/>
      <c r="D16" s="105"/>
      <c r="E16" s="78"/>
      <c r="F16" s="85"/>
      <c r="G16" s="85"/>
      <c r="H16" s="62">
        <f>Staff_Salaries[[#This Row],[Coût par Unité]]*Staff_Salaries[[#This Row],[No.d''Unités]]</f>
        <v>0</v>
      </c>
    </row>
    <row r="17" spans="1:10" x14ac:dyDescent="0.25">
      <c r="A17" s="66"/>
      <c r="B17" s="105"/>
      <c r="C17" s="105"/>
      <c r="D17" s="105"/>
      <c r="E17" s="78"/>
      <c r="F17" s="104"/>
      <c r="G17" s="104"/>
      <c r="H17" s="62">
        <f>Staff_Salaries[[#This Row],[Coût par Unité]]*Staff_Salaries[[#This Row],[No.d''Unités]]</f>
        <v>0</v>
      </c>
    </row>
    <row r="18" spans="1:10" x14ac:dyDescent="0.25">
      <c r="A18" s="66"/>
      <c r="B18" s="105"/>
      <c r="C18" s="105"/>
      <c r="D18" s="105"/>
      <c r="E18" s="78"/>
      <c r="F18" s="85"/>
      <c r="G18" s="85"/>
      <c r="H18" s="62">
        <f>Staff_Salaries[[#This Row],[Coût par Unité]]*Staff_Salaries[[#This Row],[No.d''Unités]]</f>
        <v>0</v>
      </c>
    </row>
    <row r="19" spans="1:10" x14ac:dyDescent="0.25">
      <c r="A19" s="66"/>
      <c r="B19" s="105"/>
      <c r="C19" s="105"/>
      <c r="D19" s="105"/>
      <c r="E19" s="78"/>
      <c r="F19" s="104"/>
      <c r="G19" s="104"/>
      <c r="H19" s="62">
        <f>Staff_Salaries[[#This Row],[Coût par Unité]]*Staff_Salaries[[#This Row],[No.d''Unités]]</f>
        <v>0</v>
      </c>
    </row>
    <row r="20" spans="1:10" x14ac:dyDescent="0.25">
      <c r="A20" s="66"/>
      <c r="B20" s="105"/>
      <c r="C20" s="105"/>
      <c r="D20" s="105"/>
      <c r="E20" s="78"/>
      <c r="F20" s="85"/>
      <c r="G20" s="85"/>
      <c r="H20" s="62">
        <f>Staff_Salaries[[#This Row],[Coût par Unité]]*Staff_Salaries[[#This Row],[No.d''Unités]]</f>
        <v>0</v>
      </c>
    </row>
    <row r="21" spans="1:10" x14ac:dyDescent="0.25">
      <c r="A21" s="66"/>
      <c r="B21" s="105"/>
      <c r="C21" s="105"/>
      <c r="D21" s="105"/>
      <c r="E21" s="78"/>
      <c r="F21" s="104"/>
      <c r="G21" s="104"/>
      <c r="H21" s="62">
        <f>Staff_Salaries[[#This Row],[Coût par Unité]]*Staff_Salaries[[#This Row],[No.d''Unités]]</f>
        <v>0</v>
      </c>
    </row>
    <row r="22" spans="1:10" x14ac:dyDescent="0.25">
      <c r="A22" s="66"/>
      <c r="B22" s="105"/>
      <c r="C22" s="105"/>
      <c r="D22" s="105"/>
      <c r="E22" s="78"/>
      <c r="F22" s="85"/>
      <c r="G22" s="85"/>
      <c r="H22" s="62">
        <f>Staff_Salaries[[#This Row],[Coût par Unité]]*Staff_Salaries[[#This Row],[No.d''Unités]]</f>
        <v>0</v>
      </c>
    </row>
    <row r="23" spans="1:10" x14ac:dyDescent="0.25">
      <c r="A23" s="66"/>
      <c r="B23" s="105"/>
      <c r="C23" s="105"/>
      <c r="D23" s="105"/>
      <c r="E23" s="78"/>
      <c r="F23" s="104"/>
      <c r="G23" s="104"/>
      <c r="H23" s="62">
        <f>Staff_Salaries[[#This Row],[Coût par Unité]]*Staff_Salaries[[#This Row],[No.d''Unités]]</f>
        <v>0</v>
      </c>
    </row>
    <row r="24" spans="1:10" x14ac:dyDescent="0.25">
      <c r="A24" s="66"/>
      <c r="B24" s="105"/>
      <c r="C24" s="105"/>
      <c r="D24" s="105"/>
      <c r="E24" s="78"/>
      <c r="F24" s="85"/>
      <c r="G24" s="85"/>
      <c r="H24" s="62">
        <f>Staff_Salaries[[#This Row],[Coût par Unité]]*Staff_Salaries[[#This Row],[No.d''Unités]]</f>
        <v>0</v>
      </c>
    </row>
    <row r="25" spans="1:10" x14ac:dyDescent="0.25">
      <c r="A25" s="19" t="s">
        <v>16</v>
      </c>
      <c r="B25" s="19"/>
      <c r="C25" s="19"/>
      <c r="D25" s="19"/>
      <c r="E25" s="63"/>
      <c r="F25" s="63"/>
      <c r="G25" s="64"/>
      <c r="H25" s="28">
        <f>SUBTOTAL(109,Staff_Salaries[TOTAL])</f>
        <v>0</v>
      </c>
    </row>
    <row r="27" spans="1:10" x14ac:dyDescent="0.25">
      <c r="A27" s="143" t="s">
        <v>123</v>
      </c>
      <c r="B27" s="144"/>
      <c r="C27" s="144"/>
      <c r="D27" s="144"/>
      <c r="E27" s="144"/>
      <c r="F27" s="144"/>
      <c r="G27" s="144"/>
      <c r="H27" s="144"/>
      <c r="I27" s="144"/>
      <c r="J27" s="145"/>
    </row>
    <row r="28" spans="1:10" ht="60" x14ac:dyDescent="0.25">
      <c r="A28" s="60" t="s">
        <v>124</v>
      </c>
      <c r="B28" s="15" t="s">
        <v>117</v>
      </c>
      <c r="C28" s="15" t="s">
        <v>7</v>
      </c>
      <c r="D28" s="15" t="s">
        <v>125</v>
      </c>
      <c r="E28" s="15" t="s">
        <v>126</v>
      </c>
      <c r="F28" s="15" t="s">
        <v>127</v>
      </c>
      <c r="G28" s="15" t="s">
        <v>128</v>
      </c>
      <c r="H28" s="15" t="s">
        <v>129</v>
      </c>
      <c r="I28" s="15" t="s">
        <v>130</v>
      </c>
      <c r="J28" s="16" t="s">
        <v>6</v>
      </c>
    </row>
    <row r="29" spans="1:10" x14ac:dyDescent="0.25">
      <c r="A29" s="65"/>
      <c r="B29" s="96"/>
      <c r="C29" s="106"/>
      <c r="D29" s="107"/>
      <c r="E29" s="107"/>
      <c r="F29" s="107"/>
      <c r="G29" s="107"/>
      <c r="H29" s="67">
        <f>Staff_Travel[[#This Row],[Coût moyen du transport par mission]]*Staff_Travel[[#This Row],['# de missions]]</f>
        <v>0</v>
      </c>
      <c r="I29" s="67">
        <f>Staff_Travel[[#This Row],[Coût Unitaire Moyen                Per Diem ]]*Staff_Travel[[#This Row],[Nombre moyen de jours par mission]]*Staff_Travel[[#This Row],['# de missions]]</f>
        <v>0</v>
      </c>
      <c r="J29" s="68">
        <f>SUM(Staff_Travel[[#This Row],[A. Soustotal TRANSPORT]:[B. Soustotal PER DIEM]])</f>
        <v>0</v>
      </c>
    </row>
    <row r="30" spans="1:10" x14ac:dyDescent="0.25">
      <c r="A30" s="66"/>
      <c r="B30" s="105"/>
      <c r="C30" s="105"/>
      <c r="D30" s="100"/>
      <c r="E30" s="100"/>
      <c r="F30" s="100"/>
      <c r="G30" s="100"/>
      <c r="H30" s="37">
        <f>Staff_Travel[[#This Row],[Coût moyen du transport par mission]]*Staff_Travel[[#This Row],['# de missions]]</f>
        <v>0</v>
      </c>
      <c r="I30" s="37">
        <f>Staff_Travel[[#This Row],[Coût Unitaire Moyen                Per Diem ]]*Staff_Travel[[#This Row],[Nombre moyen de jours par mission]]*Staff_Travel[[#This Row],['# de missions]]</f>
        <v>0</v>
      </c>
      <c r="J30" s="46">
        <f>SUM(Staff_Travel[[#This Row],[A. Soustotal TRANSPORT]:[B. Soustotal PER DIEM]])</f>
        <v>0</v>
      </c>
    </row>
    <row r="31" spans="1:10" x14ac:dyDescent="0.25">
      <c r="A31" s="66"/>
      <c r="B31" s="105"/>
      <c r="C31" s="105"/>
      <c r="D31" s="100"/>
      <c r="E31" s="100"/>
      <c r="F31" s="100"/>
      <c r="G31" s="100"/>
      <c r="H31" s="37">
        <f>Staff_Travel[[#This Row],[Coût moyen du transport par mission]]*Staff_Travel[[#This Row],['# de missions]]</f>
        <v>0</v>
      </c>
      <c r="I31" s="37">
        <f>Staff_Travel[[#This Row],[Coût Unitaire Moyen                Per Diem ]]*Staff_Travel[[#This Row],[Nombre moyen de jours par mission]]*Staff_Travel[[#This Row],['# de missions]]</f>
        <v>0</v>
      </c>
      <c r="J31" s="46">
        <f>SUM(Staff_Travel[[#This Row],[A. Soustotal TRANSPORT]:[B. Soustotal PER DIEM]])</f>
        <v>0</v>
      </c>
    </row>
    <row r="32" spans="1:10" x14ac:dyDescent="0.25">
      <c r="A32" s="66"/>
      <c r="B32" s="105"/>
      <c r="C32" s="105"/>
      <c r="D32" s="100"/>
      <c r="E32" s="100"/>
      <c r="F32" s="100"/>
      <c r="G32" s="100"/>
      <c r="H32" s="37">
        <f>Staff_Travel[[#This Row],[Coût moyen du transport par mission]]*Staff_Travel[[#This Row],['# de missions]]</f>
        <v>0</v>
      </c>
      <c r="I32" s="37">
        <f>Staff_Travel[[#This Row],[Coût Unitaire Moyen                Per Diem ]]*Staff_Travel[[#This Row],[Nombre moyen de jours par mission]]*Staff_Travel[[#This Row],['# de missions]]</f>
        <v>0</v>
      </c>
      <c r="J32" s="46">
        <f>SUM(Staff_Travel[[#This Row],[A. Soustotal TRANSPORT]:[B. Soustotal PER DIEM]])</f>
        <v>0</v>
      </c>
    </row>
    <row r="33" spans="1:10" x14ac:dyDescent="0.25">
      <c r="A33" s="66"/>
      <c r="B33" s="105"/>
      <c r="C33" s="105"/>
      <c r="D33" s="100"/>
      <c r="E33" s="100"/>
      <c r="F33" s="100"/>
      <c r="G33" s="100"/>
      <c r="H33" s="37">
        <f>Staff_Travel[[#This Row],[Coût moyen du transport par mission]]*Staff_Travel[[#This Row],['# de missions]]</f>
        <v>0</v>
      </c>
      <c r="I33" s="37">
        <f>Staff_Travel[[#This Row],[Coût Unitaire Moyen                Per Diem ]]*Staff_Travel[[#This Row],[Nombre moyen de jours par mission]]*Staff_Travel[[#This Row],['# de missions]]</f>
        <v>0</v>
      </c>
      <c r="J33" s="46">
        <f>SUM(Staff_Travel[[#This Row],[A. Soustotal TRANSPORT]:[B. Soustotal PER DIEM]])</f>
        <v>0</v>
      </c>
    </row>
    <row r="34" spans="1:10" x14ac:dyDescent="0.25">
      <c r="A34" s="66"/>
      <c r="B34" s="105"/>
      <c r="C34" s="105"/>
      <c r="D34" s="100"/>
      <c r="E34" s="100"/>
      <c r="F34" s="100"/>
      <c r="G34" s="100"/>
      <c r="H34" s="37">
        <f>Staff_Travel[[#This Row],[Coût moyen du transport par mission]]*Staff_Travel[[#This Row],['# de missions]]</f>
        <v>0</v>
      </c>
      <c r="I34" s="37">
        <f>Staff_Travel[[#This Row],[Coût Unitaire Moyen                Per Diem ]]*Staff_Travel[[#This Row],[Nombre moyen de jours par mission]]*Staff_Travel[[#This Row],['# de missions]]</f>
        <v>0</v>
      </c>
      <c r="J34" s="46">
        <f>SUM(Staff_Travel[[#This Row],[A. Soustotal TRANSPORT]:[B. Soustotal PER DIEM]])</f>
        <v>0</v>
      </c>
    </row>
    <row r="35" spans="1:10" x14ac:dyDescent="0.25">
      <c r="A35" s="66"/>
      <c r="B35" s="105"/>
      <c r="C35" s="105"/>
      <c r="D35" s="100"/>
      <c r="E35" s="100"/>
      <c r="F35" s="100"/>
      <c r="G35" s="100"/>
      <c r="H35" s="37">
        <f>Staff_Travel[[#This Row],[Coût moyen du transport par mission]]*Staff_Travel[[#This Row],['# de missions]]</f>
        <v>0</v>
      </c>
      <c r="I35" s="37">
        <f>Staff_Travel[[#This Row],[Coût Unitaire Moyen                Per Diem ]]*Staff_Travel[[#This Row],[Nombre moyen de jours par mission]]*Staff_Travel[[#This Row],['# de missions]]</f>
        <v>0</v>
      </c>
      <c r="J35" s="46">
        <f>SUM(Staff_Travel[[#This Row],[A. Soustotal TRANSPORT]:[B. Soustotal PER DIEM]])</f>
        <v>0</v>
      </c>
    </row>
    <row r="36" spans="1:10" x14ac:dyDescent="0.25">
      <c r="A36" s="66"/>
      <c r="B36" s="105"/>
      <c r="C36" s="105"/>
      <c r="D36" s="100"/>
      <c r="E36" s="100"/>
      <c r="F36" s="100"/>
      <c r="G36" s="100"/>
      <c r="H36" s="37">
        <f>Staff_Travel[[#This Row],[Coût moyen du transport par mission]]*Staff_Travel[[#This Row],['# de missions]]</f>
        <v>0</v>
      </c>
      <c r="I36" s="37">
        <f>Staff_Travel[[#This Row],[Coût Unitaire Moyen                Per Diem ]]*Staff_Travel[[#This Row],[Nombre moyen de jours par mission]]*Staff_Travel[[#This Row],['# de missions]]</f>
        <v>0</v>
      </c>
      <c r="J36" s="46">
        <f>SUM(Staff_Travel[[#This Row],[A. Soustotal TRANSPORT]:[B. Soustotal PER DIEM]])</f>
        <v>0</v>
      </c>
    </row>
    <row r="37" spans="1:10" x14ac:dyDescent="0.25">
      <c r="A37" s="66"/>
      <c r="B37" s="105"/>
      <c r="C37" s="105"/>
      <c r="D37" s="100"/>
      <c r="E37" s="100"/>
      <c r="F37" s="100"/>
      <c r="G37" s="100"/>
      <c r="H37" s="37">
        <f>Staff_Travel[[#This Row],[Coût moyen du transport par mission]]*Staff_Travel[[#This Row],['# de missions]]</f>
        <v>0</v>
      </c>
      <c r="I37" s="37">
        <f>Staff_Travel[[#This Row],[Coût Unitaire Moyen                Per Diem ]]*Staff_Travel[[#This Row],[Nombre moyen de jours par mission]]*Staff_Travel[[#This Row],['# de missions]]</f>
        <v>0</v>
      </c>
      <c r="J37" s="46">
        <f>SUM(Staff_Travel[[#This Row],[A. Soustotal TRANSPORT]:[B. Soustotal PER DIEM]])</f>
        <v>0</v>
      </c>
    </row>
    <row r="38" spans="1:10" x14ac:dyDescent="0.25">
      <c r="A38" s="66"/>
      <c r="B38" s="105"/>
      <c r="C38" s="105"/>
      <c r="D38" s="100"/>
      <c r="E38" s="100"/>
      <c r="F38" s="100"/>
      <c r="G38" s="100"/>
      <c r="H38" s="37">
        <f>Staff_Travel[[#This Row],[Coût moyen du transport par mission]]*Staff_Travel[[#This Row],['# de missions]]</f>
        <v>0</v>
      </c>
      <c r="I38" s="37">
        <f>Staff_Travel[[#This Row],[Coût Unitaire Moyen                Per Diem ]]*Staff_Travel[[#This Row],[Nombre moyen de jours par mission]]*Staff_Travel[[#This Row],['# de missions]]</f>
        <v>0</v>
      </c>
      <c r="J38" s="46">
        <f>SUM(Staff_Travel[[#This Row],[A. Soustotal TRANSPORT]:[B. Soustotal PER DIEM]])</f>
        <v>0</v>
      </c>
    </row>
    <row r="39" spans="1:10" x14ac:dyDescent="0.25">
      <c r="A39" s="66"/>
      <c r="B39" s="105"/>
      <c r="C39" s="105"/>
      <c r="D39" s="100"/>
      <c r="E39" s="100"/>
      <c r="F39" s="100"/>
      <c r="G39" s="100"/>
      <c r="H39" s="37">
        <f>Staff_Travel[[#This Row],[Coût moyen du transport par mission]]*Staff_Travel[[#This Row],['# de missions]]</f>
        <v>0</v>
      </c>
      <c r="I39" s="37">
        <f>Staff_Travel[[#This Row],[Coût Unitaire Moyen                Per Diem ]]*Staff_Travel[[#This Row],[Nombre moyen de jours par mission]]*Staff_Travel[[#This Row],['# de missions]]</f>
        <v>0</v>
      </c>
      <c r="J39" s="46">
        <f>SUM(Staff_Travel[[#This Row],[A. Soustotal TRANSPORT]:[B. Soustotal PER DIEM]])</f>
        <v>0</v>
      </c>
    </row>
    <row r="40" spans="1:10" x14ac:dyDescent="0.25">
      <c r="A40" s="66"/>
      <c r="B40" s="105"/>
      <c r="C40" s="105"/>
      <c r="D40" s="100"/>
      <c r="E40" s="100"/>
      <c r="F40" s="100"/>
      <c r="G40" s="100"/>
      <c r="H40" s="37">
        <f>Staff_Travel[[#This Row],[Coût moyen du transport par mission]]*Staff_Travel[[#This Row],['# de missions]]</f>
        <v>0</v>
      </c>
      <c r="I40" s="37">
        <f>Staff_Travel[[#This Row],[Coût Unitaire Moyen                Per Diem ]]*Staff_Travel[[#This Row],[Nombre moyen de jours par mission]]*Staff_Travel[[#This Row],['# de missions]]</f>
        <v>0</v>
      </c>
      <c r="J40" s="46">
        <f>SUM(Staff_Travel[[#This Row],[A. Soustotal TRANSPORT]:[B. Soustotal PER DIEM]])</f>
        <v>0</v>
      </c>
    </row>
    <row r="41" spans="1:10" x14ac:dyDescent="0.25">
      <c r="A41" s="66"/>
      <c r="B41" s="105"/>
      <c r="C41" s="105"/>
      <c r="D41" s="100"/>
      <c r="E41" s="100"/>
      <c r="F41" s="100"/>
      <c r="G41" s="100"/>
      <c r="H41" s="37">
        <f>Staff_Travel[[#This Row],[Coût moyen du transport par mission]]*Staff_Travel[[#This Row],['# de missions]]</f>
        <v>0</v>
      </c>
      <c r="I41" s="37">
        <f>Staff_Travel[[#This Row],[Coût Unitaire Moyen                Per Diem ]]*Staff_Travel[[#This Row],[Nombre moyen de jours par mission]]*Staff_Travel[[#This Row],['# de missions]]</f>
        <v>0</v>
      </c>
      <c r="J41" s="46">
        <f>SUM(Staff_Travel[[#This Row],[A. Soustotal TRANSPORT]:[B. Soustotal PER DIEM]])</f>
        <v>0</v>
      </c>
    </row>
    <row r="42" spans="1:10" x14ac:dyDescent="0.25">
      <c r="A42" s="66"/>
      <c r="B42" s="105"/>
      <c r="C42" s="105"/>
      <c r="D42" s="100"/>
      <c r="E42" s="100"/>
      <c r="F42" s="100"/>
      <c r="G42" s="100"/>
      <c r="H42" s="37">
        <f>Staff_Travel[[#This Row],[Coût moyen du transport par mission]]*Staff_Travel[[#This Row],['# de missions]]</f>
        <v>0</v>
      </c>
      <c r="I42" s="37">
        <f>Staff_Travel[[#This Row],[Coût Unitaire Moyen                Per Diem ]]*Staff_Travel[[#This Row],[Nombre moyen de jours par mission]]*Staff_Travel[[#This Row],['# de missions]]</f>
        <v>0</v>
      </c>
      <c r="J42" s="46">
        <f>SUM(Staff_Travel[[#This Row],[A. Soustotal TRANSPORT]:[B. Soustotal PER DIEM]])</f>
        <v>0</v>
      </c>
    </row>
    <row r="43" spans="1:10" x14ac:dyDescent="0.25">
      <c r="A43" s="66"/>
      <c r="B43" s="105"/>
      <c r="C43" s="105"/>
      <c r="D43" s="100"/>
      <c r="E43" s="100"/>
      <c r="F43" s="100"/>
      <c r="G43" s="100"/>
      <c r="H43" s="37">
        <f>Staff_Travel[[#This Row],[Coût moyen du transport par mission]]*Staff_Travel[[#This Row],['# de missions]]</f>
        <v>0</v>
      </c>
      <c r="I43" s="37">
        <f>Staff_Travel[[#This Row],[Coût Unitaire Moyen                Per Diem ]]*Staff_Travel[[#This Row],[Nombre moyen de jours par mission]]*Staff_Travel[[#This Row],['# de missions]]</f>
        <v>0</v>
      </c>
      <c r="J43" s="46">
        <f>SUM(Staff_Travel[[#This Row],[A. Soustotal TRANSPORT]:[B. Soustotal PER DIEM]])</f>
        <v>0</v>
      </c>
    </row>
    <row r="44" spans="1:10" x14ac:dyDescent="0.25">
      <c r="A44" s="66"/>
      <c r="B44" s="105"/>
      <c r="C44" s="105"/>
      <c r="D44" s="100"/>
      <c r="E44" s="100"/>
      <c r="F44" s="100"/>
      <c r="G44" s="100"/>
      <c r="H44" s="37">
        <f>Staff_Travel[[#This Row],[Coût moyen du transport par mission]]*Staff_Travel[[#This Row],['# de missions]]</f>
        <v>0</v>
      </c>
      <c r="I44" s="37">
        <f>Staff_Travel[[#This Row],[Coût Unitaire Moyen                Per Diem ]]*Staff_Travel[[#This Row],[Nombre moyen de jours par mission]]*Staff_Travel[[#This Row],['# de missions]]</f>
        <v>0</v>
      </c>
      <c r="J44" s="46">
        <f>SUM(Staff_Travel[[#This Row],[A. Soustotal TRANSPORT]:[B. Soustotal PER DIEM]])</f>
        <v>0</v>
      </c>
    </row>
    <row r="45" spans="1:10" x14ac:dyDescent="0.25">
      <c r="A45" s="66"/>
      <c r="B45" s="105"/>
      <c r="C45" s="105"/>
      <c r="D45" s="100"/>
      <c r="E45" s="100"/>
      <c r="F45" s="100"/>
      <c r="G45" s="100"/>
      <c r="H45" s="37">
        <f>Staff_Travel[[#This Row],[Coût moyen du transport par mission]]*Staff_Travel[[#This Row],['# de missions]]</f>
        <v>0</v>
      </c>
      <c r="I45" s="37">
        <f>Staff_Travel[[#This Row],[Coût Unitaire Moyen                Per Diem ]]*Staff_Travel[[#This Row],[Nombre moyen de jours par mission]]*Staff_Travel[[#This Row],['# de missions]]</f>
        <v>0</v>
      </c>
      <c r="J45" s="46">
        <f>SUM(Staff_Travel[[#This Row],[A. Soustotal TRANSPORT]:[B. Soustotal PER DIEM]])</f>
        <v>0</v>
      </c>
    </row>
    <row r="46" spans="1:10" x14ac:dyDescent="0.25">
      <c r="A46" s="66"/>
      <c r="B46" s="105"/>
      <c r="C46" s="105"/>
      <c r="D46" s="100"/>
      <c r="E46" s="100"/>
      <c r="F46" s="100"/>
      <c r="G46" s="100"/>
      <c r="H46" s="37">
        <f>Staff_Travel[[#This Row],[Coût moyen du transport par mission]]*Staff_Travel[[#This Row],['# de missions]]</f>
        <v>0</v>
      </c>
      <c r="I46" s="37">
        <f>Staff_Travel[[#This Row],[Coût Unitaire Moyen                Per Diem ]]*Staff_Travel[[#This Row],[Nombre moyen de jours par mission]]*Staff_Travel[[#This Row],['# de missions]]</f>
        <v>0</v>
      </c>
      <c r="J46" s="46">
        <f>SUM(Staff_Travel[[#This Row],[A. Soustotal TRANSPORT]:[B. Soustotal PER DIEM]])</f>
        <v>0</v>
      </c>
    </row>
    <row r="47" spans="1:10" x14ac:dyDescent="0.25">
      <c r="A47" s="66"/>
      <c r="B47" s="105"/>
      <c r="C47" s="105"/>
      <c r="D47" s="100"/>
      <c r="E47" s="100"/>
      <c r="F47" s="100"/>
      <c r="G47" s="100"/>
      <c r="H47" s="37">
        <f>Staff_Travel[[#This Row],[Coût moyen du transport par mission]]*Staff_Travel[[#This Row],['# de missions]]</f>
        <v>0</v>
      </c>
      <c r="I47" s="37">
        <f>Staff_Travel[[#This Row],[Coût Unitaire Moyen                Per Diem ]]*Staff_Travel[[#This Row],[Nombre moyen de jours par mission]]*Staff_Travel[[#This Row],['# de missions]]</f>
        <v>0</v>
      </c>
      <c r="J47" s="46">
        <f>SUM(Staff_Travel[[#This Row],[A. Soustotal TRANSPORT]:[B. Soustotal PER DIEM]])</f>
        <v>0</v>
      </c>
    </row>
    <row r="48" spans="1:10" x14ac:dyDescent="0.25">
      <c r="A48" s="66"/>
      <c r="B48" s="105"/>
      <c r="C48" s="105"/>
      <c r="D48" s="100"/>
      <c r="E48" s="100"/>
      <c r="F48" s="100"/>
      <c r="G48" s="100"/>
      <c r="H48" s="37">
        <f>Staff_Travel[[#This Row],[Coût moyen du transport par mission]]*Staff_Travel[[#This Row],['# de missions]]</f>
        <v>0</v>
      </c>
      <c r="I48" s="37">
        <f>Staff_Travel[[#This Row],[Coût Unitaire Moyen                Per Diem ]]*Staff_Travel[[#This Row],[Nombre moyen de jours par mission]]*Staff_Travel[[#This Row],['# de missions]]</f>
        <v>0</v>
      </c>
      <c r="J48" s="46">
        <f>SUM(Staff_Travel[[#This Row],[A. Soustotal TRANSPORT]:[B. Soustotal PER DIEM]])</f>
        <v>0</v>
      </c>
    </row>
    <row r="49" spans="1:10" x14ac:dyDescent="0.25">
      <c r="A49" s="20" t="s">
        <v>16</v>
      </c>
      <c r="B49" s="19"/>
      <c r="C49" s="19"/>
      <c r="D49" s="19"/>
      <c r="E49" s="19"/>
      <c r="F49" s="19"/>
      <c r="G49" s="19"/>
      <c r="H49" s="19"/>
      <c r="I49" s="21"/>
      <c r="J49" s="26">
        <f>SUBTOTAL(109,Staff_Travel[TOTAL])</f>
        <v>0</v>
      </c>
    </row>
  </sheetData>
  <sheetProtection algorithmName="SHA-512" hashValue="/5GNHUfEhpaupICZeBMH2p/2EawjYB+RZAPMiCUZzS2N9G1lMouQt0wZqdvmXMi4wLCinyIKroCtry55Dq5Tzg==" saltValue="PkKZNOxhPbBs0rfwfuuF7A==" spinCount="100000" sheet="1" objects="1" scenarios="1"/>
  <mergeCells count="4">
    <mergeCell ref="A3:H3"/>
    <mergeCell ref="A27:J27"/>
    <mergeCell ref="A1:J1"/>
    <mergeCell ref="A2:J2"/>
  </mergeCells>
  <dataValidations xWindow="180" yWindow="614" count="4">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26 A5:A24 A29:A48" xr:uid="{00000000-0002-0000-0200-000000000000}">
      <formula1>MIN(INDIRECT("Summary_1[I. PROJECT ACTIVITIES ]"))</formula1>
      <formula2>MAX(INDIRECT("Summary_1[I. PROJECT ACTIVITIES ]"))+0.9</formula2>
    </dataValidation>
    <dataValidation type="decimal" allowBlank="1" showInputMessage="1" showErrorMessage="1" error="Please enter number only!" sqref="F5:F23" xr:uid="{00000000-0002-0000-0200-000001000000}">
      <formula1>0</formula1>
      <formula2>1000000</formula2>
    </dataValidation>
    <dataValidation type="decimal" operator="greaterThanOrEqual" allowBlank="1" showInputMessage="1" showErrorMessage="1" sqref="D29:J48" xr:uid="{00000000-0002-0000-0200-000002000000}">
      <formula1>0</formula1>
    </dataValidation>
    <dataValidation type="list" allowBlank="1" showInputMessage="1" showErrorMessage="1" sqref="C29:C48" xr:uid="{00000000-0002-0000-0200-000003000000}">
      <formula1>$P$7:$P$9</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2"/>
  <sheetViews>
    <sheetView showGridLines="0" zoomScaleNormal="100" workbookViewId="0">
      <selection activeCell="A5" sqref="A5"/>
    </sheetView>
  </sheetViews>
  <sheetFormatPr defaultRowHeight="15" x14ac:dyDescent="0.25"/>
  <cols>
    <col min="1" max="1" width="18.5703125" customWidth="1"/>
    <col min="2" max="2" width="29.140625" customWidth="1"/>
    <col min="3" max="3" width="23.28515625" customWidth="1"/>
    <col min="4" max="4" width="19.85546875" customWidth="1"/>
    <col min="5" max="5" width="10.85546875" customWidth="1"/>
    <col min="6" max="6" width="8.5703125" customWidth="1"/>
    <col min="7" max="7" width="10.42578125" customWidth="1"/>
    <col min="8" max="8" width="13.5703125" customWidth="1"/>
    <col min="9" max="9" width="13" customWidth="1"/>
    <col min="10" max="10" width="13.140625" customWidth="1"/>
    <col min="19" max="19" width="0" hidden="1" customWidth="1"/>
  </cols>
  <sheetData>
    <row r="1" spans="1:8" ht="15" customHeight="1" x14ac:dyDescent="0.25">
      <c r="A1" s="146" t="s">
        <v>131</v>
      </c>
      <c r="B1" s="146"/>
      <c r="C1" s="146"/>
      <c r="D1" s="146"/>
      <c r="E1" s="146"/>
      <c r="F1" s="146"/>
      <c r="G1" s="146"/>
      <c r="H1" s="146"/>
    </row>
    <row r="2" spans="1:8" ht="15" customHeight="1" x14ac:dyDescent="0.25">
      <c r="A2" s="146" t="s">
        <v>115</v>
      </c>
      <c r="B2" s="146"/>
      <c r="C2" s="146"/>
      <c r="D2" s="146"/>
      <c r="E2" s="146"/>
      <c r="F2" s="146"/>
      <c r="G2" s="146"/>
      <c r="H2" s="146"/>
    </row>
    <row r="3" spans="1:8" ht="14.45" customHeight="1" x14ac:dyDescent="0.25">
      <c r="A3" s="143" t="s">
        <v>132</v>
      </c>
      <c r="B3" s="144"/>
      <c r="C3" s="144"/>
      <c r="D3" s="144"/>
      <c r="E3" s="144"/>
      <c r="F3" s="144"/>
      <c r="G3" s="144"/>
      <c r="H3" s="145"/>
    </row>
    <row r="4" spans="1:8" ht="45" x14ac:dyDescent="0.25">
      <c r="A4" s="60" t="s">
        <v>116</v>
      </c>
      <c r="B4" s="15" t="s">
        <v>117</v>
      </c>
      <c r="C4" s="15" t="s">
        <v>133</v>
      </c>
      <c r="D4" s="15" t="s">
        <v>134</v>
      </c>
      <c r="E4" s="15" t="s">
        <v>120</v>
      </c>
      <c r="F4" s="15" t="s">
        <v>121</v>
      </c>
      <c r="G4" s="15" t="s">
        <v>122</v>
      </c>
      <c r="H4" s="16" t="s">
        <v>6</v>
      </c>
    </row>
    <row r="5" spans="1:8" x14ac:dyDescent="0.25">
      <c r="A5" s="65"/>
      <c r="B5" s="121"/>
      <c r="C5" s="82"/>
      <c r="D5" s="83"/>
      <c r="E5" s="84"/>
      <c r="F5" s="85"/>
      <c r="G5" s="85"/>
      <c r="H5" s="86">
        <f>IC_FEEs[[#This Row],[Coût par Unité]]*IC_FEEs[[#This Row],[No.d''Unités]]</f>
        <v>0</v>
      </c>
    </row>
    <row r="6" spans="1:8" x14ac:dyDescent="0.25">
      <c r="A6" s="66"/>
      <c r="B6" s="122"/>
      <c r="C6" s="82"/>
      <c r="D6" s="83"/>
      <c r="E6" s="84"/>
      <c r="F6" s="85"/>
      <c r="G6" s="85"/>
      <c r="H6" s="86">
        <f>IC_FEEs[[#This Row],[Coût par Unité]]*IC_FEEs[[#This Row],[No.d''Unités]]</f>
        <v>0</v>
      </c>
    </row>
    <row r="7" spans="1:8" x14ac:dyDescent="0.25">
      <c r="A7" s="66"/>
      <c r="B7" s="122"/>
      <c r="C7" s="82"/>
      <c r="D7" s="83"/>
      <c r="E7" s="84"/>
      <c r="F7" s="85"/>
      <c r="G7" s="85"/>
      <c r="H7" s="86">
        <f>IC_FEEs[[#This Row],[Coût par Unité]]*IC_FEEs[[#This Row],[No.d''Unités]]</f>
        <v>0</v>
      </c>
    </row>
    <row r="8" spans="1:8" x14ac:dyDescent="0.25">
      <c r="A8" s="66"/>
      <c r="B8" s="122"/>
      <c r="C8" s="82"/>
      <c r="D8" s="83"/>
      <c r="E8" s="84"/>
      <c r="F8" s="85"/>
      <c r="G8" s="85"/>
      <c r="H8" s="86">
        <f>IC_FEEs[[#This Row],[Coût par Unité]]*IC_FEEs[[#This Row],[No.d''Unités]]</f>
        <v>0</v>
      </c>
    </row>
    <row r="9" spans="1:8" x14ac:dyDescent="0.25">
      <c r="A9" s="66"/>
      <c r="B9" s="122"/>
      <c r="C9" s="82"/>
      <c r="D9" s="83"/>
      <c r="E9" s="84"/>
      <c r="F9" s="85"/>
      <c r="G9" s="85"/>
      <c r="H9" s="86">
        <f>IC_FEEs[[#This Row],[Coût par Unité]]*IC_FEEs[[#This Row],[No.d''Unités]]</f>
        <v>0</v>
      </c>
    </row>
    <row r="10" spans="1:8" x14ac:dyDescent="0.25">
      <c r="A10" s="66"/>
      <c r="B10" s="122"/>
      <c r="C10" s="82"/>
      <c r="D10" s="83"/>
      <c r="E10" s="84"/>
      <c r="F10" s="85"/>
      <c r="G10" s="85"/>
      <c r="H10" s="86">
        <f>IC_FEEs[[#This Row],[Coût par Unité]]*IC_FEEs[[#This Row],[No.d''Unités]]</f>
        <v>0</v>
      </c>
    </row>
    <row r="11" spans="1:8" x14ac:dyDescent="0.25">
      <c r="A11" s="66"/>
      <c r="B11" s="122"/>
      <c r="C11" s="82"/>
      <c r="D11" s="83"/>
      <c r="E11" s="84"/>
      <c r="F11" s="85"/>
      <c r="G11" s="85"/>
      <c r="H11" s="86">
        <f>IC_FEEs[[#This Row],[Coût par Unité]]*IC_FEEs[[#This Row],[No.d''Unités]]</f>
        <v>0</v>
      </c>
    </row>
    <row r="12" spans="1:8" x14ac:dyDescent="0.25">
      <c r="A12" s="66"/>
      <c r="B12" s="122"/>
      <c r="C12" s="82"/>
      <c r="D12" s="83"/>
      <c r="E12" s="84"/>
      <c r="F12" s="85"/>
      <c r="G12" s="85"/>
      <c r="H12" s="86">
        <f>IC_FEEs[[#This Row],[Coût par Unité]]*IC_FEEs[[#This Row],[No.d''Unités]]</f>
        <v>0</v>
      </c>
    </row>
    <row r="13" spans="1:8" x14ac:dyDescent="0.25">
      <c r="A13" s="66"/>
      <c r="B13" s="122"/>
      <c r="C13" s="82"/>
      <c r="D13" s="83"/>
      <c r="E13" s="84"/>
      <c r="F13" s="85"/>
      <c r="G13" s="85"/>
      <c r="H13" s="86">
        <f>IC_FEEs[[#This Row],[Coût par Unité]]*IC_FEEs[[#This Row],[No.d''Unités]]</f>
        <v>0</v>
      </c>
    </row>
    <row r="14" spans="1:8" x14ac:dyDescent="0.25">
      <c r="A14" s="66"/>
      <c r="B14" s="122"/>
      <c r="C14" s="82"/>
      <c r="D14" s="83"/>
      <c r="E14" s="84"/>
      <c r="F14" s="85"/>
      <c r="G14" s="85"/>
      <c r="H14" s="86">
        <f>IC_FEEs[[#This Row],[Coût par Unité]]*IC_FEEs[[#This Row],[No.d''Unités]]</f>
        <v>0</v>
      </c>
    </row>
    <row r="15" spans="1:8" x14ac:dyDescent="0.25">
      <c r="A15" s="66"/>
      <c r="B15" s="122"/>
      <c r="C15" s="82"/>
      <c r="D15" s="83"/>
      <c r="E15" s="84"/>
      <c r="F15" s="85"/>
      <c r="G15" s="85"/>
      <c r="H15" s="86">
        <f>IC_FEEs[[#This Row],[Coût par Unité]]*IC_FEEs[[#This Row],[No.d''Unités]]</f>
        <v>0</v>
      </c>
    </row>
    <row r="16" spans="1:8" x14ac:dyDescent="0.25">
      <c r="A16" s="66"/>
      <c r="B16" s="122"/>
      <c r="C16" s="82"/>
      <c r="D16" s="83"/>
      <c r="E16" s="84"/>
      <c r="F16" s="85"/>
      <c r="G16" s="85"/>
      <c r="H16" s="86">
        <f>IC_FEEs[[#This Row],[Coût par Unité]]*IC_FEEs[[#This Row],[No.d''Unités]]</f>
        <v>0</v>
      </c>
    </row>
    <row r="17" spans="1:10" x14ac:dyDescent="0.25">
      <c r="A17" s="66"/>
      <c r="B17" s="122"/>
      <c r="C17" s="82"/>
      <c r="D17" s="83"/>
      <c r="E17" s="84"/>
      <c r="F17" s="85"/>
      <c r="G17" s="85"/>
      <c r="H17" s="86">
        <f>IC_FEEs[[#This Row],[Coût par Unité]]*IC_FEEs[[#This Row],[No.d''Unités]]</f>
        <v>0</v>
      </c>
    </row>
    <row r="18" spans="1:10" x14ac:dyDescent="0.25">
      <c r="A18" s="66"/>
      <c r="B18" s="122"/>
      <c r="C18" s="82"/>
      <c r="D18" s="83"/>
      <c r="E18" s="84"/>
      <c r="F18" s="85"/>
      <c r="G18" s="85"/>
      <c r="H18" s="86">
        <f>IC_FEEs[[#This Row],[Coût par Unité]]*IC_FEEs[[#This Row],[No.d''Unités]]</f>
        <v>0</v>
      </c>
    </row>
    <row r="19" spans="1:10" x14ac:dyDescent="0.25">
      <c r="A19" s="66"/>
      <c r="B19" s="122"/>
      <c r="C19" s="82"/>
      <c r="D19" s="83"/>
      <c r="E19" s="84"/>
      <c r="F19" s="85"/>
      <c r="G19" s="85"/>
      <c r="H19" s="86">
        <f>IC_FEEs[[#This Row],[Coût par Unité]]*IC_FEEs[[#This Row],[No.d''Unités]]</f>
        <v>0</v>
      </c>
    </row>
    <row r="20" spans="1:10" x14ac:dyDescent="0.25">
      <c r="A20" s="66"/>
      <c r="B20" s="122"/>
      <c r="C20" s="82"/>
      <c r="D20" s="83"/>
      <c r="E20" s="84"/>
      <c r="F20" s="85"/>
      <c r="G20" s="85"/>
      <c r="H20" s="86">
        <f>IC_FEEs[[#This Row],[Coût par Unité]]*IC_FEEs[[#This Row],[No.d''Unités]]</f>
        <v>0</v>
      </c>
    </row>
    <row r="21" spans="1:10" x14ac:dyDescent="0.25">
      <c r="A21" s="66"/>
      <c r="B21" s="122"/>
      <c r="C21" s="82"/>
      <c r="D21" s="83"/>
      <c r="E21" s="84"/>
      <c r="F21" s="85"/>
      <c r="G21" s="85"/>
      <c r="H21" s="86">
        <f>IC_FEEs[[#This Row],[Coût par Unité]]*IC_FEEs[[#This Row],[No.d''Unités]]</f>
        <v>0</v>
      </c>
    </row>
    <row r="22" spans="1:10" x14ac:dyDescent="0.25">
      <c r="A22" s="66"/>
      <c r="B22" s="122"/>
      <c r="C22" s="82"/>
      <c r="D22" s="83"/>
      <c r="E22" s="84"/>
      <c r="F22" s="85"/>
      <c r="G22" s="85"/>
      <c r="H22" s="86">
        <f>IC_FEEs[[#This Row],[Coût par Unité]]*IC_FEEs[[#This Row],[No.d''Unités]]</f>
        <v>0</v>
      </c>
    </row>
    <row r="23" spans="1:10" x14ac:dyDescent="0.25">
      <c r="A23" s="66"/>
      <c r="B23" s="122"/>
      <c r="C23" s="82"/>
      <c r="D23" s="83"/>
      <c r="E23" s="84"/>
      <c r="F23" s="85"/>
      <c r="G23" s="85"/>
      <c r="H23" s="86">
        <f>IC_FEEs[[#This Row],[Coût par Unité]]*IC_FEEs[[#This Row],[No.d''Unités]]</f>
        <v>0</v>
      </c>
    </row>
    <row r="24" spans="1:10" ht="15.6" customHeight="1" x14ac:dyDescent="0.25">
      <c r="A24" s="66"/>
      <c r="B24" s="122"/>
      <c r="C24" s="82"/>
      <c r="D24" s="83"/>
      <c r="E24" s="84"/>
      <c r="F24" s="85"/>
      <c r="G24" s="85"/>
      <c r="H24" s="86">
        <f>IC_FEEs[[#This Row],[Coût par Unité]]*IC_FEEs[[#This Row],[No.d''Unités]]</f>
        <v>0</v>
      </c>
    </row>
    <row r="25" spans="1:10" x14ac:dyDescent="0.25">
      <c r="A25" s="20" t="s">
        <v>16</v>
      </c>
      <c r="B25" s="19"/>
      <c r="C25" s="19"/>
      <c r="D25" s="29"/>
      <c r="E25" s="29"/>
      <c r="F25" s="19"/>
      <c r="G25" s="21"/>
      <c r="H25" s="26">
        <f>SUBTOTAL(109,IC_FEEs[TOTAL])</f>
        <v>0</v>
      </c>
    </row>
    <row r="26" spans="1:10" x14ac:dyDescent="0.25">
      <c r="A26" s="13"/>
      <c r="D26" s="1"/>
      <c r="E26" s="1"/>
      <c r="F26" s="1"/>
    </row>
    <row r="28" spans="1:10" ht="14.45" customHeight="1" x14ac:dyDescent="0.25">
      <c r="A28" s="147" t="s">
        <v>135</v>
      </c>
      <c r="B28" s="148"/>
      <c r="C28" s="148"/>
      <c r="D28" s="148"/>
      <c r="E28" s="148"/>
      <c r="F28" s="148"/>
      <c r="G28" s="148"/>
      <c r="H28" s="148"/>
      <c r="I28" s="148"/>
      <c r="J28" s="149"/>
    </row>
    <row r="29" spans="1:10" ht="75" x14ac:dyDescent="0.25">
      <c r="A29" s="60" t="s">
        <v>116</v>
      </c>
      <c r="B29" s="15" t="s">
        <v>117</v>
      </c>
      <c r="C29" s="15" t="s">
        <v>7</v>
      </c>
      <c r="D29" s="15" t="s">
        <v>125</v>
      </c>
      <c r="E29" s="15" t="s">
        <v>126</v>
      </c>
      <c r="F29" s="15" t="s">
        <v>127</v>
      </c>
      <c r="G29" s="15" t="s">
        <v>128</v>
      </c>
      <c r="H29" s="15" t="s">
        <v>129</v>
      </c>
      <c r="I29" s="15" t="s">
        <v>130</v>
      </c>
      <c r="J29" s="16" t="s">
        <v>6</v>
      </c>
    </row>
    <row r="30" spans="1:10" x14ac:dyDescent="0.25">
      <c r="A30" s="65"/>
      <c r="B30" s="108"/>
      <c r="C30" s="102"/>
      <c r="D30" s="23"/>
      <c r="E30" s="23"/>
      <c r="F30" s="23"/>
      <c r="G30" s="23"/>
      <c r="H30" s="36">
        <f>IC_Travel[[#This Row],[Coût moyen du transport par mission]]*IC_Travel[[#This Row],['# de missions]]</f>
        <v>0</v>
      </c>
      <c r="I30" s="36">
        <f>IC_Travel[[#This Row],[Coût Unitaire Moyen                Per Diem ]]*IC_Travel[[#This Row],[Nombre moyen de jours par mission]]*IC_Travel[[#This Row],['# de missions]]</f>
        <v>0</v>
      </c>
      <c r="J30" s="61">
        <f>IC_Travel[[#This Row],[A. Soustotal TRANSPORT]]+IC_Travel[[#This Row],[B. Soustotal PER DIEM]]</f>
        <v>0</v>
      </c>
    </row>
    <row r="31" spans="1:10" x14ac:dyDescent="0.25">
      <c r="A31" s="66"/>
      <c r="B31" s="105"/>
      <c r="C31" s="102"/>
      <c r="D31" s="14"/>
      <c r="E31" s="14"/>
      <c r="F31" s="14"/>
      <c r="G31" s="14"/>
      <c r="H31" s="37">
        <f>IC_Travel[[#This Row],[Coût moyen du transport par mission]]*IC_Travel[[#This Row],['# de missions]]</f>
        <v>0</v>
      </c>
      <c r="I31" s="37">
        <f>IC_Travel[[#This Row],[Coût Unitaire Moyen                Per Diem ]]*IC_Travel[[#This Row],[Nombre moyen de jours par mission]]*IC_Travel[[#This Row],['# de missions]]</f>
        <v>0</v>
      </c>
      <c r="J31" s="62">
        <f>IC_Travel[[#This Row],[A. Soustotal TRANSPORT]]+IC_Travel[[#This Row],[B. Soustotal PER DIEM]]</f>
        <v>0</v>
      </c>
    </row>
    <row r="32" spans="1:10" x14ac:dyDescent="0.25">
      <c r="A32" s="66"/>
      <c r="B32" s="105"/>
      <c r="C32" s="102"/>
      <c r="D32" s="14"/>
      <c r="E32" s="14"/>
      <c r="F32" s="14"/>
      <c r="G32" s="14"/>
      <c r="H32" s="37">
        <f>IC_Travel[[#This Row],[Coût moyen du transport par mission]]*IC_Travel[[#This Row],['# de missions]]</f>
        <v>0</v>
      </c>
      <c r="I32" s="37">
        <f>IC_Travel[[#This Row],[Coût Unitaire Moyen                Per Diem ]]*IC_Travel[[#This Row],[Nombre moyen de jours par mission]]*IC_Travel[[#This Row],['# de missions]]</f>
        <v>0</v>
      </c>
      <c r="J32" s="62">
        <f>IC_Travel[[#This Row],[A. Soustotal TRANSPORT]]+IC_Travel[[#This Row],[B. Soustotal PER DIEM]]</f>
        <v>0</v>
      </c>
    </row>
    <row r="33" spans="1:19" x14ac:dyDescent="0.25">
      <c r="A33" s="66"/>
      <c r="B33" s="105"/>
      <c r="C33" s="102"/>
      <c r="D33" s="14"/>
      <c r="E33" s="14"/>
      <c r="F33" s="14"/>
      <c r="G33" s="14"/>
      <c r="H33" s="37">
        <f>IC_Travel[[#This Row],[Coût moyen du transport par mission]]*IC_Travel[[#This Row],['# de missions]]</f>
        <v>0</v>
      </c>
      <c r="I33" s="37">
        <f>IC_Travel[[#This Row],[Coût Unitaire Moyen                Per Diem ]]*IC_Travel[[#This Row],[Nombre moyen de jours par mission]]*IC_Travel[[#This Row],['# de missions]]</f>
        <v>0</v>
      </c>
      <c r="J33" s="62">
        <f>IC_Travel[[#This Row],[A. Soustotal TRANSPORT]]+IC_Travel[[#This Row],[B. Soustotal PER DIEM]]</f>
        <v>0</v>
      </c>
    </row>
    <row r="34" spans="1:19" x14ac:dyDescent="0.25">
      <c r="A34" s="66"/>
      <c r="B34" s="105"/>
      <c r="C34" s="102"/>
      <c r="D34" s="14"/>
      <c r="E34" s="14"/>
      <c r="F34" s="14"/>
      <c r="G34" s="14"/>
      <c r="H34" s="37">
        <f>IC_Travel[[#This Row],[Coût moyen du transport par mission]]*IC_Travel[[#This Row],['# de missions]]</f>
        <v>0</v>
      </c>
      <c r="I34" s="37">
        <f>IC_Travel[[#This Row],[Coût Unitaire Moyen                Per Diem ]]*IC_Travel[[#This Row],[Nombre moyen de jours par mission]]*IC_Travel[[#This Row],['# de missions]]</f>
        <v>0</v>
      </c>
      <c r="J34" s="62">
        <f>IC_Travel[[#This Row],[A. Soustotal TRANSPORT]]+IC_Travel[[#This Row],[B. Soustotal PER DIEM]]</f>
        <v>0</v>
      </c>
    </row>
    <row r="35" spans="1:19" x14ac:dyDescent="0.25">
      <c r="A35" s="66"/>
      <c r="B35" s="105"/>
      <c r="C35" s="102"/>
      <c r="D35" s="14"/>
      <c r="E35" s="14"/>
      <c r="F35" s="14"/>
      <c r="G35" s="14"/>
      <c r="H35" s="37">
        <f>IC_Travel[[#This Row],[Coût moyen du transport par mission]]*IC_Travel[[#This Row],['# de missions]]</f>
        <v>0</v>
      </c>
      <c r="I35" s="37">
        <f>IC_Travel[[#This Row],[Coût Unitaire Moyen                Per Diem ]]*IC_Travel[[#This Row],[Nombre moyen de jours par mission]]*IC_Travel[[#This Row],['# de missions]]</f>
        <v>0</v>
      </c>
      <c r="J35" s="62">
        <f>IC_Travel[[#This Row],[A. Soustotal TRANSPORT]]+IC_Travel[[#This Row],[B. Soustotal PER DIEM]]</f>
        <v>0</v>
      </c>
    </row>
    <row r="36" spans="1:19" x14ac:dyDescent="0.25">
      <c r="A36" s="66"/>
      <c r="B36" s="105"/>
      <c r="C36" s="102"/>
      <c r="D36" s="14"/>
      <c r="E36" s="14"/>
      <c r="F36" s="14"/>
      <c r="G36" s="14"/>
      <c r="H36" s="37">
        <f>IC_Travel[[#This Row],[Coût moyen du transport par mission]]*IC_Travel[[#This Row],['# de missions]]</f>
        <v>0</v>
      </c>
      <c r="I36" s="37">
        <f>IC_Travel[[#This Row],[Coût Unitaire Moyen                Per Diem ]]*IC_Travel[[#This Row],[Nombre moyen de jours par mission]]*IC_Travel[[#This Row],['# de missions]]</f>
        <v>0</v>
      </c>
      <c r="J36" s="62">
        <f>IC_Travel[[#This Row],[A. Soustotal TRANSPORT]]+IC_Travel[[#This Row],[B. Soustotal PER DIEM]]</f>
        <v>0</v>
      </c>
    </row>
    <row r="37" spans="1:19" x14ac:dyDescent="0.25">
      <c r="A37" s="66"/>
      <c r="B37" s="105"/>
      <c r="C37" s="102"/>
      <c r="D37" s="14"/>
      <c r="E37" s="14"/>
      <c r="F37" s="14"/>
      <c r="G37" s="14"/>
      <c r="H37" s="37">
        <f>IC_Travel[[#This Row],[Coût moyen du transport par mission]]*IC_Travel[[#This Row],['# de missions]]</f>
        <v>0</v>
      </c>
      <c r="I37" s="37">
        <f>IC_Travel[[#This Row],[Coût Unitaire Moyen                Per Diem ]]*IC_Travel[[#This Row],[Nombre moyen de jours par mission]]*IC_Travel[[#This Row],['# de missions]]</f>
        <v>0</v>
      </c>
      <c r="J37" s="62">
        <f>IC_Travel[[#This Row],[A. Soustotal TRANSPORT]]+IC_Travel[[#This Row],[B. Soustotal PER DIEM]]</f>
        <v>0</v>
      </c>
    </row>
    <row r="38" spans="1:19" x14ac:dyDescent="0.25">
      <c r="A38" s="66"/>
      <c r="B38" s="105"/>
      <c r="C38" s="102"/>
      <c r="D38" s="14"/>
      <c r="E38" s="14"/>
      <c r="F38" s="14"/>
      <c r="G38" s="14"/>
      <c r="H38" s="37">
        <f>IC_Travel[[#This Row],[Coût moyen du transport par mission]]*IC_Travel[[#This Row],['# de missions]]</f>
        <v>0</v>
      </c>
      <c r="I38" s="37">
        <f>IC_Travel[[#This Row],[Coût Unitaire Moyen                Per Diem ]]*IC_Travel[[#This Row],[Nombre moyen de jours par mission]]*IC_Travel[[#This Row],['# de missions]]</f>
        <v>0</v>
      </c>
      <c r="J38" s="62">
        <f>IC_Travel[[#This Row],[A. Soustotal TRANSPORT]]+IC_Travel[[#This Row],[B. Soustotal PER DIEM]]</f>
        <v>0</v>
      </c>
    </row>
    <row r="39" spans="1:19" x14ac:dyDescent="0.25">
      <c r="A39" s="66"/>
      <c r="B39" s="105"/>
      <c r="C39" s="102"/>
      <c r="D39" s="14"/>
      <c r="E39" s="14"/>
      <c r="F39" s="14"/>
      <c r="G39" s="14"/>
      <c r="H39" s="37">
        <f>IC_Travel[[#This Row],[Coût moyen du transport par mission]]*IC_Travel[[#This Row],['# de missions]]</f>
        <v>0</v>
      </c>
      <c r="I39" s="37">
        <f>IC_Travel[[#This Row],[Coût Unitaire Moyen                Per Diem ]]*IC_Travel[[#This Row],[Nombre moyen de jours par mission]]*IC_Travel[[#This Row],['# de missions]]</f>
        <v>0</v>
      </c>
      <c r="J39" s="62">
        <f>IC_Travel[[#This Row],[A. Soustotal TRANSPORT]]+IC_Travel[[#This Row],[B. Soustotal PER DIEM]]</f>
        <v>0</v>
      </c>
      <c r="S39" t="s">
        <v>37</v>
      </c>
    </row>
    <row r="40" spans="1:19" x14ac:dyDescent="0.25">
      <c r="A40" s="66"/>
      <c r="B40" s="105"/>
      <c r="C40" s="102"/>
      <c r="D40" s="14"/>
      <c r="E40" s="14"/>
      <c r="F40" s="14"/>
      <c r="G40" s="14"/>
      <c r="H40" s="37">
        <f>IC_Travel[[#This Row],[Coût moyen du transport par mission]]*IC_Travel[[#This Row],['# de missions]]</f>
        <v>0</v>
      </c>
      <c r="I40" s="37">
        <f>IC_Travel[[#This Row],[Coût Unitaire Moyen                Per Diem ]]*IC_Travel[[#This Row],[Nombre moyen de jours par mission]]*IC_Travel[[#This Row],['# de missions]]</f>
        <v>0</v>
      </c>
      <c r="J40" s="62">
        <f>IC_Travel[[#This Row],[A. Soustotal TRANSPORT]]+IC_Travel[[#This Row],[B. Soustotal PER DIEM]]</f>
        <v>0</v>
      </c>
      <c r="S40" t="s">
        <v>38</v>
      </c>
    </row>
    <row r="41" spans="1:19" x14ac:dyDescent="0.25">
      <c r="A41" s="66"/>
      <c r="B41" s="105"/>
      <c r="C41" s="102"/>
      <c r="D41" s="14"/>
      <c r="E41" s="14"/>
      <c r="F41" s="14"/>
      <c r="G41" s="14"/>
      <c r="H41" s="37">
        <f>IC_Travel[[#This Row],[Coût moyen du transport par mission]]*IC_Travel[[#This Row],['# de missions]]</f>
        <v>0</v>
      </c>
      <c r="I41" s="37">
        <f>IC_Travel[[#This Row],[Coût Unitaire Moyen                Per Diem ]]*IC_Travel[[#This Row],[Nombre moyen de jours par mission]]*IC_Travel[[#This Row],['# de missions]]</f>
        <v>0</v>
      </c>
      <c r="J41" s="62">
        <f>IC_Travel[[#This Row],[A. Soustotal TRANSPORT]]+IC_Travel[[#This Row],[B. Soustotal PER DIEM]]</f>
        <v>0</v>
      </c>
      <c r="S41" t="s">
        <v>39</v>
      </c>
    </row>
    <row r="42" spans="1:19" x14ac:dyDescent="0.25">
      <c r="A42" s="66"/>
      <c r="B42" s="105"/>
      <c r="C42" s="102"/>
      <c r="D42" s="14"/>
      <c r="E42" s="14"/>
      <c r="F42" s="14"/>
      <c r="G42" s="14"/>
      <c r="H42" s="37">
        <f>IC_Travel[[#This Row],[Coût moyen du transport par mission]]*IC_Travel[[#This Row],['# de missions]]</f>
        <v>0</v>
      </c>
      <c r="I42" s="37">
        <f>IC_Travel[[#This Row],[Coût Unitaire Moyen                Per Diem ]]*IC_Travel[[#This Row],[Nombre moyen de jours par mission]]*IC_Travel[[#This Row],['# de missions]]</f>
        <v>0</v>
      </c>
      <c r="J42" s="62">
        <f>IC_Travel[[#This Row],[A. Soustotal TRANSPORT]]+IC_Travel[[#This Row],[B. Soustotal PER DIEM]]</f>
        <v>0</v>
      </c>
    </row>
    <row r="43" spans="1:19" x14ac:dyDescent="0.25">
      <c r="A43" s="66"/>
      <c r="B43" s="105"/>
      <c r="C43" s="102"/>
      <c r="D43" s="14"/>
      <c r="E43" s="14"/>
      <c r="F43" s="14"/>
      <c r="G43" s="14"/>
      <c r="H43" s="37">
        <f>IC_Travel[[#This Row],[Coût moyen du transport par mission]]*IC_Travel[[#This Row],['# de missions]]</f>
        <v>0</v>
      </c>
      <c r="I43" s="37">
        <f>IC_Travel[[#This Row],[Coût Unitaire Moyen                Per Diem ]]*IC_Travel[[#This Row],[Nombre moyen de jours par mission]]*IC_Travel[[#This Row],['# de missions]]</f>
        <v>0</v>
      </c>
      <c r="J43" s="62">
        <f>IC_Travel[[#This Row],[A. Soustotal TRANSPORT]]+IC_Travel[[#This Row],[B. Soustotal PER DIEM]]</f>
        <v>0</v>
      </c>
    </row>
    <row r="44" spans="1:19" x14ac:dyDescent="0.25">
      <c r="A44" s="66"/>
      <c r="B44" s="105"/>
      <c r="C44" s="102"/>
      <c r="D44" s="14"/>
      <c r="E44" s="14"/>
      <c r="F44" s="14"/>
      <c r="G44" s="14"/>
      <c r="H44" s="37">
        <f>IC_Travel[[#This Row],[Coût moyen du transport par mission]]*IC_Travel[[#This Row],['# de missions]]</f>
        <v>0</v>
      </c>
      <c r="I44" s="37">
        <f>IC_Travel[[#This Row],[Coût Unitaire Moyen                Per Diem ]]*IC_Travel[[#This Row],[Nombre moyen de jours par mission]]*IC_Travel[[#This Row],['# de missions]]</f>
        <v>0</v>
      </c>
      <c r="J44" s="62">
        <f>IC_Travel[[#This Row],[A. Soustotal TRANSPORT]]+IC_Travel[[#This Row],[B. Soustotal PER DIEM]]</f>
        <v>0</v>
      </c>
    </row>
    <row r="45" spans="1:19" x14ac:dyDescent="0.25">
      <c r="A45" s="66"/>
      <c r="B45" s="105"/>
      <c r="C45" s="102"/>
      <c r="D45" s="14"/>
      <c r="E45" s="14"/>
      <c r="F45" s="14"/>
      <c r="G45" s="14"/>
      <c r="H45" s="37">
        <f>IC_Travel[[#This Row],[Coût moyen du transport par mission]]*IC_Travel[[#This Row],['# de missions]]</f>
        <v>0</v>
      </c>
      <c r="I45" s="37">
        <f>IC_Travel[[#This Row],[Coût Unitaire Moyen                Per Diem ]]*IC_Travel[[#This Row],[Nombre moyen de jours par mission]]*IC_Travel[[#This Row],['# de missions]]</f>
        <v>0</v>
      </c>
      <c r="J45" s="62">
        <f>IC_Travel[[#This Row],[A. Soustotal TRANSPORT]]+IC_Travel[[#This Row],[B. Soustotal PER DIEM]]</f>
        <v>0</v>
      </c>
    </row>
    <row r="46" spans="1:19" x14ac:dyDescent="0.25">
      <c r="A46" s="66"/>
      <c r="B46" s="105"/>
      <c r="C46" s="102"/>
      <c r="D46" s="14"/>
      <c r="E46" s="14"/>
      <c r="F46" s="14"/>
      <c r="G46" s="14"/>
      <c r="H46" s="37">
        <f>IC_Travel[[#This Row],[Coût moyen du transport par mission]]*IC_Travel[[#This Row],['# de missions]]</f>
        <v>0</v>
      </c>
      <c r="I46" s="37">
        <f>IC_Travel[[#This Row],[Coût Unitaire Moyen                Per Diem ]]*IC_Travel[[#This Row],[Nombre moyen de jours par mission]]*IC_Travel[[#This Row],['# de missions]]</f>
        <v>0</v>
      </c>
      <c r="J46" s="62">
        <f>IC_Travel[[#This Row],[A. Soustotal TRANSPORT]]+IC_Travel[[#This Row],[B. Soustotal PER DIEM]]</f>
        <v>0</v>
      </c>
    </row>
    <row r="47" spans="1:19" x14ac:dyDescent="0.25">
      <c r="A47" s="66"/>
      <c r="B47" s="105"/>
      <c r="C47" s="102"/>
      <c r="D47" s="14"/>
      <c r="E47" s="14"/>
      <c r="F47" s="14"/>
      <c r="G47" s="14"/>
      <c r="H47" s="37">
        <f>IC_Travel[[#This Row],[Coût moyen du transport par mission]]*IC_Travel[[#This Row],['# de missions]]</f>
        <v>0</v>
      </c>
      <c r="I47" s="37">
        <f>IC_Travel[[#This Row],[Coût Unitaire Moyen                Per Diem ]]*IC_Travel[[#This Row],[Nombre moyen de jours par mission]]*IC_Travel[[#This Row],['# de missions]]</f>
        <v>0</v>
      </c>
      <c r="J47" s="62">
        <f>IC_Travel[[#This Row],[A. Soustotal TRANSPORT]]+IC_Travel[[#This Row],[B. Soustotal PER DIEM]]</f>
        <v>0</v>
      </c>
    </row>
    <row r="48" spans="1:19" x14ac:dyDescent="0.25">
      <c r="A48" s="66"/>
      <c r="B48" s="105"/>
      <c r="C48" s="102"/>
      <c r="D48" s="14"/>
      <c r="E48" s="14"/>
      <c r="F48" s="14"/>
      <c r="G48" s="14"/>
      <c r="H48" s="37">
        <f>IC_Travel[[#This Row],[Coût moyen du transport par mission]]*IC_Travel[[#This Row],['# de missions]]</f>
        <v>0</v>
      </c>
      <c r="I48" s="37">
        <f>IC_Travel[[#This Row],[Coût Unitaire Moyen                Per Diem ]]*IC_Travel[[#This Row],[Nombre moyen de jours par mission]]*IC_Travel[[#This Row],['# de missions]]</f>
        <v>0</v>
      </c>
      <c r="J48" s="62">
        <f>IC_Travel[[#This Row],[A. Soustotal TRANSPORT]]+IC_Travel[[#This Row],[B. Soustotal PER DIEM]]</f>
        <v>0</v>
      </c>
    </row>
    <row r="49" spans="1:10" x14ac:dyDescent="0.25">
      <c r="A49" s="66"/>
      <c r="B49" s="105"/>
      <c r="C49" s="102"/>
      <c r="D49" s="14"/>
      <c r="E49" s="14"/>
      <c r="F49" s="14"/>
      <c r="G49" s="14"/>
      <c r="H49" s="37">
        <f>IC_Travel[[#This Row],[Coût moyen du transport par mission]]*IC_Travel[[#This Row],['# de missions]]</f>
        <v>0</v>
      </c>
      <c r="I49" s="37">
        <f>IC_Travel[[#This Row],[Coût Unitaire Moyen                Per Diem ]]*IC_Travel[[#This Row],[Nombre moyen de jours par mission]]*IC_Travel[[#This Row],['# de missions]]</f>
        <v>0</v>
      </c>
      <c r="J49" s="62">
        <f>IC_Travel[[#This Row],[A. Soustotal TRANSPORT]]+IC_Travel[[#This Row],[B. Soustotal PER DIEM]]</f>
        <v>0</v>
      </c>
    </row>
    <row r="50" spans="1:10" x14ac:dyDescent="0.25">
      <c r="A50" s="69" t="s">
        <v>16</v>
      </c>
      <c r="B50" s="70"/>
      <c r="C50" s="19"/>
      <c r="D50" s="19"/>
      <c r="E50" s="19"/>
      <c r="F50" s="19"/>
      <c r="G50" s="19"/>
      <c r="H50" s="19"/>
      <c r="I50" s="21"/>
      <c r="J50" s="28">
        <f>SUBTOTAL(109,IC_Travel[TOTAL])</f>
        <v>0</v>
      </c>
    </row>
    <row r="52" spans="1:10" x14ac:dyDescent="0.25">
      <c r="A52" s="143" t="s">
        <v>41</v>
      </c>
      <c r="B52" s="144"/>
      <c r="C52" s="144"/>
      <c r="D52" s="144"/>
      <c r="E52" s="144"/>
      <c r="F52" s="144"/>
      <c r="G52" s="144"/>
      <c r="H52" s="145"/>
    </row>
    <row r="53" spans="1:10" ht="45" x14ac:dyDescent="0.25">
      <c r="A53" s="24" t="s">
        <v>27</v>
      </c>
      <c r="B53" s="15" t="s">
        <v>26</v>
      </c>
      <c r="C53" s="15" t="s">
        <v>42</v>
      </c>
      <c r="D53" s="15" t="s">
        <v>17</v>
      </c>
      <c r="E53" s="15" t="s">
        <v>3</v>
      </c>
      <c r="F53" s="15" t="s">
        <v>4</v>
      </c>
      <c r="G53" s="15" t="s">
        <v>5</v>
      </c>
      <c r="H53" s="16" t="s">
        <v>6</v>
      </c>
    </row>
    <row r="54" spans="1:10" x14ac:dyDescent="0.25">
      <c r="A54" s="65"/>
      <c r="B54" s="108"/>
      <c r="C54" s="105"/>
      <c r="D54" s="105"/>
      <c r="E54" s="105"/>
      <c r="F54" s="85"/>
      <c r="G54" s="85"/>
      <c r="H54" s="62">
        <f>Consultancy_Firms[[#This Row],[Unit Cost]]*Consultancy_Firms[[#This Row],[No. of units]]</f>
        <v>0</v>
      </c>
    </row>
    <row r="55" spans="1:10" x14ac:dyDescent="0.25">
      <c r="A55" s="66"/>
      <c r="B55" s="105"/>
      <c r="C55" s="105"/>
      <c r="D55" s="105"/>
      <c r="E55" s="105"/>
      <c r="F55" s="85"/>
      <c r="G55" s="85"/>
      <c r="H55" s="62">
        <f>Consultancy_Firms[[#This Row],[Unit Cost]]*Consultancy_Firms[[#This Row],[No. of units]]</f>
        <v>0</v>
      </c>
    </row>
    <row r="56" spans="1:10" x14ac:dyDescent="0.25">
      <c r="A56" s="66"/>
      <c r="B56" s="105"/>
      <c r="C56" s="105"/>
      <c r="D56" s="105"/>
      <c r="E56" s="105"/>
      <c r="F56" s="85"/>
      <c r="G56" s="85"/>
      <c r="H56" s="62">
        <f>Consultancy_Firms[[#This Row],[Unit Cost]]*Consultancy_Firms[[#This Row],[No. of units]]</f>
        <v>0</v>
      </c>
    </row>
    <row r="57" spans="1:10" x14ac:dyDescent="0.25">
      <c r="A57" s="66"/>
      <c r="B57" s="105"/>
      <c r="C57" s="105"/>
      <c r="D57" s="105"/>
      <c r="E57" s="105"/>
      <c r="F57" s="85"/>
      <c r="G57" s="85"/>
      <c r="H57" s="62">
        <f>Consultancy_Firms[[#This Row],[Unit Cost]]*Consultancy_Firms[[#This Row],[No. of units]]</f>
        <v>0</v>
      </c>
    </row>
    <row r="58" spans="1:10" x14ac:dyDescent="0.25">
      <c r="A58" s="66"/>
      <c r="B58" s="105"/>
      <c r="C58" s="105"/>
      <c r="D58" s="105"/>
      <c r="E58" s="105"/>
      <c r="F58" s="85"/>
      <c r="G58" s="85"/>
      <c r="H58" s="62">
        <f>Consultancy_Firms[[#This Row],[Unit Cost]]*Consultancy_Firms[[#This Row],[No. of units]]</f>
        <v>0</v>
      </c>
    </row>
    <row r="59" spans="1:10" x14ac:dyDescent="0.25">
      <c r="A59" s="66"/>
      <c r="B59" s="105"/>
      <c r="C59" s="105"/>
      <c r="D59" s="105"/>
      <c r="E59" s="105"/>
      <c r="F59" s="85"/>
      <c r="G59" s="85"/>
      <c r="H59" s="62">
        <f>Consultancy_Firms[[#This Row],[Unit Cost]]*Consultancy_Firms[[#This Row],[No. of units]]</f>
        <v>0</v>
      </c>
    </row>
    <row r="60" spans="1:10" x14ac:dyDescent="0.25">
      <c r="A60" s="66"/>
      <c r="B60" s="105"/>
      <c r="C60" s="105"/>
      <c r="D60" s="105"/>
      <c r="E60" s="105"/>
      <c r="F60" s="85"/>
      <c r="G60" s="85"/>
      <c r="H60" s="62">
        <f>Consultancy_Firms[[#This Row],[Unit Cost]]*Consultancy_Firms[[#This Row],[No. of units]]</f>
        <v>0</v>
      </c>
    </row>
    <row r="61" spans="1:10" x14ac:dyDescent="0.25">
      <c r="A61" s="66"/>
      <c r="B61" s="105"/>
      <c r="C61" s="105"/>
      <c r="D61" s="105"/>
      <c r="E61" s="105"/>
      <c r="F61" s="85"/>
      <c r="G61" s="85"/>
      <c r="H61" s="62">
        <f>Consultancy_Firms[[#This Row],[Unit Cost]]*Consultancy_Firms[[#This Row],[No. of units]]</f>
        <v>0</v>
      </c>
    </row>
    <row r="62" spans="1:10" x14ac:dyDescent="0.25">
      <c r="A62" s="66"/>
      <c r="B62" s="105"/>
      <c r="C62" s="105"/>
      <c r="D62" s="105"/>
      <c r="E62" s="105"/>
      <c r="F62" s="85"/>
      <c r="G62" s="85"/>
      <c r="H62" s="62">
        <f>Consultancy_Firms[[#This Row],[Unit Cost]]*Consultancy_Firms[[#This Row],[No. of units]]</f>
        <v>0</v>
      </c>
    </row>
    <row r="63" spans="1:10" x14ac:dyDescent="0.25">
      <c r="A63" s="66"/>
      <c r="B63" s="105"/>
      <c r="C63" s="105"/>
      <c r="D63" s="105"/>
      <c r="E63" s="105"/>
      <c r="F63" s="85"/>
      <c r="G63" s="85"/>
      <c r="H63" s="62">
        <f>Consultancy_Firms[[#This Row],[Unit Cost]]*Consultancy_Firms[[#This Row],[No. of units]]</f>
        <v>0</v>
      </c>
    </row>
    <row r="64" spans="1:10" x14ac:dyDescent="0.25">
      <c r="A64" s="66"/>
      <c r="B64" s="105"/>
      <c r="C64" s="105"/>
      <c r="D64" s="105"/>
      <c r="E64" s="105"/>
      <c r="F64" s="85"/>
      <c r="G64" s="85"/>
      <c r="H64" s="62">
        <f>Consultancy_Firms[[#This Row],[Unit Cost]]*Consultancy_Firms[[#This Row],[No. of units]]</f>
        <v>0</v>
      </c>
    </row>
    <row r="65" spans="1:8" x14ac:dyDescent="0.25">
      <c r="A65" s="66"/>
      <c r="B65" s="105"/>
      <c r="C65" s="105"/>
      <c r="D65" s="105"/>
      <c r="E65" s="105"/>
      <c r="F65" s="85"/>
      <c r="G65" s="85"/>
      <c r="H65" s="62">
        <f>Consultancy_Firms[[#This Row],[Unit Cost]]*Consultancy_Firms[[#This Row],[No. of units]]</f>
        <v>0</v>
      </c>
    </row>
    <row r="66" spans="1:8" x14ac:dyDescent="0.25">
      <c r="A66" s="66"/>
      <c r="B66" s="105"/>
      <c r="C66" s="105"/>
      <c r="D66" s="105"/>
      <c r="E66" s="105"/>
      <c r="F66" s="85"/>
      <c r="G66" s="85"/>
      <c r="H66" s="62">
        <f>Consultancy_Firms[[#This Row],[Unit Cost]]*Consultancy_Firms[[#This Row],[No. of units]]</f>
        <v>0</v>
      </c>
    </row>
    <row r="67" spans="1:8" x14ac:dyDescent="0.25">
      <c r="A67" s="66"/>
      <c r="B67" s="105"/>
      <c r="C67" s="105"/>
      <c r="D67" s="105"/>
      <c r="E67" s="105"/>
      <c r="F67" s="85"/>
      <c r="G67" s="85"/>
      <c r="H67" s="62">
        <f>Consultancy_Firms[[#This Row],[Unit Cost]]*Consultancy_Firms[[#This Row],[No. of units]]</f>
        <v>0</v>
      </c>
    </row>
    <row r="68" spans="1:8" x14ac:dyDescent="0.25">
      <c r="A68" s="66"/>
      <c r="B68" s="105"/>
      <c r="C68" s="105"/>
      <c r="D68" s="105"/>
      <c r="E68" s="105"/>
      <c r="F68" s="85"/>
      <c r="G68" s="85"/>
      <c r="H68" s="62">
        <f>Consultancy_Firms[[#This Row],[Unit Cost]]*Consultancy_Firms[[#This Row],[No. of units]]</f>
        <v>0</v>
      </c>
    </row>
    <row r="69" spans="1:8" x14ac:dyDescent="0.25">
      <c r="A69" s="66"/>
      <c r="B69" s="105"/>
      <c r="C69" s="105"/>
      <c r="D69" s="105"/>
      <c r="E69" s="105"/>
      <c r="F69" s="85"/>
      <c r="G69" s="85"/>
      <c r="H69" s="62">
        <f>Consultancy_Firms[[#This Row],[Unit Cost]]*Consultancy_Firms[[#This Row],[No. of units]]</f>
        <v>0</v>
      </c>
    </row>
    <row r="70" spans="1:8" x14ac:dyDescent="0.25">
      <c r="A70" s="66"/>
      <c r="B70" s="105"/>
      <c r="C70" s="105"/>
      <c r="D70" s="105"/>
      <c r="E70" s="105"/>
      <c r="F70" s="85"/>
      <c r="G70" s="85"/>
      <c r="H70" s="62">
        <f>Consultancy_Firms[[#This Row],[Unit Cost]]*Consultancy_Firms[[#This Row],[No. of units]]</f>
        <v>0</v>
      </c>
    </row>
    <row r="71" spans="1:8" x14ac:dyDescent="0.25">
      <c r="A71" s="66"/>
      <c r="B71" s="105"/>
      <c r="C71" s="105"/>
      <c r="D71" s="105"/>
      <c r="E71" s="105"/>
      <c r="F71" s="85"/>
      <c r="G71" s="85"/>
      <c r="H71" s="62">
        <f>Consultancy_Firms[[#This Row],[Unit Cost]]*Consultancy_Firms[[#This Row],[No. of units]]</f>
        <v>0</v>
      </c>
    </row>
    <row r="72" spans="1:8" x14ac:dyDescent="0.25">
      <c r="A72" s="69" t="s">
        <v>16</v>
      </c>
      <c r="B72" s="70"/>
      <c r="C72" s="19"/>
      <c r="D72" s="19"/>
      <c r="E72" s="19"/>
      <c r="F72" s="19"/>
      <c r="G72" s="21"/>
      <c r="H72" s="28">
        <f>SUBTOTAL(109,Consultancy_Firms[TOTAL])</f>
        <v>0</v>
      </c>
    </row>
  </sheetData>
  <sheetProtection algorithmName="SHA-512" hashValue="7b8zwYHU6WqpvPWS7XJX/v/BztWIZg11R6Dk9P3oZY9cAYVYEcs/0TuPtcuo285f2Q4X5t0GGXnv1fSDrZWfBA==" saltValue="slrc8EUXTVsgW8zXZYUUyg==" spinCount="100000" sheet="1" objects="1" scenarios="1"/>
  <mergeCells count="5">
    <mergeCell ref="A28:J28"/>
    <mergeCell ref="A52:H52"/>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26:A27 A64:A67 A30:A49 A69:A71 A5:A24 A54:A58" xr:uid="{00000000-0002-0000-0300-000000000000}">
      <formula1>MIN(INDIRECT("Summary_1[I. PROJECT ACTIVITIES ]"))</formula1>
      <formula2>MAX(INDIRECT("Summary_1[I. PROJECT ACTIVITIES ]"))+0.9</formula2>
    </dataValidation>
    <dataValidation type="decimal" allowBlank="1" showInputMessage="1" showErrorMessage="1" error="Please enter number only!" sqref="F5:F24" xr:uid="{00000000-0002-0000-0300-000001000000}">
      <formula1>0</formula1>
      <formula2>1000000</formula2>
    </dataValidation>
    <dataValidation type="decimal" operator="greaterThanOrEqual" allowBlank="1" showInputMessage="1" showErrorMessage="1" sqref="D30:J49 F54:G71" xr:uid="{00000000-0002-0000-0300-000002000000}">
      <formula1>0</formula1>
    </dataValidation>
    <dataValidation type="list" allowBlank="1" showInputMessage="1" showErrorMessage="1" sqref="C30:C49" xr:uid="{00000000-0002-0000-0300-000003000000}">
      <formula1>$S$39:$S$41</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5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
  <sheetViews>
    <sheetView showGridLines="0" zoomScaleNormal="100" workbookViewId="0">
      <selection activeCell="A4" sqref="A4"/>
    </sheetView>
  </sheetViews>
  <sheetFormatPr defaultRowHeight="15" x14ac:dyDescent="0.25"/>
  <cols>
    <col min="1" max="1" width="18.7109375" customWidth="1"/>
    <col min="2" max="2" width="38.5703125" customWidth="1"/>
    <col min="3" max="3" width="17.28515625" bestFit="1" customWidth="1"/>
    <col min="4" max="4" width="25.5703125" customWidth="1"/>
    <col min="5" max="6" width="14.7109375" customWidth="1"/>
    <col min="7" max="7" width="14.5703125" customWidth="1"/>
    <col min="8" max="8" width="17.85546875" customWidth="1"/>
  </cols>
  <sheetData>
    <row r="1" spans="1:8" x14ac:dyDescent="0.25">
      <c r="A1" s="146" t="s">
        <v>136</v>
      </c>
      <c r="B1" s="146"/>
      <c r="C1" s="146"/>
      <c r="D1" s="146"/>
      <c r="E1" s="146"/>
      <c r="F1" s="146"/>
      <c r="G1" s="146"/>
      <c r="H1" s="146"/>
    </row>
    <row r="2" spans="1:8" x14ac:dyDescent="0.25">
      <c r="A2" s="146" t="s">
        <v>115</v>
      </c>
      <c r="B2" s="146"/>
      <c r="C2" s="146"/>
      <c r="D2" s="146"/>
      <c r="E2" s="146"/>
      <c r="F2" s="146"/>
      <c r="G2" s="146"/>
      <c r="H2" s="146"/>
    </row>
    <row r="3" spans="1:8" ht="30" x14ac:dyDescent="0.25">
      <c r="A3" s="60" t="s">
        <v>124</v>
      </c>
      <c r="B3" s="15" t="s">
        <v>117</v>
      </c>
      <c r="C3" s="15" t="s">
        <v>137</v>
      </c>
      <c r="D3" s="15" t="s">
        <v>138</v>
      </c>
      <c r="E3" s="15" t="s">
        <v>120</v>
      </c>
      <c r="F3" s="15" t="s">
        <v>121</v>
      </c>
      <c r="G3" s="15" t="s">
        <v>122</v>
      </c>
      <c r="H3" s="16" t="s">
        <v>6</v>
      </c>
    </row>
    <row r="4" spans="1:8" x14ac:dyDescent="0.25">
      <c r="A4" s="119"/>
      <c r="B4" s="108"/>
      <c r="C4" s="102"/>
      <c r="D4" s="102"/>
      <c r="E4" s="103"/>
      <c r="F4" s="23"/>
      <c r="G4" s="23"/>
      <c r="H4" s="61">
        <f>Events[[#This Row],[Coût par Unité]]*Events[[#This Row],[No.d''Unités]]</f>
        <v>0</v>
      </c>
    </row>
    <row r="5" spans="1:8" x14ac:dyDescent="0.25">
      <c r="A5" s="120"/>
      <c r="B5" s="105"/>
      <c r="C5" s="105"/>
      <c r="D5" s="105"/>
      <c r="E5" s="78"/>
      <c r="F5" s="14"/>
      <c r="G5" s="14"/>
      <c r="H5" s="62">
        <f>Events[[#This Row],[Coût par Unité]]*Events[[#This Row],[No.d''Unités]]</f>
        <v>0</v>
      </c>
    </row>
    <row r="6" spans="1:8" x14ac:dyDescent="0.25">
      <c r="A6" s="120"/>
      <c r="B6" s="105"/>
      <c r="C6" s="102"/>
      <c r="D6" s="102"/>
      <c r="E6" s="78"/>
      <c r="F6" s="14"/>
      <c r="G6" s="14"/>
      <c r="H6" s="62">
        <f>Events[[#This Row],[Coût par Unité]]*Events[[#This Row],[No.d''Unités]]</f>
        <v>0</v>
      </c>
    </row>
    <row r="7" spans="1:8" x14ac:dyDescent="0.25">
      <c r="A7" s="120"/>
      <c r="B7" s="105"/>
      <c r="C7" s="105"/>
      <c r="D7" s="105"/>
      <c r="E7" s="78"/>
      <c r="F7" s="14"/>
      <c r="G7" s="14"/>
      <c r="H7" s="62">
        <f>Events[[#This Row],[Coût par Unité]]*Events[[#This Row],[No.d''Unités]]</f>
        <v>0</v>
      </c>
    </row>
    <row r="8" spans="1:8" x14ac:dyDescent="0.25">
      <c r="A8" s="120"/>
      <c r="B8" s="105"/>
      <c r="C8" s="102"/>
      <c r="D8" s="102"/>
      <c r="E8" s="78"/>
      <c r="F8" s="14"/>
      <c r="G8" s="14"/>
      <c r="H8" s="62">
        <f>Events[[#This Row],[Coût par Unité]]*Events[[#This Row],[No.d''Unités]]</f>
        <v>0</v>
      </c>
    </row>
    <row r="9" spans="1:8" x14ac:dyDescent="0.25">
      <c r="A9" s="120"/>
      <c r="B9" s="105"/>
      <c r="C9" s="105"/>
      <c r="D9" s="105"/>
      <c r="E9" s="78"/>
      <c r="F9" s="14"/>
      <c r="G9" s="14"/>
      <c r="H9" s="62">
        <f>Events[[#This Row],[Coût par Unité]]*Events[[#This Row],[No.d''Unités]]</f>
        <v>0</v>
      </c>
    </row>
    <row r="10" spans="1:8" x14ac:dyDescent="0.25">
      <c r="A10" s="120"/>
      <c r="B10" s="105"/>
      <c r="C10" s="102"/>
      <c r="D10" s="102"/>
      <c r="E10" s="78"/>
      <c r="F10" s="14"/>
      <c r="G10" s="14"/>
      <c r="H10" s="62">
        <f>Events[[#This Row],[Coût par Unité]]*Events[[#This Row],[No.d''Unités]]</f>
        <v>0</v>
      </c>
    </row>
    <row r="11" spans="1:8" x14ac:dyDescent="0.25">
      <c r="A11" s="120"/>
      <c r="B11" s="105"/>
      <c r="C11" s="105"/>
      <c r="D11" s="105"/>
      <c r="E11" s="78"/>
      <c r="F11" s="14"/>
      <c r="G11" s="14"/>
      <c r="H11" s="62">
        <f>Events[[#This Row],[Coût par Unité]]*Events[[#This Row],[No.d''Unités]]</f>
        <v>0</v>
      </c>
    </row>
    <row r="12" spans="1:8" x14ac:dyDescent="0.25">
      <c r="A12" s="120"/>
      <c r="B12" s="105"/>
      <c r="C12" s="102"/>
      <c r="D12" s="102"/>
      <c r="E12" s="78"/>
      <c r="F12" s="14"/>
      <c r="G12" s="14"/>
      <c r="H12" s="62">
        <f>Events[[#This Row],[Coût par Unité]]*Events[[#This Row],[No.d''Unités]]</f>
        <v>0</v>
      </c>
    </row>
    <row r="13" spans="1:8" x14ac:dyDescent="0.25">
      <c r="A13" s="120"/>
      <c r="B13" s="105"/>
      <c r="C13" s="105"/>
      <c r="D13" s="105"/>
      <c r="E13" s="78"/>
      <c r="F13" s="14"/>
      <c r="G13" s="14"/>
      <c r="H13" s="62">
        <f>Events[[#This Row],[Coût par Unité]]*Events[[#This Row],[No.d''Unités]]</f>
        <v>0</v>
      </c>
    </row>
    <row r="14" spans="1:8" x14ac:dyDescent="0.25">
      <c r="A14" s="120"/>
      <c r="B14" s="105"/>
      <c r="C14" s="102"/>
      <c r="D14" s="102"/>
      <c r="E14" s="78"/>
      <c r="F14" s="14"/>
      <c r="G14" s="14"/>
      <c r="H14" s="62">
        <f>Events[[#This Row],[Coût par Unité]]*Events[[#This Row],[No.d''Unités]]</f>
        <v>0</v>
      </c>
    </row>
    <row r="15" spans="1:8" x14ac:dyDescent="0.25">
      <c r="A15" s="120"/>
      <c r="B15" s="105"/>
      <c r="C15" s="105"/>
      <c r="D15" s="105"/>
      <c r="E15" s="78"/>
      <c r="F15" s="14"/>
      <c r="G15" s="14"/>
      <c r="H15" s="62">
        <f>Events[[#This Row],[Coût par Unité]]*Events[[#This Row],[No.d''Unités]]</f>
        <v>0</v>
      </c>
    </row>
    <row r="16" spans="1:8" x14ac:dyDescent="0.25">
      <c r="A16" s="120"/>
      <c r="B16" s="105"/>
      <c r="C16" s="102"/>
      <c r="D16" s="102"/>
      <c r="E16" s="78"/>
      <c r="F16" s="14"/>
      <c r="G16" s="14"/>
      <c r="H16" s="62">
        <f>Events[[#This Row],[Coût par Unité]]*Events[[#This Row],[No.d''Unités]]</f>
        <v>0</v>
      </c>
    </row>
    <row r="17" spans="1:8" x14ac:dyDescent="0.25">
      <c r="A17" s="120"/>
      <c r="B17" s="105"/>
      <c r="C17" s="105"/>
      <c r="D17" s="105"/>
      <c r="E17" s="78"/>
      <c r="F17" s="14"/>
      <c r="G17" s="14"/>
      <c r="H17" s="62">
        <f>Events[[#This Row],[Coût par Unité]]*Events[[#This Row],[No.d''Unités]]</f>
        <v>0</v>
      </c>
    </row>
    <row r="18" spans="1:8" x14ac:dyDescent="0.25">
      <c r="A18" s="120"/>
      <c r="B18" s="105"/>
      <c r="C18" s="102"/>
      <c r="D18" s="102"/>
      <c r="E18" s="78"/>
      <c r="F18" s="14"/>
      <c r="G18" s="14"/>
      <c r="H18" s="62">
        <f>Events[[#This Row],[Coût par Unité]]*Events[[#This Row],[No.d''Unités]]</f>
        <v>0</v>
      </c>
    </row>
    <row r="19" spans="1:8" x14ac:dyDescent="0.25">
      <c r="A19" s="120"/>
      <c r="B19" s="105"/>
      <c r="C19" s="105"/>
      <c r="D19" s="105"/>
      <c r="E19" s="78"/>
      <c r="F19" s="14"/>
      <c r="G19" s="14"/>
      <c r="H19" s="62">
        <f>Events[[#This Row],[Coût par Unité]]*Events[[#This Row],[No.d''Unités]]</f>
        <v>0</v>
      </c>
    </row>
    <row r="20" spans="1:8" x14ac:dyDescent="0.25">
      <c r="A20" s="120"/>
      <c r="B20" s="105"/>
      <c r="C20" s="102"/>
      <c r="D20" s="102"/>
      <c r="E20" s="78"/>
      <c r="F20" s="14"/>
      <c r="G20" s="14"/>
      <c r="H20" s="62">
        <f>Events[[#This Row],[Coût par Unité]]*Events[[#This Row],[No.d''Unités]]</f>
        <v>0</v>
      </c>
    </row>
    <row r="21" spans="1:8" x14ac:dyDescent="0.25">
      <c r="A21" s="120"/>
      <c r="B21" s="105"/>
      <c r="C21" s="105"/>
      <c r="D21" s="105"/>
      <c r="E21" s="78"/>
      <c r="F21" s="14"/>
      <c r="G21" s="14"/>
      <c r="H21" s="62">
        <f>Events[[#This Row],[Coût par Unité]]*Events[[#This Row],[No.d''Unités]]</f>
        <v>0</v>
      </c>
    </row>
    <row r="22" spans="1:8" x14ac:dyDescent="0.25">
      <c r="A22" s="120"/>
      <c r="B22" s="105"/>
      <c r="C22" s="102"/>
      <c r="D22" s="102"/>
      <c r="E22" s="78"/>
      <c r="F22" s="14"/>
      <c r="G22" s="14"/>
      <c r="H22" s="62">
        <f>Events[[#This Row],[Coût par Unité]]*Events[[#This Row],[No.d''Unités]]</f>
        <v>0</v>
      </c>
    </row>
    <row r="23" spans="1:8" x14ac:dyDescent="0.25">
      <c r="A23" s="120"/>
      <c r="B23" s="105"/>
      <c r="C23" s="105"/>
      <c r="D23" s="105"/>
      <c r="E23" s="78"/>
      <c r="F23" s="14"/>
      <c r="G23" s="14"/>
      <c r="H23" s="62">
        <f>Events[[#This Row],[Coût par Unité]]*Events[[#This Row],[No.d''Unités]]</f>
        <v>0</v>
      </c>
    </row>
    <row r="24" spans="1:8" x14ac:dyDescent="0.25">
      <c r="A24" s="119"/>
      <c r="B24" s="105"/>
      <c r="C24" s="102"/>
      <c r="D24" s="102"/>
      <c r="E24" s="78"/>
      <c r="F24" s="14"/>
      <c r="G24" s="14"/>
      <c r="H24" s="62">
        <f>Events[[#This Row],[Coût par Unité]]*Events[[#This Row],[No.d''Unités]]</f>
        <v>0</v>
      </c>
    </row>
    <row r="25" spans="1:8" x14ac:dyDescent="0.25">
      <c r="A25" s="120"/>
      <c r="B25" s="105"/>
      <c r="C25" s="105"/>
      <c r="D25" s="105"/>
      <c r="E25" s="78"/>
      <c r="F25" s="14"/>
      <c r="G25" s="14"/>
      <c r="H25" s="62">
        <f>Events[[#This Row],[Coût par Unité]]*Events[[#This Row],[No.d''Unités]]</f>
        <v>0</v>
      </c>
    </row>
    <row r="26" spans="1:8" x14ac:dyDescent="0.25">
      <c r="A26" s="119"/>
      <c r="B26" s="105"/>
      <c r="C26" s="102"/>
      <c r="D26" s="102"/>
      <c r="E26" s="78"/>
      <c r="F26" s="14"/>
      <c r="G26" s="14"/>
      <c r="H26" s="62">
        <f>Events[[#This Row],[Coût par Unité]]*Events[[#This Row],[No.d''Unités]]</f>
        <v>0</v>
      </c>
    </row>
    <row r="27" spans="1:8" x14ac:dyDescent="0.25">
      <c r="A27" s="120"/>
      <c r="B27" s="105"/>
      <c r="C27" s="105"/>
      <c r="D27" s="105"/>
      <c r="E27" s="78"/>
      <c r="F27" s="14"/>
      <c r="G27" s="14"/>
      <c r="H27" s="62">
        <f>Events[[#This Row],[Coût par Unité]]*Events[[#This Row],[No.d''Unités]]</f>
        <v>0</v>
      </c>
    </row>
    <row r="28" spans="1:8" x14ac:dyDescent="0.25">
      <c r="A28" s="119"/>
      <c r="B28" s="105"/>
      <c r="C28" s="102"/>
      <c r="D28" s="102"/>
      <c r="E28" s="78"/>
      <c r="F28" s="14"/>
      <c r="G28" s="14"/>
      <c r="H28" s="62">
        <f>Events[[#This Row],[Coût par Unité]]*Events[[#This Row],[No.d''Unités]]</f>
        <v>0</v>
      </c>
    </row>
    <row r="29" spans="1:8" x14ac:dyDescent="0.25">
      <c r="A29" s="120"/>
      <c r="B29" s="105"/>
      <c r="C29" s="105"/>
      <c r="D29" s="105"/>
      <c r="E29" s="78"/>
      <c r="F29" s="14"/>
      <c r="G29" s="14"/>
      <c r="H29" s="62">
        <f>Events[[#This Row],[Coût par Unité]]*Events[[#This Row],[No.d''Unités]]</f>
        <v>0</v>
      </c>
    </row>
    <row r="30" spans="1:8" x14ac:dyDescent="0.25">
      <c r="A30" s="119"/>
      <c r="B30" s="105"/>
      <c r="C30" s="102"/>
      <c r="D30" s="102"/>
      <c r="E30" s="78"/>
      <c r="F30" s="14"/>
      <c r="G30" s="14"/>
      <c r="H30" s="62">
        <f>Events[[#This Row],[Coût par Unité]]*Events[[#This Row],[No.d''Unités]]</f>
        <v>0</v>
      </c>
    </row>
    <row r="31" spans="1:8" x14ac:dyDescent="0.25">
      <c r="A31" s="120"/>
      <c r="B31" s="105"/>
      <c r="C31" s="105"/>
      <c r="D31" s="105"/>
      <c r="E31" s="78"/>
      <c r="F31" s="14"/>
      <c r="G31" s="14"/>
      <c r="H31" s="62">
        <f>Events[[#This Row],[Coût par Unité]]*Events[[#This Row],[No.d''Unités]]</f>
        <v>0</v>
      </c>
    </row>
    <row r="32" spans="1:8" x14ac:dyDescent="0.25">
      <c r="A32" s="20" t="s">
        <v>16</v>
      </c>
      <c r="B32" s="19"/>
      <c r="C32" s="19"/>
      <c r="D32" s="19"/>
      <c r="E32" s="63"/>
      <c r="F32" s="19"/>
      <c r="G32" s="21"/>
      <c r="H32" s="28">
        <f>SUBTOTAL(109,Events[TOTAL])</f>
        <v>0</v>
      </c>
    </row>
  </sheetData>
  <sheetProtection algorithmName="SHA-512" hashValue="R4F34drE31fYsjHjwCsr//CLFwbFEDp2A0RJquze9M6Tx7hcM8P+YluchDoHrUQu+N0umXf7eoHBBGpS7/U6Yw==" saltValue="YI3poXWc/unvdo/S4RD4Jw==" spinCount="100000" sheet="1" objects="1" scenarios="1"/>
  <mergeCells count="2">
    <mergeCell ref="A1:H1"/>
    <mergeCell ref="A2:H2"/>
  </mergeCells>
  <dataValidations xWindow="208" yWindow="469" count="5">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31" xr:uid="{00000000-0002-0000-0400-000000000000}">
      <formula1>MIN(INDIRECT("Summary_1[I. PROJECT ACTIVITIES ]"))</formula1>
      <formula2>MAX(INDIRECT("Summary_1[I. PROJECT ACTIVITIES ]"))+0.9</formula2>
    </dataValidation>
    <dataValidation type="list" allowBlank="1" showInputMessage="1" showErrorMessage="1" sqref="D4:D31" xr:uid="{00000000-0002-0000-0400-000001000000}">
      <formula1>"Transportation,Accomodation,Venue,Conference Equipement,Materials,Translations services,Event Facilitation(Consultants)"</formula1>
    </dataValidation>
    <dataValidation showInputMessage="1" showErrorMessage="1" sqref="D3" xr:uid="{B720D9AE-93C6-4EC0-AD5C-B95B976A6C62}"/>
    <dataValidation type="list" allowBlank="1" showInputMessage="1" showErrorMessage="1" sqref="C4:C31" xr:uid="{00000000-0002-0000-0400-000003000000}">
      <formula1>"Workshop, Siminar, Training"</formula1>
    </dataValidation>
    <dataValidation type="decimal" operator="greaterThanOrEqual" allowBlank="1" showInputMessage="1" showErrorMessage="1" sqref="F4:G31"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showGridLines="0" zoomScaleNormal="100" workbookViewId="0">
      <selection activeCell="A4" sqref="A4"/>
    </sheetView>
  </sheetViews>
  <sheetFormatPr defaultRowHeight="15" x14ac:dyDescent="0.25"/>
  <cols>
    <col min="1" max="1" width="17.42578125" customWidth="1"/>
    <col min="2" max="2" width="32.7109375" bestFit="1" customWidth="1"/>
    <col min="3" max="3" width="21.7109375" customWidth="1"/>
    <col min="4" max="4" width="25.140625" customWidth="1"/>
    <col min="5" max="5" width="13.140625" customWidth="1"/>
    <col min="6" max="6" width="9" customWidth="1"/>
    <col min="7" max="7" width="8.85546875" customWidth="1"/>
    <col min="8" max="8" width="17.5703125" customWidth="1"/>
  </cols>
  <sheetData>
    <row r="1" spans="1:8" ht="15" customHeight="1" x14ac:dyDescent="0.25">
      <c r="A1" s="146" t="s">
        <v>139</v>
      </c>
      <c r="B1" s="146"/>
      <c r="C1" s="146"/>
      <c r="D1" s="146"/>
      <c r="E1" s="146"/>
      <c r="F1" s="146"/>
      <c r="G1" s="146"/>
      <c r="H1" s="146"/>
    </row>
    <row r="2" spans="1:8" ht="15.6" customHeight="1" x14ac:dyDescent="0.25">
      <c r="A2" s="146" t="s">
        <v>115</v>
      </c>
      <c r="B2" s="146"/>
      <c r="C2" s="146"/>
      <c r="D2" s="146"/>
      <c r="E2" s="146"/>
      <c r="F2" s="146"/>
      <c r="G2" s="146"/>
      <c r="H2" s="146"/>
    </row>
    <row r="3" spans="1:8" ht="30" x14ac:dyDescent="0.25">
      <c r="A3" s="60" t="s">
        <v>124</v>
      </c>
      <c r="B3" s="15" t="s">
        <v>117</v>
      </c>
      <c r="C3" s="15" t="s">
        <v>140</v>
      </c>
      <c r="D3" s="15" t="s">
        <v>141</v>
      </c>
      <c r="E3" s="15" t="s">
        <v>120</v>
      </c>
      <c r="F3" s="15" t="s">
        <v>121</v>
      </c>
      <c r="G3" s="15" t="s">
        <v>122</v>
      </c>
      <c r="H3" s="16" t="s">
        <v>6</v>
      </c>
    </row>
    <row r="4" spans="1:8" x14ac:dyDescent="0.25">
      <c r="A4" s="119"/>
      <c r="B4" s="108"/>
      <c r="C4" s="102"/>
      <c r="D4" s="106"/>
      <c r="E4" s="103"/>
      <c r="F4" s="14"/>
      <c r="G4" s="14"/>
      <c r="H4" s="61">
        <f>DISSEMINATION[[#This Row],[Coût par Unité]]*DISSEMINATION[[#This Row],[No.d''Unités]]</f>
        <v>0</v>
      </c>
    </row>
    <row r="5" spans="1:8" x14ac:dyDescent="0.25">
      <c r="A5" s="120"/>
      <c r="B5" s="105"/>
      <c r="C5" s="105"/>
      <c r="D5" s="105"/>
      <c r="E5" s="78"/>
      <c r="F5" s="14"/>
      <c r="G5" s="14"/>
      <c r="H5" s="62">
        <f>DISSEMINATION[[#This Row],[Coût par Unité]]*DISSEMINATION[[#This Row],[No.d''Unités]]</f>
        <v>0</v>
      </c>
    </row>
    <row r="6" spans="1:8" x14ac:dyDescent="0.25">
      <c r="A6" s="120"/>
      <c r="B6" s="105"/>
      <c r="C6" s="102"/>
      <c r="D6" s="105"/>
      <c r="E6" s="78"/>
      <c r="F6" s="14"/>
      <c r="G6" s="14"/>
      <c r="H6" s="62">
        <f>DISSEMINATION[[#This Row],[Coût par Unité]]*DISSEMINATION[[#This Row],[No.d''Unités]]</f>
        <v>0</v>
      </c>
    </row>
    <row r="7" spans="1:8" x14ac:dyDescent="0.25">
      <c r="A7" s="120"/>
      <c r="B7" s="105"/>
      <c r="C7" s="105"/>
      <c r="D7" s="105"/>
      <c r="E7" s="78"/>
      <c r="F7" s="14"/>
      <c r="G7" s="14"/>
      <c r="H7" s="62">
        <f>DISSEMINATION[[#This Row],[Coût par Unité]]*DISSEMINATION[[#This Row],[No.d''Unités]]</f>
        <v>0</v>
      </c>
    </row>
    <row r="8" spans="1:8" x14ac:dyDescent="0.25">
      <c r="A8" s="120"/>
      <c r="B8" s="105"/>
      <c r="C8" s="102"/>
      <c r="D8" s="105"/>
      <c r="E8" s="78"/>
      <c r="F8" s="14"/>
      <c r="G8" s="14"/>
      <c r="H8" s="62">
        <f>DISSEMINATION[[#This Row],[Coût par Unité]]*DISSEMINATION[[#This Row],[No.d''Unités]]</f>
        <v>0</v>
      </c>
    </row>
    <row r="9" spans="1:8" x14ac:dyDescent="0.25">
      <c r="A9" s="120"/>
      <c r="B9" s="105"/>
      <c r="C9" s="105"/>
      <c r="D9" s="105"/>
      <c r="E9" s="78"/>
      <c r="F9" s="14"/>
      <c r="G9" s="14"/>
      <c r="H9" s="62">
        <f>DISSEMINATION[[#This Row],[Coût par Unité]]*DISSEMINATION[[#This Row],[No.d''Unités]]</f>
        <v>0</v>
      </c>
    </row>
    <row r="10" spans="1:8" x14ac:dyDescent="0.25">
      <c r="A10" s="120"/>
      <c r="B10" s="105"/>
      <c r="C10" s="102"/>
      <c r="D10" s="105"/>
      <c r="E10" s="78"/>
      <c r="F10" s="14"/>
      <c r="G10" s="14"/>
      <c r="H10" s="62">
        <f>DISSEMINATION[[#This Row],[Coût par Unité]]*DISSEMINATION[[#This Row],[No.d''Unités]]</f>
        <v>0</v>
      </c>
    </row>
    <row r="11" spans="1:8" x14ac:dyDescent="0.25">
      <c r="A11" s="120"/>
      <c r="B11" s="105"/>
      <c r="C11" s="105"/>
      <c r="D11" s="105"/>
      <c r="E11" s="78"/>
      <c r="F11" s="14"/>
      <c r="G11" s="14"/>
      <c r="H11" s="62">
        <f>DISSEMINATION[[#This Row],[Coût par Unité]]*DISSEMINATION[[#This Row],[No.d''Unités]]</f>
        <v>0</v>
      </c>
    </row>
    <row r="12" spans="1:8" x14ac:dyDescent="0.25">
      <c r="A12" s="120"/>
      <c r="B12" s="105"/>
      <c r="C12" s="102"/>
      <c r="D12" s="105"/>
      <c r="E12" s="78"/>
      <c r="F12" s="14"/>
      <c r="G12" s="14"/>
      <c r="H12" s="62">
        <f>DISSEMINATION[[#This Row],[Coût par Unité]]*DISSEMINATION[[#This Row],[No.d''Unités]]</f>
        <v>0</v>
      </c>
    </row>
    <row r="13" spans="1:8" x14ac:dyDescent="0.25">
      <c r="A13" s="120"/>
      <c r="B13" s="105"/>
      <c r="C13" s="105"/>
      <c r="D13" s="105"/>
      <c r="E13" s="78"/>
      <c r="F13" s="14"/>
      <c r="G13" s="14"/>
      <c r="H13" s="62">
        <f>DISSEMINATION[[#This Row],[Coût par Unité]]*DISSEMINATION[[#This Row],[No.d''Unités]]</f>
        <v>0</v>
      </c>
    </row>
    <row r="14" spans="1:8" x14ac:dyDescent="0.25">
      <c r="A14" s="120"/>
      <c r="B14" s="105"/>
      <c r="C14" s="102"/>
      <c r="D14" s="105"/>
      <c r="E14" s="78"/>
      <c r="F14" s="14"/>
      <c r="G14" s="14"/>
      <c r="H14" s="62">
        <f>DISSEMINATION[[#This Row],[Coût par Unité]]*DISSEMINATION[[#This Row],[No.d''Unités]]</f>
        <v>0</v>
      </c>
    </row>
    <row r="15" spans="1:8" x14ac:dyDescent="0.25">
      <c r="A15" s="120"/>
      <c r="B15" s="105"/>
      <c r="C15" s="105"/>
      <c r="D15" s="105"/>
      <c r="E15" s="78"/>
      <c r="F15" s="14"/>
      <c r="G15" s="14"/>
      <c r="H15" s="62">
        <f>DISSEMINATION[[#This Row],[Coût par Unité]]*DISSEMINATION[[#This Row],[No.d''Unités]]</f>
        <v>0</v>
      </c>
    </row>
    <row r="16" spans="1:8" x14ac:dyDescent="0.25">
      <c r="A16" s="120"/>
      <c r="B16" s="105"/>
      <c r="C16" s="102"/>
      <c r="D16" s="105"/>
      <c r="E16" s="78"/>
      <c r="F16" s="14"/>
      <c r="G16" s="14"/>
      <c r="H16" s="62">
        <f>DISSEMINATION[[#This Row],[Coût par Unité]]*DISSEMINATION[[#This Row],[No.d''Unités]]</f>
        <v>0</v>
      </c>
    </row>
    <row r="17" spans="1:8" x14ac:dyDescent="0.25">
      <c r="A17" s="120"/>
      <c r="B17" s="105"/>
      <c r="C17" s="105"/>
      <c r="D17" s="105"/>
      <c r="E17" s="78"/>
      <c r="F17" s="14"/>
      <c r="G17" s="14"/>
      <c r="H17" s="62">
        <f>DISSEMINATION[[#This Row],[Coût par Unité]]*DISSEMINATION[[#This Row],[No.d''Unités]]</f>
        <v>0</v>
      </c>
    </row>
    <row r="18" spans="1:8" x14ac:dyDescent="0.25">
      <c r="A18" s="120"/>
      <c r="B18" s="105"/>
      <c r="C18" s="102"/>
      <c r="D18" s="105"/>
      <c r="E18" s="78"/>
      <c r="F18" s="14"/>
      <c r="G18" s="14"/>
      <c r="H18" s="62">
        <f>DISSEMINATION[[#This Row],[Coût par Unité]]*DISSEMINATION[[#This Row],[No.d''Unités]]</f>
        <v>0</v>
      </c>
    </row>
    <row r="19" spans="1:8" x14ac:dyDescent="0.25">
      <c r="A19" s="120"/>
      <c r="B19" s="105"/>
      <c r="C19" s="105"/>
      <c r="D19" s="105"/>
      <c r="E19" s="78"/>
      <c r="F19" s="14"/>
      <c r="G19" s="14"/>
      <c r="H19" s="62">
        <f>DISSEMINATION[[#This Row],[Coût par Unité]]*DISSEMINATION[[#This Row],[No.d''Unités]]</f>
        <v>0</v>
      </c>
    </row>
    <row r="20" spans="1:8" x14ac:dyDescent="0.25">
      <c r="A20" s="120"/>
      <c r="B20" s="105"/>
      <c r="C20" s="102"/>
      <c r="D20" s="105"/>
      <c r="E20" s="78"/>
      <c r="F20" s="14"/>
      <c r="G20" s="14"/>
      <c r="H20" s="62">
        <f>DISSEMINATION[[#This Row],[Coût par Unité]]*DISSEMINATION[[#This Row],[No.d''Unités]]</f>
        <v>0</v>
      </c>
    </row>
    <row r="21" spans="1:8" x14ac:dyDescent="0.25">
      <c r="A21" s="120"/>
      <c r="B21" s="105"/>
      <c r="C21" s="105"/>
      <c r="D21" s="105"/>
      <c r="E21" s="78"/>
      <c r="F21" s="14"/>
      <c r="G21" s="14"/>
      <c r="H21" s="62">
        <f>DISSEMINATION[[#This Row],[Coût par Unité]]*DISSEMINATION[[#This Row],[No.d''Unités]]</f>
        <v>0</v>
      </c>
    </row>
    <row r="22" spans="1:8" x14ac:dyDescent="0.25">
      <c r="A22" s="120"/>
      <c r="B22" s="105"/>
      <c r="C22" s="102"/>
      <c r="D22" s="105"/>
      <c r="E22" s="78"/>
      <c r="F22" s="14"/>
      <c r="G22" s="14"/>
      <c r="H22" s="62">
        <f>DISSEMINATION[[#This Row],[Coût par Unité]]*DISSEMINATION[[#This Row],[No.d''Unités]]</f>
        <v>0</v>
      </c>
    </row>
    <row r="23" spans="1:8" x14ac:dyDescent="0.25">
      <c r="A23" s="120"/>
      <c r="B23" s="105"/>
      <c r="C23" s="105"/>
      <c r="D23" s="105"/>
      <c r="E23" s="78"/>
      <c r="F23" s="14"/>
      <c r="G23" s="14"/>
      <c r="H23" s="62">
        <f>DISSEMINATION[[#This Row],[Coût par Unité]]*DISSEMINATION[[#This Row],[No.d''Unités]]</f>
        <v>0</v>
      </c>
    </row>
    <row r="24" spans="1:8" x14ac:dyDescent="0.25">
      <c r="A24" s="20" t="s">
        <v>16</v>
      </c>
      <c r="B24" s="19"/>
      <c r="C24" s="19"/>
      <c r="D24" s="19"/>
      <c r="E24" s="19"/>
      <c r="F24" s="29"/>
      <c r="G24" s="30"/>
      <c r="H24" s="28">
        <f>SUBTOTAL(109,DISSEMINATION[TOTAL])</f>
        <v>0</v>
      </c>
    </row>
  </sheetData>
  <sheetProtection algorithmName="SHA-512" hashValue="UdPvcSEbwTsrkhKdwlUDmglUx6aSVuEFnciy4Fj0Ga91qu3ISByZ03+pZ2x95qgxDFZK0FfdqzEwGIl9hNx76w==" saltValue="MLU5TxEzQsl5P+L+79PERQ==" spinCount="100000" sheet="1" objects="1" scenarios="1"/>
  <mergeCells count="2">
    <mergeCell ref="A1:H1"/>
    <mergeCell ref="A2:H2"/>
  </mergeCells>
  <dataValidations xWindow="154" yWindow="442" count="4">
    <dataValidation type="list" allowBlank="1" showInputMessage="1" showErrorMessage="1" sqref="C4:C23" xr:uid="{00000000-0002-0000-0500-000000000000}">
      <formula1>"Design and Print, Production Cost,Reference Materials,Media service,Other [please specify]"</formula1>
    </dataValidation>
    <dataValidation showInputMessage="1" showErrorMessage="1" sqref="C3:D3" xr:uid="{E4B276FC-5CA6-45A8-BD36-F34270056A19}"/>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23" xr:uid="{00000000-0002-0000-0500-000002000000}">
      <formula1>MIN(INDIRECT("Summary_1[I. PROJECT ACTIVITIES ]"))</formula1>
      <formula2>MAX(INDIRECT("Summary_1[I. PROJECT ACTIVITIES ]"))+0.9</formula2>
    </dataValidation>
    <dataValidation type="decimal" operator="greaterThanOrEqual" allowBlank="1" showInputMessage="1" showErrorMessage="1" sqref="F4:G23"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9"/>
  <sheetViews>
    <sheetView showGridLines="0" zoomScaleNormal="100" workbookViewId="0">
      <selection activeCell="A5" sqref="A5"/>
    </sheetView>
  </sheetViews>
  <sheetFormatPr defaultRowHeight="15" x14ac:dyDescent="0.25"/>
  <cols>
    <col min="1" max="1" width="16.7109375" customWidth="1"/>
    <col min="2" max="2" width="29.140625" bestFit="1" customWidth="1"/>
    <col min="3" max="3" width="25.5703125" customWidth="1"/>
    <col min="4" max="4" width="16.7109375" customWidth="1"/>
    <col min="5" max="5" width="10.28515625" customWidth="1"/>
    <col min="6" max="6" width="10.140625" customWidth="1"/>
    <col min="7" max="7" width="15.5703125" customWidth="1"/>
    <col min="8" max="8" width="14.85546875" customWidth="1"/>
  </cols>
  <sheetData>
    <row r="1" spans="1:8" ht="15" customHeight="1" x14ac:dyDescent="0.25">
      <c r="A1" s="153" t="s">
        <v>142</v>
      </c>
      <c r="B1" s="146"/>
      <c r="C1" s="146"/>
      <c r="D1" s="146"/>
      <c r="E1" s="146"/>
      <c r="F1" s="146"/>
      <c r="G1" s="146"/>
      <c r="H1" s="146"/>
    </row>
    <row r="2" spans="1:8" x14ac:dyDescent="0.25">
      <c r="A2" s="146" t="s">
        <v>115</v>
      </c>
      <c r="B2" s="146"/>
      <c r="C2" s="146"/>
      <c r="D2" s="146"/>
      <c r="E2" s="146"/>
      <c r="F2" s="146"/>
      <c r="G2" s="146"/>
      <c r="H2" s="146"/>
    </row>
    <row r="3" spans="1:8" ht="16.5" customHeight="1" x14ac:dyDescent="0.25">
      <c r="A3" s="143" t="s">
        <v>143</v>
      </c>
      <c r="B3" s="144"/>
      <c r="C3" s="144"/>
      <c r="D3" s="144"/>
      <c r="E3" s="144"/>
      <c r="F3" s="144"/>
      <c r="G3" s="144"/>
      <c r="H3" s="145"/>
    </row>
    <row r="4" spans="1:8" ht="45" x14ac:dyDescent="0.25">
      <c r="A4" s="60" t="s">
        <v>116</v>
      </c>
      <c r="B4" s="15" t="s">
        <v>117</v>
      </c>
      <c r="C4" s="15" t="s">
        <v>144</v>
      </c>
      <c r="D4" s="15" t="s">
        <v>134</v>
      </c>
      <c r="E4" s="15" t="s">
        <v>120</v>
      </c>
      <c r="F4" s="15" t="s">
        <v>121</v>
      </c>
      <c r="G4" s="15" t="s">
        <v>122</v>
      </c>
      <c r="H4" s="16" t="s">
        <v>6</v>
      </c>
    </row>
    <row r="5" spans="1:8" x14ac:dyDescent="0.25">
      <c r="A5" s="119"/>
      <c r="B5" s="108"/>
      <c r="C5" s="82"/>
      <c r="D5" s="123"/>
      <c r="E5" s="78"/>
      <c r="F5" s="14"/>
      <c r="G5" s="14"/>
      <c r="H5" s="88">
        <f>Assets[[#This Row],[Coût par Unité]]*Assets[[#This Row],[No.d''Unités]]</f>
        <v>0</v>
      </c>
    </row>
    <row r="6" spans="1:8" x14ac:dyDescent="0.25">
      <c r="A6" s="120"/>
      <c r="B6" s="87"/>
      <c r="C6" s="82"/>
      <c r="D6" s="82"/>
      <c r="E6" s="78"/>
      <c r="F6" s="14"/>
      <c r="G6" s="14"/>
      <c r="H6" s="88">
        <f>Assets[[#This Row],[Coût par Unité]]*Assets[[#This Row],[No.d''Unités]]</f>
        <v>0</v>
      </c>
    </row>
    <row r="7" spans="1:8" x14ac:dyDescent="0.25">
      <c r="A7" s="120"/>
      <c r="B7" s="87"/>
      <c r="C7" s="82"/>
      <c r="D7" s="82"/>
      <c r="E7" s="78"/>
      <c r="F7" s="14"/>
      <c r="G7" s="14"/>
      <c r="H7" s="88">
        <f>Assets[[#This Row],[Coût par Unité]]*Assets[[#This Row],[No.d''Unités]]</f>
        <v>0</v>
      </c>
    </row>
    <row r="8" spans="1:8" x14ac:dyDescent="0.25">
      <c r="A8" s="120"/>
      <c r="B8" s="87"/>
      <c r="C8" s="82"/>
      <c r="D8" s="82"/>
      <c r="E8" s="78"/>
      <c r="F8" s="14"/>
      <c r="G8" s="14"/>
      <c r="H8" s="88">
        <f>Assets[[#This Row],[Coût par Unité]]*Assets[[#This Row],[No.d''Unités]]</f>
        <v>0</v>
      </c>
    </row>
    <row r="9" spans="1:8" x14ac:dyDescent="0.25">
      <c r="A9" s="120"/>
      <c r="B9" s="87"/>
      <c r="C9" s="82"/>
      <c r="D9" s="82"/>
      <c r="E9" s="78"/>
      <c r="F9" s="14"/>
      <c r="G9" s="14"/>
      <c r="H9" s="88">
        <f>Assets[[#This Row],[Coût par Unité]]*Assets[[#This Row],[No.d''Unités]]</f>
        <v>0</v>
      </c>
    </row>
    <row r="10" spans="1:8" x14ac:dyDescent="0.25">
      <c r="A10" s="120"/>
      <c r="B10" s="87"/>
      <c r="C10" s="82"/>
      <c r="D10" s="82"/>
      <c r="E10" s="78"/>
      <c r="F10" s="14"/>
      <c r="G10" s="14"/>
      <c r="H10" s="71">
        <f>Assets[[#This Row],[Coût par Unité]]*Assets[[#This Row],[No.d''Unités]]</f>
        <v>0</v>
      </c>
    </row>
    <row r="11" spans="1:8" x14ac:dyDescent="0.25">
      <c r="A11" s="120"/>
      <c r="B11" s="87"/>
      <c r="C11" s="82"/>
      <c r="D11" s="82"/>
      <c r="E11" s="78"/>
      <c r="F11" s="14"/>
      <c r="G11" s="14"/>
      <c r="H11" s="72">
        <f>Assets[[#This Row],[Coût par Unité]]*Assets[[#This Row],[No.d''Unités]]</f>
        <v>0</v>
      </c>
    </row>
    <row r="12" spans="1:8" x14ac:dyDescent="0.25">
      <c r="A12" s="120"/>
      <c r="B12" s="87"/>
      <c r="C12" s="82"/>
      <c r="D12" s="82"/>
      <c r="E12" s="78"/>
      <c r="F12" s="14"/>
      <c r="G12" s="14"/>
      <c r="H12" s="72">
        <f>Assets[[#This Row],[Coût par Unité]]*Assets[[#This Row],[No.d''Unités]]</f>
        <v>0</v>
      </c>
    </row>
    <row r="13" spans="1:8" x14ac:dyDescent="0.25">
      <c r="A13" s="120"/>
      <c r="B13" s="87"/>
      <c r="C13" s="82"/>
      <c r="D13" s="82"/>
      <c r="E13" s="78"/>
      <c r="F13" s="14"/>
      <c r="G13" s="14"/>
      <c r="H13" s="72">
        <f>Assets[[#This Row],[Coût par Unité]]*Assets[[#This Row],[No.d''Unités]]</f>
        <v>0</v>
      </c>
    </row>
    <row r="14" spans="1:8" x14ac:dyDescent="0.25">
      <c r="A14" s="120"/>
      <c r="B14" s="87"/>
      <c r="C14" s="82"/>
      <c r="D14" s="82"/>
      <c r="E14" s="78"/>
      <c r="F14" s="14"/>
      <c r="G14" s="14"/>
      <c r="H14" s="72">
        <f>Assets[[#This Row],[Coût par Unité]]*Assets[[#This Row],[No.d''Unités]]</f>
        <v>0</v>
      </c>
    </row>
    <row r="15" spans="1:8" x14ac:dyDescent="0.25">
      <c r="A15" s="120"/>
      <c r="B15" s="87"/>
      <c r="C15" s="82"/>
      <c r="D15" s="82"/>
      <c r="E15" s="78"/>
      <c r="F15" s="14"/>
      <c r="G15" s="14"/>
      <c r="H15" s="72">
        <f>Assets[[#This Row],[Coût par Unité]]*Assets[[#This Row],[No.d''Unités]]</f>
        <v>0</v>
      </c>
    </row>
    <row r="16" spans="1:8" x14ac:dyDescent="0.25">
      <c r="A16" s="120"/>
      <c r="B16" s="87"/>
      <c r="C16" s="82"/>
      <c r="D16" s="82"/>
      <c r="E16" s="78"/>
      <c r="F16" s="14"/>
      <c r="G16" s="14"/>
      <c r="H16" s="72">
        <f>Assets[[#This Row],[Coût par Unité]]*Assets[[#This Row],[No.d''Unités]]</f>
        <v>0</v>
      </c>
    </row>
    <row r="17" spans="1:8" x14ac:dyDescent="0.25">
      <c r="A17" s="120"/>
      <c r="B17" s="87"/>
      <c r="C17" s="82"/>
      <c r="D17" s="82"/>
      <c r="E17" s="78"/>
      <c r="F17" s="14"/>
      <c r="G17" s="14"/>
      <c r="H17" s="72">
        <f>Assets[[#This Row],[Coût par Unité]]*Assets[[#This Row],[No.d''Unités]]</f>
        <v>0</v>
      </c>
    </row>
    <row r="18" spans="1:8" x14ac:dyDescent="0.25">
      <c r="A18" s="120"/>
      <c r="B18" s="87"/>
      <c r="C18" s="82"/>
      <c r="D18" s="82"/>
      <c r="E18" s="78"/>
      <c r="F18" s="14"/>
      <c r="G18" s="14"/>
      <c r="H18" s="72">
        <f>Assets[[#This Row],[Coût par Unité]]*Assets[[#This Row],[No.d''Unités]]</f>
        <v>0</v>
      </c>
    </row>
    <row r="19" spans="1:8" x14ac:dyDescent="0.25">
      <c r="A19" s="120"/>
      <c r="B19" s="87"/>
      <c r="C19" s="82"/>
      <c r="D19" s="82"/>
      <c r="E19" s="78"/>
      <c r="F19" s="14"/>
      <c r="G19" s="14"/>
      <c r="H19" s="72">
        <f>Assets[[#This Row],[Coût par Unité]]*Assets[[#This Row],[No.d''Unités]]</f>
        <v>0</v>
      </c>
    </row>
    <row r="20" spans="1:8" x14ac:dyDescent="0.25">
      <c r="A20" s="120"/>
      <c r="B20" s="87"/>
      <c r="C20" s="82"/>
      <c r="D20" s="82"/>
      <c r="E20" s="78"/>
      <c r="F20" s="14"/>
      <c r="G20" s="14"/>
      <c r="H20" s="72">
        <f>Assets[[#This Row],[Coût par Unité]]*Assets[[#This Row],[No.d''Unités]]</f>
        <v>0</v>
      </c>
    </row>
    <row r="21" spans="1:8" x14ac:dyDescent="0.25">
      <c r="A21" s="120"/>
      <c r="B21" s="87"/>
      <c r="C21" s="82"/>
      <c r="D21" s="82"/>
      <c r="E21" s="78"/>
      <c r="F21" s="14"/>
      <c r="G21" s="14"/>
      <c r="H21" s="72">
        <f>Assets[[#This Row],[Coût par Unité]]*Assets[[#This Row],[No.d''Unités]]</f>
        <v>0</v>
      </c>
    </row>
    <row r="22" spans="1:8" x14ac:dyDescent="0.25">
      <c r="A22" s="120"/>
      <c r="B22" s="87"/>
      <c r="C22" s="82"/>
      <c r="D22" s="82"/>
      <c r="E22" s="78"/>
      <c r="F22" s="14"/>
      <c r="G22" s="14"/>
      <c r="H22" s="72">
        <f>Assets[[#This Row],[Coût par Unité]]*Assets[[#This Row],[No.d''Unités]]</f>
        <v>0</v>
      </c>
    </row>
    <row r="23" spans="1:8" x14ac:dyDescent="0.25">
      <c r="A23" s="120"/>
      <c r="B23" s="87"/>
      <c r="C23" s="82"/>
      <c r="D23" s="82"/>
      <c r="E23" s="78"/>
      <c r="F23" s="14"/>
      <c r="G23" s="14"/>
      <c r="H23" s="72">
        <f>Assets[[#This Row],[Coût par Unité]]*Assets[[#This Row],[No.d''Unités]]</f>
        <v>0</v>
      </c>
    </row>
    <row r="24" spans="1:8" x14ac:dyDescent="0.25">
      <c r="A24" s="120"/>
      <c r="B24" s="87"/>
      <c r="C24" s="82"/>
      <c r="D24" s="82"/>
      <c r="E24" s="78"/>
      <c r="F24" s="14"/>
      <c r="G24" s="14"/>
      <c r="H24" s="72">
        <f>Assets[[#This Row],[Coût par Unité]]*Assets[[#This Row],[No.d''Unités]]</f>
        <v>0</v>
      </c>
    </row>
    <row r="25" spans="1:8" x14ac:dyDescent="0.25">
      <c r="A25" s="73" t="s">
        <v>16</v>
      </c>
      <c r="B25" s="74"/>
      <c r="C25" s="75"/>
      <c r="D25" s="75"/>
      <c r="E25" s="75"/>
      <c r="F25" s="75"/>
      <c r="G25" s="76"/>
      <c r="H25" s="77">
        <f>SUBTOTAL(109,Assets[TOTAL])</f>
        <v>0</v>
      </c>
    </row>
    <row r="27" spans="1:8" ht="15" customHeight="1" x14ac:dyDescent="0.25">
      <c r="A27" s="150" t="s">
        <v>145</v>
      </c>
      <c r="B27" s="151"/>
      <c r="C27" s="151"/>
      <c r="D27" s="151"/>
      <c r="E27" s="151"/>
      <c r="F27" s="151"/>
      <c r="G27" s="152"/>
    </row>
    <row r="28" spans="1:8" ht="30" x14ac:dyDescent="0.25">
      <c r="A28" s="60" t="s">
        <v>116</v>
      </c>
      <c r="B28" s="15" t="s">
        <v>117</v>
      </c>
      <c r="C28" s="15" t="s">
        <v>7</v>
      </c>
      <c r="D28" s="15" t="s">
        <v>120</v>
      </c>
      <c r="E28" s="15" t="s">
        <v>121</v>
      </c>
      <c r="F28" s="15" t="s">
        <v>122</v>
      </c>
      <c r="G28" s="16" t="s">
        <v>6</v>
      </c>
    </row>
    <row r="29" spans="1:8" x14ac:dyDescent="0.25">
      <c r="A29" s="119"/>
      <c r="B29" s="108"/>
      <c r="C29" s="106"/>
      <c r="D29" s="109"/>
      <c r="E29" s="14"/>
      <c r="F29" s="14"/>
      <c r="G29" s="25">
        <f>Others[[#This Row],[Coût par Unité]]*Others[[#This Row],[No.d''Unités]]</f>
        <v>0</v>
      </c>
    </row>
    <row r="30" spans="1:8" x14ac:dyDescent="0.25">
      <c r="A30" s="120"/>
      <c r="B30" s="105"/>
      <c r="C30" s="105"/>
      <c r="D30" s="110"/>
      <c r="E30" s="14"/>
      <c r="F30" s="14"/>
      <c r="G30" s="22">
        <f>Others[[#This Row],[Coût par Unité]]*Others[[#This Row],[No.d''Unités]]</f>
        <v>0</v>
      </c>
    </row>
    <row r="31" spans="1:8" x14ac:dyDescent="0.25">
      <c r="A31" s="120"/>
      <c r="B31" s="105"/>
      <c r="C31" s="105"/>
      <c r="D31" s="110"/>
      <c r="E31" s="14"/>
      <c r="F31" s="14"/>
      <c r="G31" s="22">
        <f>Others[[#This Row],[Coût par Unité]]*Others[[#This Row],[No.d''Unités]]</f>
        <v>0</v>
      </c>
    </row>
    <row r="32" spans="1:8" x14ac:dyDescent="0.25">
      <c r="A32" s="120"/>
      <c r="B32" s="105"/>
      <c r="C32" s="105"/>
      <c r="D32" s="110"/>
      <c r="E32" s="14"/>
      <c r="F32" s="14"/>
      <c r="G32" s="22">
        <f>Others[[#This Row],[Coût par Unité]]*Others[[#This Row],[No.d''Unités]]</f>
        <v>0</v>
      </c>
    </row>
    <row r="33" spans="1:7" x14ac:dyDescent="0.25">
      <c r="A33" s="120"/>
      <c r="B33" s="105"/>
      <c r="C33" s="105"/>
      <c r="D33" s="110"/>
      <c r="E33" s="14"/>
      <c r="F33" s="14"/>
      <c r="G33" s="22">
        <f>Others[[#This Row],[Coût par Unité]]*Others[[#This Row],[No.d''Unités]]</f>
        <v>0</v>
      </c>
    </row>
    <row r="34" spans="1:7" x14ac:dyDescent="0.25">
      <c r="A34" s="120"/>
      <c r="B34" s="105"/>
      <c r="C34" s="105"/>
      <c r="D34" s="110"/>
      <c r="E34" s="14"/>
      <c r="F34" s="14"/>
      <c r="G34" s="22">
        <f>Others[[#This Row],[Coût par Unité]]*Others[[#This Row],[No.d''Unités]]</f>
        <v>0</v>
      </c>
    </row>
    <row r="35" spans="1:7" x14ac:dyDescent="0.25">
      <c r="A35" s="120"/>
      <c r="B35" s="105"/>
      <c r="C35" s="105"/>
      <c r="D35" s="110"/>
      <c r="E35" s="14"/>
      <c r="F35" s="14"/>
      <c r="G35" s="22">
        <f>Others[[#This Row],[Coût par Unité]]*Others[[#This Row],[No.d''Unités]]</f>
        <v>0</v>
      </c>
    </row>
    <row r="36" spans="1:7" x14ac:dyDescent="0.25">
      <c r="A36" s="120"/>
      <c r="B36" s="105"/>
      <c r="C36" s="105"/>
      <c r="D36" s="110"/>
      <c r="E36" s="14"/>
      <c r="F36" s="14"/>
      <c r="G36" s="22">
        <f>Others[[#This Row],[Coût par Unité]]*Others[[#This Row],[No.d''Unités]]</f>
        <v>0</v>
      </c>
    </row>
    <row r="37" spans="1:7" x14ac:dyDescent="0.25">
      <c r="A37" s="120"/>
      <c r="B37" s="105"/>
      <c r="C37" s="105"/>
      <c r="D37" s="110"/>
      <c r="E37" s="14"/>
      <c r="F37" s="14"/>
      <c r="G37" s="22">
        <f>Others[[#This Row],[Coût par Unité]]*Others[[#This Row],[No.d''Unités]]</f>
        <v>0</v>
      </c>
    </row>
    <row r="38" spans="1:7" x14ac:dyDescent="0.25">
      <c r="A38" s="120"/>
      <c r="B38" s="105"/>
      <c r="C38" s="105"/>
      <c r="D38" s="110"/>
      <c r="E38" s="14"/>
      <c r="F38" s="14"/>
      <c r="G38" s="22">
        <f>Others[[#This Row],[Coût par Unité]]*Others[[#This Row],[No.d''Unités]]</f>
        <v>0</v>
      </c>
    </row>
    <row r="39" spans="1:7" x14ac:dyDescent="0.25">
      <c r="A39" s="120"/>
      <c r="B39" s="105"/>
      <c r="C39" s="105"/>
      <c r="D39" s="110"/>
      <c r="E39" s="14"/>
      <c r="F39" s="14"/>
      <c r="G39" s="22">
        <f>Others[[#This Row],[Coût par Unité]]*Others[[#This Row],[No.d''Unités]]</f>
        <v>0</v>
      </c>
    </row>
    <row r="40" spans="1:7" x14ac:dyDescent="0.25">
      <c r="A40" s="120"/>
      <c r="B40" s="105"/>
      <c r="C40" s="105"/>
      <c r="D40" s="110"/>
      <c r="E40" s="14"/>
      <c r="F40" s="14"/>
      <c r="G40" s="22">
        <f>Others[[#This Row],[Coût par Unité]]*Others[[#This Row],[No.d''Unités]]</f>
        <v>0</v>
      </c>
    </row>
    <row r="41" spans="1:7" x14ac:dyDescent="0.25">
      <c r="A41" s="120"/>
      <c r="B41" s="105"/>
      <c r="C41" s="105"/>
      <c r="D41" s="110"/>
      <c r="E41" s="14"/>
      <c r="F41" s="14"/>
      <c r="G41" s="22">
        <f>Others[[#This Row],[Coût par Unité]]*Others[[#This Row],[No.d''Unités]]</f>
        <v>0</v>
      </c>
    </row>
    <row r="42" spans="1:7" x14ac:dyDescent="0.25">
      <c r="A42" s="120"/>
      <c r="B42" s="105"/>
      <c r="C42" s="105"/>
      <c r="D42" s="110"/>
      <c r="E42" s="14"/>
      <c r="F42" s="14"/>
      <c r="G42" s="22">
        <f>Others[[#This Row],[Coût par Unité]]*Others[[#This Row],[No.d''Unités]]</f>
        <v>0</v>
      </c>
    </row>
    <row r="43" spans="1:7" x14ac:dyDescent="0.25">
      <c r="A43" s="120"/>
      <c r="B43" s="105"/>
      <c r="C43" s="105"/>
      <c r="D43" s="110"/>
      <c r="E43" s="14"/>
      <c r="F43" s="14"/>
      <c r="G43" s="22">
        <f>Others[[#This Row],[Coût par Unité]]*Others[[#This Row],[No.d''Unités]]</f>
        <v>0</v>
      </c>
    </row>
    <row r="44" spans="1:7" x14ac:dyDescent="0.25">
      <c r="A44" s="120"/>
      <c r="B44" s="105"/>
      <c r="C44" s="105"/>
      <c r="D44" s="110"/>
      <c r="E44" s="14"/>
      <c r="F44" s="14"/>
      <c r="G44" s="22">
        <f>Others[[#This Row],[Coût par Unité]]*Others[[#This Row],[No.d''Unités]]</f>
        <v>0</v>
      </c>
    </row>
    <row r="45" spans="1:7" x14ac:dyDescent="0.25">
      <c r="A45" s="120"/>
      <c r="B45" s="105"/>
      <c r="C45" s="105"/>
      <c r="D45" s="110"/>
      <c r="E45" s="14"/>
      <c r="F45" s="14"/>
      <c r="G45" s="22">
        <f>Others[[#This Row],[Coût par Unité]]*Others[[#This Row],[No.d''Unités]]</f>
        <v>0</v>
      </c>
    </row>
    <row r="46" spans="1:7" x14ac:dyDescent="0.25">
      <c r="A46" s="120"/>
      <c r="B46" s="105"/>
      <c r="C46" s="105"/>
      <c r="D46" s="110"/>
      <c r="E46" s="14"/>
      <c r="F46" s="14"/>
      <c r="G46" s="22">
        <f>Others[[#This Row],[Coût par Unité]]*Others[[#This Row],[No.d''Unités]]</f>
        <v>0</v>
      </c>
    </row>
    <row r="47" spans="1:7" x14ac:dyDescent="0.25">
      <c r="A47" s="120"/>
      <c r="B47" s="105"/>
      <c r="C47" s="105"/>
      <c r="D47" s="110"/>
      <c r="E47" s="14"/>
      <c r="F47" s="14"/>
      <c r="G47" s="22">
        <f>Others[[#This Row],[Coût par Unité]]*Others[[#This Row],[No.d''Unités]]</f>
        <v>0</v>
      </c>
    </row>
    <row r="48" spans="1:7" x14ac:dyDescent="0.25">
      <c r="A48" s="120"/>
      <c r="B48" s="105"/>
      <c r="C48" s="105"/>
      <c r="D48" s="110"/>
      <c r="E48" s="14"/>
      <c r="F48" s="14"/>
      <c r="G48" s="22">
        <f>Others[[#This Row],[Coût par Unité]]*Others[[#This Row],[No.d''Unités]]</f>
        <v>0</v>
      </c>
    </row>
    <row r="49" spans="1:7" x14ac:dyDescent="0.25">
      <c r="A49" s="20" t="s">
        <v>16</v>
      </c>
      <c r="B49" s="19"/>
      <c r="C49" s="19"/>
      <c r="D49" s="27"/>
      <c r="E49" s="19"/>
      <c r="F49" s="21"/>
      <c r="G49" s="26">
        <f>SUBTOTAL(109,Others[TOTAL])</f>
        <v>0</v>
      </c>
    </row>
  </sheetData>
  <sheetProtection algorithmName="SHA-512" hashValue="876+S6brDjpqNvMRoB9F0FMj4SHFdul1iwwQXnpF5T6+Ic5pAFg2B9pBVD0Hfm6BvFgKvjZWRQjkcD4qcuPrtA==" saltValue="NwX/zKlY6ukciWiWMyCpuQ==" spinCount="100000" sheet="1" objects="1" scenarios="1"/>
  <mergeCells count="4">
    <mergeCell ref="A27:G27"/>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24 A29:A48" xr:uid="{00000000-0002-0000-0600-000000000000}">
      <formula1>MIN(INDIRECT("Summary_1[I. PROJECT ACTIVITIES ]"))</formula1>
      <formula2>MAX(INDIRECT("Summary_1[I. PROJECT ACTIVITIES ]"))+0.9</formula2>
    </dataValidation>
    <dataValidation type="decimal" operator="greaterThanOrEqual" allowBlank="1" showInputMessage="1" showErrorMessage="1" sqref="F5:G24 E29:F48"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4"/>
  <sheetViews>
    <sheetView showGridLines="0" zoomScaleNormal="100" workbookViewId="0">
      <selection activeCell="A4" sqref="A4"/>
    </sheetView>
  </sheetViews>
  <sheetFormatPr defaultRowHeight="15" x14ac:dyDescent="0.25"/>
  <cols>
    <col min="1" max="1" width="59.7109375" customWidth="1"/>
    <col min="2" max="4" width="21.140625" customWidth="1"/>
  </cols>
  <sheetData>
    <row r="1" spans="1:4" x14ac:dyDescent="0.25">
      <c r="A1" s="154" t="s">
        <v>146</v>
      </c>
      <c r="B1" s="154"/>
      <c r="C1" s="154"/>
      <c r="D1" s="154"/>
    </row>
    <row r="2" spans="1:4" x14ac:dyDescent="0.25">
      <c r="A2" s="155" t="s">
        <v>115</v>
      </c>
      <c r="B2" s="155"/>
      <c r="C2" s="155"/>
      <c r="D2" s="155"/>
    </row>
    <row r="3" spans="1:4" x14ac:dyDescent="0.25">
      <c r="A3" s="24" t="s">
        <v>18</v>
      </c>
      <c r="B3" s="15" t="s">
        <v>19</v>
      </c>
      <c r="C3" s="15" t="s">
        <v>147</v>
      </c>
      <c r="D3" s="16" t="s">
        <v>6</v>
      </c>
    </row>
    <row r="4" spans="1:4" x14ac:dyDescent="0.25">
      <c r="A4" s="108"/>
      <c r="B4" s="23"/>
      <c r="C4" s="23"/>
      <c r="D4" s="17">
        <f>SUM(Co_Financing[[#This Row],[CASH]:[EN NATURE]])</f>
        <v>0</v>
      </c>
    </row>
    <row r="5" spans="1:4" x14ac:dyDescent="0.25">
      <c r="A5" s="111"/>
      <c r="B5" s="23"/>
      <c r="C5" s="23"/>
      <c r="D5" s="18">
        <f>SUM(Co_Financing[[#This Row],[CASH]:[EN NATURE]])</f>
        <v>0</v>
      </c>
    </row>
    <row r="6" spans="1:4" x14ac:dyDescent="0.25">
      <c r="A6" s="111"/>
      <c r="B6" s="23"/>
      <c r="C6" s="23"/>
      <c r="D6" s="18">
        <f>SUM(Co_Financing[[#This Row],[CASH]:[EN NATURE]])</f>
        <v>0</v>
      </c>
    </row>
    <row r="7" spans="1:4" x14ac:dyDescent="0.25">
      <c r="A7" s="111"/>
      <c r="B7" s="23"/>
      <c r="C7" s="23"/>
      <c r="D7" s="18">
        <f>SUM(Co_Financing[[#This Row],[CASH]:[EN NATURE]])</f>
        <v>0</v>
      </c>
    </row>
    <row r="8" spans="1:4" x14ac:dyDescent="0.25">
      <c r="A8" s="111"/>
      <c r="B8" s="23"/>
      <c r="C8" s="23"/>
      <c r="D8" s="18">
        <f>SUM(Co_Financing[[#This Row],[CASH]:[EN NATURE]])</f>
        <v>0</v>
      </c>
    </row>
    <row r="9" spans="1:4" x14ac:dyDescent="0.25">
      <c r="A9" s="111"/>
      <c r="B9" s="23"/>
      <c r="C9" s="23"/>
      <c r="D9" s="18">
        <f>SUM(Co_Financing[[#This Row],[CASH]:[EN NATURE]])</f>
        <v>0</v>
      </c>
    </row>
    <row r="10" spans="1:4" x14ac:dyDescent="0.25">
      <c r="A10" s="111"/>
      <c r="B10" s="23"/>
      <c r="C10" s="23"/>
      <c r="D10" s="18">
        <f>SUM(Co_Financing[[#This Row],[CASH]:[EN NATURE]])</f>
        <v>0</v>
      </c>
    </row>
    <row r="11" spans="1:4" x14ac:dyDescent="0.25">
      <c r="A11" s="111"/>
      <c r="B11" s="23"/>
      <c r="C11" s="23"/>
      <c r="D11" s="18">
        <f>SUM(Co_Financing[[#This Row],[CASH]:[EN NATURE]])</f>
        <v>0</v>
      </c>
    </row>
    <row r="12" spans="1:4" x14ac:dyDescent="0.25">
      <c r="A12" s="111"/>
      <c r="B12" s="23"/>
      <c r="C12" s="23"/>
      <c r="D12" s="18">
        <f>SUM(Co_Financing[[#This Row],[CASH]:[EN NATURE]])</f>
        <v>0</v>
      </c>
    </row>
    <row r="13" spans="1:4" x14ac:dyDescent="0.25">
      <c r="A13" s="111"/>
      <c r="B13" s="23"/>
      <c r="C13" s="23"/>
      <c r="D13" s="18">
        <f>SUM(Co_Financing[[#This Row],[CASH]:[EN NATURE]])</f>
        <v>0</v>
      </c>
    </row>
    <row r="14" spans="1:4" x14ac:dyDescent="0.25">
      <c r="A14" s="111"/>
      <c r="B14" s="23"/>
      <c r="C14" s="23"/>
      <c r="D14" s="18">
        <f>SUM(Co_Financing[[#This Row],[CASH]:[EN NATURE]])</f>
        <v>0</v>
      </c>
    </row>
    <row r="15" spans="1:4" x14ac:dyDescent="0.25">
      <c r="A15" s="111"/>
      <c r="B15" s="23"/>
      <c r="C15" s="23"/>
      <c r="D15" s="18">
        <f>SUM(Co_Financing[[#This Row],[CASH]:[EN NATURE]])</f>
        <v>0</v>
      </c>
    </row>
    <row r="16" spans="1:4" x14ac:dyDescent="0.25">
      <c r="A16" s="111"/>
      <c r="B16" s="23"/>
      <c r="C16" s="23"/>
      <c r="D16" s="18">
        <f>SUM(Co_Financing[[#This Row],[CASH]:[EN NATURE]])</f>
        <v>0</v>
      </c>
    </row>
    <row r="17" spans="1:4" x14ac:dyDescent="0.25">
      <c r="A17" s="111"/>
      <c r="B17" s="23"/>
      <c r="C17" s="23"/>
      <c r="D17" s="18">
        <f>SUM(Co_Financing[[#This Row],[CASH]:[EN NATURE]])</f>
        <v>0</v>
      </c>
    </row>
    <row r="18" spans="1:4" x14ac:dyDescent="0.25">
      <c r="A18" s="111"/>
      <c r="B18" s="23"/>
      <c r="C18" s="23"/>
      <c r="D18" s="18">
        <f>SUM(Co_Financing[[#This Row],[CASH]:[EN NATURE]])</f>
        <v>0</v>
      </c>
    </row>
    <row r="19" spans="1:4" x14ac:dyDescent="0.25">
      <c r="A19" s="111"/>
      <c r="B19" s="23"/>
      <c r="C19" s="23"/>
      <c r="D19" s="18">
        <f>SUM(Co_Financing[[#This Row],[CASH]:[EN NATURE]])</f>
        <v>0</v>
      </c>
    </row>
    <row r="20" spans="1:4" x14ac:dyDescent="0.25">
      <c r="A20" s="111"/>
      <c r="B20" s="23"/>
      <c r="C20" s="23"/>
      <c r="D20" s="18">
        <f>SUM(Co_Financing[[#This Row],[CASH]:[EN NATURE]])</f>
        <v>0</v>
      </c>
    </row>
    <row r="21" spans="1:4" x14ac:dyDescent="0.25">
      <c r="A21" s="111"/>
      <c r="B21" s="23"/>
      <c r="C21" s="23"/>
      <c r="D21" s="18">
        <f>SUM(Co_Financing[[#This Row],[CASH]:[EN NATURE]])</f>
        <v>0</v>
      </c>
    </row>
    <row r="22" spans="1:4" x14ac:dyDescent="0.25">
      <c r="A22" s="111"/>
      <c r="B22" s="23"/>
      <c r="C22" s="23"/>
      <c r="D22" s="18">
        <f>SUM(Co_Financing[[#This Row],[CASH]:[EN NATURE]])</f>
        <v>0</v>
      </c>
    </row>
    <row r="23" spans="1:4" x14ac:dyDescent="0.25">
      <c r="A23" s="111"/>
      <c r="B23" s="23"/>
      <c r="C23" s="23"/>
      <c r="D23" s="18">
        <f>SUM(Co_Financing[[#This Row],[CASH]:[EN NATURE]])</f>
        <v>0</v>
      </c>
    </row>
    <row r="24" spans="1:4" x14ac:dyDescent="0.25">
      <c r="A24" s="20" t="s">
        <v>16</v>
      </c>
      <c r="B24" s="29"/>
      <c r="C24" s="30"/>
      <c r="D24" s="28">
        <f>SUBTOTAL(109,Co_Financing[TOTAL])</f>
        <v>0</v>
      </c>
    </row>
  </sheetData>
  <sheetProtection algorithmName="SHA-512" hashValue="Zlc4C6DeWFDUyVLkIZI7/m0AMfNQGRSkwsEVAWPGqO6sDxMO3wW8ahmspgKv3iXx3UruhbMmxFska0JBtFi5KQ==" saltValue="KMIztTvdFpRyf1sTi0pbdA==" spinCount="100000" sheet="1" objects="1" scenarios="1"/>
  <mergeCells count="2">
    <mergeCell ref="A1:D1"/>
    <mergeCell ref="A2:D2"/>
  </mergeCells>
  <dataValidations count="1">
    <dataValidation type="decimal" operator="greaterThanOrEqual" allowBlank="1" showInputMessage="1" showErrorMessage="1" sqref="B4:C23"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GiuliaMaci xmlns="f1fd7c36-4948-4822-ac08-0a5942bafef4">true</GiuliaMaci>
    <Doc xmlns="f1fd7c36-4948-4822-ac08-0a5942bafef4">
      <Url xsi:nil="true"/>
      <Description xsi:nil="true"/>
    </Doc>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141C1B040664B4096F9A8FB6E22DA78" ma:contentTypeVersion="14" ma:contentTypeDescription="Create a new document." ma:contentTypeScope="" ma:versionID="49be5e873a3b9cb9b98f6a963c2372e6">
  <xsd:schema xmlns:xsd="http://www.w3.org/2001/XMLSchema" xmlns:xs="http://www.w3.org/2001/XMLSchema" xmlns:p="http://schemas.microsoft.com/office/2006/metadata/properties" xmlns:ns2="f1fd7c36-4948-4822-ac08-0a5942bafef4" xmlns:ns3="8c79218e-16f1-4fff-9e9d-a617bdb16a4f" targetNamespace="http://schemas.microsoft.com/office/2006/metadata/properties" ma:root="true" ma:fieldsID="dfda85911a98c60755cd579aa796382b" ns2:_="" ns3:_="">
    <xsd:import namespace="f1fd7c36-4948-4822-ac08-0a5942bafef4"/>
    <xsd:import namespace="8c79218e-16f1-4fff-9e9d-a617bdb16a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GiuliaMaci" minOccurs="0"/>
                <xsd:element ref="ns2:MediaServiceLocation" minOccurs="0"/>
                <xsd:element ref="ns3:SharedWithUsers" minOccurs="0"/>
                <xsd:element ref="ns3:SharedWithDetails" minOccurs="0"/>
                <xsd:element ref="ns2:D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fd7c36-4948-4822-ac08-0a5942bafe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GiuliaMaci" ma:index="17" nillable="true" ma:displayName="Giulia Maci" ma:default="1" ma:format="Dropdown" ma:internalName="GiuliaMaci">
      <xsd:simpleType>
        <xsd:restriction base="dms:Boolean"/>
      </xsd:simpleType>
    </xsd:element>
    <xsd:element name="MediaServiceLocation" ma:index="18" nillable="true" ma:displayName="Location" ma:internalName="MediaServiceLocation" ma:readOnly="true">
      <xsd:simpleType>
        <xsd:restriction base="dms:Text"/>
      </xsd:simpleType>
    </xsd:element>
    <xsd:element name="Doc" ma:index="21" nillable="true" ma:displayName="Doc" ma:format="Hyperlink" ma:internalName="Doc">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c79218e-16f1-4fff-9e9d-a617bdb16a4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630B23-D069-494D-9C1F-2318ADB802BD}">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8c79218e-16f1-4fff-9e9d-a617bdb16a4f"/>
    <ds:schemaRef ds:uri="f1fd7c36-4948-4822-ac08-0a5942bafef4"/>
    <ds:schemaRef ds:uri="http://www.w3.org/XML/1998/namespace"/>
    <ds:schemaRef ds:uri="http://purl.org/dc/dcmitype/"/>
  </ds:schemaRefs>
</ds:datastoreItem>
</file>

<file path=customXml/itemProps2.xml><?xml version="1.0" encoding="utf-8"?>
<ds:datastoreItem xmlns:ds="http://schemas.openxmlformats.org/officeDocument/2006/customXml" ds:itemID="{23B6513A-D438-42D5-8D83-0FBE259DD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fd7c36-4948-4822-ac08-0a5942bafef4"/>
    <ds:schemaRef ds:uri="8c79218e-16f1-4fff-9e9d-a617bdb16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62C2CC-24DC-4E94-AE0B-1C90AE6A1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Résumé du Budget</vt:lpstr>
      <vt:lpstr>A - Coûts liés au personnel</vt:lpstr>
      <vt:lpstr>B - Biens, Travaux &amp; Services</vt:lpstr>
      <vt:lpstr>C - Formations Ateliers Sém</vt:lpstr>
      <vt:lpstr>D - Coûts de Diffusion</vt:lpstr>
      <vt:lpstr>E - Equipement &amp; Autres Coûts</vt:lpstr>
      <vt:lpstr>III - Co-Financement</vt:lpstr>
      <vt:lpstr>ACTIVITIES</vt:lpstr>
      <vt:lpstr>'E - Equipement &amp; Autres Coûts'!Print_Area</vt:lpstr>
      <vt:lpstr>Total_Activities</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Alemu Kidane Tekie</cp:lastModifiedBy>
  <cp:lastPrinted>2020-01-10T13:01:10Z</cp:lastPrinted>
  <dcterms:created xsi:type="dcterms:W3CDTF">2018-12-06T13:19:04Z</dcterms:created>
  <dcterms:modified xsi:type="dcterms:W3CDTF">2024-06-11T13:35:22Z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2509400</vt:r8>
  </property>
  <property fmtid="{D5CDD505-2E9C-101B-9397-08002B2CF9AE}" pid="3" name="ContentTypeId">
    <vt:lpwstr>0x0101004141C1B040664B4096F9A8FB6E22DA78</vt:lpwstr>
  </property>
</Properties>
</file>