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01.UNHCR\Main procurement job\2024\RFP\Security Services in South Yemen\Q&amp;A\"/>
    </mc:Choice>
  </mc:AlternateContent>
  <xr:revisionPtr revIDLastSave="0" documentId="13_ncr:1_{137722DE-6D75-4832-B1E2-CCCCAEBAF829}" xr6:coauthVersionLast="47" xr6:coauthVersionMax="47" xr10:uidLastSave="{00000000-0000-0000-0000-000000000000}"/>
  <bookViews>
    <workbookView xWindow="-110" yWindow="-110" windowWidth="19420" windowHeight="10300" xr2:uid="{00000000-000D-0000-FFFF-FFFF00000000}"/>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40" i="2" l="1"/>
  <c r="P40" i="2"/>
  <c r="N40" i="2"/>
  <c r="K40" i="2"/>
  <c r="I40" i="2"/>
  <c r="H40" i="2"/>
  <c r="F40" i="2"/>
  <c r="E40" i="2"/>
  <c r="W39" i="2"/>
  <c r="X39" i="2" s="1"/>
  <c r="U39" i="2"/>
  <c r="Q39" i="2"/>
  <c r="O39" i="2"/>
  <c r="G39" i="2"/>
  <c r="L39" i="2" s="1"/>
  <c r="M39" i="2" s="1"/>
  <c r="W38" i="2"/>
  <c r="X38" i="2" s="1"/>
  <c r="U38" i="2"/>
  <c r="Q38" i="2"/>
  <c r="O38" i="2"/>
  <c r="G38" i="2"/>
  <c r="L38" i="2" s="1"/>
  <c r="M38" i="2" s="1"/>
  <c r="W37" i="2"/>
  <c r="X37" i="2" s="1"/>
  <c r="U37" i="2"/>
  <c r="Q37" i="2"/>
  <c r="O37" i="2"/>
  <c r="G37" i="2"/>
  <c r="L37" i="2" s="1"/>
  <c r="M37" i="2" s="1"/>
  <c r="W36" i="2"/>
  <c r="X36" i="2" s="1"/>
  <c r="U36" i="2"/>
  <c r="Q36" i="2"/>
  <c r="O36" i="2"/>
  <c r="G36" i="2"/>
  <c r="L36" i="2" s="1"/>
  <c r="M36" i="2" s="1"/>
  <c r="W34" i="2"/>
  <c r="X34" i="2" s="1"/>
  <c r="U34" i="2"/>
  <c r="Q34" i="2"/>
  <c r="O34" i="2"/>
  <c r="G34" i="2"/>
  <c r="L34" i="2" s="1"/>
  <c r="M34" i="2" s="1"/>
  <c r="W33" i="2"/>
  <c r="X33" i="2" s="1"/>
  <c r="U33" i="2"/>
  <c r="Q33" i="2"/>
  <c r="O33" i="2"/>
  <c r="G33" i="2"/>
  <c r="L33" i="2" s="1"/>
  <c r="M33" i="2" s="1"/>
  <c r="W32" i="2"/>
  <c r="X32" i="2" s="1"/>
  <c r="U32" i="2"/>
  <c r="Q32" i="2"/>
  <c r="O32" i="2"/>
  <c r="G32" i="2"/>
  <c r="L32" i="2" s="1"/>
  <c r="M32" i="2" s="1"/>
  <c r="W31" i="2"/>
  <c r="X31" i="2" s="1"/>
  <c r="U31" i="2"/>
  <c r="Q31" i="2"/>
  <c r="O31" i="2"/>
  <c r="G31" i="2"/>
  <c r="L31" i="2" s="1"/>
  <c r="M31" i="2" s="1"/>
  <c r="W30" i="2"/>
  <c r="X30" i="2" s="1"/>
  <c r="U30" i="2"/>
  <c r="Q30" i="2"/>
  <c r="O30" i="2"/>
  <c r="G30" i="2"/>
  <c r="L30" i="2" s="1"/>
  <c r="M30" i="2" s="1"/>
  <c r="W29" i="2"/>
  <c r="X29" i="2" s="1"/>
  <c r="U29" i="2"/>
  <c r="Q29" i="2"/>
  <c r="O29" i="2"/>
  <c r="G29" i="2"/>
  <c r="L29" i="2" s="1"/>
  <c r="M29" i="2" s="1"/>
  <c r="W27" i="2"/>
  <c r="X27" i="2" s="1"/>
  <c r="U27" i="2"/>
  <c r="Q27" i="2"/>
  <c r="O27" i="2"/>
  <c r="G27" i="2"/>
  <c r="L27" i="2" s="1"/>
  <c r="M27" i="2" s="1"/>
  <c r="W26" i="2"/>
  <c r="X26" i="2" s="1"/>
  <c r="U26" i="2"/>
  <c r="Q26" i="2"/>
  <c r="O26" i="2"/>
  <c r="G26" i="2"/>
  <c r="L26" i="2" s="1"/>
  <c r="M26" i="2" s="1"/>
  <c r="W25" i="2"/>
  <c r="X25" i="2" s="1"/>
  <c r="U25" i="2"/>
  <c r="Q25" i="2"/>
  <c r="O25" i="2"/>
  <c r="G25" i="2"/>
  <c r="L25" i="2" s="1"/>
  <c r="M25" i="2" s="1"/>
  <c r="W24" i="2"/>
  <c r="X24" i="2" s="1"/>
  <c r="U24" i="2"/>
  <c r="Q24" i="2"/>
  <c r="O24" i="2"/>
  <c r="G24" i="2"/>
  <c r="L24" i="2" s="1"/>
  <c r="M24" i="2" s="1"/>
  <c r="W23" i="2"/>
  <c r="X23" i="2" s="1"/>
  <c r="U23" i="2"/>
  <c r="Q23" i="2"/>
  <c r="O23" i="2"/>
  <c r="G23" i="2"/>
  <c r="L23" i="2" s="1"/>
  <c r="M23" i="2" s="1"/>
  <c r="W22" i="2"/>
  <c r="X22" i="2" s="1"/>
  <c r="U22" i="2"/>
  <c r="Q22" i="2"/>
  <c r="O22" i="2"/>
  <c r="G22" i="2"/>
  <c r="L22" i="2" s="1"/>
  <c r="M22" i="2" s="1"/>
  <c r="W21" i="2"/>
  <c r="X21" i="2" s="1"/>
  <c r="U21" i="2"/>
  <c r="Q21" i="2"/>
  <c r="O21" i="2"/>
  <c r="G21" i="2"/>
  <c r="W20" i="2"/>
  <c r="X20" i="2" s="1"/>
  <c r="U20" i="2"/>
  <c r="Q20" i="2"/>
  <c r="O20" i="2"/>
  <c r="G20" i="2"/>
  <c r="L20" i="2" s="1"/>
  <c r="R32" i="2" l="1"/>
  <c r="S32" i="2" s="1"/>
  <c r="V32" i="2" s="1"/>
  <c r="R21" i="2"/>
  <c r="S21" i="2" s="1"/>
  <c r="V21" i="2"/>
  <c r="R39" i="2"/>
  <c r="S39" i="2" s="1"/>
  <c r="V39" i="2" s="1"/>
  <c r="Y39" i="2" s="1"/>
  <c r="R26" i="2"/>
  <c r="S26" i="2" s="1"/>
  <c r="V26" i="2" s="1"/>
  <c r="Y26" i="2" s="1"/>
  <c r="R37" i="2"/>
  <c r="S37" i="2" s="1"/>
  <c r="V37" i="2" s="1"/>
  <c r="Y37" i="2" s="1"/>
  <c r="R25" i="2"/>
  <c r="S25" i="2" s="1"/>
  <c r="V25" i="2" s="1"/>
  <c r="Y25" i="2" s="1"/>
  <c r="R31" i="2"/>
  <c r="S31" i="2" s="1"/>
  <c r="R34" i="2"/>
  <c r="S34" i="2" s="1"/>
  <c r="V34" i="2" s="1"/>
  <c r="R30" i="2"/>
  <c r="S30" i="2" s="1"/>
  <c r="V30" i="2" s="1"/>
  <c r="Y30" i="2" s="1"/>
  <c r="R29" i="2"/>
  <c r="S29" i="2" s="1"/>
  <c r="V29" i="2" s="1"/>
  <c r="Y29" i="2" s="1"/>
  <c r="R23" i="2"/>
  <c r="S23" i="2" s="1"/>
  <c r="V23" i="2" s="1"/>
  <c r="Y23" i="2" s="1"/>
  <c r="R27" i="2"/>
  <c r="S27" i="2" s="1"/>
  <c r="V27" i="2" s="1"/>
  <c r="Y27" i="2" s="1"/>
  <c r="R22" i="2"/>
  <c r="S22" i="2" s="1"/>
  <c r="R24" i="2"/>
  <c r="S24" i="2" s="1"/>
  <c r="O40" i="2"/>
  <c r="R38" i="2"/>
  <c r="S38" i="2" s="1"/>
  <c r="V38" i="2" s="1"/>
  <c r="Y38" i="2" s="1"/>
  <c r="Q40" i="2"/>
  <c r="R36" i="2"/>
  <c r="S36" i="2" s="1"/>
  <c r="V36" i="2" s="1"/>
  <c r="Y36" i="2" s="1"/>
  <c r="G40" i="2"/>
  <c r="Y32" i="2"/>
  <c r="R33" i="2"/>
  <c r="S33" i="2" s="1"/>
  <c r="V33" i="2" s="1"/>
  <c r="Y33" i="2" s="1"/>
  <c r="V24" i="2"/>
  <c r="Y24" i="2" s="1"/>
  <c r="Y34" i="2"/>
  <c r="X40" i="2"/>
  <c r="V31" i="2"/>
  <c r="Y31" i="2" s="1"/>
  <c r="V22" i="2"/>
  <c r="Y22" i="2" s="1"/>
  <c r="R20" i="2"/>
  <c r="U40" i="2"/>
  <c r="W40" i="2"/>
  <c r="L21" i="2"/>
  <c r="M21" i="2" s="1"/>
  <c r="M20" i="2"/>
  <c r="Y21" i="2" l="1"/>
  <c r="L40" i="2"/>
  <c r="S20" i="2"/>
  <c r="R40" i="2"/>
  <c r="M40" i="2"/>
  <c r="S40" i="2" l="1"/>
  <c r="V20" i="2"/>
  <c r="V40" i="2" l="1"/>
  <c r="Y40" i="2" s="1"/>
  <c r="Y41" i="2" s="1"/>
  <c r="Y20" i="2"/>
  <c r="Y43" i="2" l="1"/>
  <c r="Y42" i="2"/>
</calcChain>
</file>

<file path=xl/sharedStrings.xml><?xml version="1.0" encoding="utf-8"?>
<sst xmlns="http://schemas.openxmlformats.org/spreadsheetml/2006/main" count="140" uniqueCount="102">
  <si>
    <t>Total</t>
  </si>
  <si>
    <t>The table below will be the basis of Financial Evaluation of your offer by UNHCR: to be completed by the bidders. Please use this form for your financial proposal for the indicated services giving the price in a fixed and all inclusive basis.</t>
  </si>
  <si>
    <t>Company name:</t>
  </si>
  <si>
    <t>Address:</t>
  </si>
  <si>
    <t>Company Web Home Page address (if available):</t>
  </si>
  <si>
    <t>Name of Authorized Representative:</t>
  </si>
  <si>
    <t>Signature of Authorized Representative:</t>
  </si>
  <si>
    <t>Name of Contact  Person:</t>
  </si>
  <si>
    <t>Contact E-mail:</t>
  </si>
  <si>
    <t>Contact Phone:</t>
  </si>
  <si>
    <t>Validity of Offer:</t>
  </si>
  <si>
    <t>Disclaimer:</t>
  </si>
  <si>
    <t>Any figures provided have been stated in order to enable bidders to have an indication of the projected requirements. It does not represent a commitment that UNHCR will purchase a minimum quantity of services. Quantities may vary and will depend on the actual requirements and funds available regulated by issuance of individual Purchase Orders against the Frame Agreement.</t>
  </si>
  <si>
    <t>A</t>
  </si>
  <si>
    <t>B</t>
  </si>
  <si>
    <t>C</t>
  </si>
  <si>
    <t>D</t>
  </si>
  <si>
    <t>E</t>
  </si>
  <si>
    <t>F</t>
  </si>
  <si>
    <t>G</t>
  </si>
  <si>
    <t>Sub-Total</t>
  </si>
  <si>
    <t>Please indicate all prices in only USD and indicate them without VAT.</t>
  </si>
  <si>
    <t xml:space="preserve">The cost of preparing a proposal, including any related cost, is not reimbursable nor can it be included as a direct cost of the assignment. Additional costs during/after assignment such as revisions, corrections, travel, administration, communication shall neither by charged to UNHCR at later stage.    </t>
  </si>
  <si>
    <t>No</t>
  </si>
  <si>
    <t>Personal Job title</t>
  </si>
  <si>
    <t xml:space="preserve">Monthly Net take home Salary/personal (USD)  </t>
  </si>
  <si>
    <t>H</t>
  </si>
  <si>
    <t>I</t>
  </si>
  <si>
    <t>`</t>
  </si>
  <si>
    <t xml:space="preserve">Monthly Net take home Salary of all staff (USD)  </t>
  </si>
  <si>
    <t>REPRESENTATIVE NAME / TITLE:</t>
  </si>
  <si>
    <t>SIGNATURE:</t>
  </si>
  <si>
    <t xml:space="preserve">DATE: </t>
  </si>
  <si>
    <t>OFFICIAL STAMP:</t>
  </si>
  <si>
    <t>All bidders are requested to note that the above-given figures shall be treated as minimum Monthly Net Take-Home Salary, and are thus accepted by the bidders. Any proposals offering anything below these figures may be rejected.</t>
  </si>
  <si>
    <t>Monitoring Process: If a bidder is selected, after award of a Contract, the UNHCR shall reserve the right to verify that the individual employees are earning the stipulated monthly salary caps either by checking the transfers or by other means.</t>
  </si>
  <si>
    <t>Administration costs in USD</t>
  </si>
  <si>
    <t>Management Fee per Person per month in USD</t>
  </si>
  <si>
    <t>Uniforms/Jacket related charges per person per year in USD</t>
  </si>
  <si>
    <t>J</t>
  </si>
  <si>
    <t>K</t>
  </si>
  <si>
    <t>L</t>
  </si>
  <si>
    <t>M</t>
  </si>
  <si>
    <t>N</t>
  </si>
  <si>
    <t>O</t>
  </si>
  <si>
    <t>P</t>
  </si>
  <si>
    <t>Q</t>
  </si>
  <si>
    <t>R</t>
  </si>
  <si>
    <t>End of Service benefits in USD per month</t>
  </si>
  <si>
    <t>S</t>
  </si>
  <si>
    <t>Total Gross Salary per month (USD) [C+D+E+F]</t>
  </si>
  <si>
    <t>Total Management Fee per month in USD [A*I]</t>
  </si>
  <si>
    <t>Total Uniforms/Jacket related charges per person per year in USD [O*A]</t>
  </si>
  <si>
    <t>Total Administration costs in person per year in USD [N+P]</t>
  </si>
  <si>
    <t>1)  Your bids shall be in USD.</t>
  </si>
  <si>
    <t xml:space="preserve">2 ) Prices shall be offered without VAT or any other tax. </t>
  </si>
  <si>
    <t>3) Please note that UNHCR shall not be liable for any additional cost which may occur during the provision of this service. Therefore, total cost shall be inclusive of all costs including but not limited to: tools, equipment, advertising vacancies, recruitment of personnel, legal fees, health and social security payments and/or severance pay after termination or expiration of the staff’s contract.</t>
  </si>
  <si>
    <t>4) We hereby confirm that we can maintain the price quoted herein for a three (3) year period. It is also to confirm that we accept to abide by UNHCR terms and condition for provision of services as well as payment terms.</t>
  </si>
  <si>
    <t>Note:</t>
  </si>
  <si>
    <t>Total for 1 year</t>
  </si>
  <si>
    <t>UNHCR Guesthouse - Aden</t>
  </si>
  <si>
    <t>Total Cost Charged to UNHCR all inclusive in USD per year</t>
  </si>
  <si>
    <r>
      <t xml:space="preserve">Please indicate that you accept those figures by circling as appropriate:   </t>
    </r>
    <r>
      <rPr>
        <b/>
        <sz val="10"/>
        <rFont val="Arial"/>
        <family val="2"/>
      </rPr>
      <t>ACCEPTED  /  NOT ACCEPTED</t>
    </r>
  </si>
  <si>
    <t>Transportation Charges per person per month in USD</t>
  </si>
  <si>
    <t>Total Transportation cost per month in USD [K*A]</t>
  </si>
  <si>
    <t>Total Monthly cost of Management fee + Transportation Charges in USD [J+L]</t>
  </si>
  <si>
    <t>Total Yearly cost of Management fee + Transportation Charges in USD [M*12]</t>
  </si>
  <si>
    <t>Total Gross Salary per position per year (USD) [G20*12]</t>
  </si>
  <si>
    <t>Ramadhan Bonus (equal to one month salary) per person in USD</t>
  </si>
  <si>
    <t>Ramadhan Bonus (equal to one month salary) for all staff per year in USD [R*A]</t>
  </si>
  <si>
    <t>Male Security Guard</t>
  </si>
  <si>
    <t>Female Security Guard</t>
  </si>
  <si>
    <t>Head Guard</t>
  </si>
  <si>
    <t>Number of required security staff</t>
  </si>
  <si>
    <t>Post type
hrs/Day</t>
  </si>
  <si>
    <t>24/7</t>
  </si>
  <si>
    <t xml:space="preserve">8 hrs/5 days </t>
  </si>
  <si>
    <t xml:space="preserve">8 hrs/ 5 days </t>
  </si>
  <si>
    <t>Location</t>
  </si>
  <si>
    <t>Walk through metal detector</t>
  </si>
  <si>
    <t>Trap Zone</t>
  </si>
  <si>
    <t>CCTV</t>
  </si>
  <si>
    <t>X-ray Machine</t>
  </si>
  <si>
    <t>Reception Area &amp; Escort</t>
  </si>
  <si>
    <t>Reception</t>
  </si>
  <si>
    <t>UNHCR Sub-Office Aden</t>
  </si>
  <si>
    <t>UNHCR Registration Centre - Aden</t>
  </si>
  <si>
    <t>Gate 6</t>
  </si>
  <si>
    <t>Waiting area</t>
  </si>
  <si>
    <t>Checkpoint one</t>
  </si>
  <si>
    <t xml:space="preserve">8 hrs/7days </t>
  </si>
  <si>
    <t xml:space="preserve"> </t>
  </si>
  <si>
    <t>5) We confirm that the monthly take home wages which our company will pay to the security staff must be more than the minimum wages approved by the Government of Yemen for such category of personnel</t>
  </si>
  <si>
    <t xml:space="preserve">Patrolling </t>
  </si>
  <si>
    <t>Medical Insurance (Employee +  3 Dependents) in USD per month</t>
  </si>
  <si>
    <t>Total for 2year</t>
  </si>
  <si>
    <t>Total for 3 years</t>
  </si>
  <si>
    <t>The proposed period of the Frame Agreement is two years + one year (2+1) extension. Please state if you agree to keep the costs fixed during the contract period.</t>
  </si>
  <si>
    <t>Income Tax per month in USD as per local government labor law</t>
  </si>
  <si>
    <t xml:space="preserve">Social Security Insurance in USD per month </t>
  </si>
  <si>
    <t>RFP/CO/YEMSA/24/04
ESTABLISHMENT OF FRAME AGREEMENT
FOR THE PROVISION OF SECURITY GUARD SERVICES IN SO ADEN</t>
  </si>
  <si>
    <t>ANNEX C: FINANCIAL OFFER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</si>
</sst>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7">
    <font>
      <sz val="11"/>
      <color theme="1"/>
      <name val="Calibri"/>
      <family val="2"/>
      <scheme val="minor"/>
    </font>
    <font>
      <sz val="10"/>
      <color theme="1"/>
      <name val="Arial"/>
      <family val="2"/>
    </font>
    <font>
      <b/>
      <sz val="10"/>
      <color theme="1"/>
      <name val="Arial"/>
      <family val="2"/>
    </font>
    <font>
      <b/>
      <sz val="12"/>
      <color theme="1"/>
      <name val="Arial"/>
      <family val="2"/>
    </font>
    <font>
      <sz val="11"/>
      <color theme="1"/>
      <name val="Calibri"/>
      <family val="2"/>
      <scheme val="minor"/>
    </font>
    <font>
      <b/>
      <sz val="11"/>
      <color rgb="FF000000"/>
      <name val="Arial (Body CS)"/>
    </font>
    <font>
      <sz val="11"/>
      <color rgb="FF000000"/>
      <name val="Arial (Body CS)"/>
    </font>
    <font>
      <sz val="10"/>
      <color rgb="FFFF0000"/>
      <name val="Arial"/>
      <family val="2"/>
    </font>
    <font>
      <b/>
      <sz val="12"/>
      <name val="Arial"/>
      <family val="2"/>
    </font>
    <font>
      <b/>
      <sz val="10"/>
      <name val="Arial"/>
      <family val="2"/>
    </font>
    <font>
      <b/>
      <sz val="14"/>
      <name val="Arial (Body CS)"/>
    </font>
    <font>
      <b/>
      <sz val="11"/>
      <name val="Arial (Body CS)"/>
    </font>
    <font>
      <b/>
      <i/>
      <sz val="12"/>
      <color theme="1"/>
      <name val="Arial"/>
      <family val="2"/>
    </font>
    <font>
      <b/>
      <sz val="11"/>
      <color theme="1"/>
      <name val="Arial"/>
      <family val="2"/>
    </font>
    <font>
      <b/>
      <sz val="11"/>
      <color rgb="FFFF0000"/>
      <name val="Arial"/>
      <family val="2"/>
    </font>
    <font>
      <sz val="8"/>
      <name val="Calibri"/>
      <family val="2"/>
      <scheme val="minor"/>
    </font>
    <font>
      <b/>
      <sz val="12"/>
      <name val="Arial (Body CS)"/>
    </font>
  </fonts>
  <fills count="9">
    <fill>
      <patternFill patternType="none"/>
    </fill>
    <fill>
      <patternFill patternType="gray125"/>
    </fill>
    <fill>
      <patternFill patternType="solid">
        <fgColor rgb="FF92D050"/>
        <bgColor indexed="64"/>
      </patternFill>
    </fill>
    <fill>
      <patternFill patternType="solid">
        <fgColor theme="4" tint="0.79998168889431442"/>
        <bgColor indexed="64"/>
      </patternFill>
    </fill>
    <fill>
      <patternFill patternType="solid">
        <fgColor theme="4" tint="0.79998168889431442"/>
        <bgColor rgb="FF000000"/>
      </patternFill>
    </fill>
    <fill>
      <patternFill patternType="solid">
        <fgColor indexed="65"/>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s>
  <borders count="37">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4" fillId="0" borderId="0" applyFont="0" applyFill="0" applyBorder="0" applyAlignment="0" applyProtection="0"/>
  </cellStyleXfs>
  <cellXfs count="129">
    <xf numFmtId="0" fontId="0" fillId="0" borderId="0" xfId="0"/>
    <xf numFmtId="0" fontId="1" fillId="0" borderId="0" xfId="0" applyFont="1"/>
    <xf numFmtId="0" fontId="1" fillId="0" borderId="0" xfId="0" applyFont="1" applyBorder="1"/>
    <xf numFmtId="0" fontId="1" fillId="0" borderId="0" xfId="0" applyFont="1" applyAlignment="1">
      <alignment vertical="center"/>
    </xf>
    <xf numFmtId="0" fontId="1" fillId="0" borderId="0" xfId="0" applyFont="1" applyAlignment="1">
      <alignment horizontal="center"/>
    </xf>
    <xf numFmtId="0" fontId="1" fillId="0" borderId="0" xfId="0" applyFont="1" applyAlignment="1">
      <alignment vertical="top"/>
    </xf>
    <xf numFmtId="0" fontId="2" fillId="0" borderId="0" xfId="0" applyFont="1" applyAlignment="1">
      <alignment horizontal="center" vertical="center"/>
    </xf>
    <xf numFmtId="0" fontId="6" fillId="0" borderId="3" xfId="0" applyFont="1" applyBorder="1" applyAlignment="1">
      <alignment horizontal="center" vertical="center"/>
    </xf>
    <xf numFmtId="0" fontId="6" fillId="0" borderId="3" xfId="0" applyFont="1" applyBorder="1" applyAlignment="1">
      <alignment horizontal="left" vertical="center"/>
    </xf>
    <xf numFmtId="0" fontId="6" fillId="0" borderId="3" xfId="0" applyFont="1" applyBorder="1" applyAlignment="1">
      <alignment vertical="center" wrapText="1"/>
    </xf>
    <xf numFmtId="4" fontId="6" fillId="0" borderId="3" xfId="0" applyNumberFormat="1" applyFont="1" applyBorder="1" applyAlignment="1">
      <alignment horizontal="center" vertical="center"/>
    </xf>
    <xf numFmtId="4" fontId="2" fillId="0" borderId="13" xfId="0" applyNumberFormat="1" applyFont="1" applyBorder="1" applyAlignment="1">
      <alignment horizontal="center" vertical="center" wrapText="1"/>
    </xf>
    <xf numFmtId="0" fontId="2" fillId="0" borderId="0" xfId="0" applyFont="1" applyFill="1" applyBorder="1" applyAlignment="1">
      <alignment horizontal="center" vertical="top" wrapText="1"/>
    </xf>
    <xf numFmtId="0" fontId="2" fillId="0" borderId="0" xfId="0" applyFont="1" applyAlignment="1">
      <alignment horizontal="center"/>
    </xf>
    <xf numFmtId="0" fontId="2" fillId="0" borderId="0" xfId="0" applyFont="1"/>
    <xf numFmtId="0" fontId="7" fillId="0" borderId="0" xfId="0" applyFont="1"/>
    <xf numFmtId="4" fontId="6" fillId="0" borderId="13" xfId="0" applyNumberFormat="1" applyFont="1" applyBorder="1" applyAlignment="1">
      <alignment horizontal="center" vertical="center"/>
    </xf>
    <xf numFmtId="43" fontId="2" fillId="0" borderId="13" xfId="1" applyFont="1" applyBorder="1" applyAlignment="1">
      <alignment horizontal="center" vertical="center" wrapText="1"/>
    </xf>
    <xf numFmtId="0" fontId="7" fillId="0" borderId="0" xfId="0" applyFont="1" applyAlignment="1">
      <alignment horizontal="center"/>
    </xf>
    <xf numFmtId="0" fontId="1" fillId="3" borderId="0" xfId="0" applyFont="1" applyFill="1" applyBorder="1" applyAlignment="1">
      <alignment horizontal="center" vertical="top"/>
    </xf>
    <xf numFmtId="0" fontId="2" fillId="6" borderId="13" xfId="0" applyFont="1" applyFill="1" applyBorder="1" applyAlignment="1">
      <alignment horizontal="center" vertical="center" wrapText="1"/>
    </xf>
    <xf numFmtId="4" fontId="2" fillId="0" borderId="13" xfId="0" applyNumberFormat="1" applyFont="1" applyBorder="1" applyAlignment="1" applyProtection="1">
      <alignment horizontal="center" vertical="center" wrapText="1"/>
      <protection locked="0"/>
    </xf>
    <xf numFmtId="4" fontId="2" fillId="6" borderId="13" xfId="0" applyNumberFormat="1" applyFont="1" applyFill="1" applyBorder="1" applyAlignment="1">
      <alignment horizontal="center" vertical="center" wrapText="1"/>
    </xf>
    <xf numFmtId="0" fontId="1" fillId="0" borderId="0" xfId="0" applyFont="1" applyBorder="1" applyAlignment="1">
      <alignment wrapText="1"/>
    </xf>
    <xf numFmtId="0" fontId="9" fillId="8" borderId="13" xfId="0" applyFont="1" applyFill="1" applyBorder="1" applyAlignment="1">
      <alignment horizontal="center" vertical="center" wrapText="1"/>
    </xf>
    <xf numFmtId="0" fontId="6" fillId="0" borderId="3" xfId="0" applyFont="1" applyBorder="1" applyAlignment="1">
      <alignment horizontal="center" vertical="center" wrapText="1"/>
    </xf>
    <xf numFmtId="0" fontId="9" fillId="3" borderId="16" xfId="0" applyFont="1" applyFill="1" applyBorder="1" applyAlignment="1">
      <alignment horizontal="center" vertical="center"/>
    </xf>
    <xf numFmtId="0" fontId="9" fillId="3" borderId="16" xfId="0" applyFont="1" applyFill="1" applyBorder="1" applyAlignment="1">
      <alignment horizontal="center" vertical="center" wrapText="1"/>
    </xf>
    <xf numFmtId="4" fontId="5" fillId="3" borderId="16" xfId="0" applyNumberFormat="1" applyFont="1" applyFill="1" applyBorder="1" applyAlignment="1">
      <alignment horizontal="center" vertical="center"/>
    </xf>
    <xf numFmtId="0" fontId="2" fillId="3" borderId="16" xfId="0" applyFont="1" applyFill="1" applyBorder="1" applyAlignment="1">
      <alignment horizontal="center" vertical="center" wrapText="1"/>
    </xf>
    <xf numFmtId="4" fontId="2" fillId="3" borderId="16" xfId="0" applyNumberFormat="1" applyFont="1" applyFill="1" applyBorder="1" applyAlignment="1">
      <alignment horizontal="center" vertical="center" wrapText="1"/>
    </xf>
    <xf numFmtId="43" fontId="2" fillId="3" borderId="16" xfId="1" applyFont="1" applyFill="1" applyBorder="1" applyAlignment="1">
      <alignment horizontal="center" vertical="center" wrapText="1"/>
    </xf>
    <xf numFmtId="0" fontId="9" fillId="3" borderId="25" xfId="0" applyFont="1" applyFill="1" applyBorder="1" applyAlignment="1">
      <alignment horizontal="center" vertical="center" wrapText="1"/>
    </xf>
    <xf numFmtId="0" fontId="6" fillId="0" borderId="34" xfId="0" applyFont="1" applyBorder="1" applyAlignment="1">
      <alignment horizontal="center" vertical="center"/>
    </xf>
    <xf numFmtId="43" fontId="2" fillId="0" borderId="33" xfId="1" applyFont="1" applyBorder="1" applyAlignment="1">
      <alignment horizontal="center" vertical="center" wrapText="1"/>
    </xf>
    <xf numFmtId="43" fontId="2" fillId="3" borderId="25" xfId="1" applyFont="1" applyFill="1" applyBorder="1" applyAlignment="1">
      <alignment horizontal="center" vertical="center" wrapText="1"/>
    </xf>
    <xf numFmtId="43" fontId="2" fillId="0" borderId="31" xfId="1" applyFont="1" applyBorder="1" applyAlignment="1">
      <alignment horizontal="center" vertical="center" wrapText="1"/>
    </xf>
    <xf numFmtId="0" fontId="1" fillId="3" borderId="12" xfId="0" applyFont="1" applyFill="1" applyBorder="1" applyAlignment="1">
      <alignment horizontal="center" vertical="center"/>
    </xf>
    <xf numFmtId="0" fontId="1" fillId="3" borderId="21" xfId="0" applyFont="1" applyFill="1" applyBorder="1" applyAlignment="1">
      <alignment horizontal="center" vertical="center"/>
    </xf>
    <xf numFmtId="43" fontId="2" fillId="3" borderId="21" xfId="1" applyFont="1" applyFill="1" applyBorder="1" applyAlignment="1">
      <alignment horizontal="center" vertical="center"/>
    </xf>
    <xf numFmtId="0" fontId="1" fillId="0" borderId="0" xfId="0" applyFont="1" applyAlignment="1">
      <alignment horizontal="center" vertical="center"/>
    </xf>
    <xf numFmtId="0" fontId="3" fillId="0" borderId="5" xfId="0" applyFont="1" applyBorder="1" applyAlignment="1">
      <alignment vertical="center"/>
    </xf>
    <xf numFmtId="0" fontId="3" fillId="0" borderId="7" xfId="0" applyFont="1" applyBorder="1" applyAlignment="1">
      <alignment vertical="center"/>
    </xf>
    <xf numFmtId="43" fontId="3" fillId="0" borderId="2" xfId="1" applyFont="1" applyBorder="1" applyAlignment="1">
      <alignment vertical="center"/>
    </xf>
    <xf numFmtId="43" fontId="3" fillId="0" borderId="29" xfId="0" applyNumberFormat="1" applyFont="1" applyBorder="1" applyAlignment="1">
      <alignment vertical="center"/>
    </xf>
    <xf numFmtId="4" fontId="2" fillId="0" borderId="13" xfId="0" applyNumberFormat="1" applyFont="1" applyBorder="1" applyAlignment="1" applyProtection="1">
      <alignment horizontal="center" vertical="center" wrapText="1"/>
    </xf>
    <xf numFmtId="0" fontId="3" fillId="0" borderId="0" xfId="0" applyFont="1" applyBorder="1" applyAlignment="1">
      <alignment vertical="center"/>
    </xf>
    <xf numFmtId="0" fontId="3" fillId="0" borderId="1" xfId="0" applyFont="1" applyBorder="1" applyAlignment="1">
      <alignment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11" fillId="3" borderId="16" xfId="0" applyFont="1" applyFill="1" applyBorder="1" applyAlignment="1">
      <alignment horizontal="center" vertical="center"/>
    </xf>
    <xf numFmtId="0" fontId="1" fillId="0" borderId="0" xfId="0" applyFont="1" applyBorder="1" applyAlignment="1">
      <alignment horizontal="center"/>
    </xf>
    <xf numFmtId="0" fontId="5" fillId="3" borderId="16" xfId="0" applyFont="1" applyFill="1" applyBorder="1" applyAlignment="1">
      <alignment horizontal="center" vertical="center"/>
    </xf>
    <xf numFmtId="0" fontId="1" fillId="0" borderId="0" xfId="0" applyFont="1" applyAlignment="1">
      <alignment horizontal="left" vertical="center"/>
    </xf>
    <xf numFmtId="0" fontId="9" fillId="3" borderId="13" xfId="0" applyFont="1" applyFill="1" applyBorder="1" applyAlignment="1">
      <alignment horizontal="center" vertical="center" wrapText="1"/>
    </xf>
    <xf numFmtId="0" fontId="6" fillId="7" borderId="34" xfId="0" applyFont="1" applyFill="1" applyBorder="1" applyAlignment="1">
      <alignment horizontal="center" vertical="center"/>
    </xf>
    <xf numFmtId="0" fontId="6" fillId="7" borderId="3" xfId="0" applyFont="1" applyFill="1" applyBorder="1" applyAlignment="1">
      <alignment horizontal="left" vertical="center"/>
    </xf>
    <xf numFmtId="0" fontId="6" fillId="7" borderId="3" xfId="0" applyFont="1" applyFill="1" applyBorder="1" applyAlignment="1">
      <alignment vertical="center" wrapText="1"/>
    </xf>
    <xf numFmtId="0" fontId="6" fillId="7" borderId="3" xfId="0" applyFont="1" applyFill="1" applyBorder="1" applyAlignment="1">
      <alignment horizontal="center" vertical="center" wrapText="1"/>
    </xf>
    <xf numFmtId="0" fontId="6" fillId="7" borderId="3" xfId="0" applyFont="1" applyFill="1" applyBorder="1" applyAlignment="1">
      <alignment horizontal="center" vertical="center"/>
    </xf>
    <xf numFmtId="4" fontId="6" fillId="7" borderId="3" xfId="0" applyNumberFormat="1" applyFont="1" applyFill="1" applyBorder="1" applyAlignment="1">
      <alignment horizontal="center" vertical="center"/>
    </xf>
    <xf numFmtId="0" fontId="8" fillId="5" borderId="3" xfId="0" applyFont="1" applyFill="1" applyBorder="1" applyAlignment="1">
      <alignment horizontal="left" vertical="center"/>
    </xf>
    <xf numFmtId="0" fontId="1" fillId="0" borderId="15"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9" fillId="3" borderId="2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2" fillId="0" borderId="0" xfId="0" applyFont="1" applyBorder="1" applyAlignment="1">
      <alignment horizontal="left"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2" xfId="0" applyFont="1" applyBorder="1" applyAlignment="1">
      <alignment horizontal="left" vertical="center" wrapText="1"/>
    </xf>
    <xf numFmtId="0" fontId="5" fillId="3" borderId="24" xfId="0" applyFont="1" applyFill="1" applyBorder="1" applyAlignment="1">
      <alignment horizontal="center" vertical="center"/>
    </xf>
    <xf numFmtId="0" fontId="5" fillId="3" borderId="1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 fillId="0" borderId="11" xfId="0" applyFont="1" applyBorder="1" applyAlignment="1">
      <alignment horizontal="center"/>
    </xf>
    <xf numFmtId="0" fontId="1" fillId="0" borderId="0" xfId="0" applyFont="1" applyBorder="1" applyAlignment="1">
      <alignment horizontal="center"/>
    </xf>
    <xf numFmtId="43" fontId="12" fillId="0" borderId="35" xfId="0" applyNumberFormat="1" applyFont="1" applyBorder="1" applyAlignment="1">
      <alignment horizontal="center" vertical="center"/>
    </xf>
    <xf numFmtId="43" fontId="12" fillId="0" borderId="36" xfId="0" applyNumberFormat="1" applyFont="1" applyBorder="1" applyAlignment="1">
      <alignment horizontal="center" vertical="center"/>
    </xf>
    <xf numFmtId="0" fontId="9" fillId="7" borderId="21"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11" fillId="3" borderId="24" xfId="0" applyFont="1" applyFill="1" applyBorder="1" applyAlignment="1">
      <alignment horizontal="center" vertical="center"/>
    </xf>
    <xf numFmtId="0" fontId="11" fillId="3" borderId="16"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2" fillId="0" borderId="7" xfId="0" applyFont="1" applyFill="1" applyBorder="1" applyAlignment="1">
      <alignment horizontal="center" vertical="top" wrapText="1"/>
    </xf>
    <xf numFmtId="0" fontId="10" fillId="4" borderId="30" xfId="0" applyFont="1" applyFill="1" applyBorder="1" applyAlignment="1">
      <alignment horizontal="center" vertical="center"/>
    </xf>
    <xf numFmtId="0" fontId="10" fillId="4" borderId="32"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13"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33"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 fillId="3" borderId="9" xfId="0" applyFont="1" applyFill="1" applyBorder="1" applyAlignment="1">
      <alignment horizontal="left" vertical="top"/>
    </xf>
    <xf numFmtId="0" fontId="1" fillId="3" borderId="24" xfId="0" applyFont="1" applyFill="1" applyBorder="1" applyAlignment="1">
      <alignment horizontal="center" vertical="top"/>
    </xf>
    <xf numFmtId="0" fontId="1" fillId="3" borderId="16" xfId="0" applyFont="1" applyFill="1" applyBorder="1" applyAlignment="1">
      <alignment horizontal="center" vertical="top"/>
    </xf>
    <xf numFmtId="0" fontId="1" fillId="3" borderId="25" xfId="0" applyFont="1" applyFill="1" applyBorder="1" applyAlignment="1">
      <alignment horizontal="center" vertical="top"/>
    </xf>
    <xf numFmtId="0" fontId="1" fillId="3" borderId="10" xfId="0" applyFont="1" applyFill="1" applyBorder="1" applyAlignment="1">
      <alignment horizontal="left" vertical="top"/>
    </xf>
    <xf numFmtId="0" fontId="1" fillId="3" borderId="26" xfId="0" applyFont="1" applyFill="1" applyBorder="1" applyAlignment="1">
      <alignment horizontal="center" vertical="top"/>
    </xf>
    <xf numFmtId="0" fontId="1" fillId="3" borderId="27" xfId="0" applyFont="1" applyFill="1" applyBorder="1" applyAlignment="1">
      <alignment horizontal="center" vertical="top"/>
    </xf>
    <xf numFmtId="0" fontId="1" fillId="3" borderId="28" xfId="0" applyFont="1" applyFill="1" applyBorder="1" applyAlignment="1">
      <alignment horizontal="center" vertical="top"/>
    </xf>
    <xf numFmtId="0" fontId="13" fillId="2" borderId="4" xfId="0" applyFont="1" applyFill="1" applyBorder="1" applyAlignment="1">
      <alignment horizontal="center"/>
    </xf>
    <xf numFmtId="0" fontId="13" fillId="2" borderId="5" xfId="0" applyFont="1" applyFill="1" applyBorder="1" applyAlignment="1">
      <alignment horizontal="center"/>
    </xf>
    <xf numFmtId="0" fontId="14" fillId="2" borderId="6" xfId="0" applyFont="1" applyFill="1" applyBorder="1" applyAlignment="1">
      <alignment horizontal="center" vertical="center" wrapText="1"/>
    </xf>
    <xf numFmtId="0" fontId="13" fillId="2" borderId="7" xfId="0" applyFont="1" applyFill="1" applyBorder="1" applyAlignment="1">
      <alignment horizontal="center" vertical="center"/>
    </xf>
    <xf numFmtId="0" fontId="1" fillId="0" borderId="0" xfId="0" applyFont="1" applyAlignment="1">
      <alignment horizontal="left" vertical="center"/>
    </xf>
    <xf numFmtId="0" fontId="7" fillId="0" borderId="0" xfId="0" applyFont="1" applyAlignment="1">
      <alignment horizontal="left" vertical="center"/>
    </xf>
    <xf numFmtId="0" fontId="1" fillId="3" borderId="8" xfId="0" applyFont="1" applyFill="1" applyBorder="1" applyAlignment="1">
      <alignment horizontal="left" vertical="top"/>
    </xf>
    <xf numFmtId="0" fontId="1" fillId="3" borderId="22" xfId="0" applyFont="1" applyFill="1" applyBorder="1" applyAlignment="1">
      <alignment horizontal="center" vertical="top"/>
    </xf>
    <xf numFmtId="0" fontId="1" fillId="3" borderId="19" xfId="0" applyFont="1" applyFill="1" applyBorder="1" applyAlignment="1">
      <alignment horizontal="center" vertical="top"/>
    </xf>
    <xf numFmtId="0" fontId="1" fillId="3" borderId="23" xfId="0" applyFont="1" applyFill="1"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7A02E-9E93-4C0E-9A45-9DDA5A76154E}">
  <sheetPr>
    <pageSetUpPr fitToPage="1"/>
  </sheetPr>
  <dimension ref="A1:Y64"/>
  <sheetViews>
    <sheetView tabSelected="1" zoomScale="70" zoomScaleNormal="70" workbookViewId="0">
      <selection activeCell="G8" sqref="G8:L8"/>
    </sheetView>
  </sheetViews>
  <sheetFormatPr defaultColWidth="9.1796875" defaultRowHeight="12.5"/>
  <cols>
    <col min="1" max="1" width="4.54296875" style="1" customWidth="1"/>
    <col min="2" max="2" width="35.54296875" style="1" customWidth="1"/>
    <col min="3" max="3" width="30.453125" style="1" customWidth="1"/>
    <col min="4" max="4" width="16.81640625" style="1" bestFit="1" customWidth="1"/>
    <col min="5" max="5" width="19" style="1" bestFit="1" customWidth="1"/>
    <col min="6" max="6" width="16.26953125" style="4" bestFit="1" customWidth="1"/>
    <col min="7" max="7" width="19.54296875" style="4" customWidth="1"/>
    <col min="8" max="25" width="19.54296875" style="1" customWidth="1"/>
    <col min="26" max="16384" width="9.1796875" style="1"/>
  </cols>
  <sheetData>
    <row r="1" spans="1:25" ht="29.15" customHeight="1">
      <c r="A1" s="119" t="s">
        <v>101</v>
      </c>
      <c r="B1" s="120"/>
      <c r="C1" s="120"/>
      <c r="D1" s="120"/>
      <c r="E1" s="120"/>
      <c r="F1" s="120"/>
      <c r="G1" s="120"/>
      <c r="H1" s="120"/>
      <c r="I1" s="120"/>
      <c r="J1" s="120"/>
      <c r="K1" s="120"/>
      <c r="L1" s="120"/>
      <c r="M1" s="120"/>
      <c r="N1" s="120"/>
      <c r="O1" s="120"/>
      <c r="P1" s="120"/>
      <c r="Q1" s="120"/>
      <c r="R1" s="120"/>
      <c r="S1" s="120"/>
      <c r="T1" s="120"/>
      <c r="U1" s="120"/>
      <c r="V1" s="120"/>
      <c r="W1" s="120"/>
      <c r="X1" s="120"/>
      <c r="Y1" s="120"/>
    </row>
    <row r="2" spans="1:25" s="3" customFormat="1" ht="63" customHeight="1" thickBot="1">
      <c r="A2" s="121" t="s">
        <v>100</v>
      </c>
      <c r="B2" s="122"/>
      <c r="C2" s="122"/>
      <c r="D2" s="122"/>
      <c r="E2" s="122"/>
      <c r="F2" s="122"/>
      <c r="G2" s="122"/>
      <c r="H2" s="122"/>
      <c r="I2" s="122"/>
      <c r="J2" s="122"/>
      <c r="K2" s="122"/>
      <c r="L2" s="122"/>
      <c r="M2" s="122"/>
      <c r="N2" s="122"/>
      <c r="O2" s="122"/>
      <c r="P2" s="122"/>
      <c r="Q2" s="122"/>
      <c r="R2" s="122"/>
      <c r="S2" s="122"/>
      <c r="T2" s="122"/>
      <c r="U2" s="122"/>
      <c r="V2" s="122"/>
      <c r="W2" s="122"/>
      <c r="X2" s="122"/>
      <c r="Y2" s="122"/>
    </row>
    <row r="3" spans="1:25" s="3" customFormat="1" ht="18" customHeight="1">
      <c r="A3" s="123" t="s">
        <v>1</v>
      </c>
      <c r="B3" s="123"/>
      <c r="C3" s="123"/>
      <c r="D3" s="123"/>
      <c r="E3" s="123"/>
      <c r="F3" s="123"/>
      <c r="G3" s="123"/>
      <c r="H3" s="123"/>
      <c r="I3" s="123"/>
      <c r="J3" s="123"/>
      <c r="K3" s="123"/>
      <c r="L3" s="123"/>
      <c r="M3" s="123"/>
      <c r="N3" s="123"/>
      <c r="O3" s="123"/>
      <c r="P3" s="123"/>
      <c r="Q3" s="123"/>
      <c r="R3" s="123"/>
      <c r="S3" s="123"/>
      <c r="T3" s="123"/>
      <c r="U3" s="123"/>
      <c r="V3" s="123"/>
      <c r="W3" s="123"/>
      <c r="X3" s="123"/>
      <c r="Y3" s="123"/>
    </row>
    <row r="4" spans="1:25" s="3" customFormat="1" ht="18" customHeight="1" thickBot="1">
      <c r="A4" s="124" t="s">
        <v>21</v>
      </c>
      <c r="B4" s="123"/>
      <c r="C4" s="123"/>
      <c r="D4" s="123"/>
      <c r="E4" s="123"/>
      <c r="F4" s="123"/>
      <c r="G4" s="123"/>
      <c r="H4" s="123"/>
      <c r="I4" s="123"/>
      <c r="J4" s="123"/>
      <c r="K4" s="123"/>
      <c r="L4" s="123"/>
      <c r="M4" s="123"/>
      <c r="N4" s="123"/>
      <c r="O4" s="123"/>
      <c r="P4" s="123"/>
      <c r="Q4" s="123"/>
      <c r="R4" s="123"/>
      <c r="S4" s="123"/>
      <c r="T4" s="123"/>
      <c r="U4" s="123"/>
      <c r="V4" s="123"/>
      <c r="W4" s="123"/>
      <c r="X4" s="123"/>
      <c r="Y4" s="123"/>
    </row>
    <row r="5" spans="1:25" ht="20.25" customHeight="1">
      <c r="A5" s="125" t="s">
        <v>2</v>
      </c>
      <c r="B5" s="125"/>
      <c r="C5" s="125"/>
      <c r="D5" s="125"/>
      <c r="E5" s="125"/>
      <c r="F5" s="125"/>
      <c r="G5" s="126"/>
      <c r="H5" s="127"/>
      <c r="I5" s="127"/>
      <c r="J5" s="127"/>
      <c r="K5" s="127"/>
      <c r="L5" s="128"/>
      <c r="M5" s="19"/>
      <c r="N5" s="19"/>
      <c r="O5" s="19"/>
      <c r="P5" s="19"/>
      <c r="Q5" s="19"/>
      <c r="R5" s="19"/>
      <c r="S5" s="19"/>
      <c r="T5" s="19"/>
      <c r="U5" s="19"/>
      <c r="V5" s="5"/>
      <c r="W5" s="5"/>
      <c r="X5" s="5"/>
      <c r="Y5" s="5"/>
    </row>
    <row r="6" spans="1:25" ht="20.25" customHeight="1">
      <c r="A6" s="111" t="s">
        <v>3</v>
      </c>
      <c r="B6" s="111"/>
      <c r="C6" s="111"/>
      <c r="D6" s="111"/>
      <c r="E6" s="111"/>
      <c r="F6" s="111"/>
      <c r="G6" s="112"/>
      <c r="H6" s="113"/>
      <c r="I6" s="113"/>
      <c r="J6" s="113"/>
      <c r="K6" s="113"/>
      <c r="L6" s="114"/>
      <c r="M6" s="19"/>
      <c r="N6" s="19"/>
      <c r="O6" s="19"/>
      <c r="P6" s="19"/>
      <c r="Q6" s="19"/>
      <c r="R6" s="19"/>
      <c r="S6" s="19"/>
      <c r="T6" s="19"/>
      <c r="U6" s="19"/>
      <c r="V6" s="5"/>
      <c r="W6" s="5"/>
      <c r="X6" s="5"/>
      <c r="Y6" s="5"/>
    </row>
    <row r="7" spans="1:25" ht="20.25" customHeight="1">
      <c r="A7" s="111" t="s">
        <v>4</v>
      </c>
      <c r="B7" s="111"/>
      <c r="C7" s="111"/>
      <c r="D7" s="111"/>
      <c r="E7" s="111"/>
      <c r="F7" s="111"/>
      <c r="G7" s="112"/>
      <c r="H7" s="113"/>
      <c r="I7" s="113"/>
      <c r="J7" s="113"/>
      <c r="K7" s="113"/>
      <c r="L7" s="114"/>
      <c r="M7" s="19"/>
      <c r="N7" s="19"/>
      <c r="O7" s="19"/>
      <c r="P7" s="19"/>
      <c r="Q7" s="19"/>
      <c r="R7" s="19"/>
      <c r="S7" s="19"/>
      <c r="T7" s="19"/>
      <c r="U7" s="19"/>
      <c r="V7" s="5"/>
      <c r="W7" s="5"/>
      <c r="X7" s="5"/>
      <c r="Y7" s="5"/>
    </row>
    <row r="8" spans="1:25" ht="20.25" customHeight="1">
      <c r="A8" s="111" t="s">
        <v>5</v>
      </c>
      <c r="B8" s="111"/>
      <c r="C8" s="111"/>
      <c r="D8" s="111"/>
      <c r="E8" s="111"/>
      <c r="F8" s="111"/>
      <c r="G8" s="112"/>
      <c r="H8" s="113"/>
      <c r="I8" s="113"/>
      <c r="J8" s="113"/>
      <c r="K8" s="113"/>
      <c r="L8" s="114"/>
      <c r="M8" s="19"/>
      <c r="N8" s="19"/>
      <c r="O8" s="19"/>
      <c r="P8" s="19"/>
      <c r="Q8" s="19"/>
      <c r="R8" s="19"/>
      <c r="S8" s="19"/>
      <c r="T8" s="19"/>
      <c r="U8" s="19"/>
      <c r="V8" s="5"/>
      <c r="W8" s="5"/>
      <c r="X8" s="5"/>
      <c r="Y8" s="5"/>
    </row>
    <row r="9" spans="1:25" ht="20.25" customHeight="1">
      <c r="A9" s="111" t="s">
        <v>6</v>
      </c>
      <c r="B9" s="111"/>
      <c r="C9" s="111"/>
      <c r="D9" s="111"/>
      <c r="E9" s="111"/>
      <c r="F9" s="111"/>
      <c r="G9" s="112"/>
      <c r="H9" s="113"/>
      <c r="I9" s="113"/>
      <c r="J9" s="113"/>
      <c r="K9" s="113"/>
      <c r="L9" s="114"/>
      <c r="M9" s="19"/>
      <c r="N9" s="19"/>
      <c r="O9" s="19"/>
      <c r="P9" s="19"/>
      <c r="Q9" s="19"/>
      <c r="R9" s="19"/>
      <c r="S9" s="19"/>
      <c r="T9" s="19"/>
      <c r="U9" s="19"/>
      <c r="V9" s="5"/>
      <c r="W9" s="5"/>
      <c r="X9" s="5"/>
      <c r="Y9" s="5"/>
    </row>
    <row r="10" spans="1:25" ht="20.25" customHeight="1">
      <c r="A10" s="111" t="s">
        <v>7</v>
      </c>
      <c r="B10" s="111"/>
      <c r="C10" s="111"/>
      <c r="D10" s="111"/>
      <c r="E10" s="111"/>
      <c r="F10" s="111"/>
      <c r="G10" s="112"/>
      <c r="H10" s="113"/>
      <c r="I10" s="113"/>
      <c r="J10" s="113"/>
      <c r="K10" s="113"/>
      <c r="L10" s="114"/>
      <c r="M10" s="19"/>
      <c r="N10" s="19"/>
      <c r="O10" s="19"/>
      <c r="P10" s="19"/>
      <c r="Q10" s="19"/>
      <c r="R10" s="19"/>
      <c r="S10" s="19"/>
      <c r="T10" s="19"/>
      <c r="U10" s="19"/>
      <c r="V10" s="5"/>
      <c r="W10" s="5"/>
      <c r="X10" s="5"/>
      <c r="Y10" s="5"/>
    </row>
    <row r="11" spans="1:25" ht="20.25" customHeight="1">
      <c r="A11" s="111" t="s">
        <v>8</v>
      </c>
      <c r="B11" s="111"/>
      <c r="C11" s="111"/>
      <c r="D11" s="111"/>
      <c r="E11" s="111"/>
      <c r="F11" s="111"/>
      <c r="G11" s="112"/>
      <c r="H11" s="113"/>
      <c r="I11" s="113"/>
      <c r="J11" s="113"/>
      <c r="K11" s="113"/>
      <c r="L11" s="114"/>
      <c r="M11" s="19"/>
      <c r="N11" s="19"/>
      <c r="O11" s="19"/>
      <c r="P11" s="19"/>
      <c r="Q11" s="19"/>
      <c r="R11" s="19"/>
      <c r="S11" s="19"/>
      <c r="T11" s="19"/>
      <c r="U11" s="19"/>
      <c r="V11" s="5"/>
      <c r="W11" s="5"/>
      <c r="X11" s="5"/>
      <c r="Y11" s="5"/>
    </row>
    <row r="12" spans="1:25" ht="20.25" customHeight="1">
      <c r="A12" s="111" t="s">
        <v>9</v>
      </c>
      <c r="B12" s="111"/>
      <c r="C12" s="111"/>
      <c r="D12" s="111"/>
      <c r="E12" s="111"/>
      <c r="F12" s="111"/>
      <c r="G12" s="112"/>
      <c r="H12" s="113"/>
      <c r="I12" s="113"/>
      <c r="J12" s="113"/>
      <c r="K12" s="113"/>
      <c r="L12" s="114"/>
      <c r="M12" s="19"/>
      <c r="N12" s="19"/>
      <c r="O12" s="19"/>
      <c r="P12" s="19"/>
      <c r="Q12" s="19"/>
      <c r="R12" s="19"/>
      <c r="S12" s="19"/>
      <c r="T12" s="19"/>
      <c r="U12" s="19"/>
      <c r="V12" s="5"/>
      <c r="W12" s="5"/>
      <c r="X12" s="5"/>
      <c r="Y12" s="5"/>
    </row>
    <row r="13" spans="1:25" ht="20.25" customHeight="1" thickBot="1">
      <c r="A13" s="115" t="s">
        <v>10</v>
      </c>
      <c r="B13" s="115"/>
      <c r="C13" s="115"/>
      <c r="D13" s="115"/>
      <c r="E13" s="115"/>
      <c r="F13" s="115"/>
      <c r="G13" s="116"/>
      <c r="H13" s="117"/>
      <c r="I13" s="117"/>
      <c r="J13" s="117"/>
      <c r="K13" s="117"/>
      <c r="L13" s="118"/>
      <c r="M13" s="19"/>
      <c r="N13" s="19"/>
      <c r="O13" s="19"/>
      <c r="P13" s="19"/>
      <c r="Q13" s="19"/>
      <c r="R13" s="19"/>
      <c r="S13" s="19"/>
      <c r="T13" s="19"/>
      <c r="U13" s="19"/>
      <c r="V13" s="5"/>
      <c r="W13" s="5"/>
      <c r="X13" s="5"/>
      <c r="Y13" s="5"/>
    </row>
    <row r="14" spans="1:25" s="3" customFormat="1" ht="28.5" customHeight="1">
      <c r="A14" s="97" t="s">
        <v>11</v>
      </c>
      <c r="B14" s="97"/>
      <c r="C14" s="98" t="s">
        <v>22</v>
      </c>
      <c r="D14" s="98"/>
      <c r="E14" s="98"/>
      <c r="F14" s="98"/>
      <c r="G14" s="98"/>
      <c r="H14" s="98"/>
      <c r="I14" s="98"/>
      <c r="J14" s="98"/>
      <c r="K14" s="98"/>
      <c r="L14" s="98"/>
      <c r="M14" s="98"/>
      <c r="N14" s="98"/>
      <c r="O14" s="98"/>
      <c r="P14" s="98"/>
      <c r="Q14" s="98"/>
      <c r="R14" s="98"/>
      <c r="S14" s="98"/>
      <c r="T14" s="98"/>
      <c r="U14" s="98"/>
      <c r="V14" s="98"/>
      <c r="W14" s="98"/>
      <c r="X14" s="98"/>
      <c r="Y14" s="98"/>
    </row>
    <row r="15" spans="1:25" s="3" customFormat="1" ht="29.5" customHeight="1">
      <c r="A15" s="97" t="s">
        <v>11</v>
      </c>
      <c r="B15" s="97"/>
      <c r="C15" s="98" t="s">
        <v>12</v>
      </c>
      <c r="D15" s="98"/>
      <c r="E15" s="98"/>
      <c r="F15" s="98"/>
      <c r="G15" s="98"/>
      <c r="H15" s="98"/>
      <c r="I15" s="98"/>
      <c r="J15" s="98"/>
      <c r="K15" s="98"/>
      <c r="L15" s="98"/>
      <c r="M15" s="98"/>
      <c r="N15" s="98"/>
      <c r="O15" s="98"/>
      <c r="P15" s="98"/>
      <c r="Q15" s="98"/>
      <c r="R15" s="98"/>
      <c r="S15" s="98"/>
      <c r="T15" s="98"/>
      <c r="U15" s="98"/>
      <c r="V15" s="98"/>
      <c r="W15" s="98"/>
      <c r="X15" s="98"/>
      <c r="Y15" s="98"/>
    </row>
    <row r="16" spans="1:25" s="14" customFormat="1" ht="13.5" thickBot="1">
      <c r="A16" s="99"/>
      <c r="B16" s="99"/>
      <c r="C16" s="99"/>
      <c r="D16" s="12"/>
      <c r="E16" s="12" t="s">
        <v>13</v>
      </c>
      <c r="F16" s="13" t="s">
        <v>14</v>
      </c>
      <c r="G16" s="13" t="s">
        <v>15</v>
      </c>
      <c r="H16" s="6" t="s">
        <v>16</v>
      </c>
      <c r="I16" s="6" t="s">
        <v>17</v>
      </c>
      <c r="J16" s="6"/>
      <c r="K16" s="6" t="s">
        <v>18</v>
      </c>
      <c r="L16" s="6" t="s">
        <v>19</v>
      </c>
      <c r="M16" s="6" t="s">
        <v>26</v>
      </c>
      <c r="N16" s="6" t="s">
        <v>27</v>
      </c>
      <c r="O16" s="6" t="s">
        <v>39</v>
      </c>
      <c r="P16" s="6" t="s">
        <v>40</v>
      </c>
      <c r="Q16" s="6" t="s">
        <v>41</v>
      </c>
      <c r="R16" s="6" t="s">
        <v>42</v>
      </c>
      <c r="S16" s="6" t="s">
        <v>43</v>
      </c>
      <c r="T16" s="6" t="s">
        <v>44</v>
      </c>
      <c r="U16" s="6" t="s">
        <v>45</v>
      </c>
      <c r="V16" s="6" t="s">
        <v>46</v>
      </c>
      <c r="W16" s="6" t="s">
        <v>47</v>
      </c>
      <c r="X16" s="6" t="s">
        <v>49</v>
      </c>
      <c r="Y16" s="6"/>
    </row>
    <row r="17" spans="1:25" s="3" customFormat="1" ht="63" customHeight="1">
      <c r="A17" s="100" t="s">
        <v>23</v>
      </c>
      <c r="B17" s="102" t="s">
        <v>24</v>
      </c>
      <c r="C17" s="102" t="s">
        <v>78</v>
      </c>
      <c r="D17" s="104" t="s">
        <v>74</v>
      </c>
      <c r="E17" s="66" t="s">
        <v>73</v>
      </c>
      <c r="F17" s="66" t="s">
        <v>25</v>
      </c>
      <c r="G17" s="66" t="s">
        <v>29</v>
      </c>
      <c r="H17" s="66" t="s">
        <v>98</v>
      </c>
      <c r="I17" s="66" t="s">
        <v>48</v>
      </c>
      <c r="J17" s="66" t="s">
        <v>99</v>
      </c>
      <c r="K17" s="66" t="s">
        <v>94</v>
      </c>
      <c r="L17" s="66" t="s">
        <v>50</v>
      </c>
      <c r="M17" s="93" t="s">
        <v>67</v>
      </c>
      <c r="N17" s="108" t="s">
        <v>36</v>
      </c>
      <c r="O17" s="109"/>
      <c r="P17" s="109"/>
      <c r="Q17" s="109"/>
      <c r="R17" s="109"/>
      <c r="S17" s="109"/>
      <c r="T17" s="109"/>
      <c r="U17" s="110"/>
      <c r="V17" s="93" t="s">
        <v>53</v>
      </c>
      <c r="W17" s="93" t="s">
        <v>68</v>
      </c>
      <c r="X17" s="93" t="s">
        <v>69</v>
      </c>
      <c r="Y17" s="106" t="s">
        <v>61</v>
      </c>
    </row>
    <row r="18" spans="1:25" s="3" customFormat="1" ht="94" customHeight="1">
      <c r="A18" s="101"/>
      <c r="B18" s="103"/>
      <c r="C18" s="103"/>
      <c r="D18" s="105"/>
      <c r="E18" s="67"/>
      <c r="F18" s="67"/>
      <c r="G18" s="67"/>
      <c r="H18" s="67"/>
      <c r="I18" s="67"/>
      <c r="J18" s="67"/>
      <c r="K18" s="67"/>
      <c r="L18" s="67"/>
      <c r="M18" s="94"/>
      <c r="N18" s="55" t="s">
        <v>37</v>
      </c>
      <c r="O18" s="55" t="s">
        <v>51</v>
      </c>
      <c r="P18" s="55" t="s">
        <v>63</v>
      </c>
      <c r="Q18" s="55" t="s">
        <v>64</v>
      </c>
      <c r="R18" s="55" t="s">
        <v>65</v>
      </c>
      <c r="S18" s="24" t="s">
        <v>66</v>
      </c>
      <c r="T18" s="55" t="s">
        <v>38</v>
      </c>
      <c r="U18" s="55" t="s">
        <v>52</v>
      </c>
      <c r="V18" s="94"/>
      <c r="W18" s="94"/>
      <c r="X18" s="94"/>
      <c r="Y18" s="107"/>
    </row>
    <row r="19" spans="1:25" s="3" customFormat="1" ht="25" customHeight="1">
      <c r="A19" s="95" t="s">
        <v>85</v>
      </c>
      <c r="B19" s="96"/>
      <c r="C19" s="96"/>
      <c r="D19" s="96"/>
      <c r="E19" s="51"/>
      <c r="F19" s="26"/>
      <c r="G19" s="26"/>
      <c r="H19" s="27"/>
      <c r="I19" s="27"/>
      <c r="J19" s="27"/>
      <c r="K19" s="27"/>
      <c r="L19" s="27"/>
      <c r="M19" s="27"/>
      <c r="N19" s="27"/>
      <c r="O19" s="27"/>
      <c r="P19" s="27"/>
      <c r="Q19" s="27"/>
      <c r="R19" s="27"/>
      <c r="S19" s="27"/>
      <c r="T19" s="27"/>
      <c r="U19" s="27"/>
      <c r="V19" s="27"/>
      <c r="W19" s="27"/>
      <c r="X19" s="27"/>
      <c r="Y19" s="32"/>
    </row>
    <row r="20" spans="1:25" s="3" customFormat="1" ht="25" customHeight="1">
      <c r="A20" s="33">
        <v>1</v>
      </c>
      <c r="B20" s="8" t="s">
        <v>70</v>
      </c>
      <c r="C20" s="9" t="s">
        <v>79</v>
      </c>
      <c r="D20" s="25" t="s">
        <v>75</v>
      </c>
      <c r="E20" s="7">
        <v>1</v>
      </c>
      <c r="F20" s="10">
        <v>450</v>
      </c>
      <c r="G20" s="16">
        <f t="shared" ref="G20:G27" si="0">+F20*E20</f>
        <v>450</v>
      </c>
      <c r="H20" s="20"/>
      <c r="I20" s="20"/>
      <c r="J20" s="20"/>
      <c r="K20" s="20"/>
      <c r="L20" s="45">
        <f>+G20+H20+I20+K20</f>
        <v>450</v>
      </c>
      <c r="M20" s="45">
        <f t="shared" ref="M20:M27" si="1">+L20*12</f>
        <v>5400</v>
      </c>
      <c r="N20" s="11"/>
      <c r="O20" s="11">
        <f t="shared" ref="O20:O27" si="2">+N20*E20</f>
        <v>0</v>
      </c>
      <c r="P20" s="11"/>
      <c r="Q20" s="11">
        <f t="shared" ref="Q20:Q27" si="3">+P20*E20</f>
        <v>0</v>
      </c>
      <c r="R20" s="11">
        <f t="shared" ref="R20:R27" si="4">+Q20+O20</f>
        <v>0</v>
      </c>
      <c r="S20" s="11">
        <f t="shared" ref="S20:S27" si="5">+R20*12</f>
        <v>0</v>
      </c>
      <c r="T20" s="11"/>
      <c r="U20" s="11">
        <f t="shared" ref="U20:U27" si="6">+T20*E20</f>
        <v>0</v>
      </c>
      <c r="V20" s="22">
        <f>+U20+S20</f>
        <v>0</v>
      </c>
      <c r="W20" s="17">
        <f>+F20</f>
        <v>450</v>
      </c>
      <c r="X20" s="17">
        <f t="shared" ref="X20:X27" si="7">+W20*E20</f>
        <v>450</v>
      </c>
      <c r="Y20" s="34">
        <f>+V20+M20+X20</f>
        <v>5850</v>
      </c>
    </row>
    <row r="21" spans="1:25" s="3" customFormat="1" ht="25" customHeight="1">
      <c r="A21" s="33">
        <v>2</v>
      </c>
      <c r="B21" s="8" t="s">
        <v>70</v>
      </c>
      <c r="C21" s="9" t="s">
        <v>80</v>
      </c>
      <c r="D21" s="25" t="s">
        <v>75</v>
      </c>
      <c r="E21" s="7">
        <v>1</v>
      </c>
      <c r="F21" s="10">
        <v>450</v>
      </c>
      <c r="G21" s="16">
        <f t="shared" si="0"/>
        <v>450</v>
      </c>
      <c r="H21" s="20"/>
      <c r="I21" s="20"/>
      <c r="J21" s="20"/>
      <c r="K21" s="20"/>
      <c r="L21" s="45">
        <f t="shared" ref="L21:L27" si="8">+G21+H21+I21+K21</f>
        <v>450</v>
      </c>
      <c r="M21" s="45">
        <f t="shared" si="1"/>
        <v>5400</v>
      </c>
      <c r="N21" s="11"/>
      <c r="O21" s="11">
        <f t="shared" si="2"/>
        <v>0</v>
      </c>
      <c r="P21" s="11"/>
      <c r="Q21" s="11">
        <f t="shared" si="3"/>
        <v>0</v>
      </c>
      <c r="R21" s="11">
        <f t="shared" si="4"/>
        <v>0</v>
      </c>
      <c r="S21" s="11">
        <f t="shared" si="5"/>
        <v>0</v>
      </c>
      <c r="T21" s="11"/>
      <c r="U21" s="11">
        <f t="shared" si="6"/>
        <v>0</v>
      </c>
      <c r="V21" s="22">
        <f t="shared" ref="V21:V27" si="9">+U21+S21</f>
        <v>0</v>
      </c>
      <c r="W21" s="17">
        <f t="shared" ref="W21:W27" si="10">+F21</f>
        <v>450</v>
      </c>
      <c r="X21" s="17">
        <f t="shared" si="7"/>
        <v>450</v>
      </c>
      <c r="Y21" s="34">
        <f t="shared" ref="Y21:Y24" si="11">+V21+M21+X21</f>
        <v>5850</v>
      </c>
    </row>
    <row r="22" spans="1:25" s="3" customFormat="1" ht="25" customHeight="1">
      <c r="A22" s="33">
        <v>3</v>
      </c>
      <c r="B22" s="8" t="s">
        <v>70</v>
      </c>
      <c r="C22" s="9" t="s">
        <v>81</v>
      </c>
      <c r="D22" s="25" t="s">
        <v>75</v>
      </c>
      <c r="E22" s="7">
        <v>1</v>
      </c>
      <c r="F22" s="10">
        <v>450</v>
      </c>
      <c r="G22" s="16">
        <f t="shared" si="0"/>
        <v>450</v>
      </c>
      <c r="H22" s="20"/>
      <c r="I22" s="20"/>
      <c r="J22" s="20"/>
      <c r="K22" s="20"/>
      <c r="L22" s="45">
        <f t="shared" si="8"/>
        <v>450</v>
      </c>
      <c r="M22" s="45">
        <f t="shared" si="1"/>
        <v>5400</v>
      </c>
      <c r="N22" s="11"/>
      <c r="O22" s="11">
        <f t="shared" si="2"/>
        <v>0</v>
      </c>
      <c r="P22" s="11"/>
      <c r="Q22" s="11">
        <f t="shared" si="3"/>
        <v>0</v>
      </c>
      <c r="R22" s="11">
        <f t="shared" si="4"/>
        <v>0</v>
      </c>
      <c r="S22" s="11">
        <f t="shared" si="5"/>
        <v>0</v>
      </c>
      <c r="T22" s="11"/>
      <c r="U22" s="11">
        <f t="shared" si="6"/>
        <v>0</v>
      </c>
      <c r="V22" s="22">
        <f t="shared" si="9"/>
        <v>0</v>
      </c>
      <c r="W22" s="17">
        <f t="shared" si="10"/>
        <v>450</v>
      </c>
      <c r="X22" s="17">
        <f t="shared" si="7"/>
        <v>450</v>
      </c>
      <c r="Y22" s="34">
        <f t="shared" si="11"/>
        <v>5850</v>
      </c>
    </row>
    <row r="23" spans="1:25" s="3" customFormat="1" ht="25" customHeight="1">
      <c r="A23" s="33">
        <v>4</v>
      </c>
      <c r="B23" s="8" t="s">
        <v>71</v>
      </c>
      <c r="C23" s="9" t="s">
        <v>82</v>
      </c>
      <c r="D23" s="25" t="s">
        <v>76</v>
      </c>
      <c r="E23" s="7">
        <v>1</v>
      </c>
      <c r="F23" s="10">
        <v>450</v>
      </c>
      <c r="G23" s="16">
        <f t="shared" si="0"/>
        <v>450</v>
      </c>
      <c r="H23" s="20"/>
      <c r="I23" s="20"/>
      <c r="J23" s="20"/>
      <c r="K23" s="20"/>
      <c r="L23" s="45">
        <f t="shared" si="8"/>
        <v>450</v>
      </c>
      <c r="M23" s="45">
        <f t="shared" si="1"/>
        <v>5400</v>
      </c>
      <c r="N23" s="11"/>
      <c r="O23" s="11">
        <f t="shared" si="2"/>
        <v>0</v>
      </c>
      <c r="P23" s="11"/>
      <c r="Q23" s="11">
        <f t="shared" si="3"/>
        <v>0</v>
      </c>
      <c r="R23" s="11">
        <f t="shared" si="4"/>
        <v>0</v>
      </c>
      <c r="S23" s="11">
        <f t="shared" si="5"/>
        <v>0</v>
      </c>
      <c r="T23" s="11"/>
      <c r="U23" s="11">
        <f t="shared" si="6"/>
        <v>0</v>
      </c>
      <c r="V23" s="22">
        <f t="shared" si="9"/>
        <v>0</v>
      </c>
      <c r="W23" s="17">
        <f t="shared" si="10"/>
        <v>450</v>
      </c>
      <c r="X23" s="17">
        <f t="shared" si="7"/>
        <v>450</v>
      </c>
      <c r="Y23" s="34">
        <f t="shared" si="11"/>
        <v>5850</v>
      </c>
    </row>
    <row r="24" spans="1:25" s="3" customFormat="1" ht="25" customHeight="1">
      <c r="A24" s="33">
        <v>5</v>
      </c>
      <c r="B24" s="8" t="s">
        <v>70</v>
      </c>
      <c r="C24" s="9" t="s">
        <v>83</v>
      </c>
      <c r="D24" s="25" t="s">
        <v>76</v>
      </c>
      <c r="E24" s="7">
        <v>1</v>
      </c>
      <c r="F24" s="10">
        <v>450</v>
      </c>
      <c r="G24" s="16">
        <f t="shared" si="0"/>
        <v>450</v>
      </c>
      <c r="H24" s="20"/>
      <c r="I24" s="20"/>
      <c r="J24" s="20"/>
      <c r="K24" s="20"/>
      <c r="L24" s="45">
        <f t="shared" si="8"/>
        <v>450</v>
      </c>
      <c r="M24" s="45">
        <f t="shared" si="1"/>
        <v>5400</v>
      </c>
      <c r="N24" s="11"/>
      <c r="O24" s="11">
        <f t="shared" si="2"/>
        <v>0</v>
      </c>
      <c r="P24" s="11"/>
      <c r="Q24" s="11">
        <f t="shared" si="3"/>
        <v>0</v>
      </c>
      <c r="R24" s="11">
        <f t="shared" si="4"/>
        <v>0</v>
      </c>
      <c r="S24" s="11">
        <f t="shared" si="5"/>
        <v>0</v>
      </c>
      <c r="T24" s="11"/>
      <c r="U24" s="11">
        <f t="shared" si="6"/>
        <v>0</v>
      </c>
      <c r="V24" s="22">
        <f t="shared" si="9"/>
        <v>0</v>
      </c>
      <c r="W24" s="17">
        <f t="shared" si="10"/>
        <v>450</v>
      </c>
      <c r="X24" s="17">
        <f t="shared" si="7"/>
        <v>450</v>
      </c>
      <c r="Y24" s="34">
        <f t="shared" si="11"/>
        <v>5850</v>
      </c>
    </row>
    <row r="25" spans="1:25" s="3" customFormat="1" ht="25" customHeight="1">
      <c r="A25" s="56">
        <v>6</v>
      </c>
      <c r="B25" s="57" t="s">
        <v>72</v>
      </c>
      <c r="C25" s="58" t="s">
        <v>93</v>
      </c>
      <c r="D25" s="59" t="s">
        <v>77</v>
      </c>
      <c r="E25" s="60">
        <v>1</v>
      </c>
      <c r="F25" s="61">
        <v>500</v>
      </c>
      <c r="G25" s="16">
        <f t="shared" si="0"/>
        <v>500</v>
      </c>
      <c r="H25" s="20"/>
      <c r="I25" s="20"/>
      <c r="J25" s="20"/>
      <c r="K25" s="20"/>
      <c r="L25" s="45">
        <f t="shared" si="8"/>
        <v>500</v>
      </c>
      <c r="M25" s="45">
        <f t="shared" si="1"/>
        <v>6000</v>
      </c>
      <c r="N25" s="11"/>
      <c r="O25" s="11">
        <f t="shared" si="2"/>
        <v>0</v>
      </c>
      <c r="P25" s="11"/>
      <c r="Q25" s="11">
        <f t="shared" si="3"/>
        <v>0</v>
      </c>
      <c r="R25" s="11">
        <f t="shared" si="4"/>
        <v>0</v>
      </c>
      <c r="S25" s="11">
        <f t="shared" si="5"/>
        <v>0</v>
      </c>
      <c r="T25" s="11"/>
      <c r="U25" s="11">
        <f t="shared" si="6"/>
        <v>0</v>
      </c>
      <c r="V25" s="22">
        <f t="shared" si="9"/>
        <v>0</v>
      </c>
      <c r="W25" s="17">
        <f t="shared" si="10"/>
        <v>500</v>
      </c>
      <c r="X25" s="17">
        <f t="shared" si="7"/>
        <v>500</v>
      </c>
      <c r="Y25" s="34">
        <f>+V25+M25+X25</f>
        <v>6500</v>
      </c>
    </row>
    <row r="26" spans="1:25" s="3" customFormat="1" ht="25" customHeight="1">
      <c r="A26" s="33">
        <v>7</v>
      </c>
      <c r="B26" s="8" t="s">
        <v>70</v>
      </c>
      <c r="C26" s="9" t="s">
        <v>93</v>
      </c>
      <c r="D26" s="25" t="s">
        <v>75</v>
      </c>
      <c r="E26" s="7">
        <v>1</v>
      </c>
      <c r="F26" s="10">
        <v>450</v>
      </c>
      <c r="G26" s="16">
        <f t="shared" si="0"/>
        <v>450</v>
      </c>
      <c r="H26" s="20"/>
      <c r="I26" s="20"/>
      <c r="J26" s="20"/>
      <c r="K26" s="20"/>
      <c r="L26" s="45">
        <f t="shared" si="8"/>
        <v>450</v>
      </c>
      <c r="M26" s="45">
        <f t="shared" si="1"/>
        <v>5400</v>
      </c>
      <c r="N26" s="11"/>
      <c r="O26" s="11">
        <f t="shared" si="2"/>
        <v>0</v>
      </c>
      <c r="P26" s="11"/>
      <c r="Q26" s="11">
        <f t="shared" si="3"/>
        <v>0</v>
      </c>
      <c r="R26" s="11">
        <f t="shared" si="4"/>
        <v>0</v>
      </c>
      <c r="S26" s="11">
        <f t="shared" si="5"/>
        <v>0</v>
      </c>
      <c r="T26" s="11"/>
      <c r="U26" s="11">
        <f t="shared" si="6"/>
        <v>0</v>
      </c>
      <c r="V26" s="22">
        <f t="shared" si="9"/>
        <v>0</v>
      </c>
      <c r="W26" s="17">
        <f t="shared" si="10"/>
        <v>450</v>
      </c>
      <c r="X26" s="17">
        <f t="shared" si="7"/>
        <v>450</v>
      </c>
      <c r="Y26" s="34">
        <f>+V26+M26+X26</f>
        <v>5850</v>
      </c>
    </row>
    <row r="27" spans="1:25" s="3" customFormat="1" ht="25" customHeight="1">
      <c r="A27" s="33">
        <v>8</v>
      </c>
      <c r="B27" s="8" t="s">
        <v>71</v>
      </c>
      <c r="C27" s="9" t="s">
        <v>84</v>
      </c>
      <c r="D27" s="25" t="s">
        <v>76</v>
      </c>
      <c r="E27" s="7">
        <v>1</v>
      </c>
      <c r="F27" s="10">
        <v>450</v>
      </c>
      <c r="G27" s="16">
        <f t="shared" si="0"/>
        <v>450</v>
      </c>
      <c r="H27" s="20"/>
      <c r="I27" s="20"/>
      <c r="J27" s="20"/>
      <c r="K27" s="20"/>
      <c r="L27" s="45">
        <f t="shared" si="8"/>
        <v>450</v>
      </c>
      <c r="M27" s="45">
        <f t="shared" si="1"/>
        <v>5400</v>
      </c>
      <c r="N27" s="11"/>
      <c r="O27" s="11">
        <f t="shared" si="2"/>
        <v>0</v>
      </c>
      <c r="P27" s="11"/>
      <c r="Q27" s="11">
        <f t="shared" si="3"/>
        <v>0</v>
      </c>
      <c r="R27" s="11">
        <f t="shared" si="4"/>
        <v>0</v>
      </c>
      <c r="S27" s="11">
        <f t="shared" si="5"/>
        <v>0</v>
      </c>
      <c r="T27" s="11"/>
      <c r="U27" s="11">
        <f t="shared" si="6"/>
        <v>0</v>
      </c>
      <c r="V27" s="22">
        <f t="shared" si="9"/>
        <v>0</v>
      </c>
      <c r="W27" s="17">
        <f t="shared" si="10"/>
        <v>450</v>
      </c>
      <c r="X27" s="17">
        <f t="shared" si="7"/>
        <v>450</v>
      </c>
      <c r="Y27" s="34">
        <f>+V27+M27+X27</f>
        <v>5850</v>
      </c>
    </row>
    <row r="28" spans="1:25" s="3" customFormat="1" ht="25" customHeight="1">
      <c r="A28" s="78" t="s">
        <v>86</v>
      </c>
      <c r="B28" s="79"/>
      <c r="C28" s="79"/>
      <c r="D28" s="79"/>
      <c r="E28" s="53"/>
      <c r="F28" s="28"/>
      <c r="G28" s="28"/>
      <c r="H28" s="29"/>
      <c r="I28" s="29"/>
      <c r="J28" s="29"/>
      <c r="K28" s="29"/>
      <c r="L28" s="30"/>
      <c r="M28" s="30"/>
      <c r="N28" s="30"/>
      <c r="O28" s="30"/>
      <c r="P28" s="30"/>
      <c r="Q28" s="30"/>
      <c r="R28" s="30"/>
      <c r="S28" s="30"/>
      <c r="T28" s="30"/>
      <c r="U28" s="30"/>
      <c r="V28" s="30"/>
      <c r="W28" s="31"/>
      <c r="X28" s="31"/>
      <c r="Y28" s="35"/>
    </row>
    <row r="29" spans="1:25" s="3" customFormat="1" ht="25" customHeight="1">
      <c r="A29" s="33">
        <v>9</v>
      </c>
      <c r="B29" s="8" t="s">
        <v>70</v>
      </c>
      <c r="C29" s="9" t="s">
        <v>81</v>
      </c>
      <c r="D29" s="25" t="s">
        <v>75</v>
      </c>
      <c r="E29" s="7">
        <v>1</v>
      </c>
      <c r="F29" s="10">
        <v>450</v>
      </c>
      <c r="G29" s="16">
        <f t="shared" ref="G29:G34" si="12">+F29*E29</f>
        <v>450</v>
      </c>
      <c r="H29" s="20"/>
      <c r="I29" s="20"/>
      <c r="J29" s="20"/>
      <c r="K29" s="20"/>
      <c r="L29" s="11">
        <f t="shared" ref="L29:L34" si="13">+G29+H29+I29+K29</f>
        <v>450</v>
      </c>
      <c r="M29" s="11">
        <f t="shared" ref="M29:M34" si="14">+L29*12</f>
        <v>5400</v>
      </c>
      <c r="N29" s="21"/>
      <c r="O29" s="11">
        <f t="shared" ref="O29:O34" si="15">+N29*E29</f>
        <v>0</v>
      </c>
      <c r="P29" s="11"/>
      <c r="Q29" s="11">
        <f t="shared" ref="Q29:Q34" si="16">+P29*E29</f>
        <v>0</v>
      </c>
      <c r="R29" s="11">
        <f t="shared" ref="R29:R34" si="17">+Q29+O29</f>
        <v>0</v>
      </c>
      <c r="S29" s="11">
        <f t="shared" ref="S29:S34" si="18">+R29*12</f>
        <v>0</v>
      </c>
      <c r="T29" s="11"/>
      <c r="U29" s="11">
        <f>+T29*E29</f>
        <v>0</v>
      </c>
      <c r="V29" s="22">
        <f t="shared" ref="V29:V34" si="19">+U29+S29</f>
        <v>0</v>
      </c>
      <c r="W29" s="17">
        <f t="shared" ref="W29:W34" si="20">+F29</f>
        <v>450</v>
      </c>
      <c r="X29" s="17">
        <f t="shared" ref="X29:X34" si="21">+W29*E29</f>
        <v>450</v>
      </c>
      <c r="Y29" s="34">
        <f>+V29+M29+X29</f>
        <v>5850</v>
      </c>
    </row>
    <row r="30" spans="1:25" s="3" customFormat="1" ht="25" customHeight="1">
      <c r="A30" s="33">
        <v>10</v>
      </c>
      <c r="B30" s="8" t="s">
        <v>70</v>
      </c>
      <c r="C30" s="9" t="s">
        <v>87</v>
      </c>
      <c r="D30" s="25" t="s">
        <v>75</v>
      </c>
      <c r="E30" s="7">
        <v>1</v>
      </c>
      <c r="F30" s="10">
        <v>450</v>
      </c>
      <c r="G30" s="16">
        <f t="shared" si="12"/>
        <v>450</v>
      </c>
      <c r="H30" s="20"/>
      <c r="I30" s="20"/>
      <c r="J30" s="20"/>
      <c r="K30" s="20"/>
      <c r="L30" s="11">
        <f t="shared" si="13"/>
        <v>450</v>
      </c>
      <c r="M30" s="11">
        <f t="shared" si="14"/>
        <v>5400</v>
      </c>
      <c r="N30" s="21"/>
      <c r="O30" s="11">
        <f t="shared" si="15"/>
        <v>0</v>
      </c>
      <c r="P30" s="11"/>
      <c r="Q30" s="11">
        <f t="shared" si="16"/>
        <v>0</v>
      </c>
      <c r="R30" s="11">
        <f t="shared" si="17"/>
        <v>0</v>
      </c>
      <c r="S30" s="11">
        <f t="shared" si="18"/>
        <v>0</v>
      </c>
      <c r="T30" s="11"/>
      <c r="U30" s="11">
        <f t="shared" ref="U30:U34" si="22">+T30*E30</f>
        <v>0</v>
      </c>
      <c r="V30" s="22">
        <f t="shared" si="19"/>
        <v>0</v>
      </c>
      <c r="W30" s="17">
        <f t="shared" si="20"/>
        <v>450</v>
      </c>
      <c r="X30" s="17">
        <f t="shared" si="21"/>
        <v>450</v>
      </c>
      <c r="Y30" s="34">
        <f t="shared" ref="Y30:Y34" si="23">+V30+M30+X30</f>
        <v>5850</v>
      </c>
    </row>
    <row r="31" spans="1:25" s="3" customFormat="1" ht="25" customHeight="1">
      <c r="A31" s="33">
        <v>11</v>
      </c>
      <c r="B31" s="8" t="s">
        <v>70</v>
      </c>
      <c r="C31" s="9" t="s">
        <v>88</v>
      </c>
      <c r="D31" s="25" t="s">
        <v>76</v>
      </c>
      <c r="E31" s="7">
        <v>2</v>
      </c>
      <c r="F31" s="10">
        <v>450</v>
      </c>
      <c r="G31" s="16">
        <f t="shared" si="12"/>
        <v>900</v>
      </c>
      <c r="H31" s="20"/>
      <c r="I31" s="20"/>
      <c r="J31" s="20"/>
      <c r="K31" s="20"/>
      <c r="L31" s="11">
        <f t="shared" si="13"/>
        <v>900</v>
      </c>
      <c r="M31" s="11">
        <f t="shared" si="14"/>
        <v>10800</v>
      </c>
      <c r="N31" s="21"/>
      <c r="O31" s="11">
        <f t="shared" si="15"/>
        <v>0</v>
      </c>
      <c r="P31" s="11"/>
      <c r="Q31" s="11">
        <f t="shared" si="16"/>
        <v>0</v>
      </c>
      <c r="R31" s="11">
        <f t="shared" si="17"/>
        <v>0</v>
      </c>
      <c r="S31" s="11">
        <f t="shared" si="18"/>
        <v>0</v>
      </c>
      <c r="T31" s="11"/>
      <c r="U31" s="11">
        <f t="shared" si="22"/>
        <v>0</v>
      </c>
      <c r="V31" s="22">
        <f t="shared" si="19"/>
        <v>0</v>
      </c>
      <c r="W31" s="17">
        <f t="shared" si="20"/>
        <v>450</v>
      </c>
      <c r="X31" s="17">
        <f t="shared" si="21"/>
        <v>900</v>
      </c>
      <c r="Y31" s="34">
        <f t="shared" si="23"/>
        <v>11700</v>
      </c>
    </row>
    <row r="32" spans="1:25" s="3" customFormat="1" ht="25" customHeight="1">
      <c r="A32" s="33">
        <v>12</v>
      </c>
      <c r="B32" s="8" t="s">
        <v>71</v>
      </c>
      <c r="C32" s="9" t="s">
        <v>88</v>
      </c>
      <c r="D32" s="25" t="s">
        <v>76</v>
      </c>
      <c r="E32" s="7">
        <v>1</v>
      </c>
      <c r="F32" s="10">
        <v>450</v>
      </c>
      <c r="G32" s="16">
        <f t="shared" si="12"/>
        <v>450</v>
      </c>
      <c r="H32" s="20"/>
      <c r="I32" s="20"/>
      <c r="J32" s="20"/>
      <c r="K32" s="20"/>
      <c r="L32" s="11">
        <f t="shared" si="13"/>
        <v>450</v>
      </c>
      <c r="M32" s="11">
        <f t="shared" si="14"/>
        <v>5400</v>
      </c>
      <c r="N32" s="21"/>
      <c r="O32" s="11">
        <f t="shared" si="15"/>
        <v>0</v>
      </c>
      <c r="P32" s="11"/>
      <c r="Q32" s="11">
        <f t="shared" si="16"/>
        <v>0</v>
      </c>
      <c r="R32" s="11">
        <f t="shared" si="17"/>
        <v>0</v>
      </c>
      <c r="S32" s="11">
        <f t="shared" si="18"/>
        <v>0</v>
      </c>
      <c r="T32" s="11"/>
      <c r="U32" s="11">
        <f t="shared" si="22"/>
        <v>0</v>
      </c>
      <c r="V32" s="22">
        <f t="shared" si="19"/>
        <v>0</v>
      </c>
      <c r="W32" s="17">
        <f t="shared" si="20"/>
        <v>450</v>
      </c>
      <c r="X32" s="17">
        <f t="shared" si="21"/>
        <v>450</v>
      </c>
      <c r="Y32" s="34">
        <f t="shared" si="23"/>
        <v>5850</v>
      </c>
    </row>
    <row r="33" spans="1:25" s="3" customFormat="1" ht="25" customHeight="1">
      <c r="A33" s="33">
        <v>13</v>
      </c>
      <c r="B33" s="8" t="s">
        <v>70</v>
      </c>
      <c r="C33" s="9" t="s">
        <v>81</v>
      </c>
      <c r="D33" s="25" t="s">
        <v>76</v>
      </c>
      <c r="E33" s="7">
        <v>1</v>
      </c>
      <c r="F33" s="10">
        <v>450</v>
      </c>
      <c r="G33" s="16">
        <f t="shared" si="12"/>
        <v>450</v>
      </c>
      <c r="H33" s="20"/>
      <c r="I33" s="20"/>
      <c r="J33" s="20"/>
      <c r="K33" s="20"/>
      <c r="L33" s="11">
        <f t="shared" si="13"/>
        <v>450</v>
      </c>
      <c r="M33" s="11">
        <f t="shared" si="14"/>
        <v>5400</v>
      </c>
      <c r="N33" s="21"/>
      <c r="O33" s="11">
        <f t="shared" si="15"/>
        <v>0</v>
      </c>
      <c r="P33" s="11"/>
      <c r="Q33" s="11">
        <f t="shared" si="16"/>
        <v>0</v>
      </c>
      <c r="R33" s="11">
        <f t="shared" si="17"/>
        <v>0</v>
      </c>
      <c r="S33" s="11">
        <f t="shared" si="18"/>
        <v>0</v>
      </c>
      <c r="T33" s="11"/>
      <c r="U33" s="11">
        <f t="shared" si="22"/>
        <v>0</v>
      </c>
      <c r="V33" s="22">
        <f t="shared" si="19"/>
        <v>0</v>
      </c>
      <c r="W33" s="17">
        <f t="shared" si="20"/>
        <v>450</v>
      </c>
      <c r="X33" s="17">
        <f t="shared" si="21"/>
        <v>450</v>
      </c>
      <c r="Y33" s="34">
        <f t="shared" si="23"/>
        <v>5850</v>
      </c>
    </row>
    <row r="34" spans="1:25" s="3" customFormat="1" ht="25" customHeight="1">
      <c r="A34" s="33">
        <v>14</v>
      </c>
      <c r="B34" s="8" t="s">
        <v>70</v>
      </c>
      <c r="C34" s="9" t="s">
        <v>89</v>
      </c>
      <c r="D34" s="25" t="s">
        <v>76</v>
      </c>
      <c r="E34" s="7">
        <v>1</v>
      </c>
      <c r="F34" s="10">
        <v>450</v>
      </c>
      <c r="G34" s="16">
        <f t="shared" si="12"/>
        <v>450</v>
      </c>
      <c r="H34" s="20"/>
      <c r="I34" s="20"/>
      <c r="J34" s="20"/>
      <c r="K34" s="20"/>
      <c r="L34" s="11">
        <f t="shared" si="13"/>
        <v>450</v>
      </c>
      <c r="M34" s="11">
        <f t="shared" si="14"/>
        <v>5400</v>
      </c>
      <c r="N34" s="21"/>
      <c r="O34" s="11">
        <f t="shared" si="15"/>
        <v>0</v>
      </c>
      <c r="P34" s="11"/>
      <c r="Q34" s="11">
        <f t="shared" si="16"/>
        <v>0</v>
      </c>
      <c r="R34" s="11">
        <f t="shared" si="17"/>
        <v>0</v>
      </c>
      <c r="S34" s="11">
        <f t="shared" si="18"/>
        <v>0</v>
      </c>
      <c r="T34" s="11"/>
      <c r="U34" s="11">
        <f t="shared" si="22"/>
        <v>0</v>
      </c>
      <c r="V34" s="22">
        <f t="shared" si="19"/>
        <v>0</v>
      </c>
      <c r="W34" s="17">
        <f t="shared" si="20"/>
        <v>450</v>
      </c>
      <c r="X34" s="17">
        <f t="shared" si="21"/>
        <v>450</v>
      </c>
      <c r="Y34" s="34">
        <f t="shared" si="23"/>
        <v>5850</v>
      </c>
    </row>
    <row r="35" spans="1:25" s="3" customFormat="1" ht="25" customHeight="1">
      <c r="A35" s="78" t="s">
        <v>60</v>
      </c>
      <c r="B35" s="79"/>
      <c r="C35" s="79"/>
      <c r="D35" s="79"/>
      <c r="E35" s="53"/>
      <c r="F35" s="28"/>
      <c r="G35" s="28"/>
      <c r="H35" s="29"/>
      <c r="I35" s="29"/>
      <c r="J35" s="29"/>
      <c r="K35" s="29"/>
      <c r="L35" s="30"/>
      <c r="M35" s="30"/>
      <c r="N35" s="30"/>
      <c r="O35" s="30"/>
      <c r="P35" s="30"/>
      <c r="Q35" s="30"/>
      <c r="R35" s="30"/>
      <c r="S35" s="30"/>
      <c r="T35" s="30"/>
      <c r="U35" s="30"/>
      <c r="V35" s="30"/>
      <c r="W35" s="31"/>
      <c r="X35" s="31"/>
      <c r="Y35" s="35"/>
    </row>
    <row r="36" spans="1:25" s="3" customFormat="1" ht="25" customHeight="1">
      <c r="A36" s="33">
        <v>15</v>
      </c>
      <c r="B36" s="8" t="s">
        <v>70</v>
      </c>
      <c r="C36" s="9" t="s">
        <v>79</v>
      </c>
      <c r="D36" s="25" t="s">
        <v>75</v>
      </c>
      <c r="E36" s="7">
        <v>3</v>
      </c>
      <c r="F36" s="10">
        <v>450</v>
      </c>
      <c r="G36" s="16">
        <f>+F36*E36</f>
        <v>1350</v>
      </c>
      <c r="H36" s="20"/>
      <c r="I36" s="20"/>
      <c r="J36" s="20"/>
      <c r="K36" s="20"/>
      <c r="L36" s="11">
        <f>+G36+H36+I36+K36</f>
        <v>1350</v>
      </c>
      <c r="M36" s="11">
        <f>+L36*12</f>
        <v>16200</v>
      </c>
      <c r="N36" s="21"/>
      <c r="O36" s="11">
        <f>+N36*E36</f>
        <v>0</v>
      </c>
      <c r="P36" s="11"/>
      <c r="Q36" s="11">
        <f>+P36*E36</f>
        <v>0</v>
      </c>
      <c r="R36" s="11">
        <f t="shared" ref="R36:R39" si="24">+Q36+O36</f>
        <v>0</v>
      </c>
      <c r="S36" s="11">
        <f t="shared" ref="S36:S39" si="25">+R36*12</f>
        <v>0</v>
      </c>
      <c r="T36" s="11"/>
      <c r="U36" s="11">
        <f>+T36*E36</f>
        <v>0</v>
      </c>
      <c r="V36" s="22">
        <f t="shared" ref="V36:V39" si="26">+U36+S36</f>
        <v>0</v>
      </c>
      <c r="W36" s="17">
        <f t="shared" ref="W36:W39" si="27">+F36</f>
        <v>450</v>
      </c>
      <c r="X36" s="17">
        <f>+W36*E36</f>
        <v>1350</v>
      </c>
      <c r="Y36" s="34">
        <f>+V36+M36+X36</f>
        <v>17550</v>
      </c>
    </row>
    <row r="37" spans="1:25" s="3" customFormat="1" ht="25" customHeight="1">
      <c r="A37" s="33">
        <v>16</v>
      </c>
      <c r="B37" s="8" t="s">
        <v>70</v>
      </c>
      <c r="C37" s="9" t="s">
        <v>80</v>
      </c>
      <c r="D37" s="25" t="s">
        <v>75</v>
      </c>
      <c r="E37" s="7">
        <v>3</v>
      </c>
      <c r="F37" s="10">
        <v>450</v>
      </c>
      <c r="G37" s="16">
        <f>+F37*E37</f>
        <v>1350</v>
      </c>
      <c r="H37" s="20"/>
      <c r="I37" s="20"/>
      <c r="J37" s="20"/>
      <c r="K37" s="20"/>
      <c r="L37" s="11">
        <f>+G37+H37+I37+K37</f>
        <v>1350</v>
      </c>
      <c r="M37" s="11">
        <f>+L37*12</f>
        <v>16200</v>
      </c>
      <c r="N37" s="21"/>
      <c r="O37" s="11">
        <f>+N37*E37</f>
        <v>0</v>
      </c>
      <c r="P37" s="11"/>
      <c r="Q37" s="11">
        <f>+P37*E37</f>
        <v>0</v>
      </c>
      <c r="R37" s="11">
        <f t="shared" si="24"/>
        <v>0</v>
      </c>
      <c r="S37" s="11">
        <f t="shared" si="25"/>
        <v>0</v>
      </c>
      <c r="T37" s="11"/>
      <c r="U37" s="11">
        <f>+T37*E37</f>
        <v>0</v>
      </c>
      <c r="V37" s="22">
        <f t="shared" si="26"/>
        <v>0</v>
      </c>
      <c r="W37" s="17">
        <f t="shared" si="27"/>
        <v>450</v>
      </c>
      <c r="X37" s="17">
        <f>+W37*E37</f>
        <v>1350</v>
      </c>
      <c r="Y37" s="34">
        <f t="shared" ref="Y37:Y39" si="28">+V37+M37+X37</f>
        <v>17550</v>
      </c>
    </row>
    <row r="38" spans="1:25" s="3" customFormat="1" ht="25" customHeight="1">
      <c r="A38" s="33">
        <v>17</v>
      </c>
      <c r="B38" s="8" t="s">
        <v>70</v>
      </c>
      <c r="C38" s="9" t="s">
        <v>81</v>
      </c>
      <c r="D38" s="25" t="s">
        <v>75</v>
      </c>
      <c r="E38" s="7">
        <v>3</v>
      </c>
      <c r="F38" s="10">
        <v>450</v>
      </c>
      <c r="G38" s="16">
        <f>+F38*E38</f>
        <v>1350</v>
      </c>
      <c r="H38" s="20"/>
      <c r="I38" s="20"/>
      <c r="J38" s="20"/>
      <c r="K38" s="20"/>
      <c r="L38" s="11">
        <f>+G38+H38+I38+K38</f>
        <v>1350</v>
      </c>
      <c r="M38" s="11">
        <f>+L38*12</f>
        <v>16200</v>
      </c>
      <c r="N38" s="21"/>
      <c r="O38" s="11">
        <f>+N38*E38</f>
        <v>0</v>
      </c>
      <c r="P38" s="11"/>
      <c r="Q38" s="11">
        <f>+P38*E38</f>
        <v>0</v>
      </c>
      <c r="R38" s="11">
        <f t="shared" si="24"/>
        <v>0</v>
      </c>
      <c r="S38" s="11">
        <f t="shared" si="25"/>
        <v>0</v>
      </c>
      <c r="T38" s="11"/>
      <c r="U38" s="11">
        <f>+T38*E38</f>
        <v>0</v>
      </c>
      <c r="V38" s="22">
        <f t="shared" si="26"/>
        <v>0</v>
      </c>
      <c r="W38" s="17">
        <f t="shared" si="27"/>
        <v>450</v>
      </c>
      <c r="X38" s="17">
        <f>+W38*E38</f>
        <v>1350</v>
      </c>
      <c r="Y38" s="34">
        <f t="shared" si="28"/>
        <v>17550</v>
      </c>
    </row>
    <row r="39" spans="1:25" s="3" customFormat="1" ht="25" customHeight="1" thickBot="1">
      <c r="A39" s="33">
        <v>18</v>
      </c>
      <c r="B39" s="8" t="s">
        <v>71</v>
      </c>
      <c r="C39" s="9" t="s">
        <v>82</v>
      </c>
      <c r="D39" s="25" t="s">
        <v>90</v>
      </c>
      <c r="E39" s="7">
        <v>1</v>
      </c>
      <c r="F39" s="10">
        <v>450</v>
      </c>
      <c r="G39" s="16">
        <f>+F39*E39</f>
        <v>450</v>
      </c>
      <c r="H39" s="20"/>
      <c r="I39" s="20"/>
      <c r="J39" s="20"/>
      <c r="K39" s="20"/>
      <c r="L39" s="11">
        <f>+G39+H39+I39+K39</f>
        <v>450</v>
      </c>
      <c r="M39" s="11">
        <f>+L39*12</f>
        <v>5400</v>
      </c>
      <c r="N39" s="21"/>
      <c r="O39" s="11">
        <f>+N39*E39</f>
        <v>0</v>
      </c>
      <c r="P39" s="11"/>
      <c r="Q39" s="11">
        <f>+P39*E39</f>
        <v>0</v>
      </c>
      <c r="R39" s="11">
        <f t="shared" si="24"/>
        <v>0</v>
      </c>
      <c r="S39" s="11">
        <f t="shared" si="25"/>
        <v>0</v>
      </c>
      <c r="T39" s="11"/>
      <c r="U39" s="11">
        <f>+T39*E39</f>
        <v>0</v>
      </c>
      <c r="V39" s="22">
        <f t="shared" si="26"/>
        <v>0</v>
      </c>
      <c r="W39" s="17">
        <f t="shared" si="27"/>
        <v>450</v>
      </c>
      <c r="X39" s="17">
        <f>+W39*E39</f>
        <v>450</v>
      </c>
      <c r="Y39" s="34">
        <f t="shared" si="28"/>
        <v>5850</v>
      </c>
    </row>
    <row r="40" spans="1:25" s="40" customFormat="1" ht="25" customHeight="1" thickBot="1">
      <c r="A40" s="80" t="s">
        <v>20</v>
      </c>
      <c r="B40" s="81"/>
      <c r="C40" s="82"/>
      <c r="D40" s="37"/>
      <c r="E40" s="38">
        <f>SUM(E20:E39)</f>
        <v>25</v>
      </c>
      <c r="F40" s="39">
        <f>SUM(F20:F39)</f>
        <v>8150</v>
      </c>
      <c r="G40" s="39">
        <f>SUM(G20:G39)</f>
        <v>11300</v>
      </c>
      <c r="H40" s="39">
        <f>SUM(H20:H39)</f>
        <v>0</v>
      </c>
      <c r="I40" s="39">
        <f>SUM(I20:I39)</f>
        <v>0</v>
      </c>
      <c r="J40" s="39"/>
      <c r="K40" s="39">
        <f t="shared" ref="K40:X40" si="29">SUM(K20:K39)</f>
        <v>0</v>
      </c>
      <c r="L40" s="39">
        <f t="shared" si="29"/>
        <v>11300</v>
      </c>
      <c r="M40" s="39">
        <f t="shared" si="29"/>
        <v>135600</v>
      </c>
      <c r="N40" s="39">
        <f t="shared" si="29"/>
        <v>0</v>
      </c>
      <c r="O40" s="39">
        <f t="shared" si="29"/>
        <v>0</v>
      </c>
      <c r="P40" s="39">
        <f t="shared" si="29"/>
        <v>0</v>
      </c>
      <c r="Q40" s="39">
        <f t="shared" si="29"/>
        <v>0</v>
      </c>
      <c r="R40" s="39">
        <f t="shared" si="29"/>
        <v>0</v>
      </c>
      <c r="S40" s="39">
        <f t="shared" si="29"/>
        <v>0</v>
      </c>
      <c r="T40" s="39">
        <f t="shared" si="29"/>
        <v>0</v>
      </c>
      <c r="U40" s="39">
        <f t="shared" si="29"/>
        <v>0</v>
      </c>
      <c r="V40" s="39">
        <f t="shared" si="29"/>
        <v>0</v>
      </c>
      <c r="W40" s="39">
        <f t="shared" si="29"/>
        <v>8150</v>
      </c>
      <c r="X40" s="39">
        <f t="shared" si="29"/>
        <v>11300</v>
      </c>
      <c r="Y40" s="36">
        <f>+V40+M40+X40</f>
        <v>146900</v>
      </c>
    </row>
    <row r="41" spans="1:25" ht="25" customHeight="1" thickBot="1">
      <c r="A41" s="83" t="s">
        <v>0</v>
      </c>
      <c r="B41" s="84"/>
      <c r="C41" s="84"/>
      <c r="D41" s="48"/>
      <c r="E41" s="41"/>
      <c r="F41" s="41"/>
      <c r="G41" s="41"/>
      <c r="H41" s="41"/>
      <c r="I41" s="41"/>
      <c r="J41" s="41"/>
      <c r="K41" s="41"/>
      <c r="L41" s="41"/>
      <c r="M41" s="41"/>
      <c r="N41" s="41"/>
      <c r="O41" s="41"/>
      <c r="P41" s="41"/>
      <c r="Q41" s="41"/>
      <c r="R41" s="41"/>
      <c r="S41" s="41"/>
      <c r="T41" s="41"/>
      <c r="U41" s="41"/>
      <c r="V41" s="47"/>
      <c r="W41" s="91" t="s">
        <v>59</v>
      </c>
      <c r="X41" s="92"/>
      <c r="Y41" s="44">
        <f>+Y40</f>
        <v>146900</v>
      </c>
    </row>
    <row r="42" spans="1:25" ht="25" customHeight="1" thickBot="1">
      <c r="A42" s="85"/>
      <c r="B42" s="86"/>
      <c r="C42" s="86"/>
      <c r="D42" s="49"/>
      <c r="E42" s="46"/>
      <c r="F42" s="46"/>
      <c r="G42" s="46"/>
      <c r="H42" s="46"/>
      <c r="I42" s="46"/>
      <c r="J42" s="46"/>
      <c r="K42" s="46"/>
      <c r="L42" s="46"/>
      <c r="M42" s="46"/>
      <c r="N42" s="46"/>
      <c r="O42" s="46"/>
      <c r="P42" s="46"/>
      <c r="Q42" s="46"/>
      <c r="R42" s="46"/>
      <c r="S42" s="46"/>
      <c r="T42" s="46"/>
      <c r="U42" s="46"/>
      <c r="V42" s="46"/>
      <c r="W42" s="91" t="s">
        <v>95</v>
      </c>
      <c r="X42" s="92"/>
      <c r="Y42" s="44">
        <f>+Y41*2</f>
        <v>293800</v>
      </c>
    </row>
    <row r="43" spans="1:25" ht="25" customHeight="1" thickBot="1">
      <c r="A43" s="87"/>
      <c r="B43" s="88"/>
      <c r="C43" s="88"/>
      <c r="D43" s="50"/>
      <c r="E43" s="42"/>
      <c r="F43" s="42"/>
      <c r="G43" s="42"/>
      <c r="H43" s="42"/>
      <c r="I43" s="42"/>
      <c r="J43" s="42"/>
      <c r="K43" s="42"/>
      <c r="L43" s="42"/>
      <c r="M43" s="42"/>
      <c r="N43" s="42"/>
      <c r="O43" s="42"/>
      <c r="P43" s="42"/>
      <c r="Q43" s="42"/>
      <c r="R43" s="42"/>
      <c r="S43" s="42"/>
      <c r="T43" s="42"/>
      <c r="U43" s="42"/>
      <c r="V43" s="42"/>
      <c r="W43" s="91" t="s">
        <v>96</v>
      </c>
      <c r="X43" s="92"/>
      <c r="Y43" s="43">
        <f>+Y41*3</f>
        <v>440700</v>
      </c>
    </row>
    <row r="44" spans="1:25" ht="12.65" customHeight="1">
      <c r="A44" s="68" t="s">
        <v>58</v>
      </c>
      <c r="B44" s="68"/>
      <c r="C44" s="23"/>
      <c r="D44" s="23"/>
      <c r="E44" s="23"/>
      <c r="F44" s="23"/>
      <c r="G44" s="23"/>
      <c r="H44" s="23"/>
      <c r="I44" s="23"/>
      <c r="J44" s="23"/>
      <c r="K44" s="23"/>
      <c r="L44" s="2"/>
      <c r="M44" s="2"/>
      <c r="N44" s="2"/>
      <c r="O44" s="2"/>
      <c r="P44" s="2"/>
      <c r="Q44" s="2"/>
      <c r="R44" s="2"/>
      <c r="S44" s="2"/>
      <c r="T44" s="2"/>
      <c r="U44" s="2"/>
      <c r="V44" s="2"/>
      <c r="W44" s="2"/>
      <c r="X44" s="2"/>
      <c r="Y44" s="2"/>
    </row>
    <row r="45" spans="1:25" ht="19" customHeight="1">
      <c r="A45" s="54" t="s">
        <v>54</v>
      </c>
      <c r="C45" s="23"/>
      <c r="D45" s="23"/>
      <c r="E45" s="23"/>
      <c r="F45" s="23"/>
      <c r="G45" s="23"/>
      <c r="H45" s="23"/>
      <c r="I45" s="23"/>
      <c r="J45" s="23"/>
      <c r="K45" s="23"/>
      <c r="L45" s="2"/>
      <c r="M45" s="2"/>
      <c r="N45" s="2"/>
      <c r="O45" s="2"/>
      <c r="P45" s="2"/>
      <c r="Q45" s="2"/>
      <c r="R45" s="2"/>
      <c r="S45" s="2"/>
      <c r="T45" s="2"/>
      <c r="U45" s="2"/>
      <c r="V45" s="2"/>
      <c r="W45" s="2"/>
      <c r="X45" s="2"/>
      <c r="Y45" s="2"/>
    </row>
    <row r="46" spans="1:25" ht="19" customHeight="1">
      <c r="A46" s="54" t="s">
        <v>55</v>
      </c>
      <c r="C46" s="23"/>
      <c r="D46" s="23" t="s">
        <v>91</v>
      </c>
      <c r="E46" s="23"/>
      <c r="F46" s="23"/>
      <c r="G46" s="23"/>
      <c r="H46" s="23"/>
      <c r="I46" s="23"/>
      <c r="J46" s="23"/>
      <c r="K46" s="23"/>
      <c r="L46" s="2"/>
      <c r="M46" s="2"/>
      <c r="N46" s="2"/>
      <c r="O46" s="2"/>
      <c r="P46" s="2"/>
      <c r="Q46" s="2"/>
      <c r="R46" s="2"/>
      <c r="S46" s="2"/>
      <c r="T46" s="2"/>
      <c r="U46" s="2"/>
      <c r="V46" s="2"/>
      <c r="W46" s="2"/>
      <c r="X46" s="2"/>
      <c r="Y46" s="2"/>
    </row>
    <row r="47" spans="1:25" ht="19" customHeight="1">
      <c r="A47" s="54" t="s">
        <v>56</v>
      </c>
      <c r="C47" s="23"/>
      <c r="D47" s="23"/>
      <c r="E47" s="23"/>
      <c r="F47" s="23"/>
      <c r="G47" s="23"/>
      <c r="H47" s="23"/>
      <c r="I47" s="23"/>
      <c r="J47" s="23"/>
      <c r="K47" s="23"/>
    </row>
    <row r="48" spans="1:25" ht="19" customHeight="1">
      <c r="A48" s="54" t="s">
        <v>57</v>
      </c>
    </row>
    <row r="49" spans="1:25" ht="19" customHeight="1" thickBot="1">
      <c r="A49" s="54" t="s">
        <v>92</v>
      </c>
    </row>
    <row r="50" spans="1:25">
      <c r="A50" s="69" t="s">
        <v>97</v>
      </c>
      <c r="B50" s="70"/>
      <c r="C50" s="70"/>
      <c r="D50" s="70"/>
      <c r="E50" s="70"/>
      <c r="F50" s="70"/>
      <c r="G50" s="70"/>
      <c r="H50" s="70"/>
      <c r="I50" s="70"/>
      <c r="J50" s="70"/>
      <c r="K50" s="71"/>
      <c r="L50" s="89"/>
      <c r="M50" s="90"/>
      <c r="N50" s="90"/>
      <c r="O50" s="90"/>
      <c r="P50" s="90"/>
      <c r="Q50" s="90"/>
      <c r="R50" s="90"/>
      <c r="S50" s="90"/>
      <c r="T50" s="90"/>
      <c r="U50" s="90"/>
      <c r="V50" s="90"/>
      <c r="W50" s="52"/>
      <c r="X50" s="52"/>
      <c r="Y50" s="52"/>
    </row>
    <row r="51" spans="1:25">
      <c r="A51" s="72"/>
      <c r="B51" s="73"/>
      <c r="C51" s="73"/>
      <c r="D51" s="73"/>
      <c r="E51" s="73"/>
      <c r="F51" s="73"/>
      <c r="G51" s="73"/>
      <c r="H51" s="73"/>
      <c r="I51" s="73"/>
      <c r="J51" s="73"/>
      <c r="K51" s="74"/>
      <c r="L51" s="89"/>
      <c r="M51" s="90"/>
      <c r="N51" s="90"/>
      <c r="O51" s="90"/>
      <c r="P51" s="90"/>
      <c r="Q51" s="90"/>
      <c r="R51" s="90"/>
      <c r="S51" s="90"/>
      <c r="T51" s="90"/>
      <c r="U51" s="90"/>
      <c r="V51" s="90"/>
      <c r="W51" s="52"/>
      <c r="X51" s="52"/>
      <c r="Y51" s="52"/>
    </row>
    <row r="52" spans="1:25" ht="13" thickBot="1">
      <c r="A52" s="75"/>
      <c r="B52" s="76"/>
      <c r="C52" s="76"/>
      <c r="D52" s="76"/>
      <c r="E52" s="76"/>
      <c r="F52" s="76"/>
      <c r="G52" s="76"/>
      <c r="H52" s="76"/>
      <c r="I52" s="76"/>
      <c r="J52" s="76"/>
      <c r="K52" s="77"/>
      <c r="L52" s="89"/>
      <c r="M52" s="90"/>
      <c r="N52" s="90"/>
      <c r="O52" s="90"/>
      <c r="P52" s="90"/>
      <c r="Q52" s="90"/>
      <c r="R52" s="90"/>
      <c r="S52" s="90"/>
      <c r="T52" s="90"/>
      <c r="U52" s="90"/>
      <c r="V52" s="90"/>
      <c r="W52" s="52"/>
      <c r="X52" s="52"/>
      <c r="Y52" s="52"/>
    </row>
    <row r="53" spans="1:25" hidden="1"/>
    <row r="54" spans="1:25">
      <c r="A54" s="15"/>
    </row>
    <row r="55" spans="1:25" ht="15" customHeight="1">
      <c r="A55" s="15" t="s">
        <v>34</v>
      </c>
      <c r="B55" s="15"/>
      <c r="C55" s="15"/>
      <c r="D55" s="15"/>
      <c r="E55" s="15"/>
      <c r="F55" s="18"/>
      <c r="G55" s="18"/>
      <c r="H55" s="15"/>
      <c r="I55" s="15"/>
      <c r="J55" s="15"/>
      <c r="K55" s="15"/>
      <c r="L55" s="15"/>
      <c r="M55" s="15"/>
      <c r="N55" s="15"/>
      <c r="O55" s="15"/>
      <c r="P55" s="15"/>
      <c r="Q55" s="15"/>
      <c r="R55" s="15"/>
      <c r="S55" s="15"/>
      <c r="T55" s="15"/>
      <c r="U55" s="15"/>
      <c r="V55" s="15"/>
      <c r="W55" s="15"/>
      <c r="X55" s="15"/>
    </row>
    <row r="56" spans="1:25" ht="15" customHeight="1">
      <c r="A56" s="15" t="s">
        <v>62</v>
      </c>
      <c r="B56" s="15"/>
      <c r="C56" s="15"/>
      <c r="D56" s="15"/>
      <c r="E56" s="15"/>
      <c r="F56" s="18"/>
      <c r="G56" s="18"/>
      <c r="H56" s="15"/>
      <c r="I56" s="15"/>
      <c r="J56" s="15"/>
      <c r="K56" s="15"/>
      <c r="L56" s="15"/>
      <c r="M56" s="15"/>
      <c r="N56" s="15"/>
      <c r="O56" s="15"/>
      <c r="P56" s="15"/>
      <c r="Q56" s="15"/>
      <c r="R56" s="15"/>
      <c r="S56" s="15"/>
      <c r="T56" s="15"/>
      <c r="U56" s="15"/>
      <c r="V56" s="15"/>
      <c r="W56" s="15"/>
      <c r="X56" s="15"/>
    </row>
    <row r="57" spans="1:25" ht="15" customHeight="1">
      <c r="A57" s="15" t="s">
        <v>35</v>
      </c>
      <c r="B57" s="15"/>
      <c r="C57" s="15"/>
      <c r="D57" s="15"/>
      <c r="E57" s="15"/>
      <c r="F57" s="18"/>
      <c r="G57" s="18"/>
      <c r="H57" s="15"/>
      <c r="I57" s="15"/>
      <c r="J57" s="15"/>
      <c r="K57" s="15"/>
      <c r="L57" s="15"/>
      <c r="M57" s="15"/>
      <c r="N57" s="15"/>
      <c r="O57" s="15"/>
      <c r="P57" s="15"/>
      <c r="Q57" s="15"/>
      <c r="R57" s="15"/>
      <c r="S57" s="15"/>
      <c r="T57" s="15"/>
      <c r="U57" s="15"/>
      <c r="V57" s="15"/>
      <c r="W57" s="15"/>
      <c r="X57" s="15"/>
    </row>
    <row r="60" spans="1:25" ht="22" customHeight="1">
      <c r="A60" s="62" t="s">
        <v>30</v>
      </c>
      <c r="B60" s="62"/>
      <c r="C60" s="63"/>
      <c r="D60" s="64"/>
      <c r="E60" s="64"/>
      <c r="F60" s="65"/>
    </row>
    <row r="61" spans="1:25" ht="22" customHeight="1">
      <c r="A61" s="62" t="s">
        <v>31</v>
      </c>
      <c r="B61" s="62"/>
      <c r="C61" s="63"/>
      <c r="D61" s="64"/>
      <c r="E61" s="64"/>
      <c r="F61" s="65"/>
    </row>
    <row r="62" spans="1:25" ht="22" customHeight="1">
      <c r="A62" s="62" t="s">
        <v>32</v>
      </c>
      <c r="B62" s="62"/>
      <c r="C62" s="63"/>
      <c r="D62" s="64"/>
      <c r="E62" s="64"/>
      <c r="F62" s="65"/>
    </row>
    <row r="63" spans="1:25" ht="22" customHeight="1">
      <c r="A63" s="62" t="s">
        <v>33</v>
      </c>
      <c r="B63" s="62"/>
      <c r="C63" s="63"/>
      <c r="D63" s="64"/>
      <c r="E63" s="64"/>
      <c r="F63" s="65"/>
    </row>
    <row r="64" spans="1:25">
      <c r="Y64" s="1" t="s">
        <v>28</v>
      </c>
    </row>
  </sheetData>
  <protectedRanges>
    <protectedRange sqref="P20:P27 P29:P34 P36:P39" name="Range4"/>
    <protectedRange sqref="G5:L13" name="Range1"/>
    <protectedRange sqref="H20:K27 H29:K34 H36:K39 C60:F63" name="Range2"/>
    <protectedRange sqref="N20:N27 N29:N34 N36:N39" name="Range3"/>
    <protectedRange sqref="T20:T27 T29:T34 T36:T39" name="Range5"/>
  </protectedRanges>
  <mergeCells count="64">
    <mergeCell ref="A1:Y1"/>
    <mergeCell ref="A2:Y2"/>
    <mergeCell ref="A3:Y3"/>
    <mergeCell ref="A4:Y4"/>
    <mergeCell ref="A5:F5"/>
    <mergeCell ref="G5:L5"/>
    <mergeCell ref="A6:F6"/>
    <mergeCell ref="G6:L6"/>
    <mergeCell ref="A7:F7"/>
    <mergeCell ref="G7:L7"/>
    <mergeCell ref="A8:F8"/>
    <mergeCell ref="G8:L8"/>
    <mergeCell ref="A9:F9"/>
    <mergeCell ref="G9:L9"/>
    <mergeCell ref="A10:F10"/>
    <mergeCell ref="G10:L10"/>
    <mergeCell ref="A11:F11"/>
    <mergeCell ref="G11:L11"/>
    <mergeCell ref="A12:F12"/>
    <mergeCell ref="G12:L12"/>
    <mergeCell ref="A13:F13"/>
    <mergeCell ref="G13:L13"/>
    <mergeCell ref="A14:B14"/>
    <mergeCell ref="C14:Y14"/>
    <mergeCell ref="A15:B15"/>
    <mergeCell ref="C15:Y15"/>
    <mergeCell ref="A16:C16"/>
    <mergeCell ref="A17:A18"/>
    <mergeCell ref="B17:B18"/>
    <mergeCell ref="C17:C18"/>
    <mergeCell ref="D17:D18"/>
    <mergeCell ref="E17:E18"/>
    <mergeCell ref="F17:F18"/>
    <mergeCell ref="G17:G18"/>
    <mergeCell ref="Y17:Y18"/>
    <mergeCell ref="L17:L18"/>
    <mergeCell ref="M17:M18"/>
    <mergeCell ref="N17:U17"/>
    <mergeCell ref="W41:X41"/>
    <mergeCell ref="W42:X42"/>
    <mergeCell ref="W43:X43"/>
    <mergeCell ref="V17:V18"/>
    <mergeCell ref="W17:W18"/>
    <mergeCell ref="X17:X18"/>
    <mergeCell ref="L50:V52"/>
    <mergeCell ref="A60:B60"/>
    <mergeCell ref="C60:F60"/>
    <mergeCell ref="A61:B61"/>
    <mergeCell ref="C61:F61"/>
    <mergeCell ref="A62:B62"/>
    <mergeCell ref="C62:F62"/>
    <mergeCell ref="A63:B63"/>
    <mergeCell ref="C63:F63"/>
    <mergeCell ref="J17:J18"/>
    <mergeCell ref="A44:B44"/>
    <mergeCell ref="A50:K52"/>
    <mergeCell ref="A35:D35"/>
    <mergeCell ref="A40:C40"/>
    <mergeCell ref="A41:C43"/>
    <mergeCell ref="A19:D19"/>
    <mergeCell ref="A28:D28"/>
    <mergeCell ref="H17:H18"/>
    <mergeCell ref="I17:I18"/>
    <mergeCell ref="K17:K18"/>
  </mergeCells>
  <phoneticPr fontId="15" type="noConversion"/>
  <pageMargins left="0.7" right="0.7" top="0.75" bottom="0.75" header="0.3" footer="0.3"/>
  <pageSetup scale="2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Joshua</dc:creator>
  <cp:lastModifiedBy>Aimen Aldholee</cp:lastModifiedBy>
  <cp:lastPrinted>2024-04-14T14:27:31Z</cp:lastPrinted>
  <dcterms:created xsi:type="dcterms:W3CDTF">2019-06-24T10:15:16Z</dcterms:created>
  <dcterms:modified xsi:type="dcterms:W3CDTF">2024-05-12T15:29:24Z</dcterms:modified>
</cp:coreProperties>
</file>