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sumen Corto" sheetId="1" r:id="rId4"/>
    <sheet state="visible" name="Resumen" sheetId="2" r:id="rId5"/>
    <sheet state="visible" name="Estructura" sheetId="3" r:id="rId6"/>
    <sheet state="visible" name="Arquitectura" sheetId="4" r:id="rId7"/>
    <sheet state="visible" name="Sanitaria" sheetId="5" r:id="rId8"/>
    <sheet state="visible" name="Electrico" sheetId="6" r:id="rId9"/>
    <sheet state="visible" name="Mecánica" sheetId="7" r:id="rId10"/>
    <sheet state="visible" name="Resumen GGU" sheetId="8" r:id="rId11"/>
    <sheet state="visible" name="GGU Fijos" sheetId="9" r:id="rId12"/>
    <sheet state="visible" name="GGU Variable" sheetId="10" r:id="rId13"/>
  </sheets>
  <definedNames>
    <definedName hidden="1" localSheetId="1" name="_xlnm._FilterDatabase">Resumen!$A$12:$P$2975</definedName>
    <definedName hidden="1" localSheetId="2" name="_xlnm._FilterDatabase">Estructura!$A$10:$U$344</definedName>
    <definedName hidden="1" localSheetId="3" name="_xlnm._FilterDatabase">Arquitectura!$A$10:$U$441</definedName>
    <definedName hidden="1" localSheetId="4" name="_xlnm._FilterDatabase">Sanitaria!$A$10:$U$649</definedName>
    <definedName hidden="1" localSheetId="5" name="_xlnm._FilterDatabase">Electrico!$A$10:$U$914</definedName>
    <definedName hidden="1" localSheetId="6" name="_xlnm._FilterDatabase">'Mecánica'!$A$10:$M$656</definedName>
  </definedNames>
  <calcPr/>
  <extLst>
    <ext uri="GoogleSheetsCustomDataVersion2">
      <go:sheetsCustomData xmlns:go="http://customooxmlschemas.google.com/" r:id="rId14" roundtripDataChecksum="GYW4YOFU3mEDc6OCX1ZjDgoRRtjTKhn4F+8tZoox9Go="/>
    </ext>
  </extLst>
</workbook>
</file>

<file path=xl/sharedStrings.xml><?xml version="1.0" encoding="utf-8"?>
<sst xmlns="http://schemas.openxmlformats.org/spreadsheetml/2006/main" count="17229" uniqueCount="5733">
  <si>
    <t>ANEXO 3 PRECIO DEL CONTRATO</t>
  </si>
  <si>
    <t>Anexo 3.1 Planilla de Propuesta Financiera RESUMEN</t>
  </si>
  <si>
    <t>Obra</t>
  </si>
  <si>
    <t>FORTALECIMIENTO DE LA CAPACIDAD RESOLUTIVA DE LOS SERVICIOS DE SALUD DEL HOSPITAL SANTIAGO APOSTOL DE UTCUBAMBA - DIRESA AMAZONAS</t>
  </si>
  <si>
    <t>Localización</t>
  </si>
  <si>
    <t>AMAZONAS-UTCUBAMBA-BAGUA GRANDE</t>
  </si>
  <si>
    <t>Fecha Al</t>
  </si>
  <si>
    <t>MARZO 2023</t>
  </si>
  <si>
    <t>01.00.00  OBRAS CIVILES</t>
  </si>
  <si>
    <t>ESTRUCTURAS</t>
  </si>
  <si>
    <t>ARQUITECTURA</t>
  </si>
  <si>
    <t>INSTALACIONES SANITARIAS</t>
  </si>
  <si>
    <t>INSTALACIONES ELECTRICAS-COMUNICACIONES</t>
  </si>
  <si>
    <t>INSTALACIONES MECANICAS</t>
  </si>
  <si>
    <t>(CD)</t>
  </si>
  <si>
    <t>S/.</t>
  </si>
  <si>
    <t>COSTO DIRECTO</t>
  </si>
  <si>
    <t>GASTOS GENERALES</t>
  </si>
  <si>
    <t>UTILIDAD</t>
  </si>
  <si>
    <t>---------</t>
  </si>
  <si>
    <t>SUBTOTAL</t>
  </si>
  <si>
    <t>IMPUESTO ( IGV )</t>
  </si>
  <si>
    <t>TOTAL</t>
  </si>
  <si>
    <t>Anexo 3.2 Estructura de Precios para la Ejecución de la Obra</t>
  </si>
  <si>
    <t>RESUMEN PRESUPUESTO DE OBRA</t>
  </si>
  <si>
    <t>PRESUPUESTO:</t>
  </si>
  <si>
    <t>"FORTALECIMIENTO DE LA CAPACIDAD RESOLUTIVA DE LOS SERVICIOS DE SALUD DEL HOSPITAL SANTIAGO APOSTOL DE UTCUBAMBA - DIRESA AMAZONAS"</t>
  </si>
  <si>
    <t>CLIENTE:</t>
  </si>
  <si>
    <t>GOBIERNO REGIONALAMAZONAS</t>
  </si>
  <si>
    <t>LUGAR:</t>
  </si>
  <si>
    <t>AMAZONAS- UTCUBAMBA- BAGUA GRANDE</t>
  </si>
  <si>
    <t>COSTO</t>
  </si>
  <si>
    <t>Item</t>
  </si>
  <si>
    <t>Descripción</t>
  </si>
  <si>
    <t>Und.</t>
  </si>
  <si>
    <t>Metrado</t>
  </si>
  <si>
    <t>Precio (S/.)</t>
  </si>
  <si>
    <t>Parcial (S/.)</t>
  </si>
  <si>
    <t>01</t>
  </si>
  <si>
    <t>OBRAS PROVISIONALES, TRABAJOS PRELIMINARES Y SEGURIDAD Y SALUD</t>
  </si>
  <si>
    <t>01.01</t>
  </si>
  <si>
    <t xml:space="preserve">   OBRAS PROVISIONALES</t>
  </si>
  <si>
    <t>01.01.01</t>
  </si>
  <si>
    <t xml:space="preserve">      CONSTRUCCIONES PROVISIONALES</t>
  </si>
  <si>
    <t>01.01.01.01</t>
  </si>
  <si>
    <t xml:space="preserve">         OFICINAS</t>
  </si>
  <si>
    <t>01.01.01.01.01</t>
  </si>
  <si>
    <t xml:space="preserve">            TABIQUE SIMPLE DE DRYWALL CON UNA PLACA DE FIBROCEMENTO 6 mm POR AMBAS CARAS</t>
  </si>
  <si>
    <t>m2</t>
  </si>
  <si>
    <t>01.01.01.01.02</t>
  </si>
  <si>
    <t xml:space="preserve">            PISO DE CEMENTO FROTACHADO,E=2"</t>
  </si>
  <si>
    <t>01.01.01.01.03</t>
  </si>
  <si>
    <t xml:space="preserve">            PUERTA CONTRAPLACADA CON TRIPLAY 4 mm</t>
  </si>
  <si>
    <t>01.01.01.01.04</t>
  </si>
  <si>
    <t xml:space="preserve">            DIVISION DE MELAMINA EN S.S.H.H.</t>
  </si>
  <si>
    <t>01.01.01.01.05</t>
  </si>
  <si>
    <t xml:space="preserve">            COBERTURA METALICA ONDULADA</t>
  </si>
  <si>
    <t>01.01.01.01.06</t>
  </si>
  <si>
    <t xml:space="preserve">            VENTANA TIPO FIJO CON CRISTAL TEMPLADO REFLEJANTE 8 mm, CON LAMINA DE SEGURIDAD TIPO ULTRA 600 DE 3M, INC. ACCESORIOS</t>
  </si>
  <si>
    <t>01.01.01.02</t>
  </si>
  <si>
    <t xml:space="preserve">         ALMACENES</t>
  </si>
  <si>
    <t>01.01.01.02.01</t>
  </si>
  <si>
    <t xml:space="preserve">            TABIQUE DE TRIPLAY</t>
  </si>
  <si>
    <t>01.01.01.02.02</t>
  </si>
  <si>
    <t>01.01.01.02.03</t>
  </si>
  <si>
    <t>01.01.01.02.04</t>
  </si>
  <si>
    <t xml:space="preserve">            COBERTURA METALICA C.TRAPECIO</t>
  </si>
  <si>
    <t>01.01.01.03</t>
  </si>
  <si>
    <t xml:space="preserve">         CASETAS DE GUARDIANIA</t>
  </si>
  <si>
    <t>01.01.01.03.01</t>
  </si>
  <si>
    <t xml:space="preserve">            MUROS DE LADRILLO KING KONG DE ARCILLA ( A MAQUINA ) DE SOGA MEZCLA C:A 1:4; TIPO IV PARA TARRAJEO</t>
  </si>
  <si>
    <t>01.01.01.03.02</t>
  </si>
  <si>
    <t xml:space="preserve">            TARRAJEO FROTACHADO DE MUROS INTERIORES C/MORT C:A 1:5, e=1.5 CM</t>
  </si>
  <si>
    <t>01.01.01.03.03</t>
  </si>
  <si>
    <t>01.01.01.03.04</t>
  </si>
  <si>
    <t>01.01.01.03.05</t>
  </si>
  <si>
    <t>01.01.01.03.06</t>
  </si>
  <si>
    <t>01.01.01.04</t>
  </si>
  <si>
    <t xml:space="preserve">         COMEDORES</t>
  </si>
  <si>
    <t>01.01.01.04.01</t>
  </si>
  <si>
    <t>01.01.01.04.02</t>
  </si>
  <si>
    <t>01.01.01.04.03</t>
  </si>
  <si>
    <t>01.01.01.05</t>
  </si>
  <si>
    <t xml:space="preserve">         VESTUARIOS</t>
  </si>
  <si>
    <t>01.01.01.05.01</t>
  </si>
  <si>
    <t>01.01.01.05.02</t>
  </si>
  <si>
    <t xml:space="preserve">            DIVISION DE MELAMINA EN S.H. Y VESTUARIOS PROVISIONALES</t>
  </si>
  <si>
    <t>01.01.01.05.03</t>
  </si>
  <si>
    <t>01.01.01.05.04</t>
  </si>
  <si>
    <t xml:space="preserve">            TARRAJEO CON IMPERMEABILIZANTE HIDRÓFUGO ACABADO PULIDO MEZC. C:A 1/5 e=1.5 CM*</t>
  </si>
  <si>
    <t>01.01.01.05.05</t>
  </si>
  <si>
    <t xml:space="preserve">            PISO DE CEMENTO SEMIPULIDO,E=2"</t>
  </si>
  <si>
    <t>01.01.01.05.06</t>
  </si>
  <si>
    <t>01.01.01.05.07</t>
  </si>
  <si>
    <t>01.01.01.05.08</t>
  </si>
  <si>
    <t xml:space="preserve">            VENTANA DE VIDRIO TEMPLADO 6MM INC. ACCES. Y PERFILES DE ALUMINIO</t>
  </si>
  <si>
    <t>01.01.01.05.09</t>
  </si>
  <si>
    <t xml:space="preserve">            MESA DE CONCRETO ACABADO EN CEMENTO PULIDO E=0.10m</t>
  </si>
  <si>
    <t>01.01.01.05.10</t>
  </si>
  <si>
    <t xml:space="preserve">            BANCA DE MADERA</t>
  </si>
  <si>
    <t>und</t>
  </si>
  <si>
    <t>01.01.01.05.11</t>
  </si>
  <si>
    <t xml:space="preserve">            LOKER 9 PUERTAS</t>
  </si>
  <si>
    <t>01.01.01.06</t>
  </si>
  <si>
    <t xml:space="preserve">         SERVICIOS HIGIENICOS</t>
  </si>
  <si>
    <t>01.01.01.06.01</t>
  </si>
  <si>
    <t xml:space="preserve">            INODORO DE CERAMICA VITRIFICADA; INC. FLUXOMETRO</t>
  </si>
  <si>
    <t>pza</t>
  </si>
  <si>
    <t>01.01.01.06.02</t>
  </si>
  <si>
    <t xml:space="preserve">            INODORO DE CERAMICA VITRIFICADA; CON TANQUE DE AGUA</t>
  </si>
  <si>
    <t>01.01.01.06.03</t>
  </si>
  <si>
    <t xml:space="preserve">            LAVATORIO ANCON INC. GRIFERIA</t>
  </si>
  <si>
    <t>01.01.01.06.04</t>
  </si>
  <si>
    <t xml:space="preserve">            URINARIO DE CERAMICA VITRIFICADA CON VALVULA FLUXOMETRO</t>
  </si>
  <si>
    <t>01.01.01.06.05</t>
  </si>
  <si>
    <t xml:space="preserve">            DUCHAS DE DOS LLAVES CON MEZCLADORA CROMADA, AGUA FRÍA Y CALIENTE</t>
  </si>
  <si>
    <t>01.01.01.06.06</t>
  </si>
  <si>
    <t xml:space="preserve">            GRIFERIA P/ LAVADEROS</t>
  </si>
  <si>
    <t>01.01.01.07</t>
  </si>
  <si>
    <t xml:space="preserve">         CERCOS</t>
  </si>
  <si>
    <t>01.01.01.07.01</t>
  </si>
  <si>
    <t xml:space="preserve">            CERCO PERIMETRICO PROVISIONAL INC. POSTES DE MADERA DE 4" x 4"</t>
  </si>
  <si>
    <t>m</t>
  </si>
  <si>
    <t>01.01.01.07.02</t>
  </si>
  <si>
    <t>01.01.01.08</t>
  </si>
  <si>
    <t xml:space="preserve">         CARTELES</t>
  </si>
  <si>
    <t>01.01.01.08.01</t>
  </si>
  <si>
    <t xml:space="preserve">            CARTEL DE IDENTIFICACION DE LA OBRA 3.60 m x 2.40 m</t>
  </si>
  <si>
    <t>01.01.02</t>
  </si>
  <si>
    <t xml:space="preserve">      INSTALACIONES PROVISIONALES</t>
  </si>
  <si>
    <t>01.01.02.01</t>
  </si>
  <si>
    <t xml:space="preserve">         AGUA PARA LA CONSTRUCCION</t>
  </si>
  <si>
    <t>01.01.02.01.01</t>
  </si>
  <si>
    <t xml:space="preserve">            OBTENCION DEL SERVICIO</t>
  </si>
  <si>
    <t>01.01.02.01.02</t>
  </si>
  <si>
    <t xml:space="preserve">            ALMACENAMIENTO Y DISTRIBUCION</t>
  </si>
  <si>
    <t>01.01.02.02</t>
  </si>
  <si>
    <t xml:space="preserve">         DESAGUE PARA LA CONSTRUCCION</t>
  </si>
  <si>
    <t>01.01.02.02.01</t>
  </si>
  <si>
    <t xml:space="preserve">            DESAGUE PARA LA CONSTRUCCION</t>
  </si>
  <si>
    <t>01.01.02.03</t>
  </si>
  <si>
    <t xml:space="preserve">         ENERGIA ELECTRICA PROVISIONAL</t>
  </si>
  <si>
    <t>01.01.02.03.01</t>
  </si>
  <si>
    <t xml:space="preserve">            CONEXION E INSTALACION DE LA ENERGIA ELECTRICA PROVISIONAL</t>
  </si>
  <si>
    <t>01.01.02.03.02</t>
  </si>
  <si>
    <t xml:space="preserve">            CONSUMO Y MANTENIMIENTO DE LA ENERGIA ELECTRICA PROVISIONAL</t>
  </si>
  <si>
    <t>glb</t>
  </si>
  <si>
    <t>01.02</t>
  </si>
  <si>
    <t xml:space="preserve">   TRABAJOS PRELIMINARES</t>
  </si>
  <si>
    <t>01.02.01</t>
  </si>
  <si>
    <t xml:space="preserve">      LIMPIEZA DE TERRENO</t>
  </si>
  <si>
    <t>01.02.01.01</t>
  </si>
  <si>
    <t xml:space="preserve">         LIMPIEZA DE TERRENO MANUAL</t>
  </si>
  <si>
    <t>01.02.01.02</t>
  </si>
  <si>
    <t xml:space="preserve">         LIMPIEZA DURANTE LA EJECUCION DE LA OBRA</t>
  </si>
  <si>
    <t>mes</t>
  </si>
  <si>
    <t>01.02.02</t>
  </si>
  <si>
    <t xml:space="preserve">      MOVILIZACION DE MAQUINARIA Y HERRAMIENTAS</t>
  </si>
  <si>
    <t>01.02.02.01</t>
  </si>
  <si>
    <t xml:space="preserve">         MOVILIZACION DE MAQUINARIA. EQUIPOS Y HERRAMIENTAS</t>
  </si>
  <si>
    <t>01.02.02.02</t>
  </si>
  <si>
    <t xml:space="preserve">         DESMOVILIZACION DE MAQUINARIA. EQUIPOS Y HERRAMIENTAS</t>
  </si>
  <si>
    <t>01.02.03</t>
  </si>
  <si>
    <t xml:space="preserve">      TRAZOS, NIVELES Y REPLANTEO</t>
  </si>
  <si>
    <t>01.02.03.01</t>
  </si>
  <si>
    <t xml:space="preserve">         TRAZOS, NIVELES Y REPLANTEO PRELIMINAR</t>
  </si>
  <si>
    <t>01.02.03.02</t>
  </si>
  <si>
    <t xml:space="preserve">         REPLANTEO DURANTE LA OBRA</t>
  </si>
  <si>
    <t>01.03</t>
  </si>
  <si>
    <t xml:space="preserve">   SEGURIDAD Y SALUD</t>
  </si>
  <si>
    <t>01.03.01</t>
  </si>
  <si>
    <t xml:space="preserve">      ELABORACION, IMPLEMENTACION Y ADMINISTRACION DEL PLAN DE SEGURIDAD Y SALUD EN EL TRABAJO</t>
  </si>
  <si>
    <t>01.03.02</t>
  </si>
  <si>
    <t xml:space="preserve">      EQUIPOS DE PROTECCION INDIVIDUAL </t>
  </si>
  <si>
    <t>01.03.03</t>
  </si>
  <si>
    <t xml:space="preserve">      EQUIPOS DE PROTECCION COLECTIVA</t>
  </si>
  <si>
    <t>01.03.04</t>
  </si>
  <si>
    <t xml:space="preserve">      SEÑALIZACION TEMPORAL DE SEGURIDAD</t>
  </si>
  <si>
    <t>01.03.05</t>
  </si>
  <si>
    <t xml:space="preserve">      CAPACITACION EN SEGURIDAD Y SALUD</t>
  </si>
  <si>
    <t>01.03.06</t>
  </si>
  <si>
    <t xml:space="preserve">      RECURSOS PARA RESPUESTAS ANTE EMERGENCIAS
</t>
  </si>
  <si>
    <t>01.04</t>
  </si>
  <si>
    <t xml:space="preserve">   GESTION AMBIENTAL</t>
  </si>
  <si>
    <t>01.04.01</t>
  </si>
  <si>
    <t xml:space="preserve">      ETAPA DE PRECONSTRUCION
</t>
  </si>
  <si>
    <t>01.04.02</t>
  </si>
  <si>
    <t xml:space="preserve">      ETAPA DE CONSTRUCCION</t>
  </si>
  <si>
    <t>02</t>
  </si>
  <si>
    <t xml:space="preserve">ESTRUCTURAS </t>
  </si>
  <si>
    <t>02.01</t>
  </si>
  <si>
    <t xml:space="preserve">   MOVIMIENTO DE TIERRAS</t>
  </si>
  <si>
    <t>02.01.01</t>
  </si>
  <si>
    <t xml:space="preserve">      NIVELACION DEL TERRENO</t>
  </si>
  <si>
    <t>02.01.01.01</t>
  </si>
  <si>
    <t xml:space="preserve">         NIVELACION EN TERRENO</t>
  </si>
  <si>
    <t>02.01.02</t>
  </si>
  <si>
    <t xml:space="preserve">      EXCAVACIONES</t>
  </si>
  <si>
    <t>02.01.02.01</t>
  </si>
  <si>
    <t xml:space="preserve">         EXCAVACIONES MASIVAS</t>
  </si>
  <si>
    <t>m3</t>
  </si>
  <si>
    <t>02.01.02.02</t>
  </si>
  <si>
    <t xml:space="preserve">         EXCAVACIONES SIMPLES</t>
  </si>
  <si>
    <t>02.01.03</t>
  </si>
  <si>
    <t xml:space="preserve">      CORTES</t>
  </si>
  <si>
    <t>02.01.03.01</t>
  </si>
  <si>
    <t xml:space="preserve">         CORTE DE TERRENO</t>
  </si>
  <si>
    <t>02.01.04</t>
  </si>
  <si>
    <t xml:space="preserve">      RELLENOS</t>
  </si>
  <si>
    <t>02.01.04.01</t>
  </si>
  <si>
    <t xml:space="preserve">         RELLENO COMPACTADO C/ EQUIPO, CON MATERIAL PROPIO AL 95%</t>
  </si>
  <si>
    <t>02.01.04.02</t>
  </si>
  <si>
    <t xml:space="preserve">         RELLENO COMPACTADO C/ EQUIPO, CON MATERIAL GRANULAR DE PRESTAMO AL 95%</t>
  </si>
  <si>
    <t>02.01.05</t>
  </si>
  <si>
    <t xml:space="preserve">      NIVELACION INTERIOR  Y APISONADO</t>
  </si>
  <si>
    <t>02.01.05.01</t>
  </si>
  <si>
    <t xml:space="preserve">         NIVELACION Y COMPACTACION INTERIOR DE TERRENO CON COMPACTADORA</t>
  </si>
  <si>
    <t>02.01.06</t>
  </si>
  <si>
    <t xml:space="preserve">      ELIMINACION DE MATERIAL EXCEDENTE</t>
  </si>
  <si>
    <t>02.01.06.01</t>
  </si>
  <si>
    <t xml:space="preserve">         ACARREO Y ELIMINACION DE MATERIAL, CARGADOR 125/ VOLQUETE 15 M3</t>
  </si>
  <si>
    <t>02.02</t>
  </si>
  <si>
    <t xml:space="preserve">   OBRAS CONCRETO SIMPLE</t>
  </si>
  <si>
    <t>02.02.01</t>
  </si>
  <si>
    <t xml:space="preserve">      CIMIENTOS CORRIDOS</t>
  </si>
  <si>
    <t>02.02.01.01</t>
  </si>
  <si>
    <t xml:space="preserve">         CONCRETO CICLOPEO F'C = 100 Kg/cm2 + 30% P.G. - CIMIENTOS CORRIDOS</t>
  </si>
  <si>
    <t>02.02.02</t>
  </si>
  <si>
    <t xml:space="preserve">      SOLADOS</t>
  </si>
  <si>
    <t>02.02.02.01</t>
  </si>
  <si>
    <t xml:space="preserve">         CONCRETO F'C = 100 Kg/cm2  E = 2" SOLADOS</t>
  </si>
  <si>
    <t>02.02.03</t>
  </si>
  <si>
    <t xml:space="preserve">      CALZADURAS</t>
  </si>
  <si>
    <t>02.02.03.01</t>
  </si>
  <si>
    <t xml:space="preserve">         CONCRETO CICLOPEO F'C = 100 Kg/cm2 + 40% P.G. - CALZADURAS</t>
  </si>
  <si>
    <t>02.02.03.02</t>
  </si>
  <si>
    <t xml:space="preserve">         ENCOFRADO Y DESENCOFRADO NORMAL CALZADURAS</t>
  </si>
  <si>
    <t>02.02.04</t>
  </si>
  <si>
    <t xml:space="preserve">      GRADAS</t>
  </si>
  <si>
    <t>02.02.04.01</t>
  </si>
  <si>
    <t xml:space="preserve">         CONCRETO F'C = 210 Kg/cm2 GRADAS</t>
  </si>
  <si>
    <t>02.02.04.02</t>
  </si>
  <si>
    <t xml:space="preserve">         ENCOFRADO Y DESENCOFRADO NORMAL GRADAS</t>
  </si>
  <si>
    <t>02.02.05</t>
  </si>
  <si>
    <t xml:space="preserve">      RAMPAS DE CONCRETO SIMPLE</t>
  </si>
  <si>
    <t>02.02.05.01</t>
  </si>
  <si>
    <t xml:space="preserve">         CONCRETO F'C = 210 Kg/cm2 RAMPAS DE CONCRETO SIMPLE</t>
  </si>
  <si>
    <t>02.02.05.02</t>
  </si>
  <si>
    <t xml:space="preserve">         ENCOFRADO Y DESENCOFRADO NORMAL RAMPAS DE CONCRETO SIMPLE</t>
  </si>
  <si>
    <t>02.02.06</t>
  </si>
  <si>
    <t xml:space="preserve">      FALSO PISO</t>
  </si>
  <si>
    <t>02.02.06.01</t>
  </si>
  <si>
    <t xml:space="preserve">         CONCRETO F'C = 140 Kg/cm2 E = 4" FALSO PISO</t>
  </si>
  <si>
    <t>02.02.07</t>
  </si>
  <si>
    <t xml:space="preserve">      VEREDAS</t>
  </si>
  <si>
    <t>02.02.07.01</t>
  </si>
  <si>
    <t xml:space="preserve">         CONCRETO F'C = 175 Kg/cm2 VEREDAS</t>
  </si>
  <si>
    <t>02.02.07.02</t>
  </si>
  <si>
    <t xml:space="preserve">         ENCOFRADO Y DESENCOFRADO NORMAL VEREDAS</t>
  </si>
  <si>
    <t>02.03</t>
  </si>
  <si>
    <t xml:space="preserve">   OBRAS CONCRETO ARMADO</t>
  </si>
  <si>
    <t>02.03.01</t>
  </si>
  <si>
    <t xml:space="preserve">      CIMIENTOS REFORZADOS</t>
  </si>
  <si>
    <t>02.03.01.01</t>
  </si>
  <si>
    <t xml:space="preserve">         CONCRETO F'C=210 kg/cm2 CIMIENTOS REFORZADOS</t>
  </si>
  <si>
    <t>02.03.01.02</t>
  </si>
  <si>
    <t xml:space="preserve">         ACERO CORRUGADO FY = 4200 Kg/cm2</t>
  </si>
  <si>
    <t>kg</t>
  </si>
  <si>
    <t>02.03.02</t>
  </si>
  <si>
    <t xml:space="preserve">      ZAPATAS</t>
  </si>
  <si>
    <t>02.03.02.01</t>
  </si>
  <si>
    <t xml:space="preserve">         CONCRETO F'C = 210 Kg/cm2 ZAPATAS</t>
  </si>
  <si>
    <t>02.03.02.02</t>
  </si>
  <si>
    <t xml:space="preserve">         CONCRETO F'C = 280 Kg/cm2  ZAPATAS</t>
  </si>
  <si>
    <t>02.03.02.03</t>
  </si>
  <si>
    <t xml:space="preserve">         ENCOFRADO Y DESENCOFRADO NORMAL ZAPATAS </t>
  </si>
  <si>
    <t>02.03.02.04</t>
  </si>
  <si>
    <t>02.03.03</t>
  </si>
  <si>
    <t xml:space="preserve">      VIGAS DE CIMENTACION</t>
  </si>
  <si>
    <t>02.03.03.01</t>
  </si>
  <si>
    <t xml:space="preserve">         CONCRETO F'C = 210 Kg/cm2 VIGAS DE CIMENTACION</t>
  </si>
  <si>
    <t>02.03.03.02</t>
  </si>
  <si>
    <t xml:space="preserve">         CONCRETO F'C = 280 Kg/cm2 VIGAS DE CIMENTACION</t>
  </si>
  <si>
    <t>02.03.03.03</t>
  </si>
  <si>
    <t xml:space="preserve">         ENCOFRADO Y DESENCOFRADO NORMAL VIGAS DE CIMENTACION</t>
  </si>
  <si>
    <t>02.03.03.04</t>
  </si>
  <si>
    <t>02.03.04</t>
  </si>
  <si>
    <t xml:space="preserve">      PLATEA DE CIMENTACION</t>
  </si>
  <si>
    <t>02.03.04.01</t>
  </si>
  <si>
    <t xml:space="preserve">         CONCRETO F'C = 280 Kg/cm2  PLATEA DE CIMENTACION</t>
  </si>
  <si>
    <t>02.03.04.02</t>
  </si>
  <si>
    <t xml:space="preserve">         ENCOFRADO Y DESENCOFRADO NORMAL PLATEA DE CIMENTACION </t>
  </si>
  <si>
    <t>02.03.04.03</t>
  </si>
  <si>
    <t>02.03.05</t>
  </si>
  <si>
    <t xml:space="preserve">      SOBRECIMIENTOS REFORZADOS</t>
  </si>
  <si>
    <t>02.03.05.01</t>
  </si>
  <si>
    <t xml:space="preserve">         SOBRECIMIENTO REFORZADO F´C = 210 Kg/cm2</t>
  </si>
  <si>
    <t>02.03.05.01.01</t>
  </si>
  <si>
    <t xml:space="preserve">            CONCRETO F'C = 210 Kg/cm2  SOBRECIMIENTO REFORZADO</t>
  </si>
  <si>
    <t>02.03.05.01.02</t>
  </si>
  <si>
    <t xml:space="preserve">            ENCOFRADO Y DESENCOFRADO NORMAL SOBRECIMIENTO REFORZADO</t>
  </si>
  <si>
    <t>02.03.05.01.03</t>
  </si>
  <si>
    <t xml:space="preserve">            ACERO CORRUGADO FY = 4200 Kg/cm2</t>
  </si>
  <si>
    <t>02.03.05.02</t>
  </si>
  <si>
    <t>02.03.05.02.01</t>
  </si>
  <si>
    <t>02.03.05.02.02</t>
  </si>
  <si>
    <t>02.03.05.02.03</t>
  </si>
  <si>
    <t>02.03.06</t>
  </si>
  <si>
    <t xml:space="preserve">      MUROS REFORZADOS</t>
  </si>
  <si>
    <t>02.03.06.01</t>
  </si>
  <si>
    <t xml:space="preserve">         MURO DE CONTENCION</t>
  </si>
  <si>
    <t>02.03.06.01.01</t>
  </si>
  <si>
    <t xml:space="preserve">            CONCRETO F'C = 280 Kg/cm2 MURO DE CONTENCION</t>
  </si>
  <si>
    <t>02.03.06.01.02</t>
  </si>
  <si>
    <t xml:space="preserve">            ENCOFRADO Y DESENCOFRADO NORMAL MURO DE CONTENCION</t>
  </si>
  <si>
    <t>02.03.06.01.03</t>
  </si>
  <si>
    <t>02.03.06.02</t>
  </si>
  <si>
    <t xml:space="preserve">         MUROS DE CONCRETO, TABIQUES DE CONCRETO Y PLACAS</t>
  </si>
  <si>
    <t>02.03.06.02.01</t>
  </si>
  <si>
    <t xml:space="preserve">            CONCRETO F'C = 210 Kg/cm2 MUROS DE CONCRETO, TABIQUES DE CONCRETO Y PLACAS</t>
  </si>
  <si>
    <t>02.03.06.02.02</t>
  </si>
  <si>
    <t xml:space="preserve">            ENCOFRADO Y DESENCOFRADO NORMAL MUROS DE CONCRETO, TABIQUES DE CONCRETO Y PLACAS</t>
  </si>
  <si>
    <t>02.03.06.02.03</t>
  </si>
  <si>
    <t>02.03.07</t>
  </si>
  <si>
    <t xml:space="preserve">      COLUMNAS</t>
  </si>
  <si>
    <t>02.03.07.01</t>
  </si>
  <si>
    <t xml:space="preserve">         COLUMNAS F'C = 210-280 Kg/cm2</t>
  </si>
  <si>
    <t>02.03.07.01.01</t>
  </si>
  <si>
    <t xml:space="preserve">            CONCRETO F'C = 280 Kg/cm2 COLUMNAS</t>
  </si>
  <si>
    <t>02.03.07.01.02</t>
  </si>
  <si>
    <t xml:space="preserve">            CONCRETO F'C = 210 Kg/cm2 COLUMNAS</t>
  </si>
  <si>
    <t>02.03.07.01.03</t>
  </si>
  <si>
    <t xml:space="preserve">            ENCOFRADO Y DESENCOFRADO NORMAL COLUMNAS</t>
  </si>
  <si>
    <t>02.03.07.01.04</t>
  </si>
  <si>
    <t>02.03.07.02</t>
  </si>
  <si>
    <t xml:space="preserve">         COLUMNAS DE CONFINAMIENTO </t>
  </si>
  <si>
    <t>02.03.07.02.01</t>
  </si>
  <si>
    <t xml:space="preserve">            CONCRETO F'C = 210 Kg/cm2 COLUMNAS DE CONFINAMIENTO</t>
  </si>
  <si>
    <t>02.03.07.02.02</t>
  </si>
  <si>
    <t xml:space="preserve">            ENCOFRADO Y DESENCOFRADO NORMAL COLUMNAS DE CONFINAMIENTO</t>
  </si>
  <si>
    <t>02.03.07.02.03</t>
  </si>
  <si>
    <t>02.03.07.03</t>
  </si>
  <si>
    <t xml:space="preserve">         COLUMNAS DE AMARRE</t>
  </si>
  <si>
    <t>02.03.07.03.01</t>
  </si>
  <si>
    <t xml:space="preserve">            CONCRETO F'C = 175 Kg/cm2 COLUMNAS DE AMARRE</t>
  </si>
  <si>
    <t>02.03.07.03.02</t>
  </si>
  <si>
    <t xml:space="preserve">            ENCOFRADO Y DESENCOFRADO NORMAL COLUMNAS DE AMARRE</t>
  </si>
  <si>
    <t>02.03.07.03.03</t>
  </si>
  <si>
    <t>02.03.08</t>
  </si>
  <si>
    <t xml:space="preserve">      VIGAS </t>
  </si>
  <si>
    <t>02.03.08.01</t>
  </si>
  <si>
    <t xml:space="preserve">         VIGAS F'C = 210-280 Kg/cm2</t>
  </si>
  <si>
    <t>02.03.08.01.01</t>
  </si>
  <si>
    <t xml:space="preserve">            CONCRETO F'C = 280 kg/cm2 VIGAS</t>
  </si>
  <si>
    <t>02.03.08.01.02</t>
  </si>
  <si>
    <t xml:space="preserve">            CONCRETO F'C = 210 kg/cm2 VIGAS</t>
  </si>
  <si>
    <t>02.03.08.01.03</t>
  </si>
  <si>
    <t xml:space="preserve">            ENCOFRADO Y DESENCOFRADO NORMAL VIGAS</t>
  </si>
  <si>
    <t>02.03.08.01.04</t>
  </si>
  <si>
    <t>02.03.08.02</t>
  </si>
  <si>
    <t xml:space="preserve">         VIGAS DE CONFINAMIENTO</t>
  </si>
  <si>
    <t>02.03.08.02.01</t>
  </si>
  <si>
    <t xml:space="preserve">            CONCRETO F'C = 210 Kg/cm2 VIGAS DE CONFINAMIENTO</t>
  </si>
  <si>
    <t>02.03.08.02.02</t>
  </si>
  <si>
    <t xml:space="preserve">            ENCOFRADO Y DESENCOFRADO NORMAL VIGAS DE CONFINAMIENTO</t>
  </si>
  <si>
    <t>02.03.08.02.03</t>
  </si>
  <si>
    <t>02.03.08.03</t>
  </si>
  <si>
    <t xml:space="preserve">         VIGAS DE AMARRE</t>
  </si>
  <si>
    <t>02.03.08.03.01</t>
  </si>
  <si>
    <t xml:space="preserve">            CONCRETO F'C = 175 Kg/cm2 VIGAS DE AMARRE</t>
  </si>
  <si>
    <t>02.03.08.03.02</t>
  </si>
  <si>
    <t xml:space="preserve">            ENCOFRADO Y DESENCOFRADO NORMAL VIGAS DE AMARRE</t>
  </si>
  <si>
    <t>02.03.08.03.03</t>
  </si>
  <si>
    <t>02.03.09</t>
  </si>
  <si>
    <t xml:space="preserve">      LOSAS</t>
  </si>
  <si>
    <t>02.03.09.01</t>
  </si>
  <si>
    <t xml:space="preserve">         LOSA MACIZA  </t>
  </si>
  <si>
    <t>02.03.09.01.01</t>
  </si>
  <si>
    <t xml:space="preserve">            CONCRETO F'C = 210 Kg/cm2 LOSA MACIZA</t>
  </si>
  <si>
    <t>02.03.09.01.02</t>
  </si>
  <si>
    <t xml:space="preserve">            CONCRETO F'C = 280 Kg/cm2 LOSA MACIZA</t>
  </si>
  <si>
    <t>02.03.09.01.03</t>
  </si>
  <si>
    <t xml:space="preserve">            ENCOFRADO Y DESENCOFRADO NORMAL LOSA MACIZA</t>
  </si>
  <si>
    <t>02.03.09.01.04</t>
  </si>
  <si>
    <t>02.03.09.02</t>
  </si>
  <si>
    <t xml:space="preserve">         LOSA ALIGERADA H = 0.20 M F'C = 210 Kg/cm2 (EN 1 DIRECCION)</t>
  </si>
  <si>
    <t>02.03.09.02.01</t>
  </si>
  <si>
    <t xml:space="preserve">            CONCRETO F'C = 210 Kg/cm2 LOSA ALIGERADA H = 0.20 M (1 DIRECCION)</t>
  </si>
  <si>
    <t>02.03.09.02.02</t>
  </si>
  <si>
    <t xml:space="preserve">            ENCOFRADO Y DESENCOFRADO NORMAL LOSA ALIGERADA H = 0.20 m (1 DIRECCION)</t>
  </si>
  <si>
    <t>02.03.09.02.03</t>
  </si>
  <si>
    <t>02.03.09.02.04</t>
  </si>
  <si>
    <t xml:space="preserve">            LADRILLO ARCILLA PARA TECHO 15 x 30 x 30 cm</t>
  </si>
  <si>
    <t>02.03.10</t>
  </si>
  <si>
    <t xml:space="preserve">      ESCALERAS</t>
  </si>
  <si>
    <t>02.03.10.01</t>
  </si>
  <si>
    <t xml:space="preserve">         CONCRETO F'C = 280 Kg/cm2 - ESCALERAS</t>
  </si>
  <si>
    <t>02.03.10.02</t>
  </si>
  <si>
    <t xml:space="preserve">         ENCOFRADO Y DESENCOFRADO NORMAL ESCALERAS</t>
  </si>
  <si>
    <t>02.03.10.03</t>
  </si>
  <si>
    <t>02.03.11</t>
  </si>
  <si>
    <t xml:space="preserve">      CISTERNAS</t>
  </si>
  <si>
    <t>02.03.11.01</t>
  </si>
  <si>
    <t xml:space="preserve">         CONCRETO F'C = 280 Kg/cm2 CISTERNAS</t>
  </si>
  <si>
    <t>02.03.11.02</t>
  </si>
  <si>
    <t xml:space="preserve">         ENCOFRADO Y DESENCOFRADO NORMAL CISTERNAS</t>
  </si>
  <si>
    <t>02.03.11.03</t>
  </si>
  <si>
    <t>02.03.12</t>
  </si>
  <si>
    <t xml:space="preserve">      CANALETA DE CONCRETO</t>
  </si>
  <si>
    <t>02.03.12.01</t>
  </si>
  <si>
    <t xml:space="preserve">         CONCRETO F'C = 210 Kg/cm2 CANALETA DE CONCRETO</t>
  </si>
  <si>
    <t>02.03.12.02</t>
  </si>
  <si>
    <t xml:space="preserve">         ENCOFRADO Y DESENCOF. NORMAL CANALETA DE CONCRETO</t>
  </si>
  <si>
    <t>02.03.12.03</t>
  </si>
  <si>
    <t>02.03.13</t>
  </si>
  <si>
    <t xml:space="preserve">      SARDINEL DE CONCRETO</t>
  </si>
  <si>
    <t>02.03.13.01</t>
  </si>
  <si>
    <t xml:space="preserve">         CONCRETO F'C = 210 Kg/cm2 SARDINEL DE CONCRETO</t>
  </si>
  <si>
    <t>02.03.13.02</t>
  </si>
  <si>
    <t xml:space="preserve">         ENCOFRADO Y DESENCOFRADO NORMAL SARDINEL DE CONCRETO</t>
  </si>
  <si>
    <t>02.03.13.03</t>
  </si>
  <si>
    <t>02.03.14</t>
  </si>
  <si>
    <t xml:space="preserve">      BOTALLANTA DE CONCRETO </t>
  </si>
  <si>
    <t>02.03.14.01</t>
  </si>
  <si>
    <t xml:space="preserve">         CONCRETO F'C = 210 Kg/cm2 BOTALLANTA DE CONCRETO</t>
  </si>
  <si>
    <t>02.03.14.02</t>
  </si>
  <si>
    <t xml:space="preserve">         ENCOFRADO Y DESENCOF. NORMAL BOTALLANTA DE CONCRETO</t>
  </si>
  <si>
    <t>02.03.14.03</t>
  </si>
  <si>
    <t>02.03.15</t>
  </si>
  <si>
    <t xml:space="preserve">      PEDESTAL DE CONCRETO</t>
  </si>
  <si>
    <t>02.03.15.01</t>
  </si>
  <si>
    <t xml:space="preserve">         CONCRETO F'C = 280 Kg/cm2 PEDESTAL DE CONCRETO</t>
  </si>
  <si>
    <t>02.03.15.02</t>
  </si>
  <si>
    <t xml:space="preserve">         ENCOFRADO Y DESENCOFRADO NORMAL PEDESTAL DE CONCRETO</t>
  </si>
  <si>
    <t>02.03.15.03</t>
  </si>
  <si>
    <t>02.03.16</t>
  </si>
  <si>
    <t xml:space="preserve">      CAPITEL DE CONCRETO</t>
  </si>
  <si>
    <t>02.03.16.01</t>
  </si>
  <si>
    <t xml:space="preserve">         CONCRETO F'C = 280 Kg/cm2 CAPITEL CONCRETO</t>
  </si>
  <si>
    <t>02.03.16.02</t>
  </si>
  <si>
    <t xml:space="preserve">         ENCOFRADO Y DESENCOFRADO NORMAL CAPITEL DE CONCRETO</t>
  </si>
  <si>
    <t>02.03.16.03</t>
  </si>
  <si>
    <t>02.03.17</t>
  </si>
  <si>
    <t xml:space="preserve">      RAMPA DE CONCRETO REFORZADO</t>
  </si>
  <si>
    <t>02.03.17.01</t>
  </si>
  <si>
    <t xml:space="preserve">         CONCRETO F'C = 280 Kg/cm2 RAMPA DE CONCRETO REFORZADO</t>
  </si>
  <si>
    <t>02.03.17.02</t>
  </si>
  <si>
    <t xml:space="preserve">         ENCOFRADO Y DESENCOFRADO NORMAL RAMPAS DE CONCRETO REFORZADO</t>
  </si>
  <si>
    <t>02.03.17.03</t>
  </si>
  <si>
    <t>02.03.18</t>
  </si>
  <si>
    <t xml:space="preserve">      TANQUE DE PETROLEO</t>
  </si>
  <si>
    <t>02.03.18.01</t>
  </si>
  <si>
    <t xml:space="preserve">         CONCRETO F'C = 210 Kg/cm2 TANQUE DE PETROLEO</t>
  </si>
  <si>
    <t>02.03.18.02</t>
  </si>
  <si>
    <t xml:space="preserve">         ENCOFRADO Y DESENCOFRADO NORMAL TANQUE DE PETROLEO</t>
  </si>
  <si>
    <t>02.03.18.03</t>
  </si>
  <si>
    <t>02.03.19</t>
  </si>
  <si>
    <t xml:space="preserve">      TRAMPA DE GRASA</t>
  </si>
  <si>
    <t>02.03.19.01</t>
  </si>
  <si>
    <t xml:space="preserve">         CONCRETO F'C=280 Kg/cm2 TRAMPA DE GRASA</t>
  </si>
  <si>
    <t>02.03.19.02</t>
  </si>
  <si>
    <t xml:space="preserve">         ENCOFRADO Y DESENCOFRADO NORMAL TRAMPA DE GRASA</t>
  </si>
  <si>
    <t>02.03.19.03</t>
  </si>
  <si>
    <t>02.03.20</t>
  </si>
  <si>
    <t xml:space="preserve">      TRAMPA DE SOLIDOS</t>
  </si>
  <si>
    <t>02.03.20.01</t>
  </si>
  <si>
    <t xml:space="preserve">         CONCRETO F'C=280 Kg/cm2 TRAMPA DE SOLIDOS</t>
  </si>
  <si>
    <t>02.03.20.02</t>
  </si>
  <si>
    <t xml:space="preserve">         ENCOFRADO Y DESENCOFRADO NORMAL TRAMPA DE SOLIDOS</t>
  </si>
  <si>
    <t>02.03.20.03</t>
  </si>
  <si>
    <t>02.03.21</t>
  </si>
  <si>
    <t xml:space="preserve">      TRAMPA DE HILOS</t>
  </si>
  <si>
    <t>02.03.21.01</t>
  </si>
  <si>
    <t xml:space="preserve">         CONCRETO F'C=280 Kg/cm2 TRAMPA DE HILOS</t>
  </si>
  <si>
    <t>02.03.21.02</t>
  </si>
  <si>
    <t xml:space="preserve">         ENCOFRADO Y DESENCOFRADO NORMAL TRAMPA DE HILOS</t>
  </si>
  <si>
    <t>02.03.21.03</t>
  </si>
  <si>
    <t>02.03.22</t>
  </si>
  <si>
    <t xml:space="preserve">      CAMARA DE CONTACTO CON CLORO</t>
  </si>
  <si>
    <t>02.03.22.01</t>
  </si>
  <si>
    <t xml:space="preserve">         CONCRETO F'C = 280 Kg/cm2 CAMARA DE CONTACTO CON CLORO</t>
  </si>
  <si>
    <t>02.03.22.02</t>
  </si>
  <si>
    <t xml:space="preserve">         ENCOFRADO Y DESENCOFRADO NORMAL CAMARA CONTACTO CON CLORO</t>
  </si>
  <si>
    <t>02.03.22.03</t>
  </si>
  <si>
    <t>02.03.23</t>
  </si>
  <si>
    <t xml:space="preserve">      POZO SUMIDERO</t>
  </si>
  <si>
    <t>02.03.23.01</t>
  </si>
  <si>
    <t xml:space="preserve">         CONCRETO F'C = 280 Kg/cm2 POZO SUMIDERO</t>
  </si>
  <si>
    <t>02.03.23.02</t>
  </si>
  <si>
    <t xml:space="preserve">         ENCOFRADO Y DESENCOFRADO NORMAL POZO SUMIDERO</t>
  </si>
  <si>
    <t>02.03.23.03</t>
  </si>
  <si>
    <t>02.03.24</t>
  </si>
  <si>
    <t xml:space="preserve">      BASE PARA EQUIPOS PESADOS</t>
  </si>
  <si>
    <t>02.03.24.01</t>
  </si>
  <si>
    <t xml:space="preserve">         CONCRETO F'C = 210 Kg/cm2 BASE PARA EQUIPOS PESADOS</t>
  </si>
  <si>
    <t>02.03.24.02</t>
  </si>
  <si>
    <t xml:space="preserve">         ENCOFRADO Y DESENCOFRADO NORMAL BASE PARA EQUIPOS PESADOS</t>
  </si>
  <si>
    <t>02.03.24.03</t>
  </si>
  <si>
    <t>02.03.25</t>
  </si>
  <si>
    <t xml:space="preserve">      COLGAJOS</t>
  </si>
  <si>
    <t>02.03.25.01</t>
  </si>
  <si>
    <t xml:space="preserve">         CONCRETO F'C = 175 Kg/cm2 COLGAJOS</t>
  </si>
  <si>
    <t>02.03.25.02</t>
  </si>
  <si>
    <t xml:space="preserve">         ENCOFRADO Y DESENCOFRADO NORMAL COLGAJOS</t>
  </si>
  <si>
    <t>02.03.25.03</t>
  </si>
  <si>
    <t>02.03.26</t>
  </si>
  <si>
    <t xml:space="preserve">      DADO DE CONCRETO</t>
  </si>
  <si>
    <t>02.03.26.01</t>
  </si>
  <si>
    <t xml:space="preserve">         CONCRETO F'C = 210 Kg/cm2 DADO DE CONCRETO</t>
  </si>
  <si>
    <t>02.03.26.02</t>
  </si>
  <si>
    <t xml:space="preserve">         ENCOFRADO Y DESENCOFRADO NORMAL DADO DE CONCRETO</t>
  </si>
  <si>
    <t>02.03.26.03</t>
  </si>
  <si>
    <t>02.04</t>
  </si>
  <si>
    <t xml:space="preserve">   VARIOS</t>
  </si>
  <si>
    <t>02.04.01</t>
  </si>
  <si>
    <t xml:space="preserve">      JUNTA DE POLIESTIRENO EXPANDIDO, E = 1"</t>
  </si>
  <si>
    <t>02.04.02</t>
  </si>
  <si>
    <t xml:space="preserve">      JUNTA DE POLIESTIRENO EXPANDIDO, E = 3CM</t>
  </si>
  <si>
    <t>02.04.03</t>
  </si>
  <si>
    <t xml:space="preserve">      JUNTA DE POLIESTIRENO EXPANDIDO, E = 2"</t>
  </si>
  <si>
    <t>02.04.04</t>
  </si>
  <si>
    <t xml:space="preserve">      JUNTA DE POLIESTIRENO EXPANDIDO, E = 1/2"</t>
  </si>
  <si>
    <t>02.04.05</t>
  </si>
  <si>
    <t xml:space="preserve">      SELLO ELASTOMERICO DE POLIURETANO, E = 1"; H = 1/2"</t>
  </si>
  <si>
    <t>02.04.06</t>
  </si>
  <si>
    <t xml:space="preserve">      SELLO ELASTOMERICO DE POLIURETANO, E = 1/2"; H = 1/2"</t>
  </si>
  <si>
    <t>02.04.07</t>
  </si>
  <si>
    <t xml:space="preserve">      JUNTA DE PVC, TIPO WATER STOP 9" O SIMILAR</t>
  </si>
  <si>
    <t>02.04.08</t>
  </si>
  <si>
    <t xml:space="preserve">      DISPOSITIVO DE ANCLAJE</t>
  </si>
  <si>
    <t>02.05</t>
  </si>
  <si>
    <t xml:space="preserve">   PILAS DE GRAVA</t>
  </si>
  <si>
    <t>02.05.01</t>
  </si>
  <si>
    <t xml:space="preserve">      SUMINISTRO E INSTALACIÓN DE PILAS DE GRAVA COMPACTADA  Hprom=3.0 mts</t>
  </si>
  <si>
    <t>02.06</t>
  </si>
  <si>
    <t xml:space="preserve">   SISTEMA  ANTISISMICO</t>
  </si>
  <si>
    <t>02.06.01</t>
  </si>
  <si>
    <t xml:space="preserve">      AISLADOR SISMICOS  INC. EL SERV. DE ASESORAM. Y SUPERVISION</t>
  </si>
  <si>
    <t>02.06.02</t>
  </si>
  <si>
    <t xml:space="preserve">      DESLIZADOR SISMICO INC. EL SERV. DE ASESORAM. Y SUPERVISION</t>
  </si>
  <si>
    <t>02.07</t>
  </si>
  <si>
    <t xml:space="preserve">   ESTRUCTURAS METALICAS</t>
  </si>
  <si>
    <t>02.07.01</t>
  </si>
  <si>
    <t xml:space="preserve">      VIGAS METALICAS</t>
  </si>
  <si>
    <t>02.07.02</t>
  </si>
  <si>
    <t xml:space="preserve">      VIGUETAS METALICAS</t>
  </si>
  <si>
    <t>02.07.03</t>
  </si>
  <si>
    <t xml:space="preserve">      ARRIOSTRES METALICOS</t>
  </si>
  <si>
    <t>02.07.04</t>
  </si>
  <si>
    <t xml:space="preserve">      TIJERALES METALICOS</t>
  </si>
  <si>
    <t>02.07.05</t>
  </si>
  <si>
    <t xml:space="preserve">      APOYOS METALICOS</t>
  </si>
  <si>
    <t>02.08</t>
  </si>
  <si>
    <t xml:space="preserve">   PAVIMENTO DE CONCRETO</t>
  </si>
  <si>
    <t>02.08.01</t>
  </si>
  <si>
    <t xml:space="preserve">      MOVIMIENTO DE TIERRAS</t>
  </si>
  <si>
    <t>02.08.01.01</t>
  </si>
  <si>
    <t xml:space="preserve">         EXCAVACION HASTA SUBRASANTE, MATERIAL SUELTO CON TRACTOR 140 - 160 HP</t>
  </si>
  <si>
    <t>02.08.01.02</t>
  </si>
  <si>
    <t xml:space="preserve">         TRATAMIENTO Y COMPACTACION DE SUBRASANTE ( INC. RIEGO )</t>
  </si>
  <si>
    <t>02.08.02</t>
  </si>
  <si>
    <t xml:space="preserve">      BASES Y SUB-BASES</t>
  </si>
  <si>
    <t>02.08.02.01</t>
  </si>
  <si>
    <t xml:space="preserve">         SUBBASE GRANULAR, E = 0.20 M ( AGREGADO PRODUCIDO ) C/ EQUIPO</t>
  </si>
  <si>
    <t>02.08.03</t>
  </si>
  <si>
    <t xml:space="preserve">      PAVIMENTO DE CONCRETO ARMADO</t>
  </si>
  <si>
    <t>02.08.03.01</t>
  </si>
  <si>
    <t xml:space="preserve">         CONCRETO F'C = 280 Kg/cm2 PAVIMENTO DE CONCRETO ARMADO</t>
  </si>
  <si>
    <t>02.08.03.02</t>
  </si>
  <si>
    <t xml:space="preserve">         ENCOFRADO Y DESENCOFRADO NORMAL PAVIMENTO DE CONCRETO</t>
  </si>
  <si>
    <t>02.08.03.03</t>
  </si>
  <si>
    <t>02.08.04</t>
  </si>
  <si>
    <t xml:space="preserve">      JUNTAS</t>
  </si>
  <si>
    <t>02.08.04.01</t>
  </si>
  <si>
    <t xml:space="preserve">         JUNTA DE CONTRACCION C/ DISCO DE CORTE</t>
  </si>
  <si>
    <t>02.08.04.02</t>
  </si>
  <si>
    <t xml:space="preserve">         SELLO ELASTOMERICO DE POLIURETANO, E = 1/2"; H = 1/2"</t>
  </si>
  <si>
    <t>02.08.04.03</t>
  </si>
  <si>
    <t xml:space="preserve">         CURADO DE PAVIMENTO CONCRETO ARMADO</t>
  </si>
  <si>
    <t>02.08.04.04</t>
  </si>
  <si>
    <t xml:space="preserve">         PASADORES TIPO DOWELL (CORRUGADO) 3/4"</t>
  </si>
  <si>
    <t>02.08.04.05</t>
  </si>
  <si>
    <t xml:space="preserve">         PASADORES TIPO DOWELL (LISO) 3/4"</t>
  </si>
  <si>
    <t>02.09</t>
  </si>
  <si>
    <t xml:space="preserve">   CERCO PERIMETRICO</t>
  </si>
  <si>
    <t>02.09.01</t>
  </si>
  <si>
    <t>02.09.01.01</t>
  </si>
  <si>
    <t xml:space="preserve">         NIVELACION DEL TERRENO</t>
  </si>
  <si>
    <t>02.09.01.01.01</t>
  </si>
  <si>
    <t xml:space="preserve">            NIVELACION EN TERRENO NORMAL</t>
  </si>
  <si>
    <t>02.09.01.02</t>
  </si>
  <si>
    <t xml:space="preserve">         EXCAVACIONES</t>
  </si>
  <si>
    <t>02.09.01.02.01</t>
  </si>
  <si>
    <t xml:space="preserve">            EXCAVACIONES SIMPLES C/ MAQUINARIA</t>
  </si>
  <si>
    <t>02.09.01.03</t>
  </si>
  <si>
    <t xml:space="preserve">         RELLENOS</t>
  </si>
  <si>
    <t>02.09.01.03.01</t>
  </si>
  <si>
    <t xml:space="preserve">            RELLENO APISONADO C/ EQUIPO, CON MATERIAL PROPIO</t>
  </si>
  <si>
    <t>02.09.01.04</t>
  </si>
  <si>
    <t xml:space="preserve">         ELIMINACION DE MATERIAL EXCEDENTE</t>
  </si>
  <si>
    <t>02.09.01.04.01</t>
  </si>
  <si>
    <t xml:space="preserve">            ELIMINACION DE MATERIAL, CARGADOR 300 / VOLQUETE 15 M3</t>
  </si>
  <si>
    <t>02.09.01.04.02</t>
  </si>
  <si>
    <t xml:space="preserve">            ACARREO MATERIAL EXCEDENTE</t>
  </si>
  <si>
    <t>02.09.02</t>
  </si>
  <si>
    <t xml:space="preserve">      OBRAS CONCRETO SIMPLE</t>
  </si>
  <si>
    <t>02.09.02.01</t>
  </si>
  <si>
    <t xml:space="preserve">         SOLADOS</t>
  </si>
  <si>
    <t>02.09.02.01.01</t>
  </si>
  <si>
    <t xml:space="preserve">            CONCRETO F'C = 100 Kg/cm2  E = 2" SOLADOS</t>
  </si>
  <si>
    <t>02.09.03</t>
  </si>
  <si>
    <t xml:space="preserve">      OBRAS CONCRETO ARMADO</t>
  </si>
  <si>
    <t>02.09.03.01</t>
  </si>
  <si>
    <t xml:space="preserve">         CIMIENTOS REFORZADOS</t>
  </si>
  <si>
    <t>02.09.03.01.01</t>
  </si>
  <si>
    <t xml:space="preserve">            CONCRETO F'C = 100 Kg/cm2 EN CIMIENTO REFORZADO</t>
  </si>
  <si>
    <t>02.09.03.01.02</t>
  </si>
  <si>
    <t>02.09.03.02</t>
  </si>
  <si>
    <t xml:space="preserve">         ZAPATAS</t>
  </si>
  <si>
    <t>02.09.03.02.01</t>
  </si>
  <si>
    <t xml:space="preserve">            CONCRETO F'C = 210 Kg/cm2 EN ZAPATAS</t>
  </si>
  <si>
    <t>02.09.03.02.02</t>
  </si>
  <si>
    <t>02.09.03.03</t>
  </si>
  <si>
    <t xml:space="preserve">         SOBRECIMIENTOS REFORZADOS</t>
  </si>
  <si>
    <t>02.09.03.03.01</t>
  </si>
  <si>
    <t xml:space="preserve">            CONCRETO F'C = 280 Kg/cm2 SOBRECIMIENTOS REFORZADOS</t>
  </si>
  <si>
    <t>02.09.03.03.02</t>
  </si>
  <si>
    <t>02.09.03.03.03</t>
  </si>
  <si>
    <t>02.09.03.04</t>
  </si>
  <si>
    <t xml:space="preserve">         PLACAS DE CONCRETO ARMADO </t>
  </si>
  <si>
    <t>02.09.03.04.01</t>
  </si>
  <si>
    <t xml:space="preserve">            CONCRETO F'C = 280 Kg/cm2 PLACAS DE CONCRETO ARMADO</t>
  </si>
  <si>
    <t>02.09.03.04.02</t>
  </si>
  <si>
    <t xml:space="preserve">            ENCOFRADO Y DESENCOFRADO NORMAL PLACAS DE CONCRETO ARMADO</t>
  </si>
  <si>
    <t>02.09.03.04.03</t>
  </si>
  <si>
    <t>02.09.03.05</t>
  </si>
  <si>
    <t xml:space="preserve">         COLUMNAS</t>
  </si>
  <si>
    <t>02.09.03.05.01</t>
  </si>
  <si>
    <t xml:space="preserve">            COLUMNAS DE CONFINAMIENTO </t>
  </si>
  <si>
    <t>02.09.03.05.01.01</t>
  </si>
  <si>
    <t xml:space="preserve">               CONCRETO F'C = 210 Kg/cm2 COLUMNAS DE CONFINAMIENTO</t>
  </si>
  <si>
    <t>02.09.03.05.01.02</t>
  </si>
  <si>
    <t xml:space="preserve">               ENCOFRADO Y DESENCOFRADO NORMAL COLUMNAS DE CONFINAMIENTO</t>
  </si>
  <si>
    <t>02.09.03.05.01.03</t>
  </si>
  <si>
    <t xml:space="preserve">               ACERO CORRUGADO FY = 4200 Kg/cm2</t>
  </si>
  <si>
    <t>02.09.03.06</t>
  </si>
  <si>
    <t xml:space="preserve">         VIGAS </t>
  </si>
  <si>
    <t>02.09.03.06.01</t>
  </si>
  <si>
    <t xml:space="preserve">            VIGAS DE CONFINAMIENTO</t>
  </si>
  <si>
    <t>02.09.03.06.01.01</t>
  </si>
  <si>
    <t xml:space="preserve">               CONCRETO F'C = 210 Kg/cm2  VIGAS DE CONFINAMIENTO</t>
  </si>
  <si>
    <t>02.09.03.06.01.02</t>
  </si>
  <si>
    <t xml:space="preserve">               ENCOFRADO Y DESENCOFRADO NORMAL VIGAS DE CONFINAMIENTO</t>
  </si>
  <si>
    <t>02.09.03.06.01.03</t>
  </si>
  <si>
    <t>02.09.04</t>
  </si>
  <si>
    <t xml:space="preserve">      VARIOS</t>
  </si>
  <si>
    <t>02.09.04.01</t>
  </si>
  <si>
    <t xml:space="preserve">         JUNTA DE POLIESTIRENO EXPANDIDO, E = 1"</t>
  </si>
  <si>
    <t>03</t>
  </si>
  <si>
    <t>03.01</t>
  </si>
  <si>
    <t xml:space="preserve">   MUROS Y TABIQUES DE ALBAÑILERIA</t>
  </si>
  <si>
    <t>03.01.01</t>
  </si>
  <si>
    <t xml:space="preserve">      MUROS DE LADRILLO KING KONG DE ARCILLA ( A MAQUINA O ARTESANALMENTE )</t>
  </si>
  <si>
    <t>03.01.01.01</t>
  </si>
  <si>
    <t xml:space="preserve">         MUROS DE LADRILLO KING KONG DE ARCILLA ( A MAQUINA ) DE SOGA MEZCLA C:A 1:4; TIPO IV PARA TARRAJEO</t>
  </si>
  <si>
    <t>03.01.01.02</t>
  </si>
  <si>
    <t xml:space="preserve">         MUROS DE LADRILLO KING KONG DE ARCILLA ( A MAQUINA ) DE CABEZA MEZCLA C:A 1:4; TIPO IV PARA TARRAJEO</t>
  </si>
  <si>
    <t>03.01.01.03</t>
  </si>
  <si>
    <t xml:space="preserve">         MUROS DE LADRILLO KK MAQ. TIPO IV SOGA MEZCLA C:A 1:4 CARAVISTA</t>
  </si>
  <si>
    <t>03.01.02</t>
  </si>
  <si>
    <t xml:space="preserve">      MUROS CON EL SISTEMA DE CONSTRUCCION EN SECO ( SISTEMA DRYWALL O SIMILAR )</t>
  </si>
  <si>
    <t>03.01.02.01</t>
  </si>
  <si>
    <t xml:space="preserve">         TABIQUERIA CON SISTEMA DRYWALL SIMPLE INTERIOR</t>
  </si>
  <si>
    <t>03.01.02.02</t>
  </si>
  <si>
    <t xml:space="preserve">         TABIQUERIA CON SISTEMA DRYWALL RESISTENTE AL FUEGO 60min</t>
  </si>
  <si>
    <t>03.01.02.03</t>
  </si>
  <si>
    <t xml:space="preserve">         TABIQUERIA CON SISTEMA DRYWALL RESISTENTE AL FUEGO 120min</t>
  </si>
  <si>
    <t>03.01.02.04</t>
  </si>
  <si>
    <t xml:space="preserve">         TABIQUERIA CON SISTEMA DRYWALL DE PLACA DE FIBROCEMENTO 8mm</t>
  </si>
  <si>
    <t>03.01.03</t>
  </si>
  <si>
    <t xml:space="preserve">      BARANDAS Y PARAPETOS</t>
  </si>
  <si>
    <t>03.01.03.01</t>
  </si>
  <si>
    <t xml:space="preserve">         PARAPETO LADRILLO KK MAQ. TIPO IV SOGA, MEZCLA C:A 1:5 JUNTA 1.5 CM</t>
  </si>
  <si>
    <t>03.02</t>
  </si>
  <si>
    <t xml:space="preserve">   REVOQUES Y REVESTIMIENTOS</t>
  </si>
  <si>
    <t>03.02.01</t>
  </si>
  <si>
    <t xml:space="preserve">      TARRAJEO RAYADO PRIMARIO
</t>
  </si>
  <si>
    <t>03.02.01.01</t>
  </si>
  <si>
    <t xml:space="preserve">         TARRAJEO RAYADO PRIMARIO P/RECIBIR ENCHAPE C:A 1:5, e=1.5 CM</t>
  </si>
  <si>
    <t>03.02.02</t>
  </si>
  <si>
    <t xml:space="preserve">      TARRAJEO EN INTERIORES
</t>
  </si>
  <si>
    <t>03.02.02.01</t>
  </si>
  <si>
    <t xml:space="preserve">         TARRAJEO FROTACHADO DE MUROS INTERIORES C/MORT C:A 1:5, e=1.5 CM</t>
  </si>
  <si>
    <t>03.02.02.02</t>
  </si>
  <si>
    <t xml:space="preserve">         TARRAJEO DE COLUMNAS C/MORT C:A 1:5, e=1.5 CM</t>
  </si>
  <si>
    <t>03.02.02.03</t>
  </si>
  <si>
    <t xml:space="preserve">         TARRAJEO DE VIGAS C/MORT C:A 1:5, e=1.5 CM</t>
  </si>
  <si>
    <t>03.02.02.04</t>
  </si>
  <si>
    <t xml:space="preserve">         TARRAJEO CON IMPERMEABILIZANTE HIDRÓFUGO ACABADO PULIDO MEZC. C:A 1/5 e=1.5 CM</t>
  </si>
  <si>
    <t>03.02.02.05</t>
  </si>
  <si>
    <t xml:space="preserve">         TARRAJEO CON BARITINA</t>
  </si>
  <si>
    <t>03.02.02.06</t>
  </si>
  <si>
    <t xml:space="preserve">         SOLAQUEADO DE MUROS</t>
  </si>
  <si>
    <t>03.02.02.07</t>
  </si>
  <si>
    <t xml:space="preserve">         SOLAQUEADO DE BOTALLANTA DE CONCRETO</t>
  </si>
  <si>
    <t>03.02.02.08</t>
  </si>
  <si>
    <t xml:space="preserve">         SOLAQUEADO DE COLUMNAS</t>
  </si>
  <si>
    <t>03.02.02.09</t>
  </si>
  <si>
    <t xml:space="preserve">         SOLAQUEADO DE VIGAS</t>
  </si>
  <si>
    <t>03.02.03</t>
  </si>
  <si>
    <t xml:space="preserve">      TARRAJEO EN EXTERIORES
</t>
  </si>
  <si>
    <t>03.02.03.01</t>
  </si>
  <si>
    <t xml:space="preserve">         TARRAJEO FROTACHADO DE MUROS EXTERIORES C/MORT C:A 1:5, e=1.5 CM</t>
  </si>
  <si>
    <t>03.02.04</t>
  </si>
  <si>
    <t xml:space="preserve">      VESTIDURAS DE DERRAMES
</t>
  </si>
  <si>
    <t>03.02.04.01</t>
  </si>
  <si>
    <t xml:space="preserve">         VESTIDURA DE DERRAMES E = 0.15 m</t>
  </si>
  <si>
    <t>03.02.04.02</t>
  </si>
  <si>
    <t xml:space="preserve">         VESTIDURA DE DERRAMES E = 0.25 m</t>
  </si>
  <si>
    <t>03.02.05</t>
  </si>
  <si>
    <t xml:space="preserve">      BRUÑAS
</t>
  </si>
  <si>
    <t>03.02.05.01</t>
  </si>
  <si>
    <t xml:space="preserve">         BRUÑAS DE 1cm x 1 cm</t>
  </si>
  <si>
    <t>03.02.06</t>
  </si>
  <si>
    <t xml:space="preserve">      TARRAJEO EN FONDO DE ESCALERA
</t>
  </si>
  <si>
    <t>03.02.06.01</t>
  </si>
  <si>
    <t xml:space="preserve">         TARRAJEO FONDO DE ESCALERAS MEZC. C:A 1:5, e=1.5 cm</t>
  </si>
  <si>
    <t>03.02.07</t>
  </si>
  <si>
    <t xml:space="preserve">      REVESTIMIENTOS</t>
  </si>
  <si>
    <t>03.02.07.01</t>
  </si>
  <si>
    <t xml:space="preserve">         REVESTIMIENTO DE PASOS Y CONTRAPASOS EN ESCALERAS CON CEMENTO SEMIPULIDO BRUÑADO</t>
  </si>
  <si>
    <t>03.02.07.02</t>
  </si>
  <si>
    <t xml:space="preserve">         REVESTIMIENTO DE PASOS Y CONTRAPASOS EN ESCALERAS CON PORCELANATO 60cm x 60cm</t>
  </si>
  <si>
    <t>03.02.07.03</t>
  </si>
  <si>
    <t xml:space="preserve">         REVESTIMIENTO DE DESCANSO DE ESCALERAS CON PORCELANATO 60cm x 60cm</t>
  </si>
  <si>
    <t>03.02.07.04</t>
  </si>
  <si>
    <t xml:space="preserve">         REVESTIMIENTO DE DESCANSO EN ESCALERA CON CEMENTO SEMIPULIDO BRUÑADO</t>
  </si>
  <si>
    <t>03.02.07.05</t>
  </si>
  <si>
    <t xml:space="preserve">         REVESTIMIENTO DE GRADAS EN GRADERIAS, CON CEMENTO SEMIPULIDO</t>
  </si>
  <si>
    <t>03.02.07.06</t>
  </si>
  <si>
    <t xml:space="preserve">         REVESTIMIENTO DE TABLERO DE CONCRETO CON TERRAZO PULIDO</t>
  </si>
  <si>
    <t>03.02.07.07</t>
  </si>
  <si>
    <t xml:space="preserve">         REVESTIMIENTO DE CERCO PERIMETRICO CON CEMENTO PULIDO  H = VARIABLE M MEZ. 1:5 </t>
  </si>
  <si>
    <t>03.02.07.08</t>
  </si>
  <si>
    <t xml:space="preserve">         REVESTIMIENTO DE SARDINEL CON CERAMICO 30 cm x 30 cm</t>
  </si>
  <si>
    <t>03.02.07.09</t>
  </si>
  <si>
    <t xml:space="preserve">         REVESTIMIENTO DE SARDINEL  1:4 E= 1.5 cm ,ACAB. CEMENTO SEMI PULIDO C/ IMPERMEABILIZANTE  MEZC. C:A  MEZC. C:A 1:5, e=1.5 CM</t>
  </si>
  <si>
    <t>03.02.07.10</t>
  </si>
  <si>
    <t xml:space="preserve">         REVESTIMIENTO DE CANALETA CON CEMENTO PULIDO  E IMPERMEABILIZADO</t>
  </si>
  <si>
    <t>03.02.07.11</t>
  </si>
  <si>
    <t xml:space="preserve">         REVESTIMIENTO DE POZA DE CONCRETO CON CERAMICO 30 cm x 30 cm</t>
  </si>
  <si>
    <t>03.02.07.12</t>
  </si>
  <si>
    <t xml:space="preserve">         REVESTIMIENTO DE BANCAS DE CONCRETO CON CERAMICO 30 cm x 30 cm</t>
  </si>
  <si>
    <t>03.02.07.13</t>
  </si>
  <si>
    <t xml:space="preserve">         VESTIDURA DE FONDO DE TABLERO  C/MORT C:A 1:5,e=1.5 CM</t>
  </si>
  <si>
    <t>03.02.07.14</t>
  </si>
  <si>
    <t xml:space="preserve">         REVESTIMIENTO DE PANELES DE HPL SOBRE PERFILES METALICOS EN FACHADAS, E=8mm.</t>
  </si>
  <si>
    <t>03.02.07.15</t>
  </si>
  <si>
    <t xml:space="preserve">         REVESTIMIENTO DE PASOS Y DESCANSO EN ESCALERA METALICA CON RELLENO DE CONCRETO Y PORCELANATO 60cm x 60cm</t>
  </si>
  <si>
    <t>03.02.07.16</t>
  </si>
  <si>
    <t xml:space="preserve">         FORJADO DE GRADAS Y ESCALERAS DE CEMENTO FROTACHADO</t>
  </si>
  <si>
    <t>03.02.07.17</t>
  </si>
  <si>
    <t xml:space="preserve">         FORJADO DE DESCANSO CON CEMENTO FROTACHADO</t>
  </si>
  <si>
    <t>03.03</t>
  </si>
  <si>
    <t xml:space="preserve">   CIELORRASOS</t>
  </si>
  <si>
    <t>03.03.01</t>
  </si>
  <si>
    <t xml:space="preserve">      CIELORRASOS CON MEZCLA</t>
  </si>
  <si>
    <t>03.03.01.01</t>
  </si>
  <si>
    <t xml:space="preserve">         CIELORASO CON MEZCLA C:A 1:5, E = 1.5 cm</t>
  </si>
  <si>
    <t>03.03.01.02</t>
  </si>
  <si>
    <t xml:space="preserve">         CIELORASO ACABADO EN CEMENTO PULIDO IMPERMEABILIZADO HIDROFUGO </t>
  </si>
  <si>
    <t>03.03.01.03</t>
  </si>
  <si>
    <t xml:space="preserve">         CIELORRASO C/ BARITINA</t>
  </si>
  <si>
    <t>03.03.01.04</t>
  </si>
  <si>
    <t xml:space="preserve">         SOLAQUEO DE CIELORRASO</t>
  </si>
  <si>
    <t>03.03.02</t>
  </si>
  <si>
    <t xml:space="preserve">      FALSO CIELORRASO</t>
  </si>
  <si>
    <t>03.03.02.01</t>
  </si>
  <si>
    <t xml:space="preserve">         FALSO CIELORASO TIPO A - BALDOSA DE FIBRA MINERAL MICROPERFORADA, TIPO GEORGIAN 764 DE 0.61x0.61m x 5/8" BR, R.H. MIN DE 99%, SIST. DE SUSP. HD PRELUDE XL 15/16" CON ACABADO DE PINTURA LATEX O SIMILAR</t>
  </si>
  <si>
    <t>03.03.02.02</t>
  </si>
  <si>
    <t xml:space="preserve">         FALSO CIELORASO TIPO B - BALDOSA DE FIBRA MINERAL CLASE 5  TIPO CLEAN ROOM 868 DE 0.61x0.61m x 5/8" BR, R.H. MIN DE 99%, SIST. DE SUSP.  HD PRELUDE XL 15/16", CON RECUBRIMIENTO VINILICO LAVABLE O SIMILAR</t>
  </si>
  <si>
    <t>03.03.02.03</t>
  </si>
  <si>
    <t xml:space="preserve">         FALSO CIELORASO TIPO C - BALDOSA DE FIBRA MINERAL TIPO CLEAN ROOM CLASE 5 Y RECUBRIMIENTO VINILICO DE 0.61x0.61m x 5/8", BORDE RECTO, R.H. MIN DE 99%. SIST. SUSP. ANTISISMICA CLEAN ROOM DE ALUMINIO CO-EXTRUIDO HD 1 1/2" O SIMILAR </t>
  </si>
  <si>
    <t>03.03.02.04</t>
  </si>
  <si>
    <t xml:space="preserve">         FALSO CIELORASO TIPO D - SISTEMA DRYWALL CON PLANCHA DE YESO REGULAR DE 1/2" DE ESPESOR, ACABADO LATEX VINILICO BASE AGUA O SIMILAR.</t>
  </si>
  <si>
    <t>03.03.02.05</t>
  </si>
  <si>
    <t xml:space="preserve">         FALSO CIELORASO TIPO E - SISTEMA PLYROCK CON PLANCHA DE FIBROCEMENTO SIN SILICE DE 8mm BORDE REBAJADO, JUNTA RIGIDA INVISIBLE, ACABADO CON PINTURA ACRILICA MATE BASE AGUA O SIMILAR</t>
  </si>
  <si>
    <t>03.03.02.06</t>
  </si>
  <si>
    <t xml:space="preserve">         FALSO CIELORASO TIPO F - SISTEMA PLYROCK CON PLANCHA DE FIBROCEMENTO SIN SILICE DE 8mm BORDE REBAJADO, JUNTA RIGIDA INVISIBLE, ACABADO CON PINTURA EPOXICA ANTIBACTERIAL BASE AGUA O SIMILAR</t>
  </si>
  <si>
    <t>03.04</t>
  </si>
  <si>
    <t xml:space="preserve">   PISOS Y PAVIMENTOS</t>
  </si>
  <si>
    <t>03.04.01</t>
  </si>
  <si>
    <t xml:space="preserve">      CONTRAPISOS</t>
  </si>
  <si>
    <t>03.04.01.01</t>
  </si>
  <si>
    <t xml:space="preserve">         CONTRAPISO, E = 4 cm.</t>
  </si>
  <si>
    <t>03.04.01.02</t>
  </si>
  <si>
    <t xml:space="preserve">         CONTRAPISO, E = 5 cm.</t>
  </si>
  <si>
    <t>03.04.01.03</t>
  </si>
  <si>
    <t xml:space="preserve">         CONTRAPISO, E = 5 cm. CON BARITINA</t>
  </si>
  <si>
    <t>03.04.02</t>
  </si>
  <si>
    <t xml:space="preserve">      PISOS</t>
  </si>
  <si>
    <t>03.04.02.01</t>
  </si>
  <si>
    <t xml:space="preserve">         PISOS DE PORCELANATOS
</t>
  </si>
  <si>
    <t>03.04.02.01.01</t>
  </si>
  <si>
    <t xml:space="preserve">            PISO PORCELANATO ANTIDESLIZANTE ALTO TRANSITO PEI-4, 60 cm x 60 cm</t>
  </si>
  <si>
    <t>03.04.02.02</t>
  </si>
  <si>
    <t xml:space="preserve">         PISOS DE CERAMICOS
</t>
  </si>
  <si>
    <t>03.04.02.02.01</t>
  </si>
  <si>
    <t xml:space="preserve">            PISO CERAMICO ANTIDESLIZANTE ALTO TRANSITO PEI-4, 45 cm x 45 cm</t>
  </si>
  <si>
    <t>03.04.02.03</t>
  </si>
  <si>
    <t xml:space="preserve">         PISOS DE CONCRETO</t>
  </si>
  <si>
    <t>03.04.02.03.01</t>
  </si>
  <si>
    <t xml:space="preserve">            PISO CEMENTO SEMIPULIDO Y BRUÑADO @0.90m; e=2"</t>
  </si>
  <si>
    <t>03.04.02.03.02</t>
  </si>
  <si>
    <t xml:space="preserve">            PISO CEMENTO PULIDO C/ ENDURECEDOR E IMPERMEABILIZANTE; e=2"</t>
  </si>
  <si>
    <t>03.04.02.03.03</t>
  </si>
  <si>
    <t xml:space="preserve">            PISO CEMENTO PULIDO C/ ENDURECEDOR; e=2"</t>
  </si>
  <si>
    <t>03.04.02.03.04</t>
  </si>
  <si>
    <t xml:space="preserve">            PISO CEMENTO PULIDO C/ IMPERMEABILIZANTE HIDROFUGO; e=2"</t>
  </si>
  <si>
    <t>03.04.02.03.05</t>
  </si>
  <si>
    <t xml:space="preserve">            PISO CEMENTO SEMIPULIDO C/ IMPERMEABILIZANTE HIDROFUGO Y BRUÑADO; e=2"</t>
  </si>
  <si>
    <t>03.04.02.04</t>
  </si>
  <si>
    <t xml:space="preserve">         PISOS DE VINILICO
</t>
  </si>
  <si>
    <t>03.04.02.04.01</t>
  </si>
  <si>
    <t xml:space="preserve">            PISO VINILICO FLEXIBLE EN ROLLO ANTIDESLIZANTE ALTO TRANSITO e=2mm</t>
  </si>
  <si>
    <t>03.04.02.04.02</t>
  </si>
  <si>
    <t xml:space="preserve">            PISO VINILICO EN ROLLO CONDUCTIVO E=2mm C/ MALLA DE COBRE</t>
  </si>
  <si>
    <t>03.04.03</t>
  </si>
  <si>
    <t xml:space="preserve">      SARDINELES</t>
  </si>
  <si>
    <t>03.04.03.01</t>
  </si>
  <si>
    <t xml:space="preserve">         SARDINEL DE CONCRETO EN DUCHA,  H = 0.30 M.</t>
  </si>
  <si>
    <t>03.04.04</t>
  </si>
  <si>
    <t xml:space="preserve">      VEREDAS Y RAMPAS</t>
  </si>
  <si>
    <t>03.04.04.01</t>
  </si>
  <si>
    <t xml:space="preserve">         VEREDA  ACABADO EN CEMENTO SEMIPULIDO Y BRUÑADO @1.00m</t>
  </si>
  <si>
    <t>03.04.04.02</t>
  </si>
  <si>
    <t xml:space="preserve">         RAMPA  DE CONCRETO ACABADO EN CEMENTO SEMIPULIDO Y BRUÑADO @ 0.10M</t>
  </si>
  <si>
    <t>03.04.04.03</t>
  </si>
  <si>
    <t xml:space="preserve">         PAVIMENTO DE CONCRETO F'C = 210 Kg/cm2, E = 8", ACABADO EN CEMENTO FROTACHADO</t>
  </si>
  <si>
    <t>03.04.05</t>
  </si>
  <si>
    <t xml:space="preserve">      SOBREPISO O PISO TECNICO</t>
  </si>
  <si>
    <t>03.04.05.01</t>
  </si>
  <si>
    <t xml:space="preserve">         PISO TECNICO BALDOSA  DE ALTA PRESION h = 0.45 m CON REVESTIMIENTO DE VINILICO FLEXIBLE DE 0.60 x 0.60m.</t>
  </si>
  <si>
    <t>03.04.05.02</t>
  </si>
  <si>
    <t xml:space="preserve">         PISO TECNICO EN RAMPA CON PLACA DE 60 x 60 CON PERFILES BURALADOS.</t>
  </si>
  <si>
    <t>03.05</t>
  </si>
  <si>
    <t xml:space="preserve">   ZOCALOS Y CONTRAZOCALOS</t>
  </si>
  <si>
    <t>03.05.01</t>
  </si>
  <si>
    <t xml:space="preserve">      ZOCALOS</t>
  </si>
  <si>
    <t>03.05.01.01</t>
  </si>
  <si>
    <t xml:space="preserve">         ZOCALO DE PORCELANATO
</t>
  </si>
  <si>
    <t>03.05.01.01.01</t>
  </si>
  <si>
    <t xml:space="preserve">            ZOCALO DE PORCELANATO 60 cm x 60 cm</t>
  </si>
  <si>
    <t>03.05.01.02</t>
  </si>
  <si>
    <t xml:space="preserve">         ZOCALO DE CERAMICO 
</t>
  </si>
  <si>
    <t>03.05.01.02.01</t>
  </si>
  <si>
    <t xml:space="preserve">            ZOCALO DE CERAMICO 45 cm x 45 cm</t>
  </si>
  <si>
    <t>03.05.01.03</t>
  </si>
  <si>
    <t xml:space="preserve">         ZOCALO VINILICO
</t>
  </si>
  <si>
    <t>03.05.01.03.01</t>
  </si>
  <si>
    <t xml:space="preserve">            ZOCALO DE VINILICO FLEXIBLE EN ROLLO, E=2mm</t>
  </si>
  <si>
    <t>03.05.01.04</t>
  </si>
  <si>
    <t xml:space="preserve">         ZOCALO DE CEMENTO</t>
  </si>
  <si>
    <t>03.05.01.04.01</t>
  </si>
  <si>
    <t xml:space="preserve">            ZOCALO DE CEMENTO PULIDO E IMPERMEABILIZANTE</t>
  </si>
  <si>
    <t>03.05.02</t>
  </si>
  <si>
    <t xml:space="preserve">      CONTRAZOCALOS</t>
  </si>
  <si>
    <t>03.05.02.01</t>
  </si>
  <si>
    <t xml:space="preserve">         CONTRAZOCALO DE PORCELANATO
</t>
  </si>
  <si>
    <t>03.05.02.01.01</t>
  </si>
  <si>
    <t xml:space="preserve">            CONTRAZOCALO DE PORCELANATO 60 cm x 60 cm, H = 0.10 m</t>
  </si>
  <si>
    <t>03.05.02.02</t>
  </si>
  <si>
    <t xml:space="preserve">         CONTRAZOCALO DE CEMENTO
</t>
  </si>
  <si>
    <t>03.05.02.02.01</t>
  </si>
  <si>
    <t xml:space="preserve">            CONTRAZOCALO CEMENTO PULIDO; H=0.10m</t>
  </si>
  <si>
    <t>03.05.02.02.02</t>
  </si>
  <si>
    <t xml:space="preserve">            CONTRAZOCALO CEMENTO PULIDO E IMPERMEABILIZANTE; H = 0.10m</t>
  </si>
  <si>
    <t>03.05.02.02.03</t>
  </si>
  <si>
    <t xml:space="preserve">            CONTRAZOCALO CEMENTO PULIDO E IMPERMEABILIZANTE; H = 0.20m</t>
  </si>
  <si>
    <t>03.05.02.02.04</t>
  </si>
  <si>
    <t xml:space="preserve">            CONTRAZOCALO SANITARIO TERRAZO PULIDO; H=0.10m, R=0.05m</t>
  </si>
  <si>
    <t>03.05.02.02.05</t>
  </si>
  <si>
    <t xml:space="preserve">            BOLEADO DE CEMENTO PULIDO CON IMPERMEABILIZANTE HIDROFUGO; R=0.10m</t>
  </si>
  <si>
    <t>03.05.02.03</t>
  </si>
  <si>
    <t xml:space="preserve">         CONTRAZOCALO DE CERAMICO
</t>
  </si>
  <si>
    <t>03.05.02.03.01</t>
  </si>
  <si>
    <t xml:space="preserve">            CONTRAZOCALO DE CERAMICO 45 cm x 45 cm; H=0.10m</t>
  </si>
  <si>
    <t>03.05.02.04</t>
  </si>
  <si>
    <t xml:space="preserve">         CONTRAZOCALO SANITARIO COVE-FORMER</t>
  </si>
  <si>
    <t>03.05.02.04.01</t>
  </si>
  <si>
    <t xml:space="preserve">            CONTRAZOCALO COVE FORMER R=2" + VINILICO FLEXIBLE e=2mm; H=0.10m</t>
  </si>
  <si>
    <t>03.05.02.04.02</t>
  </si>
  <si>
    <t xml:space="preserve">            CONTRAZOCALO COVE FORMER R=2" + VINILICO CONDUCTIVO e=2mm; H=0.10m</t>
  </si>
  <si>
    <t>03.05.02.04.03</t>
  </si>
  <si>
    <t xml:space="preserve">            CONTRAZOCALO COVE FORMER R=2" + VINILICO CONDUCTIVO e=2mm; H=0.20m</t>
  </si>
  <si>
    <t>03.06</t>
  </si>
  <si>
    <t xml:space="preserve">   CUBIERTAS Y COBERTURAS
</t>
  </si>
  <si>
    <t>03.06.01</t>
  </si>
  <si>
    <t xml:space="preserve">      CUBIERTAS</t>
  </si>
  <si>
    <t>03.06.01.01</t>
  </si>
  <si>
    <t xml:space="preserve">         CUBIERTA DE SISTEMA DE IMPERMEABILIZACION BICAPA DE MANTO ASFALTICO</t>
  </si>
  <si>
    <t>03.06.02</t>
  </si>
  <si>
    <t xml:space="preserve">      COBERTURAS</t>
  </si>
  <si>
    <t>03.06.02.01</t>
  </si>
  <si>
    <t xml:space="preserve">         COBERTURA DE POLICARBONATO ALVEOLAR E = 16 mm(MARQUESINAS)</t>
  </si>
  <si>
    <t>03.06.02.02</t>
  </si>
  <si>
    <t xml:space="preserve">         COBERTURA DE POLICARBONATO; e= 10mm (MARQUESINA)</t>
  </si>
  <si>
    <t>03.06.02.03</t>
  </si>
  <si>
    <t xml:space="preserve">         COBERTURA DE ACERO ALUMINIZADO ALUZINC, E=10mm</t>
  </si>
  <si>
    <t>03.06.02.04</t>
  </si>
  <si>
    <t xml:space="preserve">         CUMBRERA DE ALUZING, E=0.40 MM </t>
  </si>
  <si>
    <t>03.07</t>
  </si>
  <si>
    <t xml:space="preserve">   CARPINTERIA DE MADERA</t>
  </si>
  <si>
    <t>03.07.01</t>
  </si>
  <si>
    <t xml:space="preserve">      PUERTAS DE MADERA
</t>
  </si>
  <si>
    <t>03.07.01.01</t>
  </si>
  <si>
    <t xml:space="preserve">         PUERTA CONTRAPLACADA MDF 6MM CON LAMINADO DECORATIVO DE ALTA PRESION C/ REJILLA DE MADERA; P-1 (0.80m x 2.10m)</t>
  </si>
  <si>
    <t>03.07.01.02</t>
  </si>
  <si>
    <t xml:space="preserve">         PUERTA CONTRAPLACADA MDF 6MM CON LAMINADO DECORATIVO DE ALTA PRESION C/ REJILLA DE MADERA; P-2 (0.90m x 2.10m)</t>
  </si>
  <si>
    <t>03.07.01.03</t>
  </si>
  <si>
    <t xml:space="preserve">         PUERTA CONTRAPLACADA MDF 6MM CON LAMINADO DECORATIVO DE ALTA PRESION; P-3 (0.90m x 2.10m)</t>
  </si>
  <si>
    <t>03.07.01.04</t>
  </si>
  <si>
    <t xml:space="preserve">         PUERTA CONTRAPLACADA MDF 6MM CON LAMINADO DECORATIVO DE ALTA PRESION; P-4 (1.00m x 2.10m)</t>
  </si>
  <si>
    <t>03.07.01.05</t>
  </si>
  <si>
    <t xml:space="preserve">         PUERTA CONTRAPLACADA MDF 6MM CON LAMINADO DECORATIVO DE ALTA PRESION; P-5  (1.20m x 2.10m)</t>
  </si>
  <si>
    <t>03.07.01.06</t>
  </si>
  <si>
    <t xml:space="preserve">         PUERTA CONTRAPLACADA MDF 6MM CON LAMINADO DECORATIVO DE ALTA PRESION C/ MIRILLA CRISTAL TEMPLADO 6mm; P-6 (1.00m x 2.10m)</t>
  </si>
  <si>
    <t>03.07.01.07</t>
  </si>
  <si>
    <t xml:space="preserve">         PUERTA CONTRAPLACADA MDF 6MM CON LAMINADO DECORATIVO DE ALTA PRESION; P-7 (1.80m x 2.10m)</t>
  </si>
  <si>
    <t>03.07.01.08</t>
  </si>
  <si>
    <t xml:space="preserve">         PUERTA CONTRAPLACADA MDF 6MM CON LAMINADO DECORATIVO DE ALTA PRESION C/ REJILLAS DE MADERA; P-8 (1.00m x 2.10m)</t>
  </si>
  <si>
    <t>03.07.01.09</t>
  </si>
  <si>
    <t xml:space="preserve">         PUERTA CONTRAPLACADA MDF 6MM CON LAMINADO DECORATIVO DE ALTA PRESION C/ MIRILLA CRISTAL TEMPLADO 6mm; P-9 (1.20m x 2.10m)</t>
  </si>
  <si>
    <t>03.07.01.10</t>
  </si>
  <si>
    <t xml:space="preserve">         PUERTA CONTRAPLACADA MDF 6MM CON LAMINADO DECORATIVO DE ALTA PRESION C/ MIRILLA CRISTAL TEMPLADO 6mm; P-10 (1.80m x 2.10m)</t>
  </si>
  <si>
    <t>03.07.01.11</t>
  </si>
  <si>
    <t xml:space="preserve">         PUERTA CONTRAPLACADA MDF 6MM CON LAMINADO DECORATIVO DE ALTA PRESION C/ PLANCHA DE ACERO INOX.; P-11 (1.00m x 2.10m)</t>
  </si>
  <si>
    <t>03.07.01.12</t>
  </si>
  <si>
    <t xml:space="preserve">         PUERTA CONTRAPLACADA MDF 6MM CON LAMINADO DECORATIVO DE ALTA PRESION C/ PLANCHA DE ACERO INOX. Y REJILLA DE MADERA; P-12 (1.00m x 2.10m)</t>
  </si>
  <si>
    <t>03.07.01.13</t>
  </si>
  <si>
    <t xml:space="preserve">         PUERTA CONTRAPLACADA MDF 6MM CON LAMINADO DECORATIVO DE ALTA PRESION C/ PLANCHA DE ACERO INOX. Y MIRILLA CRISTAL TEMPLADO 6mm; P-13 (1.20m x 2.10m)</t>
  </si>
  <si>
    <t>03.07.01.14</t>
  </si>
  <si>
    <t xml:space="preserve">         PUERTA CONTRAPLACADA MDF 6MM CON LAMINADO DECORATIVO DE ALTA PRESION C/ PLANCHA DE ACERO INOX. Y MIRILLA CRISTAL TEMPLADO 6mm; P-14 (1.80m x 2.10m)</t>
  </si>
  <si>
    <t>03.07.01.15</t>
  </si>
  <si>
    <t xml:space="preserve">         PUERTA CONTRAPLACADA MDF 6MM CON LAMINADO DECORATIVO DE ALTA PRESION C/ PLANCHA DE ACERO INOX. Y MIRILLA CRISTAL TEMPLADO 6mm; P-15 (1.80m x 2.10m)</t>
  </si>
  <si>
    <t>03.07.01.16</t>
  </si>
  <si>
    <t xml:space="preserve">         PUERTA CONTRAPLACADA MDF 6MM CON PROTECCION RAYOS X + LAMINADO DECORATIVO DE ALTA PRESION; PX-1 (1.00m x 2.10m)</t>
  </si>
  <si>
    <t>03.07.01.17</t>
  </si>
  <si>
    <t xml:space="preserve">         PUERTA CONTRAPLACADA MDF 6MM CON PROTECCION RAYOS X + LAMINADO DECORATIVO DE ALTA PRESION; PX-2 (0.90m x 2.10m)</t>
  </si>
  <si>
    <t>03.07.02</t>
  </si>
  <si>
    <t xml:space="preserve">      MUEBLES DE MADERAS
</t>
  </si>
  <si>
    <t>03.07.02.01</t>
  </si>
  <si>
    <t xml:space="preserve">         SUMINISTRO E INSTALACION DE MUEBLE TIPO MF-01</t>
  </si>
  <si>
    <t>03.07.02.02</t>
  </si>
  <si>
    <t xml:space="preserve">         SUMINISTRO E INSTALACION DE MUEBLE TIPO MF-02</t>
  </si>
  <si>
    <t>03.07.02.03</t>
  </si>
  <si>
    <t xml:space="preserve">         SUMINISTRO E INSTALACION DE MUEBLE TIPO MF-03</t>
  </si>
  <si>
    <t>03.07.02.04</t>
  </si>
  <si>
    <t xml:space="preserve">         SUMINISTRO E INSTALACION DE MUEBLE TIPO MF-04</t>
  </si>
  <si>
    <t>03.07.02.05</t>
  </si>
  <si>
    <t xml:space="preserve">         SUMINISTRO E INSTALACION DE MUEBLE TIPO MF-05</t>
  </si>
  <si>
    <t>03.07.02.06</t>
  </si>
  <si>
    <t xml:space="preserve">         SUMINISTRO E INSTALACION DE MUEBLE TIPO MF-05A</t>
  </si>
  <si>
    <t>03.07.02.07</t>
  </si>
  <si>
    <t xml:space="preserve">         SUMINISTRO E INSTALACION DE MUEBLE TIPO MF-06</t>
  </si>
  <si>
    <t>03.07.02.08</t>
  </si>
  <si>
    <t xml:space="preserve">         SUMINISTRO E INSTALACION DE MUEBLE TIPO MF-07</t>
  </si>
  <si>
    <t>03.07.02.09</t>
  </si>
  <si>
    <t xml:space="preserve">         SUMINISTRO E INSTALACION DE MUEBLE TIPO MF-08</t>
  </si>
  <si>
    <t>03.07.02.10</t>
  </si>
  <si>
    <t xml:space="preserve">         SUMINISTRO E INSTALACION DE MUEBLE TIPO MF-09</t>
  </si>
  <si>
    <t>03.07.02.11</t>
  </si>
  <si>
    <t xml:space="preserve">         SUMINISTRO E INSTALACION DE MUEBLE TIPO MF-10</t>
  </si>
  <si>
    <t>03.07.02.12</t>
  </si>
  <si>
    <t xml:space="preserve">         SUMINISTRO E INSTALACION DE MUEBLE TIPO MF-11</t>
  </si>
  <si>
    <t>03.07.02.13</t>
  </si>
  <si>
    <t xml:space="preserve">         SUMINISTRO E INSTALACION DE MUEBLE TIPO MF-12</t>
  </si>
  <si>
    <t>03.07.02.14</t>
  </si>
  <si>
    <t xml:space="preserve">         SUMINISTRO E INSTALACION DE MUEBLE TIPO MF-13</t>
  </si>
  <si>
    <t>03.07.02.15</t>
  </si>
  <si>
    <t xml:space="preserve">         SUMINISTRO E INSTALACION DE MUEBLE TIPO MF-14</t>
  </si>
  <si>
    <t>03.07.02.16</t>
  </si>
  <si>
    <t xml:space="preserve">         SUMINISTRO E INSTALACION DE MUEBLE TIPO MF-15</t>
  </si>
  <si>
    <t>03.07.02.17</t>
  </si>
  <si>
    <t xml:space="preserve">         SUMINISTRO E INSTALACION DE MUEBLE TIPO MF-16</t>
  </si>
  <si>
    <t>03.07.02.18</t>
  </si>
  <si>
    <t xml:space="preserve">         SUMINISTRO E INSTALACION DE MUEBLE TIPO MF-17</t>
  </si>
  <si>
    <t>03.07.02.19</t>
  </si>
  <si>
    <t xml:space="preserve">         SUMINISTRO E INSTALACION DE MUEBLE TIPO MF-18</t>
  </si>
  <si>
    <t>03.07.02.20</t>
  </si>
  <si>
    <t xml:space="preserve">         SUMINISTRO E INSTALACION DE MUEBLE TIPO MF-19</t>
  </si>
  <si>
    <t>03.07.02.21</t>
  </si>
  <si>
    <t xml:space="preserve">         SUMINISTRO E INSTALACION DE MUEBLE TIPO MF-20</t>
  </si>
  <si>
    <t>03.07.02.22</t>
  </si>
  <si>
    <t xml:space="preserve">         SUMINISTRO E INSTALACION DE MUEBLE TIPO MF-21</t>
  </si>
  <si>
    <t>03.07.02.23</t>
  </si>
  <si>
    <t xml:space="preserve">         SUMINISTRO E INSTALACION DE MUEBLE TIPO MF-22</t>
  </si>
  <si>
    <t>03.07.02.24</t>
  </si>
  <si>
    <t xml:space="preserve">         SUMINISTRO E INSTALACION DE MUEBLE TIPO MF-23</t>
  </si>
  <si>
    <t>03.07.02.25</t>
  </si>
  <si>
    <t xml:space="preserve">         SUMINISTRO E INSTALACION DE MUEBLE TIPO MF-24</t>
  </si>
  <si>
    <t>03.07.02.26</t>
  </si>
  <si>
    <t xml:space="preserve">         SUMINISTRO E INSTALACION DE MUEBLE TIPO MF-25</t>
  </si>
  <si>
    <t>03.07.02.27</t>
  </si>
  <si>
    <t xml:space="preserve">         SUMINISTRO E INSTALACION DE MUEBLE TIPO MF-26</t>
  </si>
  <si>
    <t>03.07.02.28</t>
  </si>
  <si>
    <t xml:space="preserve">         SUMINISTRO E INSTALACION DE MUEBLE TIPO MF-27</t>
  </si>
  <si>
    <t>03.07.02.29</t>
  </si>
  <si>
    <t xml:space="preserve">         SUMINISTRO E INSTALACION DE MUEBLE TIPO MF-28</t>
  </si>
  <si>
    <t>03.07.02.30</t>
  </si>
  <si>
    <t xml:space="preserve">         SUMINISTRO E INSTALACION DE MUEBLE TIPO MF-29</t>
  </si>
  <si>
    <t>03.07.02.31</t>
  </si>
  <si>
    <t xml:space="preserve">         SUMINISTRO E INSTALACION DE MUEBLE TIPO MF-30</t>
  </si>
  <si>
    <t>03.07.02.32</t>
  </si>
  <si>
    <t xml:space="preserve">         SUMINISTRO E INSTALACION DE MUEBLE TIPO MF-31</t>
  </si>
  <si>
    <t>03.07.02.33</t>
  </si>
  <si>
    <t xml:space="preserve">         SUMINISTRO E INSTALACION DE MUEBLE TIPO MF-32</t>
  </si>
  <si>
    <t>03.07.02.34</t>
  </si>
  <si>
    <t xml:space="preserve">         SUMINISTRO E INSTALACION DE MUEBLE TIPO MF-33</t>
  </si>
  <si>
    <t>03.07.02.35</t>
  </si>
  <si>
    <t xml:space="preserve">         SUMINISTRO E INSTALACION DE MUEBLE TIPO MF-34</t>
  </si>
  <si>
    <t>03.07.02.36</t>
  </si>
  <si>
    <t xml:space="preserve">          SUMINISTRO E INSTALACION DE MUEBLE TIPO MF-35</t>
  </si>
  <si>
    <t>03.07.02.37</t>
  </si>
  <si>
    <t xml:space="preserve">         SUMINISTRO E INSTALACION DE MUEBLE TIPO MF-36</t>
  </si>
  <si>
    <t>03.07.02.38</t>
  </si>
  <si>
    <t xml:space="preserve">         SUMINISTRO E INSTALACION DE MUEBLE TIPO MF-37</t>
  </si>
  <si>
    <t>03.07.02.39</t>
  </si>
  <si>
    <t xml:space="preserve">         SUMINISTRO E INSTALACION DE MUEBLE TIPO MF-38</t>
  </si>
  <si>
    <t>03.07.02.40</t>
  </si>
  <si>
    <t xml:space="preserve">         SUMINISTRO E INSTALACION DE MUEBLE TIPO MF-38A</t>
  </si>
  <si>
    <t>03.07.02.41</t>
  </si>
  <si>
    <t xml:space="preserve">         SUMINISTRO E INSTALACION DE MUEBLE TIPO MF-38B</t>
  </si>
  <si>
    <t>03.07.02.42</t>
  </si>
  <si>
    <t xml:space="preserve">         SUMINISTRO E INSTALACION DE MUEBLE TIPO MF-39</t>
  </si>
  <si>
    <t>03.07.02.43</t>
  </si>
  <si>
    <t xml:space="preserve">         SUMINISTRO E INSTALACION DE MUEBLE TIPO MF-40</t>
  </si>
  <si>
    <t>03.07.02.44</t>
  </si>
  <si>
    <t xml:space="preserve">         SUMINISTRO E INSTALACION DE MUEBLE TIPO MF-41</t>
  </si>
  <si>
    <t>03.07.02.45</t>
  </si>
  <si>
    <t xml:space="preserve">         SUMINISTRO E INSTALACION DE MUEBLE TIPO MF-42</t>
  </si>
  <si>
    <t>03.07.02.46</t>
  </si>
  <si>
    <t xml:space="preserve">         SUMINISTRO E INSTALACION DE MUEBLE TIPO MF-43</t>
  </si>
  <si>
    <t>03.07.02.47</t>
  </si>
  <si>
    <t xml:space="preserve">         SUMINISTRO E INSTALACION DE MUEBLE TIPO MF-44</t>
  </si>
  <si>
    <t>03.07.02.48</t>
  </si>
  <si>
    <t xml:space="preserve">          SUMINISTRO E INSTALACION DE MUEBLE TIPO MF-45</t>
  </si>
  <si>
    <t>03.07.02.49</t>
  </si>
  <si>
    <t xml:space="preserve">         SUMINISTRO E INSTALACION DE MUEBLE TIPO MF-46</t>
  </si>
  <si>
    <t>03.07.02.50</t>
  </si>
  <si>
    <t xml:space="preserve">         SUMINISTRO E INSTALACION DE MUEBLE TIPO MF-47</t>
  </si>
  <si>
    <t>03.07.02.51</t>
  </si>
  <si>
    <t xml:space="preserve">         SUMINISTRO E INSTALACION DE MUEBLE TIPO MF-48</t>
  </si>
  <si>
    <t>03.07.02.52</t>
  </si>
  <si>
    <t xml:space="preserve">         SUMINISTRO E INSTALACION DE MUEBLE TIPO MF-49</t>
  </si>
  <si>
    <t>03.07.02.53</t>
  </si>
  <si>
    <t xml:space="preserve">         SUMINISTRO E INSTALACION DE MUEBLE TIPO MF-50</t>
  </si>
  <si>
    <t>03.07.02.54</t>
  </si>
  <si>
    <t xml:space="preserve">         SUMINISTRO E INSTALACION DE MUEBLE TIPO MF-51</t>
  </si>
  <si>
    <t>03.07.02.55</t>
  </si>
  <si>
    <t xml:space="preserve">         SUMINISTRO E INSTALACION DE MUEBLE TIPO MF-52</t>
  </si>
  <si>
    <t>03.07.02.56</t>
  </si>
  <si>
    <t xml:space="preserve">         SUMINISTRO E INSTALACION DE MUEBLE TIPO MF-53</t>
  </si>
  <si>
    <t>03.07.02.57</t>
  </si>
  <si>
    <t xml:space="preserve">         SUMINISTRO E INSTALACION DE MUEBLE TIPO MF-54</t>
  </si>
  <si>
    <t>03.07.02.58</t>
  </si>
  <si>
    <t xml:space="preserve">         SUMINISTRO E INSTALACION DE MUEBLE TIPO MF-55</t>
  </si>
  <si>
    <t>03.07.02.59</t>
  </si>
  <si>
    <t xml:space="preserve">         SUMINISTRO E INSTALACION DE MUEBLE TIPO MF-56</t>
  </si>
  <si>
    <t>03.07.02.60</t>
  </si>
  <si>
    <t xml:space="preserve">         SUMINISTRO E INSTALACION DE MUEBLE TIPO MF-57</t>
  </si>
  <si>
    <t>03.07.03</t>
  </si>
  <si>
    <t>03.07.03.01</t>
  </si>
  <si>
    <t xml:space="preserve">         DIVISIONES DE MELAMINA EN SS.HH., e=18mm INCL.ACCESORIOS
</t>
  </si>
  <si>
    <t>03.07.03.02</t>
  </si>
  <si>
    <t xml:space="preserve">         DIVISIONES DE MELAMINA EN URINARIOS, e=18mm INCL.ACCESORIOS
</t>
  </si>
  <si>
    <t>03.08</t>
  </si>
  <si>
    <t xml:space="preserve">   CARPINTERIA METALICA Y HERRERIA</t>
  </si>
  <si>
    <t>03.08.01</t>
  </si>
  <si>
    <t xml:space="preserve">      PUERTAS METALICAS</t>
  </si>
  <si>
    <t>03.08.01.01</t>
  </si>
  <si>
    <t xml:space="preserve">         PCF-1 PUERTA METALICA CORTA FUEGO RESISTENTE 90' C/VIDRIO TEMPLADO e=10mm (1.20m x 2.10m)</t>
  </si>
  <si>
    <t>03.08.01.02</t>
  </si>
  <si>
    <t xml:space="preserve">         PCF-1 PUERTA METALICA CORTA FUEGO RESISTENTE 90' C/VIDRIO TEMPLADO e=10mm (2.50m x 2.60m)</t>
  </si>
  <si>
    <t>03.08.01.03</t>
  </si>
  <si>
    <t xml:space="preserve">         PCF-2 PUERTA METALICA CORTA FUEGO RESISTENTE 90'  (1.20m x 2.10m)</t>
  </si>
  <si>
    <t>03.08.01.04</t>
  </si>
  <si>
    <t xml:space="preserve">         PCF-3 PUERTA METALICA CORTA FUEGO RESISTENTE 90'  (0.90m x 2.10m)</t>
  </si>
  <si>
    <t>03.08.01.05</t>
  </si>
  <si>
    <t xml:space="preserve">         PCF-4 PUERTA METALICA CORTA FUEGO RESISTENTE 90'  (1.00m x 2.10m)</t>
  </si>
  <si>
    <t>03.08.01.06</t>
  </si>
  <si>
    <t xml:space="preserve">         PCF-5 PUERTA METALICA CORTA FUEGO RESISTENTE 45' (0.90m x 2.10m)</t>
  </si>
  <si>
    <t>03.08.01.07</t>
  </si>
  <si>
    <t xml:space="preserve">         PR-1 PUERTA METALICA 1 HOJA ( variable x 2.10m)</t>
  </si>
  <si>
    <t>03.08.01.08</t>
  </si>
  <si>
    <t xml:space="preserve">         PRT-1 PUERTA METALICA 2 HOJAS (5.55m x 3.00m)</t>
  </si>
  <si>
    <t>03.08.01.09</t>
  </si>
  <si>
    <t xml:space="preserve">         PRT-2 PUERTA METALICA 1 HOJA (1.20m x 2.70m)</t>
  </si>
  <si>
    <t>03.08.01.10</t>
  </si>
  <si>
    <t xml:space="preserve">         PRT-3 PUERTA METALICA 1 HOJA (2.10m x 2.70m)</t>
  </si>
  <si>
    <t>03.08.01.11</t>
  </si>
  <si>
    <t xml:space="preserve">         PRT-4 PUERTA METALICA 2 HOJAS (6.00m x 3.00m)</t>
  </si>
  <si>
    <t>03.08.01.12</t>
  </si>
  <si>
    <t xml:space="preserve">         PL-1 PUERTA METALICA 1 HOJA RESISTENCIA MIN 45' (0.60m x 2.00m)</t>
  </si>
  <si>
    <t>03.08.01.13</t>
  </si>
  <si>
    <t xml:space="preserve">         PL-2 PUERTA METALICA 2 HOJAS RESISTENCIA MIN 45' (1.20m x 2.00m) </t>
  </si>
  <si>
    <t>03.08.02</t>
  </si>
  <si>
    <t xml:space="preserve">      VENTANAS DE ALUMINIO</t>
  </si>
  <si>
    <t>03.08.02.01</t>
  </si>
  <si>
    <t xml:space="preserve">         V-1 VENTANA DE ALUMINIO, CON VIDRIO LAMINADO INCOLORO 6 mm, INC. ACCESORIOS (1.50m x 1.50m)</t>
  </si>
  <si>
    <t>03.08.02.02</t>
  </si>
  <si>
    <t xml:space="preserve">         V-2 VENTANA DE ALUMINIO, CON VIDRIO LAMINADO INCOLORO 6 mm, INC. ACCESORIOS (0.60m x 0.60m)</t>
  </si>
  <si>
    <t>03.08.02.03</t>
  </si>
  <si>
    <t xml:space="preserve">         V-3 VENTANA DE ALUMINIO, CON VIDRIO LAMINADO INCOLORO 6 mm, INC. ACCESORIOS (2.50m x 1.50m)</t>
  </si>
  <si>
    <t>03.08.02.04</t>
  </si>
  <si>
    <t xml:space="preserve">         V-4 VENTANA DE ALUMINIO, CON VIDRIO LAMINADO INCOLORO 6 mm, INC. ACCESORIOS (1.00m x 1.50m)</t>
  </si>
  <si>
    <t>03.08.02.05</t>
  </si>
  <si>
    <t xml:space="preserve">         V-5 VENTANA DE ALUMINIO, CON VIDRIO LAMINADO INCOLORO 6 mm, INC. ACCESORIOS (1.20m x 0.90m)</t>
  </si>
  <si>
    <t>03.08.02.06</t>
  </si>
  <si>
    <t xml:space="preserve">         V-6 VENTANA DE ALUMINIO, CON VIDRIO LAMINADO DE 8mm CON LAMINA DE SEGURIDAD TIPO ULTRA 600 O SIMILAR, INC. ACCESORIOS (1.00m x 1.00m)</t>
  </si>
  <si>
    <t>03.08.02.07</t>
  </si>
  <si>
    <t xml:space="preserve">         V-7 VENTANA DE ALUMINIO, CON CRISTAL TEMPLADO  6 mm Y PERFORACION EN CRISTAL, INC. ACCESORIOS (1.00m x 1.00m)</t>
  </si>
  <si>
    <t>03.08.02.08</t>
  </si>
  <si>
    <t xml:space="preserve">         V-8 VENTANA DE ALUMINIO, CON VIDRIO EMPLOMADO 8mm (0.60m x 0.60m)</t>
  </si>
  <si>
    <t>03.08.02.09</t>
  </si>
  <si>
    <t xml:space="preserve">         VR-1 VENTANA DE CRISTAL LAMINADO RESISTENTE AL FUEGO 90´(0.60mx0.60m)</t>
  </si>
  <si>
    <t>03.08.03</t>
  </si>
  <si>
    <t xml:space="preserve">      PUERTAS Y MANPARAS DE ALUMINIO DE ALUMINIO</t>
  </si>
  <si>
    <t>03.08.03.01</t>
  </si>
  <si>
    <t xml:space="preserve">         MP-1 PUERTA C/ CRISTAL TEMPLADO INCOLORO DE 8mm. INC. ACCESORIOS (1.80m x 2.10m)</t>
  </si>
  <si>
    <t>03.08.03.02</t>
  </si>
  <si>
    <t xml:space="preserve">         MP-2 PUERTA C/ CRISTAL TEMPLADO INCOLORO DE 8mm. INC. ACCESORIOS (2.00m x 2.10m)</t>
  </si>
  <si>
    <t>03.08.03.03</t>
  </si>
  <si>
    <t xml:space="preserve">         MP-3 PUERTA Y MAMPARA C/ CRISTAL TEMPLADO INCOLORO DE 8 mm, INC. ACCESORIOS (2.65m x 2.70m)</t>
  </si>
  <si>
    <t>03.08.03.04</t>
  </si>
  <si>
    <t xml:space="preserve">         MP-4 PUERTA Y MAMPARA C/ CRISTAL TEMPLADO INCOLORO DE 8 mm, INC. ACCESORIOS (3.63m x 2.70m)</t>
  </si>
  <si>
    <t>03.08.03.05</t>
  </si>
  <si>
    <t xml:space="preserve">         MP-5 PUERTA Y MAMPARA C/ CRISTAL TEMPLADO INCOLORO DE 8 mm, INC. ACCESORIOS (4.12m x 2.70m)</t>
  </si>
  <si>
    <t>03.08.03.06</t>
  </si>
  <si>
    <t xml:space="preserve">         MP-6 PUERTA Y MAMPARA C/ CRISTAL TEMPLADO INCOLORO DE 8 mm, INC. ACCESORIOS (3.15m x 2.70m)</t>
  </si>
  <si>
    <t>03.08.03.07</t>
  </si>
  <si>
    <t xml:space="preserve">         MP-7 PUERTA Y MAMPARA C/ CRISTAL TEMPLADO INCOLORO DE 8 mm, INC. ACCESORIOS (3.30m x 2.70m)</t>
  </si>
  <si>
    <t>03.08.03.08</t>
  </si>
  <si>
    <t xml:space="preserve">         MP-8 PUERTA Y MAMPARA C/ CRISTAL TEMPLADO INCOLORO DE 8 mm, INC. ACCESORIOS (1.60m x 2.70m)</t>
  </si>
  <si>
    <t>03.08.03.09</t>
  </si>
  <si>
    <t xml:space="preserve">         MP-9 PUERTA Y MAMPARA C/ CRISTAL TEMPLADO INCOLORO DE 8 mm, INC. ACCESORIOS (2.39m x 2.70m)</t>
  </si>
  <si>
    <t>03.08.03.10</t>
  </si>
  <si>
    <t xml:space="preserve">         MP-10 PUERTA Y MAMPARA C/ CRISTAL TEMPLADO INCOLORO DE 8 mm, INC. ACCESORIOS (2.09m x 2.70m)</t>
  </si>
  <si>
    <t>03.08.03.11</t>
  </si>
  <si>
    <t xml:space="preserve">         MP-11 PUERTA Y MAMPARA C/ CRISTAL TEMPLADO INCOLORO DE 8 mm, INC. ACCESORIOS (4.53m x 2.70m)</t>
  </si>
  <si>
    <t>03.08.03.12</t>
  </si>
  <si>
    <t xml:space="preserve">         MP-12 PUERTA Y MAMPARA C/ CRISTAL TEMPLADO INCOLORO DE 8 mm, INC. ACCESORIOS (4.92m x 2.70m)</t>
  </si>
  <si>
    <t>03.08.03.13</t>
  </si>
  <si>
    <t xml:space="preserve">         MP-12a PUERTA Y MAMPARA C/ CRISTAL TEMPLADO INCOLORO DE 8 mm, INC. ACCESORIOS (3.09m x 2.70m)</t>
  </si>
  <si>
    <t>03.08.03.14</t>
  </si>
  <si>
    <t xml:space="preserve">         MP-13 PUERTA Y MAMPARA C/ CRISTAL TEMPLADO INCOLORO DE 8 mm, INC. ACCESORIOS (2.89m x 2.70m)</t>
  </si>
  <si>
    <t>03.08.03.15</t>
  </si>
  <si>
    <t xml:space="preserve">         MP-14 PUERTA Y MAMPARA C/ CRISTAL TEMPLADO INCOLORO DE 8 mm, INC. ACCESORIOS (4.60m x 2.70m)</t>
  </si>
  <si>
    <t>03.08.03.16</t>
  </si>
  <si>
    <t xml:space="preserve">         MP-15 PUERTA Y MAMPARA C/ CRISTAL TEMPLADO INCOLORO DE 8 mm, INC. ACCESORIOS (4.95m x 2.70m)</t>
  </si>
  <si>
    <t>03.08.03.17</t>
  </si>
  <si>
    <t xml:space="preserve">         MP-16 PUERTA Y MAMPARA C/ CRISTAL TEMPLADO INCOLORO DE 8 mm, INC. ACCESORIOS (3.95m x 2.70m)</t>
  </si>
  <si>
    <t>03.08.03.18</t>
  </si>
  <si>
    <t xml:space="preserve">         MP-17 PUERTA Y MAMPARA C/ CRISTAL TEMPLADO INCOLORO DE 8 mm, INC. ACCESORIOS (2.15m x 2.70m)</t>
  </si>
  <si>
    <t>03.08.03.19</t>
  </si>
  <si>
    <t xml:space="preserve">         MP-18 PUERTA Y MAMPARA C/ CRISTAL TEMPLADO INCOLORO DE 8 mm, INC. ACCESORIOS (10.28m x 2.70m)</t>
  </si>
  <si>
    <t>03.08.03.20</t>
  </si>
  <si>
    <t xml:space="preserve">         MP-19 PUERTA Y MAMPARA C/ CRISTAL TEMPLADO INCOLORO DE 8 mm, INC. ACCESORIOS (4.72m x 2.70m)</t>
  </si>
  <si>
    <t>03.08.03.21</t>
  </si>
  <si>
    <t xml:space="preserve">         MP-20 PUERTA Y MAMPARA C/ CRISTAL TEMPLADO INCOLORO DE 8 mm, INC. ACCESORIOS (2.40m x 2.70m)</t>
  </si>
  <si>
    <t>03.08.03.22</t>
  </si>
  <si>
    <t xml:space="preserve">         M-1 MAMPARA C/ CRISTAL TEMPLADO INCOLORO DE 8 mm, INC. ACCESORIOS (3.75m x 1.50m)</t>
  </si>
  <si>
    <t>03.08.03.23</t>
  </si>
  <si>
    <t xml:space="preserve">         M-2 MAMPARA C/ CRISTAL TEMPLADO INCOLORO DE 8 mm, INC. ACCESORIOS (2.75m x 2.30m)</t>
  </si>
  <si>
    <t>03.08.03.24</t>
  </si>
  <si>
    <t xml:space="preserve">         M-3 MAMPARA C/ CRISTAL TEMPLADO INCOLORO DE 8 mm, INC. ACCESORIOS (3.00m x 2.30m)</t>
  </si>
  <si>
    <t>03.08.03.25</t>
  </si>
  <si>
    <t xml:space="preserve">         M-4 MAMPARA C/ CRISTAL TEMPLADO INCOLORO DE 8 mm, INC. ACCESORIOS (4.04m x 2.30m)</t>
  </si>
  <si>
    <t>03.08.03.26</t>
  </si>
  <si>
    <t xml:space="preserve">         M-5 MAMPARA C/ CRISTAL TEMPLADO INCOLORO DE 8 mm, INC. ACCESORIOS (5.37m x 2.30m)</t>
  </si>
  <si>
    <t>03.08.03.27</t>
  </si>
  <si>
    <t xml:space="preserve">         M-6 MAMPARA C/ CRISTAL TEMPLADO INCOLORO DE 8 mm, INC. ACCESORIOS (5.82m x 2.30m)</t>
  </si>
  <si>
    <t>03.08.03.28</t>
  </si>
  <si>
    <t xml:space="preserve">         M-7 MAMPARA C/ CRISTAL TEMPLADO INCOLORO DE 8 mm, INC. ACCESORIOS (4.00m x 2.30m)</t>
  </si>
  <si>
    <t>03.08.03.29</t>
  </si>
  <si>
    <t xml:space="preserve">         M-8 MAMPARA C/ CRISTAL TEMPLADO INCOLORO DE 8 mm, INC. ACCESORIOS (2.85m x 2.70m)</t>
  </si>
  <si>
    <t>03.08.03.30</t>
  </si>
  <si>
    <t xml:space="preserve">         M-9 MAMPARA C/ CRISTAL TEMPLADO INCOLORO DE 8 mm, INC. ACCESORIOS (2.40m x 2.70m)</t>
  </si>
  <si>
    <t>03.08.03.31</t>
  </si>
  <si>
    <t xml:space="preserve">         M-10 MAMPARA C/ CRISTAL TEMPLADO INCOLORO DE 8 mm, INC. ACCESORIOS (2.49m x 2.70m)</t>
  </si>
  <si>
    <t>03.08.03.32</t>
  </si>
  <si>
    <t xml:space="preserve">         M-11 MAMPARA C/ CRISTAL TEMPLADO INCOLORO DE 8 mm, INC. ACCESORIOS (5.40m x 2.30m)</t>
  </si>
  <si>
    <t>03.08.03.33</t>
  </si>
  <si>
    <t xml:space="preserve">         M-12 MAMPARA C/ CRISTAL TEMPLADO INCOLORO DE 8 mm, INC. ACCESORIOS (3.23m x 2.30m)</t>
  </si>
  <si>
    <t>03.08.03.34</t>
  </si>
  <si>
    <t xml:space="preserve">         PP-1 PUERTA Y MAMPARA C/CRISTAL TEMPLADO INCOLORO DE 10MM ICN ACCESORIOS(9.20m x 11.40m)</t>
  </si>
  <si>
    <t>03.08.04</t>
  </si>
  <si>
    <t xml:space="preserve">      BARANDAS METALICAS</t>
  </si>
  <si>
    <t>03.08.04.01</t>
  </si>
  <si>
    <t xml:space="preserve">         BARANDA CENTRAL DE TUBO Fe. Ø 2" y Ø 1" e=3/16" CON PARANTE  Ø 1 1/2" e=3/16" PINTURA AL DUCO, H = 0.90m</t>
  </si>
  <si>
    <t>03.08.04.02</t>
  </si>
  <si>
    <t xml:space="preserve">         BARANDA CENTRAL DE TUBO Fe. Ø 2" e=3/16" CON PARANTE 2"x2" PINTURA AL DUCO, H = 0.90m; EN ESCALERA METALICA</t>
  </si>
  <si>
    <t>03.08.04.03</t>
  </si>
  <si>
    <t xml:space="preserve">         BARANDA LATERAL DE TUBO Fe. Ø 2" e=3/16" CON PARANTE 2"x2" PINTURA AL DUCO, H = 0.90m; EN ESCALERA METALICA</t>
  </si>
  <si>
    <t>03.08.04.04</t>
  </si>
  <si>
    <t xml:space="preserve">         BARRA DE APOYO PARA DISCAPACITADOS EN URINARIO</t>
  </si>
  <si>
    <t>03.08.04.05</t>
  </si>
  <si>
    <t xml:space="preserve">         BARRA DE APOYO PARA DISCAPACITADOS EN LAVAMANOS</t>
  </si>
  <si>
    <t>03.08.04.06</t>
  </si>
  <si>
    <t xml:space="preserve">         BARRA DE APOYO PARA DISCAPACITADOS EN INODORO</t>
  </si>
  <si>
    <t>03.08.05</t>
  </si>
  <si>
    <t xml:space="preserve">      PASAMANOS AISLADOS
</t>
  </si>
  <si>
    <t>03.08.05.01</t>
  </si>
  <si>
    <t xml:space="preserve">         PASAMANOS DE Fe Ø 2" C/PINTURA  AL DUCO EN ESCALERA DE CONCRETO Y METALICAS (h=0.90m)</t>
  </si>
  <si>
    <t>03.08.06</t>
  </si>
  <si>
    <t xml:space="preserve">      CERCOS DE FIERRO</t>
  </si>
  <si>
    <t>03.08.06.01</t>
  </si>
  <si>
    <t xml:space="preserve">         CERCO METALICO CON TUBO DE FIERRO DE 2" @0.10m C/ PINTURA ESMALTE</t>
  </si>
  <si>
    <t>03.08.07</t>
  </si>
  <si>
    <t xml:space="preserve">      ELEMENTOS METÁLICOS ESPECIALES
</t>
  </si>
  <si>
    <t>03.08.07.01</t>
  </si>
  <si>
    <t xml:space="preserve">         ESCALERA TIPO GATO CON PROTECCION Fe Ø1 1/2 ", PINTADO CON ANTICORROSIVA Y ESMALTE, H=3.40.</t>
  </si>
  <si>
    <t>03.08.07.02</t>
  </si>
  <si>
    <t xml:space="preserve">         CANALETA METALICA PARA AGUAS PLUVIALES</t>
  </si>
  <si>
    <t>03.08.07.03</t>
  </si>
  <si>
    <t xml:space="preserve">         REJILLA METALICA PARA CANALETA PLUVIAL </t>
  </si>
  <si>
    <t>03.08.07.04</t>
  </si>
  <si>
    <t xml:space="preserve">         CANTONERA DE FIERRO CORRUGADO 2" X 1/8" CON PINTURA TRAFICO</t>
  </si>
  <si>
    <t>03.08.07.05</t>
  </si>
  <si>
    <t xml:space="preserve">         TAPAJUNTA TIPO 6 PARA SARDINEL: JUNTA DE A=10cm DE PL. 22"x3/16" ACERO INOX.</t>
  </si>
  <si>
    <t>03.08.07.06</t>
  </si>
  <si>
    <t xml:space="preserve">         TAPAJUNTA TIPO 6 PARA MURO Y SARDINEL: JUNTA DE A=10cm DE PL. 22"x3/16" ACERO INOX.</t>
  </si>
  <si>
    <t>03.08.07.07</t>
  </si>
  <si>
    <t xml:space="preserve">         TAPAJUNTA EN PISO CON ACERO INOXIDABLE, E = 3/16", ANCHO 120mm</t>
  </si>
  <si>
    <t>03.08.07.08</t>
  </si>
  <si>
    <t xml:space="preserve">         TAPAJUNTA TIPO L PARA PARED Y CIELORASO: JUNTA DE A=10cm DE ACERO INOXIDABLE E=3/16"</t>
  </si>
  <si>
    <t>03.08.07.09</t>
  </si>
  <si>
    <t xml:space="preserve">         ESCALERA METALICA EN EXTERIORES</t>
  </si>
  <si>
    <t>03.09</t>
  </si>
  <si>
    <t xml:space="preserve">   CERRAJERIA</t>
  </si>
  <si>
    <t>03.09.01</t>
  </si>
  <si>
    <t xml:space="preserve">      CERRADURAS</t>
  </si>
  <si>
    <t>03.09.01.01</t>
  </si>
  <si>
    <t xml:space="preserve">         CERRADURAS TIPO 2</t>
  </si>
  <si>
    <t>03.09.01.02</t>
  </si>
  <si>
    <t xml:space="preserve">         CERRADURAS TIPO 3</t>
  </si>
  <si>
    <t>03.09.01.03</t>
  </si>
  <si>
    <t xml:space="preserve">         CERRADURAS TIPO 4</t>
  </si>
  <si>
    <t>03.09.01.04</t>
  </si>
  <si>
    <t xml:space="preserve">         CERRADURAS TIPO 5</t>
  </si>
  <si>
    <t>03.09.01.05</t>
  </si>
  <si>
    <t xml:space="preserve">         CERRADURAS TIPO 7</t>
  </si>
  <si>
    <t>03.09.01.06</t>
  </si>
  <si>
    <t xml:space="preserve">         CERRADURAS TIPO 8</t>
  </si>
  <si>
    <t>03.09.01.07</t>
  </si>
  <si>
    <t xml:space="preserve">         CERRADURAS TIPO 9</t>
  </si>
  <si>
    <t>03.09.01.08</t>
  </si>
  <si>
    <t xml:space="preserve">         CERRADURAS TIPO 11</t>
  </si>
  <si>
    <t>03.09.01.09</t>
  </si>
  <si>
    <t xml:space="preserve">         CERRADURAS TIPO 12</t>
  </si>
  <si>
    <t>03.09.01.10</t>
  </si>
  <si>
    <t xml:space="preserve">         CERRADURAS TIPO 13</t>
  </si>
  <si>
    <t>03.10</t>
  </si>
  <si>
    <t xml:space="preserve">   VIDRIOS, CRISTALES Y SIMILARES</t>
  </si>
  <si>
    <t>03.10.01</t>
  </si>
  <si>
    <t xml:space="preserve">      ESPEJOS</t>
  </si>
  <si>
    <t>03.10.01.01</t>
  </si>
  <si>
    <t xml:space="preserve">         ESPEJO INCLINADO 0.90x0.60m E=8mm. C/ MARCO EN PERFIL DE ALUMINIO</t>
  </si>
  <si>
    <t>03.10.01.02</t>
  </si>
  <si>
    <t xml:space="preserve">         ESPEJO EMPOTRADO BISELADO, A=0.60m ; h=0.90m</t>
  </si>
  <si>
    <t>03.10.02</t>
  </si>
  <si>
    <t xml:space="preserve">      BLOQUES DE VIDRIO</t>
  </si>
  <si>
    <t>03.10.02.01</t>
  </si>
  <si>
    <t xml:space="preserve">         BLOCK DE VIDRIO DE 19 X 19 X 10 CM (EN PARED)</t>
  </si>
  <si>
    <t>03.11</t>
  </si>
  <si>
    <t xml:space="preserve">   PINTURA</t>
  </si>
  <si>
    <t>03.11.01</t>
  </si>
  <si>
    <t xml:space="preserve">      PINTURA DE CIELORRASOS</t>
  </si>
  <si>
    <t>03.11.01.01</t>
  </si>
  <si>
    <t xml:space="preserve">         PINTURA CIELORASOS C/ PINTURA A BASE ALQUIDICA CON ACABADO OLEOMATE Y DE RAPIDO SECADO (2 MANOS) C/ IMPRIMANTE</t>
  </si>
  <si>
    <t>03.11.02</t>
  </si>
  <si>
    <t xml:space="preserve">      PINTURA DE MUROS INTERIORES</t>
  </si>
  <si>
    <t>03.11.02.01</t>
  </si>
  <si>
    <t xml:space="preserve">         PINTURA MUROS INTERIORES C/ PINTURA A BASE ALQUIDICA CON ACABADO OLEOMATE Y DE RAPIDO SECADO (2 MANOS) C/ IMPRIMANTE</t>
  </si>
  <si>
    <t>03.11.02.02</t>
  </si>
  <si>
    <t xml:space="preserve">         PINTURA MUROS INTERIORES C/ LATEX MATE (2 MANOS), C/ IMPRIMANTE</t>
  </si>
  <si>
    <t>03.11.03</t>
  </si>
  <si>
    <t xml:space="preserve">      PINTURA DE MUROS EXTERIORES</t>
  </si>
  <si>
    <t>03.11.03.01</t>
  </si>
  <si>
    <t xml:space="preserve">         PINTURA MUROS EXTERIORES C/ PINTURA PREMIUN BASE AGUA TIPO LATEX CON NANO PARTICULAS ANTIBACTERIALES, DE ALTA RESISTENCI</t>
  </si>
  <si>
    <t>03.11.04</t>
  </si>
  <si>
    <t xml:space="preserve">      PINTURA VARIOS
</t>
  </si>
  <si>
    <t>03.11.04.01</t>
  </si>
  <si>
    <t xml:space="preserve">         PINTURA PAVIMENTOS DEMARCACION DE FRANJAS, ANCHO = 0.50 M C/ PINTURA A BASE DE POLIMEROS ACRILICOS ALTA RESISTENCIA AL TRAFICO Y RETROREFLECTIVAS - 2 MANOS</t>
  </si>
  <si>
    <t>03.11.04.02</t>
  </si>
  <si>
    <t xml:space="preserve">         PINTURA PAVIMENTOS DEMARCACION DE FRANJAS, ANCHO = 0.10 M C/ PINTURA A BASE DE POLIMEROS ACRILICOS ALTA RESISTENCIA AL TRAFICO Y RETROREFLECTIVAS - 2 MANOS</t>
  </si>
  <si>
    <t>03.11.04.03</t>
  </si>
  <si>
    <t xml:space="preserve">         PINTURA PAVIMENTOS DEMARCACION DE FRANJAS, ANCHO = 0.20 M C/ PINTURA A BASE DE POLIMEROS ACRILICOS ALTA RESISTENCIA AL TRAFICO Y RETROREFLECTIVAS - 2 MANOS</t>
  </si>
  <si>
    <t>03.11.04.04</t>
  </si>
  <si>
    <t xml:space="preserve">         PINTURA PAVIMENTOS SEÑAL DE ESTACIONAMIENTO DE DISCAPACITADOS, C/ PINTURA A BASE DE POLIMEROS ACRILICOS ALTA RESISTENCIA AL TRAFICO Y RETROREFLECTIVAS - 2 MANOS</t>
  </si>
  <si>
    <t>03.11.04.05</t>
  </si>
  <si>
    <t xml:space="preserve">         PINTURA DE SEÑAL DE NUMERO DE ESTACIONAMIENTO C/ TRAFICO - 2 MANOS</t>
  </si>
  <si>
    <t>03.11.04.06</t>
  </si>
  <si>
    <t xml:space="preserve">         PINTURA DE SEÑAL DE DIRECCION DE TRANSITO C/ TRAFICO - 2 MANOS</t>
  </si>
  <si>
    <t>03.11.04.07</t>
  </si>
  <si>
    <t xml:space="preserve">         PINTURA DE SEÑAL DE DOS DIRECCIONES DE TRANSITO C/ TRAFICO - 2 MANOS</t>
  </si>
  <si>
    <t>03.11.04.08</t>
  </si>
  <si>
    <t xml:space="preserve">         PINTURA DE BOTALLANTA, C/ TRAFICO - 2 MANOS</t>
  </si>
  <si>
    <t>03.11.04.09</t>
  </si>
  <si>
    <t xml:space="preserve">         PINTURA DE BANDA EN PARED CON OLEO MATE h=0.15m. COLOR SEGUN UNIDAD</t>
  </si>
  <si>
    <t>03.11.04.10</t>
  </si>
  <si>
    <t xml:space="preserve">         PINTURA ASFALTICA PARA ESTRUCTURAS ESPECIALES</t>
  </si>
  <si>
    <t>03.11.04.11</t>
  </si>
  <si>
    <t xml:space="preserve">         PINTURA DE SEÑAL DE PARE INTERNA C/ TRAFICO - 2 MANOS</t>
  </si>
  <si>
    <t>03.12</t>
  </si>
  <si>
    <t xml:space="preserve">    VARIOS, LIMPIEZA, JARDINERIA
</t>
  </si>
  <si>
    <t>03.12.01</t>
  </si>
  <si>
    <t xml:space="preserve">      VARIOS
</t>
  </si>
  <si>
    <t>03.12.01.01</t>
  </si>
  <si>
    <t xml:space="preserve">         PROTECTOR DE CAMILLAS 
</t>
  </si>
  <si>
    <t>03.12.01.02</t>
  </si>
  <si>
    <t xml:space="preserve">         PROTECTOR DE ESQUINAS</t>
  </si>
  <si>
    <t>03.12.01.03</t>
  </si>
  <si>
    <t xml:space="preserve">         CORTA SOL METALICO C/10 cm. DE 2" X 4"</t>
  </si>
  <si>
    <t>03.12.01.04</t>
  </si>
  <si>
    <t xml:space="preserve">         TABLERO DE CONCRETO CON COLGAJO, H = 0.10 m</t>
  </si>
  <si>
    <t>03.12.01.05</t>
  </si>
  <si>
    <t xml:space="preserve">         ENCUENTRO DE MURO Y FALSO CIELO RASO CON PERFIL COVE FORMER</t>
  </si>
  <si>
    <t>03.12.01.06</t>
  </si>
  <si>
    <t xml:space="preserve">         PLATINA DE ALUMINIO EN PISO PL. 5/8" x 3/16" </t>
  </si>
  <si>
    <t>03.12.01.07</t>
  </si>
  <si>
    <t xml:space="preserve">         CANTONERA DE PERFIL DE ALUMINIO EN ESCALERA METALICA</t>
  </si>
  <si>
    <t>03.12.01.08</t>
  </si>
  <si>
    <t xml:space="preserve">         REFUERZO DE MADERA TORNILLO EN TABIQUERIA DRYWALL</t>
  </si>
  <si>
    <t>03.12.02</t>
  </si>
  <si>
    <t xml:space="preserve">      LIMPIEZA PERMANENTE DE OBRA
</t>
  </si>
  <si>
    <t>03.12.02.01</t>
  </si>
  <si>
    <t>03.12.03</t>
  </si>
  <si>
    <t xml:space="preserve">      SEMBRIO DE GRASS</t>
  </si>
  <si>
    <t>03.12.03.01</t>
  </si>
  <si>
    <t xml:space="preserve">         PROVISION Y SEMBRIO DE GRASS NATURAL</t>
  </si>
  <si>
    <t>03.13</t>
  </si>
  <si>
    <t xml:space="preserve">   SEÑALIZACION DE NORMATIVIDAD CLINICA</t>
  </si>
  <si>
    <t>03.13.01</t>
  </si>
  <si>
    <t xml:space="preserve">      LETREROS</t>
  </si>
  <si>
    <t>03.13.01.01</t>
  </si>
  <si>
    <t xml:space="preserve">         SE - 01 LETRERO CORPOREO EN NOMBRE DE HOSPITAL</t>
  </si>
  <si>
    <t>03.13.01.02</t>
  </si>
  <si>
    <t xml:space="preserve">         SE - 02 LETRERO DE INGRESO EXTERIOR DE EMERGENCIA</t>
  </si>
  <si>
    <t>03.13.01.03</t>
  </si>
  <si>
    <t xml:space="preserve">         SE - 03 LETRERO CORPOREO DE EMERGENCIA</t>
  </si>
  <si>
    <t>03.13.01.04</t>
  </si>
  <si>
    <t xml:space="preserve">         SE - 04a LETRERO LUMINOSO PARA IDENTIFICAR PUERTAS DE ACCESO EXTERIOR</t>
  </si>
  <si>
    <t>03.13.01.05</t>
  </si>
  <si>
    <t xml:space="preserve">         SE - 04b LETRERO LUMINOSO PARA IDENTIFICAR PUERTAS DE ACCESO EXTERIOR</t>
  </si>
  <si>
    <t>03.13.01.06</t>
  </si>
  <si>
    <t xml:space="preserve">         SE - 05 DIRECTORIO PRINCIPAL</t>
  </si>
  <si>
    <t>03.13.02</t>
  </si>
  <si>
    <t xml:space="preserve">      SEÑAL ORIENTATIVA - INDICATIVA</t>
  </si>
  <si>
    <t>03.13.02.01</t>
  </si>
  <si>
    <t xml:space="preserve">         SI - 01 DIRECTORIOS-MAPA DE UBICACION (1.80x1.20m)</t>
  </si>
  <si>
    <t>03.13.02.02</t>
  </si>
  <si>
    <t xml:space="preserve">         SI - 01c DIRECTORIOS DE NIVEL , HALL ASCENSORES 1er.NIVEL( 1.20 X 0.80 m)</t>
  </si>
  <si>
    <t>03.13.02.03</t>
  </si>
  <si>
    <t xml:space="preserve">         SI - 02 INDICATIVO DE SERVICIOS (1.20X0.30m) COLGANTE</t>
  </si>
  <si>
    <t>03.13.02.04</t>
  </si>
  <si>
    <t xml:space="preserve">         SI - 03 INDICATIVO DE PASADIZOS (0.60X0.20m) </t>
  </si>
  <si>
    <t>03.13.02.05</t>
  </si>
  <si>
    <t xml:space="preserve">         SI - 04 INDICATIVO GOLGANTE DE UNIDAD FUNCIONAL (1.20 X 0.30m)</t>
  </si>
  <si>
    <t>03.13.02.06</t>
  </si>
  <si>
    <t xml:space="preserve">         SI - 05 INDENTIFICATIVO(1.20 x 0.30 cm)ADOSADO</t>
  </si>
  <si>
    <t>03.13.02.07</t>
  </si>
  <si>
    <t xml:space="preserve">         SI - 06 IDENTIFICATIVO (1.20 x 0.30m) COLGANTE</t>
  </si>
  <si>
    <t>03.13.03</t>
  </si>
  <si>
    <t xml:space="preserve">      SEÑAL NORMATIVAS</t>
  </si>
  <si>
    <t>03.13.03.01</t>
  </si>
  <si>
    <t xml:space="preserve">         SI - 07 IDENTIFICATIVO ADOSADO A PUERTA DE 30 x 40 cm</t>
  </si>
  <si>
    <t>03.13.03.02</t>
  </si>
  <si>
    <t xml:space="preserve">         SI - 08 IDENTIFICATIVO DE BANDERA DE 30 x 40 cm</t>
  </si>
  <si>
    <t>03.13.03.03</t>
  </si>
  <si>
    <t xml:space="preserve">         SI - 09 IDENTIFICATIVO ADOSADO DE 60 x 20 cm</t>
  </si>
  <si>
    <t>03.13.03.04</t>
  </si>
  <si>
    <t xml:space="preserve">         SI - 10 INDENTIFICATIVO DE SS.HH. EN BANDERA</t>
  </si>
  <si>
    <t>03.13.03.05</t>
  </si>
  <si>
    <t xml:space="preserve">         SI - 11 IDENTIFICATIVO ADOSADO 30 x 30 cm</t>
  </si>
  <si>
    <t>03.13.03.06</t>
  </si>
  <si>
    <t xml:space="preserve">         SI - 12 IDENTIFICATIVO ADOSADO 20 x 20 cm</t>
  </si>
  <si>
    <t>03.13.03.07</t>
  </si>
  <si>
    <t xml:space="preserve">         SI - 13 IDENTIFICATIVO ADOSADO 30 x 10 cm</t>
  </si>
  <si>
    <t>03.13.03.08</t>
  </si>
  <si>
    <t xml:space="preserve">         SI - 14 PORTANOMBRES DE PACIENTES Y CONSULTORIOS(0.20x0.10m)</t>
  </si>
  <si>
    <t>03.13.03.09</t>
  </si>
  <si>
    <t xml:space="preserve">         SI - 17a DIRECTORIO INDICATIVO DE NIVEL SUPERIOR (0.40X0.60m)</t>
  </si>
  <si>
    <t>03.13.03.10</t>
  </si>
  <si>
    <t xml:space="preserve">         SI - 17b DIRECTORIO INDICATIVO DE NIVEL SUPERIOR (0.40x0.60m)</t>
  </si>
  <si>
    <t>03.13.03.11</t>
  </si>
  <si>
    <t xml:space="preserve">         SI - 17c DIRECTORIO INDICATIVO DE NIVEL SUPERIOR (0.40x0.60m)</t>
  </si>
  <si>
    <t>03.13.04</t>
  </si>
  <si>
    <t xml:space="preserve">      SEÑAL DE SEGURIDAD</t>
  </si>
  <si>
    <t>03.13.04.01</t>
  </si>
  <si>
    <t xml:space="preserve">         SEÑAL TIPO CARTEL ELECTRICO DE SALIDA ( 0.30 X 0.20m)</t>
  </si>
  <si>
    <t>03.13.04.02</t>
  </si>
  <si>
    <t xml:space="preserve">         SEÑALES AUTOADHESIVAS FOTOLUMINISCENTE</t>
  </si>
  <si>
    <t>03.13.04.03</t>
  </si>
  <si>
    <t xml:space="preserve">         SEÑAL PINTADO EN PISO PARA ZONA DE SEGURIDAD</t>
  </si>
  <si>
    <t>03.13.05</t>
  </si>
  <si>
    <t xml:space="preserve">      SEÑAL DE TRANSITO</t>
  </si>
  <si>
    <t>03.13.05.01</t>
  </si>
  <si>
    <t xml:space="preserve">         E - 01 ESTACIONAMIENTO PUBLICO</t>
  </si>
  <si>
    <t>03.13.05.02</t>
  </si>
  <si>
    <t xml:space="preserve">         E - 01A ESTACIONAMIENTO PARA PERSONAL</t>
  </si>
  <si>
    <t>03.13.05.03</t>
  </si>
  <si>
    <t xml:space="preserve">         E - 02 ESTACIONAMIENTO PARA AMBULANCIAS</t>
  </si>
  <si>
    <t>03.13.05.04</t>
  </si>
  <si>
    <t xml:space="preserve">         E - 03 PROHIBIDO ESTACIONAR</t>
  </si>
  <si>
    <t>03.13.05.05</t>
  </si>
  <si>
    <t xml:space="preserve">         E - 04 ESTACIONAMIENTO EXCLUSIVO PARA DISCAPACITADOS</t>
  </si>
  <si>
    <t>03.14</t>
  </si>
  <si>
    <t xml:space="preserve">   ETAPA DE CONSTRUCCION</t>
  </si>
  <si>
    <t>03.14.01</t>
  </si>
  <si>
    <t xml:space="preserve">      MEDIDAS DE MITIGACION DE IMPACTO AMBIENTAL</t>
  </si>
  <si>
    <t>03.14.01.01</t>
  </si>
  <si>
    <t xml:space="preserve">         PREVENCION Y MITIGACION (PROTECCION DE MATERIAL, CERCO CON MALLAS, RIEGO DE TERRENO, REVISION DE MAQUINAS, INFRAESTRUCTURA PORTATIL PARA TRABAJADORES)</t>
  </si>
  <si>
    <t>03.14.01.02</t>
  </si>
  <si>
    <t xml:space="preserve">         MONITOREO AMBIENTAL (DE AIRE: 2 ESTACIONES, FRECUENCIA: 2; RUIDO: 2 ESTACIONES, FRECUENCIA: 2; SUELO: 2 ESTACIONES, FRECUENCIA:1)</t>
  </si>
  <si>
    <t>03.14.01.03</t>
  </si>
  <si>
    <t xml:space="preserve">         PLAN DE CONTINGENCIA (PLAN DE PREVENCION: CONTRA SISMOS, CONTRA INCENDIOS, CONTRA ACCIDENTES, DIFUSION DE LOS PLANES, PROGRAMAS DE SIMULACRO)</t>
  </si>
  <si>
    <t>03.14.01.04</t>
  </si>
  <si>
    <t xml:space="preserve">         PLAN DE SEGURIDAD Y SALUD OCUPACIONAL (SEÑALIZACION INFORMATIVA DE OBRA; CHARLAS DIARIAS; PROGRAMA DE SEGURIDAD Y SALUD)</t>
  </si>
  <si>
    <t>03.14.01.05</t>
  </si>
  <si>
    <t xml:space="preserve">         PLAN DE GESTION DE RRSS (SEGREGACION, RECIPIENTES DE ALMACENAMIENTO; TRANSPORTE Y DISPOSICION FINAL, A CARGO DE LA MUNICIPALIDAD Y DE EPS)</t>
  </si>
  <si>
    <t>03.14.02</t>
  </si>
  <si>
    <t xml:space="preserve">      ETAPA DE OPERACIÓN</t>
  </si>
  <si>
    <t>03.14.02.01</t>
  </si>
  <si>
    <t xml:space="preserve">         PREVENCION Y MITIGACIÓN (PROGRAMAS Y CAMPAÑAS DE SALUD; REVISION TECNICA DE EQUIPOS)</t>
  </si>
  <si>
    <t>03.14.02.02</t>
  </si>
  <si>
    <t xml:space="preserve">         MONITOREO AMBIENTAL (DE AIRE: 2 ESTACIONES, FRECUENCIA: ANUAL; RUIDO: 2 ESTACIONES, FRECUENCIA: ANUAL)</t>
  </si>
  <si>
    <t>03.14.02.03</t>
  </si>
  <si>
    <t xml:space="preserve">         PLAN DE CONTINGENCIA (PLAN DE PREVENCION: CONTRA SISMOS, CONTRA INCENDIOS, CONTRA ACCIDENTES, DIFUSION DE LOS PLANES, PROGRAMAS DE SIMULACROS)</t>
  </si>
  <si>
    <t>03.14.02.04</t>
  </si>
  <si>
    <t xml:space="preserve">         PLAN DE SEGURIDAD Y SALUD OCUPACIONAL (SEÑALIZACION INFORMATIVA DE OBRA; CHARLAS DIARIAS; PROGRAMA DE SEGURIDAD Y SALUD OCUPACIONAL)</t>
  </si>
  <si>
    <t>03.14.02.05</t>
  </si>
  <si>
    <t>03.15</t>
  </si>
  <si>
    <t xml:space="preserve">   TRANSPORTE DE MATERIALES</t>
  </si>
  <si>
    <t>03.15.01</t>
  </si>
  <si>
    <t xml:space="preserve">      TRANSPORTE DE MATERIALES-FLETE TERRESTRE -1000 A 1500 Km</t>
  </si>
  <si>
    <t>03.16</t>
  </si>
  <si>
    <t xml:space="preserve">   OTROS</t>
  </si>
  <si>
    <t>03.16.01</t>
  </si>
  <si>
    <t xml:space="preserve">      SECADOR ELECTRICO DE MANOS</t>
  </si>
  <si>
    <t>03.16.02</t>
  </si>
  <si>
    <t xml:space="preserve">      CAMPANA EXTRACTORA DE VAHOS</t>
  </si>
  <si>
    <t>03.16.03</t>
  </si>
  <si>
    <t xml:space="preserve">      TERMÓMETRO AMBIENTAL</t>
  </si>
  <si>
    <t>03.16.04</t>
  </si>
  <si>
    <t xml:space="preserve">      DATA LOGGER</t>
  </si>
  <si>
    <t>03.16.05</t>
  </si>
  <si>
    <t xml:space="preserve">      LECTOR DE CÓDIGO DE BARRAS</t>
  </si>
  <si>
    <t>03.16.06</t>
  </si>
  <si>
    <t xml:space="preserve">      EQUIPO PARA CORTAR TELA</t>
  </si>
  <si>
    <t>03.16.07</t>
  </si>
  <si>
    <t xml:space="preserve">      MÁQUINA DE COSER, ELECTRICA, INDUSTRIAL</t>
  </si>
  <si>
    <t>03.16.08</t>
  </si>
  <si>
    <t xml:space="preserve">      ESCOBILLAS PARA LIMPIEZA DE UÑAS</t>
  </si>
  <si>
    <t>03.16.09</t>
  </si>
  <si>
    <t xml:space="preserve">      COLGADOR DE MULETAS</t>
  </si>
  <si>
    <t>03.16.10</t>
  </si>
  <si>
    <t xml:space="preserve">      ESTANTES CON JUGUETES Y MATERIAL DIDÁCTICO PARA ESTIMULACIÓN TEMPRANA</t>
  </si>
  <si>
    <t>03.16.11</t>
  </si>
  <si>
    <t xml:space="preserve">      MUEBLE PARA ALMACENAMIENTO DE DVD/CD Y HD</t>
  </si>
  <si>
    <t>03.16.12</t>
  </si>
  <si>
    <t xml:space="preserve">      MUEBLE PARA PREPARACION DE CADÁVERES</t>
  </si>
  <si>
    <t>03.16.13</t>
  </si>
  <si>
    <t xml:space="preserve">      BANCO DE MADERA PARA VESTUARIO</t>
  </si>
  <si>
    <t>03.16.14</t>
  </si>
  <si>
    <t xml:space="preserve">      BANCO DE CONCRETO PARA VESTUARIO</t>
  </si>
  <si>
    <t>03.16.15</t>
  </si>
  <si>
    <t xml:space="preserve">      CAJA FUERTE CON CLAVE TIPO RELOJ</t>
  </si>
  <si>
    <t>03.16.16</t>
  </si>
  <si>
    <t xml:space="preserve">      PARIHUELAS PARA DEPÓSITO</t>
  </si>
  <si>
    <t>03.16.17</t>
  </si>
  <si>
    <t xml:space="preserve">      ESTANTERÍA DE ACERO INOXIDABLE DE 1 CUERPO Y 3 DIVISIONES</t>
  </si>
  <si>
    <t>03.16.18</t>
  </si>
  <si>
    <t xml:space="preserve">      ESTANTERÍA DE ACERO INOXIDABLE DE 1 CUERPO Y 5 DIVISIONES</t>
  </si>
  <si>
    <t>03.16.19</t>
  </si>
  <si>
    <t xml:space="preserve">      RACK MÓVIL PARA CAJAS E INSTRUMENTAL</t>
  </si>
  <si>
    <t>03.16.20</t>
  </si>
  <si>
    <t xml:space="preserve">      RACK MÓVIL PARA CESTAS</t>
  </si>
  <si>
    <t>03.16.21</t>
  </si>
  <si>
    <t xml:space="preserve">      ESTANTERIA METALICA DE ANGULOS RANURADOS DE 01 CUERPO 05 ANAQUELES</t>
  </si>
  <si>
    <t>03.16.22</t>
  </si>
  <si>
    <t xml:space="preserve">      MUEBLE DE TRANSFER LINEA DE 40 A 100 cm DE LONGITUD, ALTURA 110cm, SEGUN DISEÑO DE ARQUITECTURA</t>
  </si>
  <si>
    <t>03.16.23</t>
  </si>
  <si>
    <t xml:space="preserve">      MUEBLE DE TRANSFER LINEA DE 40 A 89 cm DE LONGITUD, ALTURA 110cm, SEGUN DISEÑO DE ARQUITECTURA</t>
  </si>
  <si>
    <t>03.16.24</t>
  </si>
  <si>
    <t xml:space="preserve">      MÓDULO NEUTRO DE ACERO INOXIDABLE</t>
  </si>
  <si>
    <t>03.16.25</t>
  </si>
  <si>
    <t xml:space="preserve">      MESA REFRIGERADA 1500x700x900mm DE ACERO INOXIDABLE</t>
  </si>
  <si>
    <t>03.16.26</t>
  </si>
  <si>
    <t xml:space="preserve">      MESA DE TRABAJO MURAL C/ REPISA INFERIOR DE ACERO INOXIDABLE, MEDIDAS: 1000x700x900mm</t>
  </si>
  <si>
    <t>03.16.27</t>
  </si>
  <si>
    <t xml:space="preserve">      MESA DE TRABAJO MURAL C/ REPISA INFERIOR DE ACERO INOXIDABLE, MEDIDAS: 1200x700x900mm</t>
  </si>
  <si>
    <t>03.16.28</t>
  </si>
  <si>
    <t xml:space="preserve">      MESA DE TRABAJO MURAL C/ REPISA INFERIOR DE ACERO INOXIDABLE, MEDIDAS: 1400x700x900mm</t>
  </si>
  <si>
    <t>03.16.29</t>
  </si>
  <si>
    <t xml:space="preserve">      MESA DE TRABAJO MURAL C/ REPISA INFERIOR DE ACERO INOXIDABLE, MEDIDAS: 1500x700x900mm</t>
  </si>
  <si>
    <t>03.16.30</t>
  </si>
  <si>
    <t xml:space="preserve">      MESA DE TRABAJO MURAL C/ REPISA INFERIOR DE ACERO INOXIDABLE, MEDIDAS: 1600x700x900mm</t>
  </si>
  <si>
    <t>03.16.31</t>
  </si>
  <si>
    <t xml:space="preserve">      MESA DE TRABAJO MURAL C/ REPISA INFERIOR DE ACERO INOXIDABLE, MEDIDAS: 1700x700x900mm</t>
  </si>
  <si>
    <t>03.16.32</t>
  </si>
  <si>
    <t xml:space="preserve">      MESA DE TRABAJO MURAL C/ REPISA INFERIOR DE ACERO INOXIDABLE, MEDIDAS: 1800x700x900mm</t>
  </si>
  <si>
    <t>03.16.33</t>
  </si>
  <si>
    <t xml:space="preserve">      MESA DE TRABAJO MURAL C/ REPISA INFERIOR DE ACERO INOXIDABLE, MEDIDAS: 600x700x900mm</t>
  </si>
  <si>
    <t>03.16.34</t>
  </si>
  <si>
    <t xml:space="preserve">      MESA DE TRABAJO MURAL C/ REPISA INFERIOR DE ACERO INOXIDABLE, MEDIDAS: 900x700x900mm</t>
  </si>
  <si>
    <t>04</t>
  </si>
  <si>
    <t>04.01</t>
  </si>
  <si>
    <t xml:space="preserve">   APARATOS SANITARIOS Y ACCESORIOS</t>
  </si>
  <si>
    <t>04.01.01</t>
  </si>
  <si>
    <t xml:space="preserve">      SUMINISTRO DE APARATOS SANITARIOS</t>
  </si>
  <si>
    <t>04.01.01.01</t>
  </si>
  <si>
    <t xml:space="preserve">         LAVATORIO DE CERAMICA VITRIFICADA TIPO OVALIN, CONTROL DE MANOS, AGUA FRIA (A-1)</t>
  </si>
  <si>
    <t>04.01.01.02</t>
  </si>
  <si>
    <t xml:space="preserve">         LAVATORIO DE CERAMICA VITRIFICADA 23 X 18", AGUA FRIA Y CALIENTE (A-2)</t>
  </si>
  <si>
    <t>04.01.01.03</t>
  </si>
  <si>
    <t xml:space="preserve">         LAVATORIO DE CERAMICA VITRIFICADA 23"x 18", GRIFERIA CONVENCIONAL, AGUA FRÍA (A-3)</t>
  </si>
  <si>
    <t>04.01.01.04</t>
  </si>
  <si>
    <t xml:space="preserve">         LAVAMANOS DE CERAMICA VITRIFICADA 23"X18", CONTROL DE CODO-MUÑECA, GRIFERÍA CON CUELLO DE GANSO, AGUA FRÍA Y CALIENTE (A-2a)</t>
  </si>
  <si>
    <t>04.01.01.05</t>
  </si>
  <si>
    <t xml:space="preserve">         LAVAMANOS DE CERAMICA VITRIFICADA 18 X 20", GRIFERIA CONVENCIONAL, AGUA FRIA Y CALIENTE (A-4)</t>
  </si>
  <si>
    <t>04.01.01.06</t>
  </si>
  <si>
    <t xml:space="preserve">         LAVAMANOS DE CERAMICA VITRIFICADA TIPO OVALIN SOBRE TABLERO DE CONCRETO, CONTROL DE MANOS, AGUA FRIA (A-5)</t>
  </si>
  <si>
    <t>04.01.01.07</t>
  </si>
  <si>
    <t xml:space="preserve">         LAVADERO DE ACERO INOX. 18" X 20", UNA POZA S/ESCURRIDERO, GRIFERIA CUELLO DE GANSO, CON CONTROL DE CODO Y MUÑECA, AGUA FRÍA (B-1)</t>
  </si>
  <si>
    <t>04.01.01.08</t>
  </si>
  <si>
    <t xml:space="preserve">         LAVADERO DE ACERO INOX. 18" X 20", UNA POZA S/ESCURRIDERO, GRIFERIA CUELLO DE GANSO, CON CONTROL DE CODO Y MUÑECA, AGUA FRÍA Y CALIENTE (B-1a)</t>
  </si>
  <si>
    <t>04.01.01.09</t>
  </si>
  <si>
    <t xml:space="preserve">         LAVADERO DE ACERO INOX. 18" X 20", UNA POZA C/ESCURRIDERO, AGUA FRIA Y CALIENTE (B-9)</t>
  </si>
  <si>
    <t>04.01.01.10</t>
  </si>
  <si>
    <t xml:space="preserve">         LAVADERO DE ACERO INOX. 21" X 42" CON PORTA GRIFERIA DE UNA POZA C/ESCURRIDERO, AGUA FRIA Y CALIENTE (B-11)</t>
  </si>
  <si>
    <t>04.01.01.11</t>
  </si>
  <si>
    <t xml:space="preserve">         LAVADERO DE ACERO INOX. 18"X55", DOS POZAS UN ESCURRIDERO, GRIFERIA CUELLO DE GANSO, CONTROL DE CODO Y MUÑECA, AGUA FRIA Y CALIENTE (B-12)</t>
  </si>
  <si>
    <t>04.01.01.12</t>
  </si>
  <si>
    <t xml:space="preserve">         LAVADERO DE ACERO INOX. DOS POZAS ESPECIALES DE FONDO ALTO 24”X44”, DOS GRIFERÍAS CON CONTROL DE CODO Y MUÑECA, AGUA FRÍA Y CALIENTE (B-23a)</t>
  </si>
  <si>
    <t>04.01.01.13</t>
  </si>
  <si>
    <t xml:space="preserve">         LAVADERO DE ACERO INOX. PARA CIRUJANO, GRIFERIA CUELLO DE GANSO ESPECIAL Y SISTEMA DE DETECCION DE MANOS (B-103)</t>
  </si>
  <si>
    <t>04.01.01.14</t>
  </si>
  <si>
    <t xml:space="preserve">         LAVADERO DE ACERO INOX. DE UNA POZA C/ESCURRIDERO, CONTROL DE CODO Y MUÑECA, GRIFERÍA CUELLO DE GANSO, AGUA FRÍA Y CALIENTE (B-9a)</t>
  </si>
  <si>
    <t>04.01.01.15</t>
  </si>
  <si>
    <t xml:space="preserve">         LAVADERO DE CERAMICA VITRIFICADA BLANCA 32"X20"X10.1/2", UNA POZA, CONTROL DE PIE Y/O RODILLA, CON TRAMPA DE YESO, AGUA FRÍA Y CALIENTE (B-43)</t>
  </si>
  <si>
    <t>04.01.01.16</t>
  </si>
  <si>
    <t xml:space="preserve">         BOTADERO CLINICO DE ACERO INOX. C/FLUXOMETRO, CONTROL DE PIE, AGUA FRIA Y CALIENTE (B-50a)</t>
  </si>
  <si>
    <t>04.01.01.17</t>
  </si>
  <si>
    <t xml:space="preserve">         LAVADERO DE CONCRETO 1 POZA REVEST. C/CERAMICO, INC. GRIFERIA (B-67a)</t>
  </si>
  <si>
    <t>04.01.01.18</t>
  </si>
  <si>
    <t xml:space="preserve">         LAVADERO DE CONCRETO 2 POZAS PARA CUARTO DE LIMPIEZA REVEST. C/CERAMICO, INC. GRIFERIA (B-67)</t>
  </si>
  <si>
    <t>04.01.01.19</t>
  </si>
  <si>
    <t xml:space="preserve">         INODORO DE CERAMICA VITRIFICADA CON VALVULA FLUXOMETRO (C-1)</t>
  </si>
  <si>
    <t>04.01.01.20</t>
  </si>
  <si>
    <t xml:space="preserve">         INODORO DE CERAMICA VITRIFICADA CON VALVULA FLUXOMETRO, PARA DISCAPACITADOS (C-1a)</t>
  </si>
  <si>
    <t>04.01.01.21</t>
  </si>
  <si>
    <t xml:space="preserve">         INODORO TANQUE BAJO CERAMICA VITRIFICADA TIPO BABY (C-4b)</t>
  </si>
  <si>
    <t>04.01.01.22</t>
  </si>
  <si>
    <t xml:space="preserve">         URINARIO DE CERAMICA VITRIFICADA BLANCA DE PARED CON VALVULA FLUXOMETRICA (C-10)</t>
  </si>
  <si>
    <t>04.01.01.23</t>
  </si>
  <si>
    <t xml:space="preserve">         LAVADERO DE ACERO INOXIDABLE DE 1 POZA DE 0.50 x 0.50 CON ESCURRIDOR DE 1.20M (LE-12)</t>
  </si>
  <si>
    <t>04.01.01.24</t>
  </si>
  <si>
    <t xml:space="preserve">         LAVADERO DE ACERO INOXIDABLE DE 1 POZA DE 0.50 x 0.50 CON ESCURRIDOR DE 1.30M (LE-13)</t>
  </si>
  <si>
    <t>04.01.01.25</t>
  </si>
  <si>
    <t xml:space="preserve">         LAVADERO DE ACERO INOXIDABLE DE 1 POZA DE 0.50 x 0.50 CON ESCURRIDOR DE 1.50M (LE-15)</t>
  </si>
  <si>
    <t>04.01.01.26</t>
  </si>
  <si>
    <t xml:space="preserve">         LAVADERO DE ACERO INOXIDABLE DE 2 POZAS DE 0.50 x 0.50 CON DOBLE ESCURRIDOR DE 2.20M (LE-22)</t>
  </si>
  <si>
    <t>04.01.01.27</t>
  </si>
  <si>
    <t xml:space="preserve">         LAVADERO DE ACERO INOXIDABLE DE 2 POZAS DE 0.50 x 0.50 CON DOBLE ESCURRIDOR DE 2.40M (LE-24)</t>
  </si>
  <si>
    <t>04.01.01.28</t>
  </si>
  <si>
    <t xml:space="preserve">         LAVADERO DE ACERO INOXIDABLE DE 1 POZA DE 0.50 x 0.50 SIN ESCURRIDOR (LM-1)</t>
  </si>
  <si>
    <t>04.01.01.29</t>
  </si>
  <si>
    <t xml:space="preserve">         MUEBLE BAÑO DE ARTESA, INC. GRIFERIA (M-157)</t>
  </si>
  <si>
    <t>04.01.02</t>
  </si>
  <si>
    <t xml:space="preserve">      SUMINISTRO DE ACCESORIOS</t>
  </si>
  <si>
    <t>04.01.02.01</t>
  </si>
  <si>
    <t xml:space="preserve">         DUCHAS DE EMERGENCIA</t>
  </si>
  <si>
    <t>04.01.02.02</t>
  </si>
  <si>
    <t xml:space="preserve">         DUCHA DE DOS LLAVES PARA AGUA FRIA Y CALIENTE, MEZCLADORA CROMADA</t>
  </si>
  <si>
    <t>04.01.02.03</t>
  </si>
  <si>
    <t xml:space="preserve">         DUCHAS DE DOS LLAVES PARA AGUA FRÍA Y CALIENTE, MEZCLADORA CROMADA TIPO TELÉFONO.</t>
  </si>
  <si>
    <t>04.01.02.04</t>
  </si>
  <si>
    <t xml:space="preserve">         DISPENSADOR DE PAPEL HIGIÉNICO CON LLAVE</t>
  </si>
  <si>
    <t>04.01.02.05</t>
  </si>
  <si>
    <t xml:space="preserve">         DISPENSADOR DE PAPEL TOALLA</t>
  </si>
  <si>
    <t>04.01.02.06</t>
  </si>
  <si>
    <t xml:space="preserve">         DISPENSADOR DE ACERO INOX. PARA ALCOHOL</t>
  </si>
  <si>
    <t>04.01.02.07</t>
  </si>
  <si>
    <t xml:space="preserve">         JABONERA DE LOSA PARA DUCHA</t>
  </si>
  <si>
    <t>04.01.02.08</t>
  </si>
  <si>
    <t xml:space="preserve">         JABONERA CROMADA CON DISPENSADOR PARA JABON LIQUIDO</t>
  </si>
  <si>
    <t>04.01.02.09</t>
  </si>
  <si>
    <t xml:space="preserve">         TOALLERO DE CERÁMICA</t>
  </si>
  <si>
    <t>04.01.02.10</t>
  </si>
  <si>
    <t xml:space="preserve">         JUEGO DE 03 LAVATORIOS DE PLASTICO DE 5, 8 Y 12 LITROS</t>
  </si>
  <si>
    <t>04.01.03</t>
  </si>
  <si>
    <t xml:space="preserve">      INSTALACION DE APARATOS SANITARIOS</t>
  </si>
  <si>
    <t>04.01.03.01</t>
  </si>
  <si>
    <t xml:space="preserve">         INSTALACION DE APARATOS SANITARIOS</t>
  </si>
  <si>
    <t>04.01.04</t>
  </si>
  <si>
    <t xml:space="preserve">      INSTALACION DE ACCESORIOS</t>
  </si>
  <si>
    <t>04.01.04.01</t>
  </si>
  <si>
    <t xml:space="preserve">         INSTALACION DE ACCESORIOS</t>
  </si>
  <si>
    <t>04.02</t>
  </si>
  <si>
    <t xml:space="preserve">   SISTEMA DE AGUA FRIA</t>
  </si>
  <si>
    <t>04.02.01</t>
  </si>
  <si>
    <t xml:space="preserve">      SALIDAS DE AGUA FRIA</t>
  </si>
  <si>
    <t>04.02.01.01</t>
  </si>
  <si>
    <t xml:space="preserve">         SALIDA AGUA FRIA CON TUBERIA DE COBRE TIPO L 1/2"</t>
  </si>
  <si>
    <t>pto</t>
  </si>
  <si>
    <t>04.02.01.02</t>
  </si>
  <si>
    <t xml:space="preserve">         SALIDA AGUA FRIA CON TUBERIA DE COBRE TIPO L 3/4"</t>
  </si>
  <si>
    <t>04.02.01.03</t>
  </si>
  <si>
    <t xml:space="preserve">         SALIDA AGUA FRIA CON TUBERIA DE COBRE TIPO L 1"</t>
  </si>
  <si>
    <t>04.02.01.04</t>
  </si>
  <si>
    <t xml:space="preserve">         SALIDA AGUA FRIA CON TUBERIA DE COBRE TIPO L 1 1/4"</t>
  </si>
  <si>
    <t>04.02.02</t>
  </si>
  <si>
    <t xml:space="preserve">      REDES DE DISTRIBUCION </t>
  </si>
  <si>
    <t>04.02.02.01</t>
  </si>
  <si>
    <t xml:space="preserve">         TUBERIA DE COBRE TIPO L 1/2"</t>
  </si>
  <si>
    <t>04.02.02.02</t>
  </si>
  <si>
    <t xml:space="preserve">         TUBERIA DE COBRE TIPO L 3/4" </t>
  </si>
  <si>
    <t>04.02.02.03</t>
  </si>
  <si>
    <t xml:space="preserve">         TUBERIA DE COBRE TIPO L 1" </t>
  </si>
  <si>
    <t>04.02.02.04</t>
  </si>
  <si>
    <t xml:space="preserve">         TUBERIA DE COBRE TIPO L 1 1/4"</t>
  </si>
  <si>
    <t>04.02.02.05</t>
  </si>
  <si>
    <t xml:space="preserve">         TUBERIA DE COBRE TIPO L 1 1/2"</t>
  </si>
  <si>
    <t>04.02.03</t>
  </si>
  <si>
    <t xml:space="preserve">      REDES DE ALIMENTACION</t>
  </si>
  <si>
    <t>04.02.03.01</t>
  </si>
  <si>
    <t>04.02.03.02</t>
  </si>
  <si>
    <t>04.02.03.03</t>
  </si>
  <si>
    <t>04.02.03.04</t>
  </si>
  <si>
    <t>04.02.03.05</t>
  </si>
  <si>
    <t>04.02.03.06</t>
  </si>
  <si>
    <t xml:space="preserve">         TUBERIA DE COBRE TIPO L 2" </t>
  </si>
  <si>
    <t>04.02.03.07</t>
  </si>
  <si>
    <t xml:space="preserve">         TUBERIA DE COBRE TIPO L 2 1/2" </t>
  </si>
  <si>
    <t>04.02.03.08</t>
  </si>
  <si>
    <t xml:space="preserve">         TUBERIA DE COBRE TIPO L 3" </t>
  </si>
  <si>
    <t>04.02.03.09</t>
  </si>
  <si>
    <t xml:space="preserve">         TUBERIA DE COBRE TIPO L 4" </t>
  </si>
  <si>
    <t>04.02.04</t>
  </si>
  <si>
    <t xml:space="preserve">      ACCESORIOS DE REDES DE AGUA</t>
  </si>
  <si>
    <t>04.02.04.01</t>
  </si>
  <si>
    <t xml:space="preserve">         CODO DE COBRE 1/2" x 90º</t>
  </si>
  <si>
    <t>04.02.04.02</t>
  </si>
  <si>
    <t xml:space="preserve">         CODO DE COBRE 3/4" x 90º</t>
  </si>
  <si>
    <t>04.02.04.03</t>
  </si>
  <si>
    <t xml:space="preserve">         CODO DE COBRE 1" x 90º</t>
  </si>
  <si>
    <t>04.02.04.04</t>
  </si>
  <si>
    <t xml:space="preserve">         CODO DE COBRE 1 1/4" x 90º</t>
  </si>
  <si>
    <t>04.02.04.05</t>
  </si>
  <si>
    <t xml:space="preserve">         CODO DE COBRE 1 1/2" x 90º</t>
  </si>
  <si>
    <t>04.02.04.06</t>
  </si>
  <si>
    <t xml:space="preserve">         CODO DE COBRE 2" x 90º</t>
  </si>
  <si>
    <t>04.02.04.07</t>
  </si>
  <si>
    <t xml:space="preserve">         CODO DE COBRE 2 1/2" x 90º</t>
  </si>
  <si>
    <t>04.02.04.08</t>
  </si>
  <si>
    <t xml:space="preserve">         CODO DE COBRE 3" x 90º</t>
  </si>
  <si>
    <t>04.02.04.09</t>
  </si>
  <si>
    <t xml:space="preserve">         CODO DE COBRE 4" x 90º</t>
  </si>
  <si>
    <t>04.02.04.10</t>
  </si>
  <si>
    <t xml:space="preserve">         TEE DE COBRE 1/2"</t>
  </si>
  <si>
    <t>04.02.04.11</t>
  </si>
  <si>
    <t xml:space="preserve">         TEE DE COBRE 3/4"</t>
  </si>
  <si>
    <t>04.02.04.12</t>
  </si>
  <si>
    <t xml:space="preserve">         TEE DE COBRE 1"</t>
  </si>
  <si>
    <t>04.02.04.13</t>
  </si>
  <si>
    <t xml:space="preserve">         TEE DE COBRE 1 1/4"</t>
  </si>
  <si>
    <t>04.02.04.14</t>
  </si>
  <si>
    <t xml:space="preserve">         TEE DE COBRE 1 1/2" </t>
  </si>
  <si>
    <t>04.02.04.15</t>
  </si>
  <si>
    <t xml:space="preserve">         TEE DE COBRE 2"</t>
  </si>
  <si>
    <t>04.02.04.16</t>
  </si>
  <si>
    <t xml:space="preserve">         TEE DE COBRE 2 1/2"</t>
  </si>
  <si>
    <t>04.02.04.17</t>
  </si>
  <si>
    <t xml:space="preserve">         TEE DE COBRE 3"</t>
  </si>
  <si>
    <t>04.02.04.18</t>
  </si>
  <si>
    <t xml:space="preserve">         TEE DE COBRE 4" </t>
  </si>
  <si>
    <t>04.02.04.19</t>
  </si>
  <si>
    <t xml:space="preserve">         REDUCCION DE COBRE 3/4" - 1/2"</t>
  </si>
  <si>
    <t>04.02.04.20</t>
  </si>
  <si>
    <t xml:space="preserve">         REDUCCION DE COBRE 1" - 1/2"</t>
  </si>
  <si>
    <t>04.02.04.21</t>
  </si>
  <si>
    <t xml:space="preserve">         REDUCCION DE COBRE 1" - 3/4"</t>
  </si>
  <si>
    <t>04.02.04.22</t>
  </si>
  <si>
    <t xml:space="preserve">         REDUCCION DE COBRE 1 1/4" - 1/2"</t>
  </si>
  <si>
    <t>04.02.04.23</t>
  </si>
  <si>
    <t xml:space="preserve">         REDUCCION DE COBRE 1 1/4" - 3/4"</t>
  </si>
  <si>
    <t>04.02.04.24</t>
  </si>
  <si>
    <t xml:space="preserve">         REDUCCION DE COBRE 1 1/4" - 1"</t>
  </si>
  <si>
    <t>04.02.04.25</t>
  </si>
  <si>
    <t xml:space="preserve">         REDUCCION DE COBRE 1 1/2" - 1/2"</t>
  </si>
  <si>
    <t>04.02.04.26</t>
  </si>
  <si>
    <t xml:space="preserve">         REDUCCION DE COBRE 1 1/2" - 3/4"</t>
  </si>
  <si>
    <t>04.02.04.27</t>
  </si>
  <si>
    <t xml:space="preserve">         REDUCCION DE COBRE 1 1/2" - 1"</t>
  </si>
  <si>
    <t>04.02.04.28</t>
  </si>
  <si>
    <t xml:space="preserve">         REDUCCION DE COBRE 1 1/2''- 1 1/4''</t>
  </si>
  <si>
    <t>04.02.04.29</t>
  </si>
  <si>
    <t xml:space="preserve">         REDUCCION DE COBRE 2" - 1/2"</t>
  </si>
  <si>
    <t>04.02.04.30</t>
  </si>
  <si>
    <t xml:space="preserve">         REDUCCION DE COBRE 2" - 3/4"</t>
  </si>
  <si>
    <t>04.02.04.31</t>
  </si>
  <si>
    <t xml:space="preserve">         REDUCCION DE COBRE 2" - 1"</t>
  </si>
  <si>
    <t>04.02.04.32</t>
  </si>
  <si>
    <t xml:space="preserve">         REDUCCION DE COBRE 2" - 1 1/4"</t>
  </si>
  <si>
    <t>04.02.04.33</t>
  </si>
  <si>
    <t xml:space="preserve">         REDUCCION DE COBRE 2''-1 1/2''</t>
  </si>
  <si>
    <t>04.02.04.34</t>
  </si>
  <si>
    <t xml:space="preserve">         REDUCCION DE COBRE 2 1/2" - 1"</t>
  </si>
  <si>
    <t>04.02.04.35</t>
  </si>
  <si>
    <t xml:space="preserve">         REDUCCION DE COBRE 2 1/2" - 1 1/4"</t>
  </si>
  <si>
    <t>04.02.04.36</t>
  </si>
  <si>
    <t xml:space="preserve">         REDUCCION DE COBRE 2 1/2" - 1 1/2"</t>
  </si>
  <si>
    <t>04.02.04.37</t>
  </si>
  <si>
    <t xml:space="preserve">         REDUCCION DE COBRE 2 1/2" - 2"</t>
  </si>
  <si>
    <t>04.02.04.38</t>
  </si>
  <si>
    <t xml:space="preserve">         REDUCCION DE COBRE 3" - 2"</t>
  </si>
  <si>
    <t>04.02.04.39</t>
  </si>
  <si>
    <t xml:space="preserve">         REDUCCION DE COBRE 3" - 2 1/2"</t>
  </si>
  <si>
    <t>04.02.04.40</t>
  </si>
  <si>
    <t xml:space="preserve">         REDUCCION DE COBRE 4" - 1 1/2"</t>
  </si>
  <si>
    <t>04.02.04.41</t>
  </si>
  <si>
    <t xml:space="preserve">         REDUCCION DE COBRE 4" - 2"</t>
  </si>
  <si>
    <t>04.02.04.42</t>
  </si>
  <si>
    <t xml:space="preserve">         REDUCCION DE COBRE 4" - 2 1/2"</t>
  </si>
  <si>
    <t>04.02.04.43</t>
  </si>
  <si>
    <t xml:space="preserve">         REDUCCION DE COBRE 4" - 3"</t>
  </si>
  <si>
    <t>04.02.05</t>
  </si>
  <si>
    <t xml:space="preserve">      VALVULAS</t>
  </si>
  <si>
    <t>04.02.05.01</t>
  </si>
  <si>
    <t xml:space="preserve">         VALVULA ESFERICA DE BRONCE PARA TUBERIA DE COBRE - PN16 (DE 1/4 DE GIRO) Ø1/2"</t>
  </si>
  <si>
    <t>04.02.05.02</t>
  </si>
  <si>
    <t xml:space="preserve">         VALVULA ESFERICA DE BRONCE PARA TUBERIA DE COBRE - PN16 (DE 1/4 DE GIRO) Ø3/4"</t>
  </si>
  <si>
    <t>04.02.05.03</t>
  </si>
  <si>
    <t xml:space="preserve">         VALVULA ESFERICA DE BRONCE PARA TUBERIA DE COBRE - PN16 (DE 1/4 DE GIRO) Ø1"</t>
  </si>
  <si>
    <t>04.02.05.04</t>
  </si>
  <si>
    <t xml:space="preserve">         VALVULA ESFERICA DE BRONCE PARA TUBERIA DE COBRE - PN16 (DE 1/4 DE GIRO) Ø1 1/4"</t>
  </si>
  <si>
    <t>04.02.05.05</t>
  </si>
  <si>
    <t xml:space="preserve">         VALVULA ESFERICA DE BRONCE PARA TUBERIA DE COBRE - PN16 (DE 1/4 DE GIRO) Ø1 1/2"</t>
  </si>
  <si>
    <t>04.02.05.06</t>
  </si>
  <si>
    <t xml:space="preserve">         VALVULA ESFERICA DE BRONCE PARA TUBERIA DE COBRE - PN16 (DE 1/4 DE GIRO) Ø2"</t>
  </si>
  <si>
    <t>04.02.05.07</t>
  </si>
  <si>
    <t xml:space="preserve">         VALVULA ESFERICA DE BRONCE PARA TUBERIA DE COBRE - PN16 (DE 1/4 DE GIRO) Ø2 1/2"</t>
  </si>
  <si>
    <t>04.02.05.08</t>
  </si>
  <si>
    <t xml:space="preserve">         VALVULA ESFERICA DE BRONCE PARA TUBERIA DE COBRE - PN16 (DE 1/4 DE GIRO) Ø3"</t>
  </si>
  <si>
    <t>04.02.05.09</t>
  </si>
  <si>
    <t xml:space="preserve">         VALVULA ESFERICA DE BRONCE PARA TUBERIA DE COBRE - PN16 (DE 1/4 DE GIRO) Ø4"</t>
  </si>
  <si>
    <t>04.02.05.10</t>
  </si>
  <si>
    <t xml:space="preserve">         CAJA P/VALVULAS 25 X 25 CM</t>
  </si>
  <si>
    <t>04.02.05.11</t>
  </si>
  <si>
    <t xml:space="preserve">         CAJA P/VALVULAS 35 X 30 CM</t>
  </si>
  <si>
    <t>04.02.05.12</t>
  </si>
  <si>
    <t xml:space="preserve">         CAJA P/VALVULAS 40 X 35 CM</t>
  </si>
  <si>
    <t>04.02.06</t>
  </si>
  <si>
    <t xml:space="preserve">      PIEZAS VARIAS</t>
  </si>
  <si>
    <t>04.02.06.01</t>
  </si>
  <si>
    <t xml:space="preserve">         COLGADOR PARA UNA TUBERIA Ø  1/2"  TIPO GOTA O SIMILAR</t>
  </si>
  <si>
    <t>04.02.06.02</t>
  </si>
  <si>
    <t xml:space="preserve">         COLGADOR PARA UNA TUBERIA Ø  3/4"  TIPO GOTA O SIMILAR</t>
  </si>
  <si>
    <t>04.02.06.03</t>
  </si>
  <si>
    <t xml:space="preserve">         COLGADOR PARA UNA TUBERIA Ø 1"  TIPO GOTA O SIMILAR</t>
  </si>
  <si>
    <t>04.02.06.04</t>
  </si>
  <si>
    <t xml:space="preserve">         COLGADOR PARA UNA TUBERIA Ø 1 1/4"  TIPO GOTA O SIMILAR</t>
  </si>
  <si>
    <t>04.02.06.05</t>
  </si>
  <si>
    <t xml:space="preserve">         COLGADOR PARA UNA TUBERIA Ø 1 1/2"  TIPO GOTA O SIMILAR</t>
  </si>
  <si>
    <t>04.02.06.06</t>
  </si>
  <si>
    <t xml:space="preserve">         JUNTA FLEXIBLE ANTISISMICA Ø1 1/2"</t>
  </si>
  <si>
    <t>04.02.06.07</t>
  </si>
  <si>
    <t xml:space="preserve">         JUNTA FLEXIBLE ANTISISMICA Ø2 1/2"</t>
  </si>
  <si>
    <t>04.02.07</t>
  </si>
  <si>
    <t xml:space="preserve">      INSTALACIONES ESPECIALES</t>
  </si>
  <si>
    <t>04.02.07.01</t>
  </si>
  <si>
    <t xml:space="preserve">         CUARTO DE BOMBAS - SISTEMA DE DE AGUA FRIA</t>
  </si>
  <si>
    <t>04.02.07.02</t>
  </si>
  <si>
    <t xml:space="preserve">         SISTEMA DE CLORACION</t>
  </si>
  <si>
    <t>04.02.08</t>
  </si>
  <si>
    <t xml:space="preserve">      PRUEBAS HIDRAULICAS</t>
  </si>
  <si>
    <t>04.02.08.01</t>
  </si>
  <si>
    <t xml:space="preserve">         PRUEBA HIDRAULICA DE AGUA FRIA</t>
  </si>
  <si>
    <t>04.02.08.02</t>
  </si>
  <si>
    <t xml:space="preserve">         DESINFECCION DE RED DE AGUA FRIA</t>
  </si>
  <si>
    <t>04.02.09</t>
  </si>
  <si>
    <t xml:space="preserve">      IDENTIFICACION Y SEÑALIZACION</t>
  </si>
  <si>
    <t>04.02.09.01</t>
  </si>
  <si>
    <t xml:space="preserve">         IDENTIFICACION Y SEÑALIZACION P/TUBERIA - AGUA FRIA, 1/2" A 1 1/2"</t>
  </si>
  <si>
    <t>04.02.09.02</t>
  </si>
  <si>
    <t xml:space="preserve">         IDENTIFICACION Y SEÑALIZACION P/TUBERIA - AGUA FRIA, 2'' A 4''</t>
  </si>
  <si>
    <t>04.03</t>
  </si>
  <si>
    <t xml:space="preserve">   SISTEMA DE AGUA CALIENTE Y RETORNO DE AGUA CALIENTE</t>
  </si>
  <si>
    <t>04.03.01</t>
  </si>
  <si>
    <t xml:space="preserve">      SALIDAS DE AGUA CALIENTE</t>
  </si>
  <si>
    <t>04.03.01.01</t>
  </si>
  <si>
    <t xml:space="preserve">         SALIDA AGUA CALIENTE CON TUBERIA DE COBRE TIPO L 1/2"</t>
  </si>
  <si>
    <t>04.03.01.02</t>
  </si>
  <si>
    <t xml:space="preserve">         SALIDA AGUA CALIENTE CON TUBERIA DE COBRE TIPO L 3/4"</t>
  </si>
  <si>
    <t>04.03.02</t>
  </si>
  <si>
    <t xml:space="preserve">      REDES DE DISTRIBUCION DE AGUA CALIENTE</t>
  </si>
  <si>
    <t>04.03.02.01</t>
  </si>
  <si>
    <t>04.03.02.02</t>
  </si>
  <si>
    <t>04.03.02.03</t>
  </si>
  <si>
    <t>04.03.03</t>
  </si>
  <si>
    <t>04.03.03.01</t>
  </si>
  <si>
    <t>04.03.03.02</t>
  </si>
  <si>
    <t>04.03.03.03</t>
  </si>
  <si>
    <t>04.03.03.04</t>
  </si>
  <si>
    <t>04.03.03.05</t>
  </si>
  <si>
    <t>04.03.03.06</t>
  </si>
  <si>
    <t>04.03.03.07</t>
  </si>
  <si>
    <t>04.03.03.08</t>
  </si>
  <si>
    <t>04.03.04</t>
  </si>
  <si>
    <t xml:space="preserve">      ACCESORIOS DE REDES DE AGUA CALIENTE</t>
  </si>
  <si>
    <t>04.03.04.01</t>
  </si>
  <si>
    <t>04.03.04.02</t>
  </si>
  <si>
    <t>04.03.04.03</t>
  </si>
  <si>
    <t>04.03.04.04</t>
  </si>
  <si>
    <t>04.03.04.05</t>
  </si>
  <si>
    <t xml:space="preserve">         CODO DE COBRE 1 1/2" X 90º</t>
  </si>
  <si>
    <t>04.03.04.06</t>
  </si>
  <si>
    <t>04.03.04.07</t>
  </si>
  <si>
    <t>04.03.04.08</t>
  </si>
  <si>
    <t xml:space="preserve">         CODO DE COBRE 3" X 90º</t>
  </si>
  <si>
    <t>04.03.04.09</t>
  </si>
  <si>
    <t>04.03.04.10</t>
  </si>
  <si>
    <t>04.03.04.11</t>
  </si>
  <si>
    <t>04.03.04.12</t>
  </si>
  <si>
    <t>04.03.04.13</t>
  </si>
  <si>
    <t>04.03.04.14</t>
  </si>
  <si>
    <t>04.03.04.15</t>
  </si>
  <si>
    <t>04.03.04.16</t>
  </si>
  <si>
    <t>04.03.04.17</t>
  </si>
  <si>
    <t>04.03.04.18</t>
  </si>
  <si>
    <t>04.03.04.19</t>
  </si>
  <si>
    <t>04.03.04.20</t>
  </si>
  <si>
    <t>04.03.04.21</t>
  </si>
  <si>
    <t>04.03.04.22</t>
  </si>
  <si>
    <t>04.03.04.23</t>
  </si>
  <si>
    <t>04.03.04.24</t>
  </si>
  <si>
    <t>04.03.04.25</t>
  </si>
  <si>
    <t>04.03.04.26</t>
  </si>
  <si>
    <t>04.03.04.27</t>
  </si>
  <si>
    <t>04.03.04.28</t>
  </si>
  <si>
    <t>04.03.04.29</t>
  </si>
  <si>
    <t>04.03.04.30</t>
  </si>
  <si>
    <t>04.03.04.31</t>
  </si>
  <si>
    <t>04.03.04.32</t>
  </si>
  <si>
    <t xml:space="preserve">         REDUCCION DE COBRE 2 1/2" - 3/4"</t>
  </si>
  <si>
    <t>04.03.04.33</t>
  </si>
  <si>
    <t>04.03.04.34</t>
  </si>
  <si>
    <t>04.03.04.35</t>
  </si>
  <si>
    <t>04.03.04.36</t>
  </si>
  <si>
    <t>04.03.04.37</t>
  </si>
  <si>
    <t>04.03.04.38</t>
  </si>
  <si>
    <t>04.03.05</t>
  </si>
  <si>
    <t>04.03.05.01</t>
  </si>
  <si>
    <t>04.03.05.02</t>
  </si>
  <si>
    <t>04.03.05.03</t>
  </si>
  <si>
    <t>04.03.05.04</t>
  </si>
  <si>
    <t>04.03.05.05</t>
  </si>
  <si>
    <t>04.03.05.06</t>
  </si>
  <si>
    <t>04.03.05.07</t>
  </si>
  <si>
    <t>04.03.05.08</t>
  </si>
  <si>
    <t xml:space="preserve">         VALVULA CHECK DE BRONCE Ø1/2"</t>
  </si>
  <si>
    <t>04.03.05.09</t>
  </si>
  <si>
    <t xml:space="preserve">         VALVULA CHECK DE BRONCE Ø3/4"</t>
  </si>
  <si>
    <t>04.03.05.10</t>
  </si>
  <si>
    <t xml:space="preserve">         VALVULA CHECK DE BRONCE Ø1"</t>
  </si>
  <si>
    <t>04.03.05.11</t>
  </si>
  <si>
    <t xml:space="preserve">         VALVULA CHECK DE BRONCE Ø1 1/4"</t>
  </si>
  <si>
    <t>04.03.05.12</t>
  </si>
  <si>
    <t xml:space="preserve">         VALVULA COMPUERTA DE BRONCE Ø1/2"</t>
  </si>
  <si>
    <t>04.03.05.13</t>
  </si>
  <si>
    <t xml:space="preserve">         VALVULA COMPUERTA DE BRONCE Ø3/4"</t>
  </si>
  <si>
    <t>04.03.05.14</t>
  </si>
  <si>
    <t xml:space="preserve">         VALVULA COMPUERTA DE BRONCE Ø1"</t>
  </si>
  <si>
    <t>04.03.05.15</t>
  </si>
  <si>
    <t xml:space="preserve">         VALVULA COMPUERTA DE BRONCE Ø1 1/4"</t>
  </si>
  <si>
    <t>04.03.05.16</t>
  </si>
  <si>
    <t xml:space="preserve">         VALVULA TERMOSTATICA DE BRONCE Ø1/2"</t>
  </si>
  <si>
    <t>04.03.05.17</t>
  </si>
  <si>
    <t xml:space="preserve">         VALVULA TERMOSTATICA DE BRONCE Ø3/4"</t>
  </si>
  <si>
    <t>04.03.05.18</t>
  </si>
  <si>
    <t xml:space="preserve">         VALVULA TERMOSTATICA DE BRONCE Ø1"</t>
  </si>
  <si>
    <t>04.03.05.19</t>
  </si>
  <si>
    <t xml:space="preserve">         VALVULA TERMOSTATICA DE BRONCE Ø1 1/4"</t>
  </si>
  <si>
    <t>04.03.05.20</t>
  </si>
  <si>
    <t>04.03.05.21</t>
  </si>
  <si>
    <t>04.03.05.22</t>
  </si>
  <si>
    <t xml:space="preserve">         CAJA P/ VALVULA 30 X 60 CM</t>
  </si>
  <si>
    <t>04.03.06</t>
  </si>
  <si>
    <t>04.03.06.01</t>
  </si>
  <si>
    <t>04.03.06.02</t>
  </si>
  <si>
    <t>04.03.06.03</t>
  </si>
  <si>
    <t>04.03.06.04</t>
  </si>
  <si>
    <t>04.03.06.05</t>
  </si>
  <si>
    <t>04.03.06.06</t>
  </si>
  <si>
    <t xml:space="preserve">         JUNTA FLEXIBLE ANTISISMICA Ø1"</t>
  </si>
  <si>
    <t>04.03.06.07</t>
  </si>
  <si>
    <t xml:space="preserve">         JUNTA FLEXIBLE ANTISISMICA Ø1 1/4"</t>
  </si>
  <si>
    <t>04.03.06.08</t>
  </si>
  <si>
    <t>04.03.06.09</t>
  </si>
  <si>
    <t xml:space="preserve">         JUNTA FLEXIBLE ANTISISMICA Ø2"</t>
  </si>
  <si>
    <t>04.03.06.10</t>
  </si>
  <si>
    <t xml:space="preserve">         JUNTA DE DILATACION TERMICA DE Ø3/4"</t>
  </si>
  <si>
    <t>04.03.06.11</t>
  </si>
  <si>
    <t xml:space="preserve">         JUNTA DE DILATACION TERMICA DE Ø1"</t>
  </si>
  <si>
    <t>04.03.06.12</t>
  </si>
  <si>
    <t xml:space="preserve">         JUNTA DE DILATACION TERMICA DE Ø1 1/4"</t>
  </si>
  <si>
    <t>04.03.06.13</t>
  </si>
  <si>
    <t xml:space="preserve">         JUNTA DE DILATACION TERMICA DE Ø1 1/2"</t>
  </si>
  <si>
    <t>04.03.06.14</t>
  </si>
  <si>
    <t xml:space="preserve">         JUNTA DE DILATACION TERMICA DE Ø2"</t>
  </si>
  <si>
    <t>04.03.06.15</t>
  </si>
  <si>
    <t xml:space="preserve">         AISLAMIENTO DE TEMPERATURA DE REDES DE AGUA CALIENTE Y RETORNO</t>
  </si>
  <si>
    <t>04.03.07</t>
  </si>
  <si>
    <t>04.03.07.01</t>
  </si>
  <si>
    <t xml:space="preserve">         CUARTO DE BOMBAS - AGUA CALIENTE Y RETORNO</t>
  </si>
  <si>
    <t>04.03.07.02</t>
  </si>
  <si>
    <t xml:space="preserve">         SUMINISTRO E INSTALACION DE CALENTADOR A GAS, 55°C </t>
  </si>
  <si>
    <t>04.03.07.03</t>
  </si>
  <si>
    <t xml:space="preserve">         SUMINISTRO E INSTALACION DE CALENTADOR A GAS, 80°C</t>
  </si>
  <si>
    <t>04.03.07.04</t>
  </si>
  <si>
    <t xml:space="preserve">         TANQUES DE ALAMENAMIENTO DE AGUA CALIENTE</t>
  </si>
  <si>
    <t>04.03.07.05</t>
  </si>
  <si>
    <t xml:space="preserve">         SUMINISTRO E INSTALACION DE PANELES SOLARES DE ALTO RENDIMIENTO</t>
  </si>
  <si>
    <t>04.03.08</t>
  </si>
  <si>
    <t>04.03.08.01</t>
  </si>
  <si>
    <t xml:space="preserve">         PRUEBA HIDRAULICA DE AGUA CALIENTE</t>
  </si>
  <si>
    <t>04.03.08.02</t>
  </si>
  <si>
    <t xml:space="preserve">         DESINFECCION DE RED DE AGUA CALIENTE</t>
  </si>
  <si>
    <t>04.03.09</t>
  </si>
  <si>
    <t>04.03.09.01</t>
  </si>
  <si>
    <t xml:space="preserve">         IDENTIFICACION Y SEÑALIZACION P/TUBERIA - AGUA CALIENTE , 1/2" A 1 1/2"</t>
  </si>
  <si>
    <t>04.03.09.02</t>
  </si>
  <si>
    <t xml:space="preserve">         IDENTIFICACION Y SEÑALIZACION P/TUBERIA - AGUA CALIENTE , 2'' A 3''</t>
  </si>
  <si>
    <t>04.04</t>
  </si>
  <si>
    <t xml:space="preserve">   SISTEMA DE AGUA CONTRA INCENDIO</t>
  </si>
  <si>
    <t>04.04.01</t>
  </si>
  <si>
    <t xml:space="preserve">      REDES DE ALIMENTACION - DISTRIBUCION</t>
  </si>
  <si>
    <t>04.04.01.01</t>
  </si>
  <si>
    <t xml:space="preserve">         TUBERIA SCH - 40 DE 1"</t>
  </si>
  <si>
    <t>04.04.01.02</t>
  </si>
  <si>
    <t xml:space="preserve">         TUBERIA SCH - 40 DE 1 1/4"</t>
  </si>
  <si>
    <t>04.04.01.03</t>
  </si>
  <si>
    <t xml:space="preserve">         TUBERIA SCH - 40 DE 1 1/2"</t>
  </si>
  <si>
    <t>04.04.01.04</t>
  </si>
  <si>
    <t xml:space="preserve">         TUBERIA SCH - 40 DE 2"</t>
  </si>
  <si>
    <t>04.04.01.05</t>
  </si>
  <si>
    <t xml:space="preserve">         TUBERIA SCH - 40 DE 2 1/2"</t>
  </si>
  <si>
    <t>04.04.01.06</t>
  </si>
  <si>
    <t xml:space="preserve">         TUBERIA SCH - 40 DE 3"</t>
  </si>
  <si>
    <t>04.04.01.07</t>
  </si>
  <si>
    <t xml:space="preserve">         TUBERIA SCH - 40 DE 4"</t>
  </si>
  <si>
    <t>04.04.01.08</t>
  </si>
  <si>
    <t xml:space="preserve">         TUBERIA SCH - 40 DE 6"</t>
  </si>
  <si>
    <t>04.04.02</t>
  </si>
  <si>
    <t>04.04.02.01</t>
  </si>
  <si>
    <t xml:space="preserve">         TUBERIA DE HDPE DE Ø3"</t>
  </si>
  <si>
    <t>04.04.02.02</t>
  </si>
  <si>
    <t xml:space="preserve">         TUBERIA DE HDPE DE Ø4"</t>
  </si>
  <si>
    <t>04.04.02.03</t>
  </si>
  <si>
    <t xml:space="preserve">         TUBERIA DE HDPE DE Ø6"</t>
  </si>
  <si>
    <t>04.04.03</t>
  </si>
  <si>
    <t xml:space="preserve">      ACCESORIOS</t>
  </si>
  <si>
    <t>04.04.03.01</t>
  </si>
  <si>
    <t xml:space="preserve">         CODO SCH - 40  1" x 90º - ROSCADO</t>
  </si>
  <si>
    <t>04.04.03.02</t>
  </si>
  <si>
    <t xml:space="preserve">         CODO SCH - 40  1 1/4" x 90º - ROSCADO</t>
  </si>
  <si>
    <t>04.04.03.03</t>
  </si>
  <si>
    <t xml:space="preserve">         CODO SCH - 40  1 1/2" x 90º - ROSCADO</t>
  </si>
  <si>
    <t>04.04.03.04</t>
  </si>
  <si>
    <t xml:space="preserve">         CODO SCH - 40  2" x 90º - ROSCADO</t>
  </si>
  <si>
    <t>04.04.03.05</t>
  </si>
  <si>
    <t xml:space="preserve">         CODO SCH - 40  2 1/2" x 90º - RANURADO</t>
  </si>
  <si>
    <t>04.04.03.06</t>
  </si>
  <si>
    <t xml:space="preserve">         CODO SCH - 40  4" x 90º - RANURADO</t>
  </si>
  <si>
    <t>04.04.03.07</t>
  </si>
  <si>
    <t xml:space="preserve">         CODO SCH - 40  6" x 90º - RANURADO</t>
  </si>
  <si>
    <t>04.04.03.08</t>
  </si>
  <si>
    <t xml:space="preserve">         CODO HDPE - 40 DE 3" </t>
  </si>
  <si>
    <t>04.04.03.09</t>
  </si>
  <si>
    <t xml:space="preserve">         CODO HDPE - 40 DE 4" </t>
  </si>
  <si>
    <t>04.04.03.10</t>
  </si>
  <si>
    <t xml:space="preserve">         CODO HDPE - 40 DE 6" </t>
  </si>
  <si>
    <t>04.04.03.11</t>
  </si>
  <si>
    <t xml:space="preserve">         TEE SCH - 40  1"  - ROSCADO</t>
  </si>
  <si>
    <t>04.04.03.12</t>
  </si>
  <si>
    <t xml:space="preserve">         TEE SCH - 40  1 1/4"  - ROSCADO</t>
  </si>
  <si>
    <t>04.04.03.13</t>
  </si>
  <si>
    <t xml:space="preserve">         TEE SCH - 40  1 1/2"  - ROSCADO</t>
  </si>
  <si>
    <t>04.04.03.14</t>
  </si>
  <si>
    <t xml:space="preserve">         TEE SCH - 40  2"  - ROSCADO</t>
  </si>
  <si>
    <t>04.04.03.15</t>
  </si>
  <si>
    <t xml:space="preserve">         TEE SCH - 40  2 1/2"  - RANURADO</t>
  </si>
  <si>
    <t>04.04.03.16</t>
  </si>
  <si>
    <t xml:space="preserve">         TEE SCH - 40  3"  - RANURADO</t>
  </si>
  <si>
    <t>04.04.03.17</t>
  </si>
  <si>
    <t xml:space="preserve">         TEE SCH - 40  4"  - RANURADO</t>
  </si>
  <si>
    <t>04.04.03.18</t>
  </si>
  <si>
    <t xml:space="preserve">         TEE SCH - 40  6"  - RANURADO</t>
  </si>
  <si>
    <t>04.04.03.19</t>
  </si>
  <si>
    <t xml:space="preserve">         TEE HDPE  DE 3" </t>
  </si>
  <si>
    <t>04.04.03.20</t>
  </si>
  <si>
    <t xml:space="preserve">         TEE HDPE  DE 4" </t>
  </si>
  <si>
    <t>04.04.03.21</t>
  </si>
  <si>
    <t xml:space="preserve">         TEE HDPE  DE 6" </t>
  </si>
  <si>
    <t>04.04.03.22</t>
  </si>
  <si>
    <t xml:space="preserve">         REDUCCION SCH - 40 1 1/4" - 1" - ROSCADO</t>
  </si>
  <si>
    <t>04.04.03.23</t>
  </si>
  <si>
    <t xml:space="preserve">         REDUCCION SCH - 40  1 1/2" - 1" - ROSCADO</t>
  </si>
  <si>
    <t>04.04.03.24</t>
  </si>
  <si>
    <t xml:space="preserve">         REDUCCION SCH - 40  1 1/2" - 1 1/4" - ROSCADO</t>
  </si>
  <si>
    <t>04.04.03.25</t>
  </si>
  <si>
    <t xml:space="preserve">         REDUCCION SCH - 40  2" - 1" - ROSCADO</t>
  </si>
  <si>
    <t>04.04.03.26</t>
  </si>
  <si>
    <t xml:space="preserve">         REDUCCION SCH - 40  2" - 1 1/4" - ROSCADO</t>
  </si>
  <si>
    <t>04.04.03.27</t>
  </si>
  <si>
    <t xml:space="preserve">         REDUCCION SCH - 40  2" - 1 1/2" - ROSCADO</t>
  </si>
  <si>
    <t>04.04.03.28</t>
  </si>
  <si>
    <t xml:space="preserve">         REDUCCION SCH - 40  2 1/2" - 1" - RANURADO</t>
  </si>
  <si>
    <t>04.04.03.29</t>
  </si>
  <si>
    <t xml:space="preserve">         REDUCCION SCH - 40  2 1/2" - 1 1/4" - RANURADO</t>
  </si>
  <si>
    <t>04.04.03.30</t>
  </si>
  <si>
    <t xml:space="preserve">         REDUCCION SCH - 40  2 1/2" - 1 1/2" - RANURADO</t>
  </si>
  <si>
    <t>04.04.03.31</t>
  </si>
  <si>
    <t xml:space="preserve">         REDUCCION SCH - 40  2 1/2" - 2" - RANURADO</t>
  </si>
  <si>
    <t>04.04.03.32</t>
  </si>
  <si>
    <t xml:space="preserve">         REDUCCION SCH - 40  3" - 1" - RANURADO</t>
  </si>
  <si>
    <t>04.04.03.33</t>
  </si>
  <si>
    <t xml:space="preserve">         REDUCCION SCH - 40  3" - 1 1/4" - RANURADO</t>
  </si>
  <si>
    <t>04.04.03.34</t>
  </si>
  <si>
    <t xml:space="preserve">         REDUCCION SCH - 40  3" - 1 1/2" - RANURADO</t>
  </si>
  <si>
    <t>04.04.03.35</t>
  </si>
  <si>
    <t xml:space="preserve">         REDUCCION SCH - 40  3" - 2" - RANURADO</t>
  </si>
  <si>
    <t>04.04.03.36</t>
  </si>
  <si>
    <t xml:space="preserve">         REDUCCION SCH - 40  3" - 2 1/2" - RANURADO</t>
  </si>
  <si>
    <t>04.04.03.37</t>
  </si>
  <si>
    <t xml:space="preserve">         REDUCCION SCH - 40  4" - 1" - RANURADO</t>
  </si>
  <si>
    <t>04.04.03.38</t>
  </si>
  <si>
    <t xml:space="preserve">         REDUCCION SCH - 40  4" - 2" - RANURADO</t>
  </si>
  <si>
    <t>04.04.03.39</t>
  </si>
  <si>
    <t xml:space="preserve">         REDUCCION SCH - 40  4" - 2 1/2" - RANURADO</t>
  </si>
  <si>
    <t>04.04.03.40</t>
  </si>
  <si>
    <t xml:space="preserve">         REDUCCION SCH - 40  6" - 4" - RANURADO</t>
  </si>
  <si>
    <t>04.04.03.41</t>
  </si>
  <si>
    <t xml:space="preserve">         REDUCCION HDPE DE 4" - 3"</t>
  </si>
  <si>
    <t>04.04.03.42</t>
  </si>
  <si>
    <t xml:space="preserve">         REDUCCION HDPE DE 6" - 3"</t>
  </si>
  <si>
    <t>04.04.03.43</t>
  </si>
  <si>
    <t xml:space="preserve">         REDUCCION HDPE DE 6" - 4"</t>
  </si>
  <si>
    <t>04.04.03.44</t>
  </si>
  <si>
    <t xml:space="preserve">         TRANSICION HDPE / SCH - 40 DE 3"</t>
  </si>
  <si>
    <t>04.04.03.45</t>
  </si>
  <si>
    <t xml:space="preserve">         TRANSICION HDPE / SCH - 40 DE 4"</t>
  </si>
  <si>
    <t>04.04.03.46</t>
  </si>
  <si>
    <t xml:space="preserve">         TRANSICION HDPE / SCH - 40 DE 6"</t>
  </si>
  <si>
    <t>04.04.04</t>
  </si>
  <si>
    <t xml:space="preserve">      COLGADORES</t>
  </si>
  <si>
    <t>04.04.04.01</t>
  </si>
  <si>
    <t>04.04.04.02</t>
  </si>
  <si>
    <t>04.04.04.03</t>
  </si>
  <si>
    <t>04.04.04.04</t>
  </si>
  <si>
    <t xml:space="preserve">         COLGADOR PARA UNA TUBERIA Ø 2"  TIPO GOTA O SIMILAR</t>
  </si>
  <si>
    <t>04.04.04.05</t>
  </si>
  <si>
    <t xml:space="preserve">         COLGADOR PARA UNA TUBERIA Ø 2 1/2"  TIPO GOTA O SIMILAR</t>
  </si>
  <si>
    <t>04.04.04.06</t>
  </si>
  <si>
    <t xml:space="preserve">         COLGADOR PARA UNA TUBERIA Ø 3"  TIPO GOTA O SIMILAR</t>
  </si>
  <si>
    <t>04.04.04.07</t>
  </si>
  <si>
    <t xml:space="preserve">         COLGADOR PARA UNA TUBERIA Ø 4"  TIPO GOTA O SIMILAR</t>
  </si>
  <si>
    <t>04.04.04.08</t>
  </si>
  <si>
    <t xml:space="preserve">         COLGADOR PARA UNA TUBERIA Ø 6"  TIPO GOTA O SIMILAR</t>
  </si>
  <si>
    <t>04.04.05</t>
  </si>
  <si>
    <t xml:space="preserve">      LLAVES Y VALVULAS</t>
  </si>
  <si>
    <t>04.04.05.01</t>
  </si>
  <si>
    <t xml:space="preserve">         VALVULA DE PRUEBA &amp; DRENAJE DE 1"</t>
  </si>
  <si>
    <t>04.04.05.02</t>
  </si>
  <si>
    <t xml:space="preserve">         VALVULA DE PRUEBA &amp; DRENAJE DE 1 1/4"</t>
  </si>
  <si>
    <t>04.04.05.03</t>
  </si>
  <si>
    <t xml:space="preserve">         VALVULA DE PRUEBA &amp; DRENAJE DE 2"</t>
  </si>
  <si>
    <t>04.04.05.04</t>
  </si>
  <si>
    <t xml:space="preserve">         VÁLVULA ANGULAR 2 1/2"</t>
  </si>
  <si>
    <t>04.04.05.05</t>
  </si>
  <si>
    <t xml:space="preserve">         VALVULA OS&amp;Y Ø3"</t>
  </si>
  <si>
    <t>04.04.05.06</t>
  </si>
  <si>
    <t xml:space="preserve">         VALVULA OS&amp;Y Ø6"</t>
  </si>
  <si>
    <t>04.04.05.07</t>
  </si>
  <si>
    <t xml:space="preserve">         VALVULA SIAMESA TIPO POSTE Ø 6" X  2 1/2" X 2 1/2"</t>
  </si>
  <si>
    <t>04.04.05.08</t>
  </si>
  <si>
    <t xml:space="preserve">         VALVULA FIRE CHECK RANURADO - Ø2 1/2"</t>
  </si>
  <si>
    <t>04.04.05.09</t>
  </si>
  <si>
    <t xml:space="preserve">         VALVULA FIRE CHECK RANURADO - Ø3"</t>
  </si>
  <si>
    <t>04.04.05.10</t>
  </si>
  <si>
    <t xml:space="preserve">         VALVULA FIRE CHECK RANURADO - Ø4"</t>
  </si>
  <si>
    <t>04.04.05.11</t>
  </si>
  <si>
    <t xml:space="preserve">         VALVULA FIRE CHECK RANURADA - Ø6"</t>
  </si>
  <si>
    <t>04.04.05.12</t>
  </si>
  <si>
    <t xml:space="preserve">         VALVULA DE DILUVIO Y TRIM DE ACCESORIOS - Ø3"</t>
  </si>
  <si>
    <t>04.04.05.13</t>
  </si>
  <si>
    <t xml:space="preserve">         CAJA DE CONCRETO PARA VALVULA CHECK</t>
  </si>
  <si>
    <t>04.04.05.14</t>
  </si>
  <si>
    <t xml:space="preserve">         CAJA DE CONCRETO PARA VALVULA OS&amp;Y</t>
  </si>
  <si>
    <t>04.04.05.15</t>
  </si>
  <si>
    <t xml:space="preserve">         VALVULA  PREALAMBRADA 1"</t>
  </si>
  <si>
    <t>04.04.05.16</t>
  </si>
  <si>
    <t xml:space="preserve">         VALVULA  PREALAMBRADA 1 1/2"</t>
  </si>
  <si>
    <t>04.04.06</t>
  </si>
  <si>
    <t>04.04.06.01</t>
  </si>
  <si>
    <t xml:space="preserve">         ROCIADOR AUTOMATICO TIPO UP-RIGTH DE 1/2"</t>
  </si>
  <si>
    <t>04.04.06.02</t>
  </si>
  <si>
    <t xml:space="preserve">         ROCIADOR AUTOMATICO TIPO PENDENT RECESSED DE 1/2"</t>
  </si>
  <si>
    <t>04.04.06.03</t>
  </si>
  <si>
    <t xml:space="preserve">         SPRAY NOZZLE TIPO D3
</t>
  </si>
  <si>
    <t>04.04.06.04</t>
  </si>
  <si>
    <t xml:space="preserve">         ROCIADOR SECO TIPO PENDENT DE 1"</t>
  </si>
  <si>
    <t>04.04.06.05</t>
  </si>
  <si>
    <t xml:space="preserve">         ROCIADORSECO DE COBERTURA EXTENDIDA 3/4"</t>
  </si>
  <si>
    <t>04.04.06.06</t>
  </si>
  <si>
    <t xml:space="preserve">         ESTACION CONTROLADORA DE ROCIADORES</t>
  </si>
  <si>
    <t>04.04.06.07</t>
  </si>
  <si>
    <t xml:space="preserve">         SOPORTE  ANTISISMICO DE 2 VIAS</t>
  </si>
  <si>
    <t>04.04.06.08</t>
  </si>
  <si>
    <t xml:space="preserve">         SOPORTE  ANTISISMICO DE 4 VIAS</t>
  </si>
  <si>
    <t>04.04.06.09</t>
  </si>
  <si>
    <t xml:space="preserve">         SOPORTE METALICO PARA TUBERIAS EN TECHO
</t>
  </si>
  <si>
    <t>04.04.06.10</t>
  </si>
  <si>
    <t xml:space="preserve">         SOPORTE METALICO PARA TUBERIAS EN PISO
</t>
  </si>
  <si>
    <t>04.04.06.11</t>
  </si>
  <si>
    <t xml:space="preserve">         DADOS DE CONCRETO PARA ACCESORIOS DE REDES</t>
  </si>
  <si>
    <t>04.04.06.12</t>
  </si>
  <si>
    <t xml:space="preserve">         IDENTIFICACION Y SEÑALIZACION P/TUBERIA - A.C.I , 1/2" A 1 1/2"</t>
  </si>
  <si>
    <t>04.04.06.13</t>
  </si>
  <si>
    <t xml:space="preserve">         IDENTIFICACION Y SEÑALIZACION P/TUBERIA - A.C.I , 2'' A 6''</t>
  </si>
  <si>
    <t>04.04.06.14</t>
  </si>
  <si>
    <t xml:space="preserve">         JUNTA FLEXIBLE METAFLEX O SIMILAR Ø2"</t>
  </si>
  <si>
    <t>04.04.06.15</t>
  </si>
  <si>
    <t xml:space="preserve">         JUNTA FLEXIBLE METAFLEX O SIMILAR Ø2 1/2"</t>
  </si>
  <si>
    <t>04.04.06.16</t>
  </si>
  <si>
    <t xml:space="preserve">         JUNTA FLEXIBLE METAFLEX O SIMILAR Ø3"</t>
  </si>
  <si>
    <t>04.04.06.17</t>
  </si>
  <si>
    <t xml:space="preserve">         JUNTA FLEXIBLE METAFLEX O SIMILAR Ø4"</t>
  </si>
  <si>
    <t>04.04.06.18</t>
  </si>
  <si>
    <t xml:space="preserve">         JUNTA FLEXIBLE METAFLEX O SIMILAR Ø6"</t>
  </si>
  <si>
    <t>04.04.07</t>
  </si>
  <si>
    <t xml:space="preserve">      GABINETES CONTRA INCENDIO</t>
  </si>
  <si>
    <t>04.04.07.01</t>
  </si>
  <si>
    <t xml:space="preserve">         GABINETE CONTRA INCENDIO CLASE III</t>
  </si>
  <si>
    <t>04.04.07.02</t>
  </si>
  <si>
    <t xml:space="preserve">         GABINETE CONTRA INCENDIO CLASE II</t>
  </si>
  <si>
    <t>04.04.08</t>
  </si>
  <si>
    <t>04.04.08.01</t>
  </si>
  <si>
    <t xml:space="preserve">         CUARTO DE BOMBAS - SISTEMA CONTRA INCENDIO</t>
  </si>
  <si>
    <t>04.04.09</t>
  </si>
  <si>
    <t>04.04.09.01</t>
  </si>
  <si>
    <t xml:space="preserve">         PRUEBA HIDRAULICA DEL SISTEMA DE AGUA CONTRA INCENDIO</t>
  </si>
  <si>
    <t>04.04.09.02</t>
  </si>
  <si>
    <t xml:space="preserve">         PRUEBA DE ULTRASONIDO CONVENCIONAL PARA TUBERIAS HDPE</t>
  </si>
  <si>
    <t>04.05</t>
  </si>
  <si>
    <t xml:space="preserve">   SISTEMA DE DRENAJE PLUVIAL</t>
  </si>
  <si>
    <t>04.05.01</t>
  </si>
  <si>
    <t xml:space="preserve">      RED DE RECOLECCION</t>
  </si>
  <si>
    <t>04.05.01.01</t>
  </si>
  <si>
    <t xml:space="preserve">         TUBERIA PVC DS - CP Ø 3"</t>
  </si>
  <si>
    <t>04.05.01.02</t>
  </si>
  <si>
    <t xml:space="preserve">         TUBERIA PVC DS - CP Ø 4"</t>
  </si>
  <si>
    <t>04.05.01.03</t>
  </si>
  <si>
    <t xml:space="preserve">         TUBERIA PVC CLASE 10 S/ PRESION 4"</t>
  </si>
  <si>
    <t>04.05.01.04</t>
  </si>
  <si>
    <t xml:space="preserve">         TUBERIA PVC DS - CP Ø 6"</t>
  </si>
  <si>
    <t>04.05.01.05</t>
  </si>
  <si>
    <t xml:space="preserve">         MONTANTE DE PVC DS - CP Ø 3"</t>
  </si>
  <si>
    <t>04.05.01.06</t>
  </si>
  <si>
    <t xml:space="preserve">         MONTANTE DE PVC DS - CP Ø 4"</t>
  </si>
  <si>
    <t>04.05.02</t>
  </si>
  <si>
    <t>04.05.02.01</t>
  </si>
  <si>
    <t xml:space="preserve">         CODO PVC DS - CP 3" x 90"</t>
  </si>
  <si>
    <t>04.05.02.02</t>
  </si>
  <si>
    <t xml:space="preserve">         CODO PVC DS - CP 4" x 90°</t>
  </si>
  <si>
    <t>04.05.02.03</t>
  </si>
  <si>
    <t xml:space="preserve">         CODO PVC DS - CP 3" x 45°</t>
  </si>
  <si>
    <t>04.05.02.04</t>
  </si>
  <si>
    <t xml:space="preserve">         CODO PVC DS - CP 4" x 45°</t>
  </si>
  <si>
    <t>04.05.02.05</t>
  </si>
  <si>
    <t xml:space="preserve">         YEE PVC DS - CP 3"</t>
  </si>
  <si>
    <t>04.05.02.06</t>
  </si>
  <si>
    <t xml:space="preserve">         YEE PVC DS - CP 4"</t>
  </si>
  <si>
    <t>04.05.03</t>
  </si>
  <si>
    <t>04.05.03.01</t>
  </si>
  <si>
    <t xml:space="preserve">         SUMIDERO DE BRONCE 3"</t>
  </si>
  <si>
    <t>04.05.03.02</t>
  </si>
  <si>
    <t xml:space="preserve">         SUMIDERO DE BRONCE 4"</t>
  </si>
  <si>
    <t>04.05.03.03</t>
  </si>
  <si>
    <t xml:space="preserve">         REGISTRO ROSCADO DE BRONCE 3"</t>
  </si>
  <si>
    <t>04.05.03.04</t>
  </si>
  <si>
    <t xml:space="preserve">         REGISTRO DE BRONCE 4"</t>
  </si>
  <si>
    <t>04.05.03.05</t>
  </si>
  <si>
    <t>04.05.03.06</t>
  </si>
  <si>
    <t>04.05.04</t>
  </si>
  <si>
    <t>04.05.04.01</t>
  </si>
  <si>
    <t xml:space="preserve">         SUMINISTRO E INSTALACION DE EQUIPOS EN POZOS SUMIDEROS</t>
  </si>
  <si>
    <t>04.05.05</t>
  </si>
  <si>
    <t xml:space="preserve">      CAMARAS DE INSPECCION</t>
  </si>
  <si>
    <t>04.05.05.01</t>
  </si>
  <si>
    <t xml:space="preserve">         CAJA DE REG. CONCR. - 24" x 24" TAPA CONCRETO</t>
  </si>
  <si>
    <t>04.05.06</t>
  </si>
  <si>
    <t xml:space="preserve">      SISTEMA DE DRENAJE</t>
  </si>
  <si>
    <t>04.05.06.01</t>
  </si>
  <si>
    <t xml:space="preserve">         SUM. E INSTALACION  DRENAJE DE MODULOS DE POLIPROPILENO</t>
  </si>
  <si>
    <t>04.05.07</t>
  </si>
  <si>
    <t>04.05.07.01</t>
  </si>
  <si>
    <t xml:space="preserve">         PRUEBA HIDRAULICA PARA DRENAJE PLUVIAL</t>
  </si>
  <si>
    <t>04.06</t>
  </si>
  <si>
    <t xml:space="preserve">   SISTEMA DE RIEGO </t>
  </si>
  <si>
    <t>04.06.01</t>
  </si>
  <si>
    <t xml:space="preserve">      SALIDA DE RIEGO </t>
  </si>
  <si>
    <t>04.06.01.01</t>
  </si>
  <si>
    <t xml:space="preserve">         SALIDA PARA RIEGO INC. VALVULA ESFERICA Y ADAPTADOR PARA MANGUERA 3/4"</t>
  </si>
  <si>
    <t>04.06.02</t>
  </si>
  <si>
    <t>04.06.02.01</t>
  </si>
  <si>
    <t xml:space="preserve">         TUBERIA PVC CLASE 10 C/ ROSCA 3/4"</t>
  </si>
  <si>
    <t>04.06.02.02</t>
  </si>
  <si>
    <t xml:space="preserve">         TUBERIA PVC CLASE 10 C/ ROSCA 1"</t>
  </si>
  <si>
    <t>04.06.02.03</t>
  </si>
  <si>
    <t xml:space="preserve">         TUBERIA PVC CLASE 10 C/ ROSCA 1 1/2"</t>
  </si>
  <si>
    <t>04.06.03</t>
  </si>
  <si>
    <t xml:space="preserve">      ACCESORIOS DE REDES DE RIEGO </t>
  </si>
  <si>
    <t>04.06.03.01</t>
  </si>
  <si>
    <t xml:space="preserve">         CODO PVC C/ ROSCA 3/4" x 90°</t>
  </si>
  <si>
    <t>04.06.03.02</t>
  </si>
  <si>
    <t xml:space="preserve">         CODO PVC C/ ROSCA 1" X 90º</t>
  </si>
  <si>
    <t>04.06.03.03</t>
  </si>
  <si>
    <t xml:space="preserve">         CODO PVC C/ ROSCA 1 1/2" x 90°</t>
  </si>
  <si>
    <t>04.06.03.04</t>
  </si>
  <si>
    <t xml:space="preserve">         TEE DE PVC C/R 3/4"</t>
  </si>
  <si>
    <t>04.06.03.05</t>
  </si>
  <si>
    <t xml:space="preserve">         TEE DE PVC C/R 1"</t>
  </si>
  <si>
    <t>04.06.03.06</t>
  </si>
  <si>
    <t xml:space="preserve">         TEE DE PVC C/R 1 1/2"</t>
  </si>
  <si>
    <t>04.06.03.07</t>
  </si>
  <si>
    <t xml:space="preserve">         REDUCCION PVC C/ ROSCA  1" - 3/4"</t>
  </si>
  <si>
    <t>04.06.03.08</t>
  </si>
  <si>
    <t xml:space="preserve">         REDUCCION PVC C/ ROSCA  1 1/2" - 3/4"</t>
  </si>
  <si>
    <t>04.06.03.09</t>
  </si>
  <si>
    <t xml:space="preserve">         REDUCCION PVC C/ ROSCA  1 1/2" - 1"</t>
  </si>
  <si>
    <t>04.06.04</t>
  </si>
  <si>
    <t>04.06.04.01</t>
  </si>
  <si>
    <t xml:space="preserve">         VALVULA COMPUERTA DE BRONCE DE 3/4"</t>
  </si>
  <si>
    <t>04.06.04.02</t>
  </si>
  <si>
    <t xml:space="preserve">         VALVULA COMPUERTA DE BRONCE DE 1"</t>
  </si>
  <si>
    <t>04.06.04.03</t>
  </si>
  <si>
    <t xml:space="preserve">         VALVULA COMPUERTA DE BRONCE DE 1 1/2"</t>
  </si>
  <si>
    <t>04.06.04.04</t>
  </si>
  <si>
    <t xml:space="preserve">         CAJA DE CONCRETO PARA GRIFO DE RIEGO C/TAPA DE CONCRETO REMOVIBLE</t>
  </si>
  <si>
    <t>04.06.04.05</t>
  </si>
  <si>
    <t xml:space="preserve">         CAJA DE CONCRETO PARA VALVULAS COMPUERTA EN PISO</t>
  </si>
  <si>
    <t>04.06.05</t>
  </si>
  <si>
    <t>04.06.05.01</t>
  </si>
  <si>
    <t xml:space="preserve">         CUARTO DE BOMBAS - SISTEMA DE RIEGO</t>
  </si>
  <si>
    <t>04.06.06</t>
  </si>
  <si>
    <t>04.06.06.01</t>
  </si>
  <si>
    <t xml:space="preserve">         PRUEBA HIDRAULICA DE SISTEMA DE RIEGO</t>
  </si>
  <si>
    <t>04.07</t>
  </si>
  <si>
    <t xml:space="preserve">   SISTEMA DE DESAGÜE Y VENTILACION</t>
  </si>
  <si>
    <t>04.07.01</t>
  </si>
  <si>
    <t xml:space="preserve">      SALIDAS DE DESAGÜE Y VENTILACION</t>
  </si>
  <si>
    <t>04.07.01.01</t>
  </si>
  <si>
    <t xml:space="preserve">         SALIDA DE DESAGUE PVC DS - CP Ø 2"</t>
  </si>
  <si>
    <t>04.07.01.02</t>
  </si>
  <si>
    <t xml:space="preserve">         SALIDA DE DESAGUE PVC DS - CP Ø 4"</t>
  </si>
  <si>
    <t>04.07.02</t>
  </si>
  <si>
    <t xml:space="preserve">      REDES DE DERIVACION</t>
  </si>
  <si>
    <t>04.07.02.01</t>
  </si>
  <si>
    <t xml:space="preserve">         TUBERIA PVC DS - CP Ø 2"</t>
  </si>
  <si>
    <t>04.07.02.02</t>
  </si>
  <si>
    <t>04.07.02.03</t>
  </si>
  <si>
    <t>04.07.02.04</t>
  </si>
  <si>
    <t>04.07.02.05</t>
  </si>
  <si>
    <t>04.07.02.06</t>
  </si>
  <si>
    <t>04.07.02.07</t>
  </si>
  <si>
    <t xml:space="preserve">         MONTANTE DE PVC DS - CP Ø 2"</t>
  </si>
  <si>
    <t>04.07.02.08</t>
  </si>
  <si>
    <t>04.07.02.09</t>
  </si>
  <si>
    <t>04.07.02.10</t>
  </si>
  <si>
    <t xml:space="preserve">         MONTANTE DE COBRE TIPO L Ø 4"</t>
  </si>
  <si>
    <t>04.07.03</t>
  </si>
  <si>
    <t xml:space="preserve">      REDES COLECTORAS</t>
  </si>
  <si>
    <t>04.07.03.01</t>
  </si>
  <si>
    <t xml:space="preserve">         TUBERIA PVC NTP ISO 4435:2005 SN 4 - Ø4"</t>
  </si>
  <si>
    <t>04.07.03.02</t>
  </si>
  <si>
    <t xml:space="preserve">         TUBERIA PVC NTP ISO 4435:2005 SN 4 - Ø6"</t>
  </si>
  <si>
    <t>04.07.03.03</t>
  </si>
  <si>
    <t xml:space="preserve">         TUBERIA PVC NTP ISO 4435:2005 SN 4 - Ø8"</t>
  </si>
  <si>
    <t>04.07.04</t>
  </si>
  <si>
    <t xml:space="preserve">      ACCESORIOS DE REDES DE DERIVACION Y COLECTORAS</t>
  </si>
  <si>
    <t>04.07.04.01</t>
  </si>
  <si>
    <t xml:space="preserve">         CODO PVC DS - CP 2" x 90"</t>
  </si>
  <si>
    <t>04.07.04.02</t>
  </si>
  <si>
    <t>04.07.04.03</t>
  </si>
  <si>
    <t>04.07.04.04</t>
  </si>
  <si>
    <t>04.07.04.05</t>
  </si>
  <si>
    <t xml:space="preserve">         CODO DE COBRE 4" X 90º</t>
  </si>
  <si>
    <t>04.07.04.06</t>
  </si>
  <si>
    <t xml:space="preserve">         CODO PVC DS - CP 2" x 45°</t>
  </si>
  <si>
    <t>04.07.04.07</t>
  </si>
  <si>
    <t>04.07.04.08</t>
  </si>
  <si>
    <t>04.07.04.09</t>
  </si>
  <si>
    <t>04.07.04.10</t>
  </si>
  <si>
    <t xml:space="preserve">         CODO DE COBRE 4" x 45º</t>
  </si>
  <si>
    <t>04.07.04.11</t>
  </si>
  <si>
    <t xml:space="preserve">         CODO SANITARIO PVC DS - CP 4" x 2"</t>
  </si>
  <si>
    <t>04.07.04.12</t>
  </si>
  <si>
    <t xml:space="preserve">         TEE PVC DESAGUE DS - CP 2"</t>
  </si>
  <si>
    <t>04.07.04.13</t>
  </si>
  <si>
    <t xml:space="preserve">         TEE PVC DESAGUE DS - CP 3"</t>
  </si>
  <si>
    <t>04.07.04.14</t>
  </si>
  <si>
    <t xml:space="preserve">         TEE PVC DESAGUE DS - CP 4"</t>
  </si>
  <si>
    <t>04.07.04.15</t>
  </si>
  <si>
    <t xml:space="preserve">         TEE SANITARIA PVC DS - CP 2"</t>
  </si>
  <si>
    <t>04.07.04.16</t>
  </si>
  <si>
    <t xml:space="preserve">         TEE SANITARIA PVC DS - CP 4"</t>
  </si>
  <si>
    <t>04.07.04.17</t>
  </si>
  <si>
    <t xml:space="preserve">         YEE PVC DS - CP 2"</t>
  </si>
  <si>
    <t>04.07.04.18</t>
  </si>
  <si>
    <t>04.07.04.19</t>
  </si>
  <si>
    <t>04.07.04.20</t>
  </si>
  <si>
    <t xml:space="preserve">         YEE DE COBRE 3"</t>
  </si>
  <si>
    <t>04.07.04.21</t>
  </si>
  <si>
    <t xml:space="preserve">         YEE DE COBRE 4"</t>
  </si>
  <si>
    <t>04.07.04.22</t>
  </si>
  <si>
    <t xml:space="preserve">         YEE C/ REDUCCION PVC DS - CP 3" - 2"</t>
  </si>
  <si>
    <t>04.07.04.23</t>
  </si>
  <si>
    <t xml:space="preserve">         YEE C/ REDUCCION PVC DS - CP 4" - 2"</t>
  </si>
  <si>
    <t>04.07.04.24</t>
  </si>
  <si>
    <t xml:space="preserve">         YEE C/ REDUCCION PVC DS - CP 4" - 3"</t>
  </si>
  <si>
    <t>04.07.04.25</t>
  </si>
  <si>
    <t xml:space="preserve">         REDUCCION PVC DESAGUE DS - CP 3" x 2"</t>
  </si>
  <si>
    <t>04.07.04.26</t>
  </si>
  <si>
    <t xml:space="preserve">         REDUCCION PVC DESAGUE DS - CP 4" x 2"</t>
  </si>
  <si>
    <t>04.07.04.27</t>
  </si>
  <si>
    <t xml:space="preserve">         REDUCCION PVC DESAGUE DS - CP 4" x 3"</t>
  </si>
  <si>
    <t>04.07.05</t>
  </si>
  <si>
    <t xml:space="preserve">      ADITAMENTOS VARIOS</t>
  </si>
  <si>
    <t>04.07.05.01</t>
  </si>
  <si>
    <t xml:space="preserve">         SUMIDERO DE BRONCE 2" </t>
  </si>
  <si>
    <t>04.07.05.02</t>
  </si>
  <si>
    <t>04.07.05.03</t>
  </si>
  <si>
    <t>04.07.05.04</t>
  </si>
  <si>
    <t xml:space="preserve">         REGISTRO DE BRONCE 2" </t>
  </si>
  <si>
    <t>04.07.05.05</t>
  </si>
  <si>
    <t xml:space="preserve">         REGISTRO DE BRONCE 3"</t>
  </si>
  <si>
    <t>04.07.05.06</t>
  </si>
  <si>
    <t>04.07.05.07</t>
  </si>
  <si>
    <t xml:space="preserve">         SOMBRERO DE VENTILACION PVC DS - CP Ø 2"</t>
  </si>
  <si>
    <t>04.07.05.08</t>
  </si>
  <si>
    <t xml:space="preserve">         SOMBRERO DE VENTILACION PVC DS - CP Ø 3"</t>
  </si>
  <si>
    <t>04.07.05.09</t>
  </si>
  <si>
    <t xml:space="preserve">         SOMBRERO DE VENTILACION PVC DS - CP Ø 4</t>
  </si>
  <si>
    <t>04.07.06</t>
  </si>
  <si>
    <t>04.07.06.01</t>
  </si>
  <si>
    <t>04.07.06.02</t>
  </si>
  <si>
    <t>04.07.06.03</t>
  </si>
  <si>
    <t>04.07.06.04</t>
  </si>
  <si>
    <t xml:space="preserve">         JUNTA FLEXIBLE DE DESAGUE Ø2"</t>
  </si>
  <si>
    <t>04.07.06.05</t>
  </si>
  <si>
    <t xml:space="preserve">         JUNTA FLEXIBLE DE DESAGUE Ø3"</t>
  </si>
  <si>
    <t>04.07.06.06</t>
  </si>
  <si>
    <t xml:space="preserve">         JUNTA FLEXIBLE DE DESAGUE Ø4"</t>
  </si>
  <si>
    <t>04.07.06.07</t>
  </si>
  <si>
    <t xml:space="preserve">         JUNTA FLEXIBLE DE DESAGUE Ø6"</t>
  </si>
  <si>
    <t>04.07.07</t>
  </si>
  <si>
    <t>04.07.07.01</t>
  </si>
  <si>
    <t xml:space="preserve">         PARA CAJAS DE REGISTRO</t>
  </si>
  <si>
    <t>04.07.07.01.01</t>
  </si>
  <si>
    <t xml:space="preserve">            CAJA DE REG. CONCR. - 12" x 24" TAPA CONCRETO</t>
  </si>
  <si>
    <t>04.07.07.01.02</t>
  </si>
  <si>
    <t xml:space="preserve">            CAJA DE REG. CONCR. - 18" x 24" TAPA CONCRETO</t>
  </si>
  <si>
    <t>04.07.07.01.03</t>
  </si>
  <si>
    <t xml:space="preserve">            CAJA DE REG. CONCR. - 24" x 24" TAPA CONCRETO</t>
  </si>
  <si>
    <t>04.07.07.02</t>
  </si>
  <si>
    <t xml:space="preserve">         PARA BUZONES</t>
  </si>
  <si>
    <t>04.07.07.02.01</t>
  </si>
  <si>
    <t xml:space="preserve">            BUZON DE CONCRETO P/ CONEXIONES DE DESAGUE  H= 1 - 1.5 m</t>
  </si>
  <si>
    <t>04.07.07.02.02</t>
  </si>
  <si>
    <t xml:space="preserve">            BUZON DE CONCRETO P/ CONEXIONES DE DESAGUE  H= 1.5 - 2 m</t>
  </si>
  <si>
    <t>04.07.07.02.03</t>
  </si>
  <si>
    <t xml:space="preserve">            BUZON DE CONCRETO P/ CONEXIONES DE DESAGUE  H= 2.5 - 3 m</t>
  </si>
  <si>
    <t>04.07.08</t>
  </si>
  <si>
    <t>04.07.08.01</t>
  </si>
  <si>
    <t xml:space="preserve">         SISTEMA DE TRATAMIENTO DE AGUA RESIDUAL</t>
  </si>
  <si>
    <t>04.07.08.01.01</t>
  </si>
  <si>
    <t xml:space="preserve">            TRAMPA DE GRASA </t>
  </si>
  <si>
    <t>04.07.08.01.02</t>
  </si>
  <si>
    <t xml:space="preserve">            TRAMPA DE HILOS</t>
  </si>
  <si>
    <t>04.07.08.01.03</t>
  </si>
  <si>
    <t xml:space="preserve">            CAMARA DE CONTACTO DE CLORO</t>
  </si>
  <si>
    <t>04.07.08.01.04</t>
  </si>
  <si>
    <t xml:space="preserve">            TRAMPA DE SOLIDOS</t>
  </si>
  <si>
    <t>04.07.08.02</t>
  </si>
  <si>
    <t xml:space="preserve">         CISTERNAS</t>
  </si>
  <si>
    <t>04.07.08.02.01</t>
  </si>
  <si>
    <t xml:space="preserve">            SISTEMA REBOSE , PURGA Y DRENAJE DE CISTERNAS</t>
  </si>
  <si>
    <t>04.07.09</t>
  </si>
  <si>
    <t>04.07.09.01</t>
  </si>
  <si>
    <t xml:space="preserve">         PRUEBA DE ESCORENTIA RED DE DESAGUE Y APARATOS SANITARIOS</t>
  </si>
  <si>
    <t>04.07.09.02</t>
  </si>
  <si>
    <t xml:space="preserve">         PRUEBA DE ESTANQUEIDAD</t>
  </si>
  <si>
    <t>04.08</t>
  </si>
  <si>
    <t xml:space="preserve">   SISTEMA DE AGUA BLANDA</t>
  </si>
  <si>
    <t>04.08.01</t>
  </si>
  <si>
    <t xml:space="preserve">      SALIDAS DE AGUA BLANDA</t>
  </si>
  <si>
    <t>04.08.01.01</t>
  </si>
  <si>
    <t xml:space="preserve">         SALIDA AGUA BLANDA CON TUBERIA DE COBRE TIPO L 1/2" </t>
  </si>
  <si>
    <t>04.08.01.02</t>
  </si>
  <si>
    <t xml:space="preserve">         SALIDA AGUA BLANDA CON TUBERIA DE COBRE TIPO L 3/4" </t>
  </si>
  <si>
    <t>04.08.01.03</t>
  </si>
  <si>
    <t xml:space="preserve">         SALIDA AGUA BLANDA CON TUBERIA DE COBRE TIPO L 1" </t>
  </si>
  <si>
    <t>04.08.02</t>
  </si>
  <si>
    <t>04.08.02.01</t>
  </si>
  <si>
    <t>04.08.02.02</t>
  </si>
  <si>
    <t>04.08.02.03</t>
  </si>
  <si>
    <t>04.08.02.04</t>
  </si>
  <si>
    <t>04.08.03</t>
  </si>
  <si>
    <t>04.08.03.01</t>
  </si>
  <si>
    <t>04.08.03.02</t>
  </si>
  <si>
    <t>04.08.03.03</t>
  </si>
  <si>
    <t>04.08.03.04</t>
  </si>
  <si>
    <t>04.08.03.05</t>
  </si>
  <si>
    <t>04.08.03.06</t>
  </si>
  <si>
    <t>04.08.03.07</t>
  </si>
  <si>
    <t>04.08.04</t>
  </si>
  <si>
    <t xml:space="preserve">      ACCESORIOS DE REDES DE AGUA BLANDA</t>
  </si>
  <si>
    <t>04.08.04.01</t>
  </si>
  <si>
    <t>04.08.04.02</t>
  </si>
  <si>
    <t>04.08.04.03</t>
  </si>
  <si>
    <t>04.08.04.04</t>
  </si>
  <si>
    <t xml:space="preserve">         CODO DE COBRE  1 1/4" X 90º</t>
  </si>
  <si>
    <t>04.08.04.05</t>
  </si>
  <si>
    <t>04.08.04.06</t>
  </si>
  <si>
    <t xml:space="preserve">         CODO DE COBRE  2" X 90º</t>
  </si>
  <si>
    <t>04.08.04.07</t>
  </si>
  <si>
    <t>04.08.04.08</t>
  </si>
  <si>
    <t>04.08.04.09</t>
  </si>
  <si>
    <t>04.08.04.10</t>
  </si>
  <si>
    <t>04.08.04.11</t>
  </si>
  <si>
    <t xml:space="preserve">         TEE DE COBRE  1 1/4"</t>
  </si>
  <si>
    <t>04.08.04.12</t>
  </si>
  <si>
    <t>04.08.04.13</t>
  </si>
  <si>
    <t>04.08.04.14</t>
  </si>
  <si>
    <t>04.08.04.15</t>
  </si>
  <si>
    <t>04.08.04.16</t>
  </si>
  <si>
    <t>04.08.04.17</t>
  </si>
  <si>
    <t>04.08.04.18</t>
  </si>
  <si>
    <t>04.08.04.19</t>
  </si>
  <si>
    <t>04.08.04.20</t>
  </si>
  <si>
    <t>04.08.04.21</t>
  </si>
  <si>
    <t>04.08.04.22</t>
  </si>
  <si>
    <t>04.08.04.23</t>
  </si>
  <si>
    <t>04.08.04.24</t>
  </si>
  <si>
    <t>04.08.04.25</t>
  </si>
  <si>
    <t>04.08.04.26</t>
  </si>
  <si>
    <t>04.08.04.27</t>
  </si>
  <si>
    <t>04.08.04.28</t>
  </si>
  <si>
    <t>04.08.04.29</t>
  </si>
  <si>
    <t>04.08.04.30</t>
  </si>
  <si>
    <t>04.08.05</t>
  </si>
  <si>
    <t>04.08.05.01</t>
  </si>
  <si>
    <t>04.08.05.02</t>
  </si>
  <si>
    <t>04.08.05.03</t>
  </si>
  <si>
    <t>04.08.05.04</t>
  </si>
  <si>
    <t>04.08.05.05</t>
  </si>
  <si>
    <t>04.08.05.06</t>
  </si>
  <si>
    <t>04.08.05.07</t>
  </si>
  <si>
    <t>04.08.05.08</t>
  </si>
  <si>
    <t>04.08.05.09</t>
  </si>
  <si>
    <t>04.08.05.10</t>
  </si>
  <si>
    <t>04.08.06</t>
  </si>
  <si>
    <t>04.08.06.01</t>
  </si>
  <si>
    <t>04.08.06.02</t>
  </si>
  <si>
    <t>04.08.06.03</t>
  </si>
  <si>
    <t>04.08.06.04</t>
  </si>
  <si>
    <t>04.08.06.05</t>
  </si>
  <si>
    <t>04.08.06.06</t>
  </si>
  <si>
    <t>04.08.07</t>
  </si>
  <si>
    <t>04.08.07.01</t>
  </si>
  <si>
    <t xml:space="preserve">         CUARTO DE BOMBAS - AGUA BLANDA</t>
  </si>
  <si>
    <t>04.08.07.02</t>
  </si>
  <si>
    <t xml:space="preserve">         SISTEMA DE ABLANDAMIENTO DE AGUA</t>
  </si>
  <si>
    <t>04.08.08</t>
  </si>
  <si>
    <t>04.08.08.01</t>
  </si>
  <si>
    <t xml:space="preserve">         PRUEBA HIDRAULICA DE AGUA BLANDA</t>
  </si>
  <si>
    <t>04.08.08.02</t>
  </si>
  <si>
    <t xml:space="preserve">         DESINFECCION DE RED DE AGUA BLANDA</t>
  </si>
  <si>
    <t>04.08.09</t>
  </si>
  <si>
    <t>04.08.09.01</t>
  </si>
  <si>
    <t xml:space="preserve">         IDENTIFICACION Y SEÑALIZACION P/TUBERIA - AGUA BLANDA, 1/2" A 1 1/2"</t>
  </si>
  <si>
    <t>04.08.09.02</t>
  </si>
  <si>
    <t xml:space="preserve">         IDENTIFICACION Y SEÑALIZACION P/TUBERIA - AGUA BLANDA, 2'' A 2 1/2''</t>
  </si>
  <si>
    <t>04.09</t>
  </si>
  <si>
    <t xml:space="preserve">   SISTEMA DE DRENAJE DE EQUIPOS DE AIRE ACONDICIONADO</t>
  </si>
  <si>
    <t>04.09.01</t>
  </si>
  <si>
    <t>04.09.01.01</t>
  </si>
  <si>
    <t xml:space="preserve">         TUBERIA PVC CP DESAGUE Ø2"</t>
  </si>
  <si>
    <t>04.09.01.02</t>
  </si>
  <si>
    <t xml:space="preserve">         MONTANTE DE PVC CP DESAGUE Ø2"</t>
  </si>
  <si>
    <t>04.09.02</t>
  </si>
  <si>
    <t xml:space="preserve">      ACCESORIOS DE REDES DE DERIVACION</t>
  </si>
  <si>
    <t>04.09.02.01</t>
  </si>
  <si>
    <t>04.09.02.02</t>
  </si>
  <si>
    <t>04.09.02.03</t>
  </si>
  <si>
    <t>04.09.02.04</t>
  </si>
  <si>
    <t>04.09.02.05</t>
  </si>
  <si>
    <t xml:space="preserve">         TRAMPA PVC TIPO "U" DS - CP 2"</t>
  </si>
  <si>
    <t>04.09.02.06</t>
  </si>
  <si>
    <t xml:space="preserve">         TRAMPA PVC TIPO "P" DS - CP 2"</t>
  </si>
  <si>
    <t>04.09.03</t>
  </si>
  <si>
    <t>04.09.03.01</t>
  </si>
  <si>
    <t>04.09.03.02</t>
  </si>
  <si>
    <t xml:space="preserve">         ABRAZADERA PARA TUBERIAS DE Ø=2"</t>
  </si>
  <si>
    <t>04.09.03.03</t>
  </si>
  <si>
    <t xml:space="preserve">         REVESTIMIENTO DE TUBERIAS CON ESPUMA ELASTOMERICA</t>
  </si>
  <si>
    <t>04.10</t>
  </si>
  <si>
    <t xml:space="preserve">   AGUA OSMOTIZADA</t>
  </si>
  <si>
    <t>04.10.01</t>
  </si>
  <si>
    <t xml:space="preserve">      SALIDAS DE AGUA OSMOTIZADA</t>
  </si>
  <si>
    <t>04.10.01.01</t>
  </si>
  <si>
    <t xml:space="preserve">         SALIDA AGUA TRATADA CON TUBERIA DE ACERO INOX. TIPO QUIRURGICO 3/4"</t>
  </si>
  <si>
    <t>04.10.02</t>
  </si>
  <si>
    <t>04.10.02.01</t>
  </si>
  <si>
    <t xml:space="preserve">         TUBERIA DE ACERO INOX. TIPO QUIRURGICO 3/4"</t>
  </si>
  <si>
    <t>04.10.02.02</t>
  </si>
  <si>
    <t xml:space="preserve">         TUBERIA DE ACERO INOX. TIPO QUIRURGICO 1 1/4"</t>
  </si>
  <si>
    <t>04.10.03</t>
  </si>
  <si>
    <t xml:space="preserve">      ACCESORIOS DE REDES</t>
  </si>
  <si>
    <t>04.10.03.01</t>
  </si>
  <si>
    <t xml:space="preserve">         CODO DE ACERO INOX. 3/4" x 90º</t>
  </si>
  <si>
    <t>04.10.03.02</t>
  </si>
  <si>
    <t xml:space="preserve">         CODO DE ACERO INOX. 1 1/4" x 90º</t>
  </si>
  <si>
    <t>04.10.03.03</t>
  </si>
  <si>
    <t xml:space="preserve">         TEE DE ACERO INOX. 3/4"</t>
  </si>
  <si>
    <t>04.10.03.04</t>
  </si>
  <si>
    <t xml:space="preserve">         TEE DE ACERO INOX. 1 1/4"</t>
  </si>
  <si>
    <t>04.10.03.05</t>
  </si>
  <si>
    <t xml:space="preserve">         REDUCCION DE ACERO INOX. 1 1/4" x 3/4"</t>
  </si>
  <si>
    <t>04.10.04</t>
  </si>
  <si>
    <t>04.10.04.01</t>
  </si>
  <si>
    <t xml:space="preserve">         VALVULA ESFERICA DE BRONCE Ø3/4"</t>
  </si>
  <si>
    <t>04.10.04.02</t>
  </si>
  <si>
    <t xml:space="preserve">         VALVULA ESFERICA DE BRONCE Ø1 1/4"</t>
  </si>
  <si>
    <t>04.10.04.03</t>
  </si>
  <si>
    <t>04.10.05</t>
  </si>
  <si>
    <t>04.10.05.01</t>
  </si>
  <si>
    <t>04.10.05.02</t>
  </si>
  <si>
    <t>04.10.06</t>
  </si>
  <si>
    <t>04.10.07</t>
  </si>
  <si>
    <t xml:space="preserve">      SUMINISTRO E INST. DE EQUIPO DE BOMBEO AGUA OSMOTIZADA</t>
  </si>
  <si>
    <t>04.11</t>
  </si>
  <si>
    <t>04.11.01</t>
  </si>
  <si>
    <t xml:space="preserve">      OBRAS COMPLEMENTARIAS</t>
  </si>
  <si>
    <t>04.11.01.01</t>
  </si>
  <si>
    <t xml:space="preserve">         CANAL TECNICO DE PROTECCION PARA REDES  SANITARIAS</t>
  </si>
  <si>
    <t>04.11.02</t>
  </si>
  <si>
    <t>04.11.02.01</t>
  </si>
  <si>
    <t xml:space="preserve">         COLGADOR MULTIPLE PARA 2 TUBERIAS</t>
  </si>
  <si>
    <t>04.11.02.02</t>
  </si>
  <si>
    <t xml:space="preserve">         COLGADOR MULTIPLE PARA 3 TUBERIAS</t>
  </si>
  <si>
    <t>04.11.02.03</t>
  </si>
  <si>
    <t xml:space="preserve">         COLGADOR MULTIPLE PARA 4 TUBERIAS</t>
  </si>
  <si>
    <t>04.11.02.04</t>
  </si>
  <si>
    <t xml:space="preserve">         COLGADOR MULTIPLE PARA 6 TUBERIAS</t>
  </si>
  <si>
    <t>04.11.02.05</t>
  </si>
  <si>
    <t xml:space="preserve">         SELLADOR CORTAFUEGO</t>
  </si>
  <si>
    <t>04.12</t>
  </si>
  <si>
    <t xml:space="preserve">   TRABAJOS PRELIMINARES DE REDES</t>
  </si>
  <si>
    <t>04.12.01</t>
  </si>
  <si>
    <t xml:space="preserve">      TRAZO, NIVELES Y REPLANTEO PARA TUBERIAS</t>
  </si>
  <si>
    <t>04.12.02</t>
  </si>
  <si>
    <t xml:space="preserve">      EXCAVACION MANUAL PARA REDES SANITARIAS, H = 0.60 M - 1.00M</t>
  </si>
  <si>
    <t>04.12.03</t>
  </si>
  <si>
    <t xml:space="preserve">      REFINE Y NIVELACION DE ZANJAS PARA TUBERIAS</t>
  </si>
  <si>
    <t>04.12.04</t>
  </si>
  <si>
    <t xml:space="preserve">      CAMA DE APOYO E=0.10 M</t>
  </si>
  <si>
    <t>04.12.05</t>
  </si>
  <si>
    <t xml:space="preserve">      RELLENO COMPACTADO A MANO, CON MATERIAL PROPIO</t>
  </si>
  <si>
    <t>04.12.06</t>
  </si>
  <si>
    <t xml:space="preserve">      ACARREO MATERIAL EXCEDENTE</t>
  </si>
  <si>
    <t>04.12.07</t>
  </si>
  <si>
    <t>04.13</t>
  </si>
  <si>
    <t xml:space="preserve">   TRABAJOS PRELIMINARES DE CAJAS Y BUZONES</t>
  </si>
  <si>
    <t>04.13.01</t>
  </si>
  <si>
    <t xml:space="preserve">      EXCAVACION MANUAL PARA CAJAS Y BUZONES</t>
  </si>
  <si>
    <t>04.13.02</t>
  </si>
  <si>
    <t>04.13.03</t>
  </si>
  <si>
    <t>05</t>
  </si>
  <si>
    <t>INSTALACIONES ELECTRICAS</t>
  </si>
  <si>
    <t>05.01</t>
  </si>
  <si>
    <t xml:space="preserve">   CONEXION A LA REDES EXTERNAS - TRABAJOS PRELIMINARES</t>
  </si>
  <si>
    <t>05.01.01</t>
  </si>
  <si>
    <t xml:space="preserve">      SISTEMA DE MEDIA TENSION</t>
  </si>
  <si>
    <t>05.01.01.01</t>
  </si>
  <si>
    <t xml:space="preserve">         TRABAJOS PRELIMINARES</t>
  </si>
  <si>
    <t>05.01.01.01.01</t>
  </si>
  <si>
    <t xml:space="preserve">            TRAZOS Y REPLANTEO</t>
  </si>
  <si>
    <t>05.01.01.01.02</t>
  </si>
  <si>
    <t xml:space="preserve">            ROTURA DE PAVIMENTO ASFALTICO 0.6x1.2x56ml.</t>
  </si>
  <si>
    <t>05.01.01.01.03</t>
  </si>
  <si>
    <t xml:space="preserve">            ROTURA DE VEREDA DE CONCRETO 0.6x1.2x325ml.</t>
  </si>
  <si>
    <t>05.01.01.01.04</t>
  </si>
  <si>
    <t xml:space="preserve">            EMPALME DE ACOMETIDA</t>
  </si>
  <si>
    <t>05.01.01.02</t>
  </si>
  <si>
    <t xml:space="preserve">         MOVIMIENTO DE TIERRAS</t>
  </si>
  <si>
    <t>05.01.01.02.01</t>
  </si>
  <si>
    <t xml:space="preserve">            EXCAVACION DE ZANJAS 0.60X1.20x97ML</t>
  </si>
  <si>
    <t>05.01.01.02.02</t>
  </si>
  <si>
    <t xml:space="preserve">            RELLENO Y COMPACTADO DE ZANJA  CON MATERIAL DE PRESTAMO GRANULAR  E=0.75 M(Incl. Cinta señalización y ladrillo)</t>
  </si>
  <si>
    <t>05.01.01.02.03</t>
  </si>
  <si>
    <t xml:space="preserve">            RELLENO Y COMPACTADO DE ZANJA  CON MATERIAL PROPIO SELECCIONADO</t>
  </si>
  <si>
    <t>05.01.01.02.04</t>
  </si>
  <si>
    <t xml:space="preserve">            REPOSICION DE PAVIMENTO ASFALTICO E=4"</t>
  </si>
  <si>
    <t>05.01.01.02.05</t>
  </si>
  <si>
    <t xml:space="preserve">            REPOSICION DE VEREDA E=0.15M</t>
  </si>
  <si>
    <t>05.01.01.02.06</t>
  </si>
  <si>
    <t xml:space="preserve">            ACARREO Y ELIMINACION DE MATERIAL EXCEDENTE DIST= 6.00 KM</t>
  </si>
  <si>
    <t>05.01.01.03</t>
  </si>
  <si>
    <t xml:space="preserve">         CONCRETO SIMPLE</t>
  </si>
  <si>
    <t>05.01.01.03.01</t>
  </si>
  <si>
    <t xml:space="preserve">            CONCRETO PARA SOLADO E=0.05, 0.6X4ml</t>
  </si>
  <si>
    <t>05.01.01.03.02</t>
  </si>
  <si>
    <t xml:space="preserve">            SOLADO MEZCLA 1:12 E=0.25, 0.6X43ml</t>
  </si>
  <si>
    <t>05.01.01.03.03</t>
  </si>
  <si>
    <t xml:space="preserve">            BASE DE CONCRETO- PARA TERRENO PEDREGOZO E=0.05  0.6X53ml</t>
  </si>
  <si>
    <t>05.01.01.04</t>
  </si>
  <si>
    <t xml:space="preserve">         DUCTO DE CONCRETO</t>
  </si>
  <si>
    <t>05.01.01.04.01</t>
  </si>
  <si>
    <t xml:space="preserve">            DUCTO DE CONCRETO DE 2 VIAS </t>
  </si>
  <si>
    <t>05.01.01.05</t>
  </si>
  <si>
    <t xml:space="preserve">         SUMINISTRO DE ENERGIA ELECTRICA</t>
  </si>
  <si>
    <t>05.01.01.05.01</t>
  </si>
  <si>
    <t xml:space="preserve">            SUMINISTRO E INSTALACION DE CABLE UNIPOLAR SECO 3-1x50 MM2 N2XSY 18-30/kV EN 2 TUBERIAS DE PVC-P 4"</t>
  </si>
  <si>
    <t>05.01.01.05.02</t>
  </si>
  <si>
    <t xml:space="preserve">            POZO A TIERRA PARA PMI</t>
  </si>
  <si>
    <t>05.01.01.05.03</t>
  </si>
  <si>
    <t xml:space="preserve">            POZO A TIERRA PARA MEDIDOR-BT</t>
  </si>
  <si>
    <t>05.01.01.05.04</t>
  </si>
  <si>
    <t xml:space="preserve">            ESTRUCTURA DE MEDICION Y PROTECCION (INC. POSTE 13m. CAC; CUT-OUTS C/FUSIBLES, PARARRAYOS, RECLOSER, CABLES, PANEL DE CONTROL Y PROT. TRANF. MIXTO PIMEDICION Y CONTROL DE ENERGIA, MEDIDOR MULTIFUNCION, MURETE P/MEDIDOR, TERMINALES, OTROS)</t>
  </si>
  <si>
    <t>05.01.01.05.05</t>
  </si>
  <si>
    <t xml:space="preserve">            BUZON ELECTRICO C/TAPA DE CONCRETO A=1.4M H=1.3M</t>
  </si>
  <si>
    <t>05.01.01.06</t>
  </si>
  <si>
    <t xml:space="preserve">         SUB ESTACION ELECTRICA</t>
  </si>
  <si>
    <t>05.01.01.06.01</t>
  </si>
  <si>
    <t xml:space="preserve">            SUMINISTRO E INSTALACION DE SUBESTACION 1250 KVA (INCLUIDO CELDA DE LLEGADA, PROTECCION, TRANSFORMACION Y DISTRIBUCION)	
</t>
  </si>
  <si>
    <t>05.01.01.06.02</t>
  </si>
  <si>
    <t xml:space="preserve">            SUMINISTRO E INSTALACION DE CELDA DE REMONTE</t>
  </si>
  <si>
    <t>05.01.01.06.03</t>
  </si>
  <si>
    <t xml:space="preserve">            ELEMENTOS DE PROTECCION  Y SEGURIDAD(ALFOMBRA AISLANTE, RELEVADOR TENSION, PERTIGA MANIOBRA, CASCO, GUANTES Y BOTINES DIELECTRICOS, BANCO DE MANIOBRAS)  	
</t>
  </si>
  <si>
    <t>05.01.01.06.04</t>
  </si>
  <si>
    <t xml:space="preserve">            POZO A TIERRA DE MT	
</t>
  </si>
  <si>
    <t>05.02</t>
  </si>
  <si>
    <t xml:space="preserve">   BAJA TENSION</t>
  </si>
  <si>
    <t>05.02.01</t>
  </si>
  <si>
    <t xml:space="preserve">      TRABAJOS PRELIMINARES</t>
  </si>
  <si>
    <t>05.02.01.01</t>
  </si>
  <si>
    <t xml:space="preserve">         TRAZOS Y REPLANTEO</t>
  </si>
  <si>
    <t>05.02.02</t>
  </si>
  <si>
    <t>05.02.02.01</t>
  </si>
  <si>
    <t xml:space="preserve">         EXCAVACION MANUAL PARA REDES ELECTRICAS, ANCHO = 0.60 m, Hasta  = 0.824m	
</t>
  </si>
  <si>
    <t>05.02.02.02</t>
  </si>
  <si>
    <t xml:space="preserve">         RELLENO COMPACTADO A MANO, CON MATERIAL DE PROPIO, ANCHO = 0.60 m, H = 0.57 M	</t>
  </si>
  <si>
    <t>05.02.02.03</t>
  </si>
  <si>
    <t xml:space="preserve">         RELLENO COMPACTADO A MANO, CON MATERIAL DE PRESTAMO, ANCHO = 0.60 m, H = 0.254 M	
</t>
  </si>
  <si>
    <t>05.02.02.04</t>
  </si>
  <si>
    <t xml:space="preserve">         SUMINISTRO E INSTALACION DE CINTA DE SEÑALIZADORA</t>
  </si>
  <si>
    <t>05.02.03</t>
  </si>
  <si>
    <t xml:space="preserve">      CONCRETO SIMPLE</t>
  </si>
  <si>
    <t>05.02.03.01</t>
  </si>
  <si>
    <t xml:space="preserve">         SOLADO DE CONCRETO, H = 0.05 m</t>
  </si>
  <si>
    <t>05.02.04</t>
  </si>
  <si>
    <t xml:space="preserve">      BUZONES</t>
  </si>
  <si>
    <t>05.02.04.01</t>
  </si>
  <si>
    <t xml:space="preserve">         BUZON DE CONCRETO PARA INST. ELECTRICAS 1.30 m x 1.30 m x 1.00 m</t>
  </si>
  <si>
    <t>05.02.04.02</t>
  </si>
  <si>
    <t xml:space="preserve">         BUZON DE CONCRETO PARA INST. ELECTRICAS 1.00 m x 1.00 m x 1.50 m</t>
  </si>
  <si>
    <t>05.02.05</t>
  </si>
  <si>
    <t xml:space="preserve">      SALIDAS PARA ALUMBRADO, TOMACORRIENTES, FUERZA Y SEÑALES DEBILES</t>
  </si>
  <si>
    <t>05.02.05.01</t>
  </si>
  <si>
    <t xml:space="preserve">         SALIDAS PARA ALUMBRADO</t>
  </si>
  <si>
    <t>05.02.05.01.01</t>
  </si>
  <si>
    <t xml:space="preserve">            SALIDA PARA ALUMBRADO EN TECHO  </t>
  </si>
  <si>
    <t>05.02.05.01.02</t>
  </si>
  <si>
    <t xml:space="preserve">            SALIDA PARA ALUMBRADO EN CIELORASO.</t>
  </si>
  <si>
    <t>05.02.05.01.03</t>
  </si>
  <si>
    <t xml:space="preserve">            SALIDA PARA ALUMBRADO EN SUSPENDIDO EN ESTRUCTURA METALICA
</t>
  </si>
  <si>
    <t>05.02.05.01.04</t>
  </si>
  <si>
    <t xml:space="preserve">            SALIDA PARA ALUMBRADO EN MURO, H=1.50m.</t>
  </si>
  <si>
    <t>05.02.05.01.05</t>
  </si>
  <si>
    <t xml:space="preserve">            SALIDA PARA ALUMBRADO DE EMERGENCIA EN MURO, H=2.20m</t>
  </si>
  <si>
    <t>05.02.05.01.06</t>
  </si>
  <si>
    <t xml:space="preserve">            SALIDA PARA ALUMBRADO SEÑALETICA	
</t>
  </si>
  <si>
    <t>05.02.05.02</t>
  </si>
  <si>
    <t xml:space="preserve">         SALIDAS PARA INTERRUPTORES</t>
  </si>
  <si>
    <t>05.02.05.02.01</t>
  </si>
  <si>
    <t xml:space="preserve">            INTERRUPTOR UNIPOLAR SIMPLE (16A,220V)</t>
  </si>
  <si>
    <t>05.02.05.02.02</t>
  </si>
  <si>
    <t xml:space="preserve">            INTERRUPTOR UNIPOLAR DOBLE (16A,220V)</t>
  </si>
  <si>
    <t>05.02.05.02.03</t>
  </si>
  <si>
    <t xml:space="preserve">            INTERRUPTOR DE TRES VIAS (16A,220V)</t>
  </si>
  <si>
    <t>05.02.05.03</t>
  </si>
  <si>
    <t xml:space="preserve">         SALIDAS DE TOMACORRIENTE</t>
  </si>
  <si>
    <t>05.02.05.03.01</t>
  </si>
  <si>
    <t xml:space="preserve">            TOMACORRIENTE TIPO DOBLE SCHUKO (02 SALIDA TIPO SCHUKO), CON PUESTA A TIERRA, 10A/16A, 250V PARA USO GENERAL (SISTEMA NORMAL),  EMPOTRADO EN MURO. (h=0.40m)</t>
  </si>
  <si>
    <t>05.02.05.03.02</t>
  </si>
  <si>
    <t xml:space="preserve">            TOMACORRIENTE TIPO DOBLE SCHUKO (02 SALIDA TIPO SCHUKO), CON PUESTA A TIERRA, 10A/16A, 250V PARA USO GENERAL (SISTEMA NORMAL), ADOSADO EN MUEBLE. (h=0.40m)</t>
  </si>
  <si>
    <t>05.02.05.03.03</t>
  </si>
  <si>
    <t xml:space="preserve">            TOMACORRIENTE TIPO DOBLE SCHUKO (02 SALIDA TIPO SCHUKO), CON PUESTA A TIERRA, 10A/16A, 250V PARA USO GENERAL (SISTEMA NORMAL), EMPOTRADO EN FALSO CIELO RASO. (TECHO)</t>
  </si>
  <si>
    <t>05.02.05.03.04</t>
  </si>
  <si>
    <t xml:space="preserve">            TOMACORRIENTE TIPO DOBLE SCHUKO (02 SALIDA TIPO SCHUKO), CON PUESTA A TIERRA, 10A/16A, 250V PARA USO GENERAL (SISTEMA NORMAL), EMPOTRADO EN MURO. (h=2.20m)</t>
  </si>
  <si>
    <t>05.02.05.03.05</t>
  </si>
  <si>
    <t xml:space="preserve">            TOMACORRIENTE TIPO DOBLE SCHUKO (02 SALIDA TIPO SCHUKO), CON PUESTA A TIERRA, 10A/16A, 250V PARA USO GENERAL (SISTEMA NORMAL), EMPOTRADO EN MURO. (h=1.20m)</t>
  </si>
  <si>
    <t>05.02.05.03.06</t>
  </si>
  <si>
    <t xml:space="preserve">            TOMACORRIENTE TIPO DOBLE SCHUKO (02 SALIDA TIPO SCHUKO), CON PUESTA A TIERRA, 10A/16A, 250V PARA USO GENERAL (SISTEMA NORMAL), A PRUEBA DE AGUA, CON GRADO DE PROTECCION IP 55, EMPOTRADO EN MURO. (h=1.20m)</t>
  </si>
  <si>
    <t>05.02.05.03.07</t>
  </si>
  <si>
    <t xml:space="preserve">            TOMACORRIENTE TIPO DOBLE SCHUKO (02 SALIDA TIPO SCHUKO), CON PUESTA A TIERRA, 10A/16A, 250V PARA USO GENERAL (SISTEMA NORMAL), A PRUEBA DE AGUA, CON GRADO DE PROTECCION IP 55, EMPOTRADO EN MURO. (h=0.40m)</t>
  </si>
  <si>
    <t>05.02.05.03.08</t>
  </si>
  <si>
    <t xml:space="preserve">            TOMACORRIENTE MIXTO COMPUESTO (UNA SALIDA 3 EN LINEA Y UNA SALIDA TIPO SCHUKO ), CON PUESTA A TIERRA, 10A/16A, 250V PARA SISTEMA ESTABILIZADO (EQUIPOS DE  COMPUTO), EMPOTRADO EN MURO. (h=0.40m)</t>
  </si>
  <si>
    <t>05.02.05.03.09</t>
  </si>
  <si>
    <t xml:space="preserve">            TOMACORRIENTE MIXTO COMPUESTO (UNA SALIDA 3 EN LINEA Y UNA SALIDA TIPO SCHUKO ), CON PUESTA A TIERRA, 10A/16A, 250V PARA SISTEMA ESTABILIZADO (EQUIPOS DE COMPUTO), ADOSADO EN MUEBLE. (h=0.40m)</t>
  </si>
  <si>
    <t>05.02.05.03.10</t>
  </si>
  <si>
    <t xml:space="preserve">            TOMACORRIENTE MIXTO COMPUESTO (UNA SALIDA 3 EN LINEA Y UNA SALIDA TIPO SCHUKO ), CON PUESTA A TIERRA, 10A/16A, 250V PARA SISTEMA ESTABILIZADO  (EQUIPOS DE COMPUTO), EMPOTRADO EN FALSO CIELO RASO.</t>
  </si>
  <si>
    <t>05.02.05.03.11</t>
  </si>
  <si>
    <t xml:space="preserve">            TOMACORRIENTE MIXTO COMPUESTO (UNA SALIDA 3 EN LINEA Y UNA SALIDA TIPO SCHUKO ), CON PUESTA A TIERRA, 10A/16A, 250V PARA SISTEMA ESTABILIZADO (EQUIPOS DE  COMPUTO), EMPOTRADO EN MURO. (h=1.20m)</t>
  </si>
  <si>
    <t>05.02.05.03.12</t>
  </si>
  <si>
    <t xml:space="preserve">            TOMACORRIENTE MIXTO COMPUESTO (UNA SALIDA 3 EN LINEA Y UNA SALIDA TIPO SCHUKO ), CON PUESTA A TIERRA, 10A/16A, 250V PARA SISTEMA ESTABILIZADO (EQUIPOS DE  COMPUTO), EMPOTRADO EN MURO. (h=2.40m)</t>
  </si>
  <si>
    <t>05.02.05.03.13</t>
  </si>
  <si>
    <t xml:space="preserve">            TOMACORRIENTE INDUSTRIAL MONOFASICO (F+N+T) CON TOMA A TIERRA, EMPOTRADO EN MURO DE CONCRETO, HERMETICIDAD IP 44, SEGUN DETALLE INDICADO EN PLANO. (h=0.40m)</t>
  </si>
  <si>
    <t>05.02.05.03.14</t>
  </si>
  <si>
    <t xml:space="preserve">            TOMACORRIENTE TIPO DOBLE SCHUKO (02 SALIDA TIPO SCHUKO ), CON PUESTA A TIERRA, 16A, 250V  PARA  SISTEMA  EMERGENCIA  NO  ESTABILIZADO  (EQUIPO MEDICO O SIST. DE EMERGENCIA), EMPOTRADO EN MURO. (h=0.40m)</t>
  </si>
  <si>
    <t>05.02.05.03.15</t>
  </si>
  <si>
    <t xml:space="preserve">            TOMACORRIENTE TIPO DOBLE SCHUKO (02 SALIDA TIPO SCHUKO), CON PUESTA A TIERRA, 10A/16A, 250V  PARA  SISTEMA  EMERGENCIA  NO  ESTABILIZADO  (EQUIPO MEDICO), ADOSADO EN MUEBLE. (h=0.40m)</t>
  </si>
  <si>
    <t>05.02.05.03.16</t>
  </si>
  <si>
    <t xml:space="preserve">            TOMACORRIENTE TIPO DOBLE SCHUKO (02 SALIDA TIPO SCHUKO ), CON PUESTA A TIERRA, 10A/16A, 250V  PARA  SISTEMA  EMERGENCIA  NO  ESTABILIZADO  (EQUIPO MEDICO), EMPOTRADO EN TECHO.</t>
  </si>
  <si>
    <t>05.02.05.03.17</t>
  </si>
  <si>
    <t xml:space="preserve">            TOMACORRIENTE TIPO DOBLE SCHUKO (02 SALIDA TIPO SCHUKO ), CON PUESTA A TIERRA, 10A/16A, 250V  PARA  SISTEMA  EMERGENCIA  NO  ESTABILIZADO  (EQUIPO MEDICO), EMPOTRADO EN MURO. (h=2.20m)</t>
  </si>
  <si>
    <t>05.02.05.03.18</t>
  </si>
  <si>
    <t xml:space="preserve">            TOMACORRIENTE TIPO DOBLE SCHUKO (02 SALIDA TIPO SCHUKO), CON PUESTA A TIERRA, 10A/16A, 250V  PARA  SISTEMA  EMERGENCIA  NO  ESTABILIZADO  (EQUIPO MEDICO), EMPOTRADO EN MURO. (h=1.20m)</t>
  </si>
  <si>
    <t>05.02.05.03.19</t>
  </si>
  <si>
    <t xml:space="preserve">            2 TOMACORRIENTES TIPO DOBLE SCHUKO (02 SALIDA  TIPO SCHUKO), CON PUESTA A TIERRA, 10/16A, 250V PARA SISTEMA EMERGENCIA NO  ESTABILIZADO (EQUIPO MEDICO), EMPOTRADO EN PANEL DE CABECERA. (h=2.20m)</t>
  </si>
  <si>
    <t>05.02.05.03.20</t>
  </si>
  <si>
    <t xml:space="preserve">            2 TOMACORRIENTES TIPO DOBLE SCHUKO (02 SALIDA  TIPO SCHUKO), CON PUESTA A TIERRA, 10/16A, 250V PARA SISTEMA EMERGENCIA NO  ESTABILIZADO (EQUIPO MEDICO), EMPOTRADO EN PANEL DE CABECERA. (h=1.20m)</t>
  </si>
  <si>
    <t>05.02.05.03.21</t>
  </si>
  <si>
    <t xml:space="preserve">            3 TOMACORRIENTES TIPO DOBLE SCHUKO (02 SALIDA  TIPO SCHUKO), CON PUESTA A TIERRA, 10/16A, 250V PARA SISTEMA EMERGENCIA NO  ESTABILIZADO (EQUIPO MEDICO), EMPOTRADO EN PANEL DE CABECERA. (h=1.20m)</t>
  </si>
  <si>
    <t>05.02.05.03.22</t>
  </si>
  <si>
    <t xml:space="preserve">            4 TOMACORRIENTES TIPO DOBLE SCHUKO (02 SALIDA  TIPO SCHUKO), CON PUESTA A TIERRA, 10/16A, 250V PARA SISTEMA EMERGENCIA NO  ESTABILIZADO (EQUIPO MEDICO), EMPOTRADO EN PANEL DE CABECERA. (h=1.20m)</t>
  </si>
  <si>
    <t>05.02.05.03.23</t>
  </si>
  <si>
    <t xml:space="preserve">            TOMACORRIENTE TIPO DOBLE SCHUKO (02 SALIDA TIPO SCHUKO), CON PUESTA A TIERRA, 10A/16A, 250V  PARA  SISTEMA  DE  EMERGENCIA  ESTABILIZADO  (EQUIPO MEDICO), EMPOTRADO EN PANEL DE CABECERA. (h=0.40/1.20m)</t>
  </si>
  <si>
    <t>05.02.05.03.24</t>
  </si>
  <si>
    <t xml:space="preserve">            TOMACORRIENTE 60 A. - 1 FASE - 3 CONDUCTORES, PARA EQUIPO PORTATIL DE RAYOS X</t>
  </si>
  <si>
    <t>05.02.05.04</t>
  </si>
  <si>
    <t xml:space="preserve">         SALIDAS DE FUERZA</t>
  </si>
  <si>
    <t>05.02.05.04.01</t>
  </si>
  <si>
    <t xml:space="preserve">            SALIDA DE FUERZA 1-1x4mm2 LSOHX(F)-90 + 1x4mm2 LSOHX(N)-90 +1x4mm2 LSOH(T)-90 + 20mm? HFT</t>
  </si>
  <si>
    <t>05.02.05.04.02</t>
  </si>
  <si>
    <t xml:space="preserve">            SALIDA DE FUERZA 1-1x4mm2 LSOHX(F)-90 + 1x4mm2 LSOHX(N)-90 +1x4mm2 LSOH(T)-90 + 20mm? PVC-P</t>
  </si>
  <si>
    <t>05.02.05.04.03</t>
  </si>
  <si>
    <t xml:space="preserve">            SALIDA DE FUERZA 3-1x4mm2 LSOHX(F)-90 + 1x4mm2 LSOHX(N)-90 +1x4mm2 LSOH(T)-90 + 20mm? HFT</t>
  </si>
  <si>
    <t>05.02.05.04.04</t>
  </si>
  <si>
    <t xml:space="preserve">            SALIDA DE FUERZA 3-1x4mm2 LSOHX(F)-90 + 1x4mm2 LSOHX(N)-90 +1x4mm2 LSOH(T)-90 + 20mm? PVC-P</t>
  </si>
  <si>
    <t>05.02.05.04.05</t>
  </si>
  <si>
    <t xml:space="preserve">            SALIDA DE FUERZA 1-1x6mm2 LSOHX(F)-90 + 1x6mm2 LSOHX(N)-90 +1x6mm2 LSOH(T)-90 + 20mm? HFT</t>
  </si>
  <si>
    <t>05.02.05.04.06</t>
  </si>
  <si>
    <t xml:space="preserve">            SALIDA DE FUERZA 1-1x6mm2 LSOHX(F)-90 + 1x6mm2 LSOHX(N)-90 +1x6mm2 LSOH(T)-90 + 20mm? PVC-P</t>
  </si>
  <si>
    <t>05.02.05.04.07</t>
  </si>
  <si>
    <t xml:space="preserve">            SALIDA DE FUERZA 3-1x6mm2 LSOHX(F)-90 + 1x6mm2 LSOHX(N)-90 +1x6mm2 LSOH(T)-90 + 20mm? HFT</t>
  </si>
  <si>
    <t>05.02.05.04.08</t>
  </si>
  <si>
    <t xml:space="preserve">            SALIDA DE FUERZA 3-1x6mm2 LSOHX(F)-90 + 1x6mm2 LSOHX(N)-90 +1x6mm2 LSOH(T)-90 + 25mm? HFT</t>
  </si>
  <si>
    <t>05.02.05.04.09</t>
  </si>
  <si>
    <t xml:space="preserve">            SALIDA DE FUERZA 1-1x10mm2 LSOHX(F)-90 + 1x10mm2 LSOHX(N)-90 +1x10mm2 LSOH(T)-90 + 25mm? HFT</t>
  </si>
  <si>
    <t>05.02.05.04.10</t>
  </si>
  <si>
    <t xml:space="preserve">            SALIDA DE FUERZA 3-1x16mm2 LSOHX(F)-90 + 1x16mm2 LSOHX(N)-90 +1x16mm2 LSOH(T)-90 + 35mm? HFT</t>
  </si>
  <si>
    <t>05.02.05.04.11</t>
  </si>
  <si>
    <t xml:space="preserve">            SALIDA DE FUERZA 3-1x16mm2 LSOHX(F)-90 + 1x16mm2 LSOHX(N)-90 +1x16mm2 LSOH(T)-90 + 35mm? PVC-P</t>
  </si>
  <si>
    <t>05.02.05.04.12</t>
  </si>
  <si>
    <t xml:space="preserve">            SALIDA DE FUERZA 3-1x25mm2 LSOHX(F)-90 + 1x25mm2 LSOHX(N)-90 +1x25mm2 LSOH(T)-90 + 35mm? HFT</t>
  </si>
  <si>
    <t>05.02.05.04.13</t>
  </si>
  <si>
    <t xml:space="preserve">            SALIDA DE FUERZA 3-1x35mm2 LSOHX(F)-90 + 1x35mm2 LSOHX(N)-90 +1x35mm2 LSOH(T)-90 + 40mm? PVC-P</t>
  </si>
  <si>
    <t>05.02.05.04.14</t>
  </si>
  <si>
    <t xml:space="preserve">            SALIDA DE FUERZA 1-1x4mm2 LSOH-90(F) + 1x4mm2 LSOH-90(N) + 1x4mm2 LSOH-90(T) - 20mm? PVC-P</t>
  </si>
  <si>
    <t>05.02.05.04.15</t>
  </si>
  <si>
    <t xml:space="preserve">            SALIDA DE FUERZA 1-1x4mm2 LSOH-90(F) + 1x4mm2 LSOH-90(N) + 1x4mm2 LSOH-90(T) - 20mm? CONDUIT</t>
  </si>
  <si>
    <t>05.02.05.04.16</t>
  </si>
  <si>
    <t xml:space="preserve">            SALIDA DE FUERZA 3-1x4mm2 LSOH-90 + 1x4mm2 LSOH-90(T) - 20mm? PVC</t>
  </si>
  <si>
    <t>05.02.05.04.17</t>
  </si>
  <si>
    <t xml:space="preserve">            SALIDA DE FUERZA 3-1x4mm2 LSOH-90 + 1x4mm2 LSOH-90(T) - 25mm? PVC</t>
  </si>
  <si>
    <t>05.02.05.04.18</t>
  </si>
  <si>
    <t xml:space="preserve">            SALIDA DE FUERZA 3-1x6mm2 LSOH-90 + 1x6mm2 LSOH-90(T) - 25mm? PVC</t>
  </si>
  <si>
    <t>05.02.05.04.19</t>
  </si>
  <si>
    <t xml:space="preserve">            SALIDA DE FUERZA 3-1x10mm2 LSOH-90 + 1x6mm2 LSOH-90(T) - 25mm? PVC</t>
  </si>
  <si>
    <t>05.02.05.04.20</t>
  </si>
  <si>
    <t xml:space="preserve">            SALIDA DE FUERZA 3-1x16mm2 LSOH-90 + 1x10mm2 LSOH-90(T) - 35mm? PVC</t>
  </si>
  <si>
    <t>05.02.05.05</t>
  </si>
  <si>
    <t xml:space="preserve">         SALIDA DE AIRE ACONDICIONADO</t>
  </si>
  <si>
    <t>05.02.05.05.01</t>
  </si>
  <si>
    <t xml:space="preserve">            SALIDA DE AIRE ACONDICIONADO 1-1x4mm2 LSOHX(F)-90 + 1x4mm2 LSOHX(N)-90 +1x4mm2 LSOH(T)-90 + 20mm? CONDUIT</t>
  </si>
  <si>
    <t>05.02.05.05.02</t>
  </si>
  <si>
    <t xml:space="preserve">            SALIDA DE AIRE ACONDICIONADO 3-1x4mm2 LSOHX(F)-90 + 1x4mm2 LSOHX(N)-90 +1x4mm2 LSOH(T)-90 + 20mm? CONDUIT</t>
  </si>
  <si>
    <t>05.02.05.05.03</t>
  </si>
  <si>
    <t xml:space="preserve">            SALIDA DE AIRE ACONDICIONADO 1-1x6mm2 LSOHX(F)-90 + 1x6mm2 LSOHX(N)-90 +1x6mm2 LSOH(T)-90 + 20mm? CONDUIT</t>
  </si>
  <si>
    <t>05.02.05.05.04</t>
  </si>
  <si>
    <t xml:space="preserve">            SALIDA DE AIRE ACONDICIONADO 3-1x10mm2 LSOHX(F)-90 + 1x10mm2 LSOHX(N)-90 +1x6mm2 LSOH(T)-90 + 25mm? CONDUIT</t>
  </si>
  <si>
    <t>05.02.05.06</t>
  </si>
  <si>
    <t xml:space="preserve">         SALIDA PARA SEÑALES DEBILES</t>
  </si>
  <si>
    <t>05.02.05.06.01</t>
  </si>
  <si>
    <t xml:space="preserve">            SALIDA PARA ALIMENTACIÓN ELÉCTRICA DE TERMOSTATO</t>
  </si>
  <si>
    <t>05.02.05.06.02</t>
  </si>
  <si>
    <t xml:space="preserve">            SALIDA PARA ALIMENTACIÓN ELÉCTRICA DE BOTONERA</t>
  </si>
  <si>
    <t>05.02.05.06.03</t>
  </si>
  <si>
    <t xml:space="preserve">            SALIDA PARA ALIMENTACIÓN ELÉCTRICA DE CAMARA PTZ</t>
  </si>
  <si>
    <t>05.02.05.07</t>
  </si>
  <si>
    <t xml:space="preserve">         CAJAS DE PASE</t>
  </si>
  <si>
    <t>05.02.05.07.01</t>
  </si>
  <si>
    <t xml:space="preserve">            CAJA DE PASO CUADRADA F°G° 100x100x50MM CON TAPA CIEGA, PESADO DE F°G° 1/16", ADOSADO EN TECHO</t>
  </si>
  <si>
    <t>05.02.05.07.02</t>
  </si>
  <si>
    <t xml:space="preserve">            CAJA DE PASO CUADRADA F°G° 150x150x100MM CON TAPA CIEGA, PESADO DE F°G° 1/16", ADOSADO EN TECHO</t>
  </si>
  <si>
    <t>05.02.05.07.03</t>
  </si>
  <si>
    <t xml:space="preserve">            CAJA DE PASO CUADRADA F°G° 200x200x100MM CON TAPA CIEGA, PESADO DE F°G° 1/16", ADOSADO EN TECHO</t>
  </si>
  <si>
    <t>05.02.05.07.04</t>
  </si>
  <si>
    <t xml:space="preserve">            CAJA DE PASO CUADRADA F°G° 250x250x100MM CON TAPA CIEGA, PESADO DE F°G° 1/16", ADOSADO EN TECHO</t>
  </si>
  <si>
    <t>05.02.05.07.05</t>
  </si>
  <si>
    <t xml:space="preserve">            CAJA DE PASO CUADRADA F°G° 100x100x50MM CON TAPA CIEGA, PESADO DE F°G° 1/16", ADOSADO EN BANDEJA PORTACABLES</t>
  </si>
  <si>
    <t>05.02.05.07.06</t>
  </si>
  <si>
    <t xml:space="preserve">            CAJA DE PASO CUADRADA F°G° 150x150x100MM CON TAPA CIEGA, PESADO DE F°G° 1/16", ADOSADO EN BANDEJA PORTACABLES</t>
  </si>
  <si>
    <t>05.02.05.07.07</t>
  </si>
  <si>
    <t xml:space="preserve">            CAJA DE PASO CUADRADA F°G° 200x200x100MM CON TAPA CIEGA, PESADO DE F°G° 1/16", ADOSADO EN BANDEJA PORTACABLES</t>
  </si>
  <si>
    <t>05.02.05.07.08</t>
  </si>
  <si>
    <t xml:space="preserve">            CAJA DE PASO CUADRADA F°G° 100x100x50MM CON TAPA CIEGA, PESADO DE F°G° 1/16", EMPOTRADO EN MURO h=0.40m</t>
  </si>
  <si>
    <t>05.02.05.07.09</t>
  </si>
  <si>
    <t xml:space="preserve">            CAJA DE PASO CUADRADA F°G° 150x150x100MM CON TAPA CIEGA, PESADO DE F°G° 1/16", EMPOTRADO EN MURO h=0.40m</t>
  </si>
  <si>
    <t>05.02.05.07.10</t>
  </si>
  <si>
    <t xml:space="preserve">            CAJA DE PASO CUADRADA F°G° 200x200x100MM CON TAPA CIEGA, PESADO DE F°G° 1/16", EMPOTRADO EN MURO h=0.40m</t>
  </si>
  <si>
    <t>05.02.05.07.11</t>
  </si>
  <si>
    <t xml:space="preserve">            CAJA DE PASO CUADRADA F°G° 250x250x100MM CON TAPA CIEGA, PESADO DE F°G° 1/16", EMPOTRADO EN MURO h=0.40m</t>
  </si>
  <si>
    <t>05.02.05.07.12</t>
  </si>
  <si>
    <t xml:space="preserve">            CAJA DE PASO CUADRADA F°G° 300x300x100MM CON TAPA CIEGA, PESADO DE F°G° 1/16", EMPOTRADO EN MURO h=0.40m</t>
  </si>
  <si>
    <t>05.02.05.07.13</t>
  </si>
  <si>
    <t xml:space="preserve">            CAJA DE PASO CUADRADA F°G° 150x150x100MM CON TAPA CIEGA, PESADO DE F°G° 1/16", EMPOTRADO EN PISO</t>
  </si>
  <si>
    <t>05.02.05.07.14</t>
  </si>
  <si>
    <t xml:space="preserve">            CAJA DE PASO CUADRADA F°G° 200x200x100MM CON TAPA CIEGA, PESADO DE F°G° 1/16", EMPOTRADO EN PISO</t>
  </si>
  <si>
    <t>05.02.05.07.15</t>
  </si>
  <si>
    <t xml:space="preserve">            CAJA DE PASO CUADRADA F°G° 250x250x100MM CON TAPA CIEGA, PESADO DE F°G° 1/16", EMPOTRADO EN PISO</t>
  </si>
  <si>
    <t>05.02.05.07.16</t>
  </si>
  <si>
    <t xml:space="preserve">            CAJA DE PASO CUADRADA F°G° 300x300x100MM CON TAPA CIEGA, PESADO DE F°G° 1/16", EMPOTRADO EN PISO</t>
  </si>
  <si>
    <t>05.02.05.07.17</t>
  </si>
  <si>
    <t xml:space="preserve">            CAJA DE PASO OCTOGONAL F°G° 100x55MM CON TAPA CIEGA, PESADO DE F°G° 1/16", ADOSADO EN TECHO</t>
  </si>
  <si>
    <t>05.02.06</t>
  </si>
  <si>
    <t xml:space="preserve">      INTERRUPTORES TERMOMAGNETICOS</t>
  </si>
  <si>
    <t>05.02.06.01</t>
  </si>
  <si>
    <t xml:space="preserve">         INTERRUPTOR TERMOMAGNETICO 2x20A</t>
  </si>
  <si>
    <t>05.02.06.02</t>
  </si>
  <si>
    <t xml:space="preserve">         INTERRUPTOR TERMOMAGNETICO 3x20A</t>
  </si>
  <si>
    <t>05.02.06.03</t>
  </si>
  <si>
    <t xml:space="preserve">         INTERRUPTOR TERMOMAGNETICO 4x20A</t>
  </si>
  <si>
    <t>05.02.07</t>
  </si>
  <si>
    <t xml:space="preserve">      TUBERIAS Y ACCESORIOS PVC SAP / CONDUIT EMT</t>
  </si>
  <si>
    <t>05.02.07.01</t>
  </si>
  <si>
    <t xml:space="preserve">         TUBERIA CONDUIT EMT</t>
  </si>
  <si>
    <t>05.02.07.01.01</t>
  </si>
  <si>
    <t xml:space="preserve">            TUBERIA METALICA EMT (ELECTRICAS) D=20 mm</t>
  </si>
  <si>
    <t>05.02.07.02</t>
  </si>
  <si>
    <t xml:space="preserve">         TUBERIAS PVC SAP</t>
  </si>
  <si>
    <t>05.02.07.02.01</t>
  </si>
  <si>
    <t xml:space="preserve">            TUBERIA PVC-P (ELECTRICAS) D = 100 mm</t>
  </si>
  <si>
    <t>05.02.07.02.02</t>
  </si>
  <si>
    <t xml:space="preserve">            TUBERIA PVC-P (ELECTRICAS) D = 80 mm</t>
  </si>
  <si>
    <t>05.02.07.02.03</t>
  </si>
  <si>
    <t xml:space="preserve">            TUBERIA PVC-P (ELECTRICAS) D = 65 mm</t>
  </si>
  <si>
    <t>05.02.07.02.04</t>
  </si>
  <si>
    <t xml:space="preserve">            TUBERIA PVC-P (ELECTRICAS) D = 55 mm</t>
  </si>
  <si>
    <t>05.02.07.02.05</t>
  </si>
  <si>
    <t xml:space="preserve">            TUBERIA PVC-P (ELECTRICAS) D = 50 mm</t>
  </si>
  <si>
    <t>05.02.07.02.06</t>
  </si>
  <si>
    <t xml:space="preserve">            TUBERIA PVC-P (ELECTRICAS) D = 40 mm</t>
  </si>
  <si>
    <t>05.02.07.02.07</t>
  </si>
  <si>
    <t xml:space="preserve">            TUBERIA PVC-P (ELECTRICAS) D = 25 mm</t>
  </si>
  <si>
    <t>05.02.07.02.08</t>
  </si>
  <si>
    <t xml:space="preserve">            TUBERIA PVC-P (ELECTRICAS) D = 20 mm</t>
  </si>
  <si>
    <t>05.02.07.03</t>
  </si>
  <si>
    <t xml:space="preserve">         TUBERIAS HFT</t>
  </si>
  <si>
    <t>05.02.07.03.01</t>
  </si>
  <si>
    <t xml:space="preserve">            TUBERIA HFT(ELECTRICIDAD) D=20mm</t>
  </si>
  <si>
    <t>05.02.08</t>
  </si>
  <si>
    <t xml:space="preserve">      BANDEJAS PORTACABLE</t>
  </si>
  <si>
    <t>05.02.08.01</t>
  </si>
  <si>
    <t xml:space="preserve">         BANDEJA METALICA PERFORADA 300x100mm (incl. Soportes y accesorios)</t>
  </si>
  <si>
    <t>05.02.08.02</t>
  </si>
  <si>
    <t xml:space="preserve">         BANDEJA METALICA PERFORADA 400x100mm (incl. Soportes y accesorios)</t>
  </si>
  <si>
    <t>05.02.08.03</t>
  </si>
  <si>
    <t xml:space="preserve">         BANDEJA METALICA PERFORADA 500x100mm (incl. Soportes y accesorios)</t>
  </si>
  <si>
    <t>05.02.08.04</t>
  </si>
  <si>
    <t xml:space="preserve">         BANDEJA METALICA PERFORADA 600x100mm (incl. Soportes y accesorios)</t>
  </si>
  <si>
    <t>05.02.08.05</t>
  </si>
  <si>
    <t xml:space="preserve">         CURVA HORIZONTAL 90° BANDEJA PERFORADA 300x100mm</t>
  </si>
  <si>
    <t>05.02.08.06</t>
  </si>
  <si>
    <t xml:space="preserve">         DERIVACION METALICA TEE HORIZONTAL 300x100mm</t>
  </si>
  <si>
    <t>05.02.08.07</t>
  </si>
  <si>
    <t xml:space="preserve">         DERIVACION METALICA CRUZ HORIZONTAL 300x100mm</t>
  </si>
  <si>
    <t>05.02.08.08</t>
  </si>
  <si>
    <t xml:space="preserve">         DERIVACION METALICA TEE HORIZONTAL 500x100mm</t>
  </si>
  <si>
    <t>05.02.08.09</t>
  </si>
  <si>
    <t xml:space="preserve">         DERIVACION METALICA CODO HORIZONTAL 500x100mm</t>
  </si>
  <si>
    <t>05.02.08.10</t>
  </si>
  <si>
    <t xml:space="preserve">         DERIVACION METALICA CRUZ HORIZONTAL 500x100mm</t>
  </si>
  <si>
    <t>05.02.08.11</t>
  </si>
  <si>
    <t xml:space="preserve">         DERIVACION METALICA TEE HORIZONTAL 600x100mm</t>
  </si>
  <si>
    <t>05.02.08.12</t>
  </si>
  <si>
    <t xml:space="preserve">          ATERRAMIENTO DE BANDEJA, CABLE DE COBRE DESNUDO Y ACCESORIOS</t>
  </si>
  <si>
    <t>05.02.09</t>
  </si>
  <si>
    <t xml:space="preserve">      ALIMENTADORES</t>
  </si>
  <si>
    <t>05.02.09.01</t>
  </si>
  <si>
    <t xml:space="preserve">         ALIMENTADOR: BUS BARRA 4000A</t>
  </si>
  <si>
    <t>05.02.09.02</t>
  </si>
  <si>
    <t xml:space="preserve">         ALIMENTADOR: BUS BARRA 2500A</t>
  </si>
  <si>
    <t>05.02.09.03</t>
  </si>
  <si>
    <t xml:space="preserve">         ALIMENTADOR: 6(3 - 1 x 240 mm2  (F) + 1 x 240 mm2  N2XOH(N) + 1 x 120 mm2   (T))/ LSOH-XLPE(90°) </t>
  </si>
  <si>
    <t>05.02.09.04</t>
  </si>
  <si>
    <t xml:space="preserve">         ALIMENTADOR: 4(3 - 1 x 240 mm2  (F) + 1 x 240 mm2  (N) + 1 x 120 mm2  (T))/LSOH-XLPE(90°) </t>
  </si>
  <si>
    <t>05.02.09.05</t>
  </si>
  <si>
    <t xml:space="preserve">         ALIMENTADOR: 4(3 - 1 x 240 mm2  (F) + 1 x 240 mm2 (N) + 1 x 150 mm2   (T))/LSOH-XLPE(90°) </t>
  </si>
  <si>
    <t>05.02.09.06</t>
  </si>
  <si>
    <t xml:space="preserve">         ALIMENTADOR: 2(3 - 1 x 240 mm2  (F) + 1 x 240 mm2  (N) + 1 x 120 mm2   (T))/LSOH-XLPE(90°) </t>
  </si>
  <si>
    <t>05.02.09.07</t>
  </si>
  <si>
    <t xml:space="preserve">         ALIMENTADOR: 2(3 - 1 x 240 mm2  (F) + 1 x 240 mm2  (N) + 1 x 25 mm2   (T))/LSOH-XLPE(90°) </t>
  </si>
  <si>
    <t>05.02.09.08</t>
  </si>
  <si>
    <t xml:space="preserve">         ALIMENTADOR: 3 - 1 x 120 mm2  (F) + 1 x 120 mm2  (N) + 1 x 16 mm2  (T))/LSOH-XLPE(90°) </t>
  </si>
  <si>
    <t>05.02.09.09</t>
  </si>
  <si>
    <t xml:space="preserve">         ALIMENTADOR: 3 - 1 x 120 mm2  (F) + 1 x 120 mm2  (N) + 1 x 25 mm2   (T))/LSOH-XLPE(90°) </t>
  </si>
  <si>
    <t>05.02.09.10</t>
  </si>
  <si>
    <t xml:space="preserve">         ALIMENTADOR: 2[3-1x120mm2 (F)+1x120mm2 (N) +1x25mm2 (T)/LSOH-XLPE(90°) </t>
  </si>
  <si>
    <t>05.02.09.11</t>
  </si>
  <si>
    <t xml:space="preserve">         ALIMENTADOR: 2(3 - 1 x 95 mm2  (F) + 1 x 95 mm2  (N) + 1 x 25 mm2   (T))/LSOH-XLPE(90°) </t>
  </si>
  <si>
    <t>05.02.09.12</t>
  </si>
  <si>
    <t xml:space="preserve">         ALIMENTADOR: 3 - 1 x 95 mm2  (F) + 1 x 95 mm2  (N) + 1 x 16 mm2   (T) / LSOH-XLPE(90°) </t>
  </si>
  <si>
    <t>05.02.09.13</t>
  </si>
  <si>
    <t xml:space="preserve">         ALIMENTADOR: 3 - 1 x 70 mm2  (F) + 1 x 70 mm2  (N) + 1 x 25 mm2  (T)/LSOH-XLPE(90°) </t>
  </si>
  <si>
    <t>05.02.09.14</t>
  </si>
  <si>
    <t xml:space="preserve">         ALIMENTADOR: 3 - 1 x 70 mm2  (F) + 1 x 70 mm2  (N) + 1 x 16 mm2  (T)/LSOH-XLPE(90°) </t>
  </si>
  <si>
    <t>05.02.09.15</t>
  </si>
  <si>
    <t xml:space="preserve">         ALIMENTADOR: 3 - 1 x 70 mm2  (F) + 1 x 70 mm2  (N) + 1 x 10 mm2   (T) / LSOH-XLPE(90°) </t>
  </si>
  <si>
    <t>05.02.09.16</t>
  </si>
  <si>
    <t xml:space="preserve">         ALIMENTADOR: 3 - 1 x 50 mm2  (F) + 1 x 50 mm2  (N) + 1 x 16 mm2   (T) /LSOH-XLPE(90°) </t>
  </si>
  <si>
    <t>05.02.09.17</t>
  </si>
  <si>
    <t xml:space="preserve">         ALIMENTADOR: 3 - 1 x 50 mm2  (F) + 1 x 50 mm2  (N) + 1 x 10 mm2   (T) /LSOH-XLPE(90°) </t>
  </si>
  <si>
    <t>05.02.09.18</t>
  </si>
  <si>
    <t xml:space="preserve">         ALIMENTADOR: 3-1x35mm2 (F)+1x35mm2 (N) +1x16mm2 (T) / LSOH-XLPE(90°) </t>
  </si>
  <si>
    <t>05.02.09.19</t>
  </si>
  <si>
    <t xml:space="preserve">         ALIMENTADOR: 3-1x35mm2 (F)+1x35mm2 (N) +1x10mm2 (T) / LSOH-XLPE(90°) </t>
  </si>
  <si>
    <t>05.02.09.20</t>
  </si>
  <si>
    <t xml:space="preserve">         ALIMENTADOR: 3-1x35mm2 (F)+1x35mm2 (N) +1x6mm2 (T) LSOH-XLPE(90°) </t>
  </si>
  <si>
    <t>05.02.09.21</t>
  </si>
  <si>
    <t xml:space="preserve">         ALIMENTADOR: 3 - 1 x 25 mm2  (F) + 1 x 25 mm2  (N) + 1 x 10 mm2   (T) / LSOH-XLPE(90°) </t>
  </si>
  <si>
    <t>05.02.09.22</t>
  </si>
  <si>
    <t xml:space="preserve">         ALIMENTADOR: 3 - 1 x 25 mm2  (F) + 1 x 25 mm2  (N) + 1 x 6 mm2   (T) LSOH-XLPE(90°) </t>
  </si>
  <si>
    <t>05.02.09.23</t>
  </si>
  <si>
    <t xml:space="preserve">         ALIMENTADOR: 3 - 1 x 25 mm2  H(F) + 1 x 25 mm2  (N) + 1 x 4 mm2   (T)LSOH-XLPE(90°) </t>
  </si>
  <si>
    <t>05.02.09.24</t>
  </si>
  <si>
    <t xml:space="preserve">         ALIMENTADOR: 3 - 1 x 16 mm2  (F) + 1 x 16 mm2  (N) + 1 x 10 mm2   (T)LSOH-XLPE(90°) </t>
  </si>
  <si>
    <t>05.02.09.25</t>
  </si>
  <si>
    <t xml:space="preserve">         ALIMENTADOR: 3 - 1 x 16 mm2  (F) + 1 x 16 mm2  (N) + 1 x 6 mm2   (T) /LSOH-XLPE(90°) </t>
  </si>
  <si>
    <t>05.02.09.26</t>
  </si>
  <si>
    <t xml:space="preserve">         ALIMENTADOR: 3 - 1 x 16 mm2  (F) + 1 x 16 mm2  (N) + 1 x 4 mm2   (T) /LSOH-XLPE(90°) </t>
  </si>
  <si>
    <t>05.02.09.27</t>
  </si>
  <si>
    <t xml:space="preserve">         ALIMENTADOR: 3 - 1 x 10 mm2  (F) + 1 x 10 mm2  (N) + 1 x 6 mm2   (T) /LSOH-XLPE(90°) </t>
  </si>
  <si>
    <t>05.02.09.28</t>
  </si>
  <si>
    <t xml:space="preserve">         ALIMENTADOR: 3 - 1 x 10 mm2  (F) + 1 x 10 mm2  (N) + 1 x 4 mm2   (T) /LSOH-XLPE(90°) </t>
  </si>
  <si>
    <t>05.02.09.29</t>
  </si>
  <si>
    <t xml:space="preserve">         ALIMENTADOR: 3 - 1 x 6 mm2  (F) + 1 x 6 mm2  (N) + 1 x 4 mm2   (T) /LSOH-XLPE(90°) </t>
  </si>
  <si>
    <t>05.02.09.30</t>
  </si>
  <si>
    <t xml:space="preserve">         ALIMENTADOR: 3 - 1 x 4 mm2  (F) + 1 x 4 mm2  (N) + 1 x 4 mm2   (T)  /LSOH-XLPE(90°) </t>
  </si>
  <si>
    <t>05.02.09.31</t>
  </si>
  <si>
    <t xml:space="preserve">         ALIMENTADOR: 1 - 1 x 25 mm2  (F) + 1 x 25 mm2  (N) + 1 x 6 mm2  (T) /LSOH-XLPE(90°) </t>
  </si>
  <si>
    <t>05.02.09.32</t>
  </si>
  <si>
    <t xml:space="preserve">         ALIMENTADOR: 1 - 1 x 16 mm2  (F) + 1 x 16 mm2  (N) + 1 x 6 mm2   (T) /LSOH-XLPE(90°) </t>
  </si>
  <si>
    <t>05.02.09.33</t>
  </si>
  <si>
    <t xml:space="preserve">         ALIMENTADOR: 1 - 1 x 6 mm2  (F) + 1 x 6 mm2  (N) + 1 x 4 mm2   (T) /LSOH-XLPE(90°) </t>
  </si>
  <si>
    <t>05.02.09.34</t>
  </si>
  <si>
    <t xml:space="preserve">         ALIMENTADOR: 1 - 1 x 4 mm2  (F) + 1 x 4 mm2  (N) + 1 x 4 mm2   (T) /LSOH-XLPE(90°) </t>
  </si>
  <si>
    <t>05.02.09.35</t>
  </si>
  <si>
    <t xml:space="preserve">         ALIMENTADOR: 3- 1 x 150 mm2  (F) + 1 x 150 mm2  (N) + 1 x 16 mm2   (T) /LSOH-80</t>
  </si>
  <si>
    <t>05.02.09.36</t>
  </si>
  <si>
    <t xml:space="preserve">         ALIMENTADOR: 3- 1 x 16 mm2  (F) + 1 x 16 mm2  (N) + 1 x 4 mm2   (T) /LSOH-80</t>
  </si>
  <si>
    <t>05.02.09.37</t>
  </si>
  <si>
    <t xml:space="preserve">         ALIMENTADOR: 3- 1 x 10 mm2  (F) + 1 x 10 mm2  (N) + 1 x 4 mm2   (T) /LSOH-80</t>
  </si>
  <si>
    <t>05.02.09.38</t>
  </si>
  <si>
    <t xml:space="preserve">         ALIMENTADOR: 3- 1 x 6 mm2  (F) + 1 x 6 mm2  (N) + 1 x 4 mm2   (T) /LSOH-80</t>
  </si>
  <si>
    <t>05.02.09.39</t>
  </si>
  <si>
    <t xml:space="preserve">         ALIMENTADOR: 3- 1 x 4 mm2  (F) + 1 x 4 mm2  (N) + 1 x 4 mm2   (T) /LSOH-80</t>
  </si>
  <si>
    <t>05.02.09.40</t>
  </si>
  <si>
    <t xml:space="preserve">         ALIMENTADOR: 1 - 1 x 16 mm2  (F) + 1 x 16 mm2  (N) + 1 x 4 mm2   (T) /LSOH-80</t>
  </si>
  <si>
    <t>05.02.09.41</t>
  </si>
  <si>
    <t xml:space="preserve">         ALIMENTADOR: 1 - 1 x 10 mm2  (F) + 1 x 10 mm2  (N) + 1 x 4 mm2   (T) /LSOH-80</t>
  </si>
  <si>
    <t>05.02.09.42</t>
  </si>
  <si>
    <t xml:space="preserve">         ALIMENTADOR: 1 - 1 x 6 mm2  (F) + 1 x 6 mm2  (N) + 1 x 4 mm2   (T) /LSOH-80</t>
  </si>
  <si>
    <t>05.02.09.43</t>
  </si>
  <si>
    <t xml:space="preserve">         ALIMENTADOR: 1 - 1 x 4 mm2  (F) + 1 x 4 mm2  (N) + 1 x 4 mm2   (T) /LSOH-80</t>
  </si>
  <si>
    <t>05.02.10</t>
  </si>
  <si>
    <t xml:space="preserve">      TABLEROS PRINCIPALES</t>
  </si>
  <si>
    <t>05.02.10.01</t>
  </si>
  <si>
    <t xml:space="preserve">         TABLERO GENERAL NORMAL TGN DEL TIPO AUTOSOPORTADO</t>
  </si>
  <si>
    <t>05.02.10.02</t>
  </si>
  <si>
    <t xml:space="preserve">         TABLERO GENERAL NORMAL DE FUERZA TGFN DEL TIPO AUTOSOPORTADO.</t>
  </si>
  <si>
    <t>05.02.10.03</t>
  </si>
  <si>
    <t xml:space="preserve">         SUB TABLERO GENERAL NORMAL STGN-A DEL TIPO AUTOSOPORTADO</t>
  </si>
  <si>
    <t>05.02.10.04</t>
  </si>
  <si>
    <t xml:space="preserve">         SUB TABLERO GENERAL NORMAL STGN-B DEL TIPO AUTOSOPORTADO</t>
  </si>
  <si>
    <t>05.02.10.05</t>
  </si>
  <si>
    <t xml:space="preserve">         SUB TABLERO GENERAL NORMAL STGN-C DEL TIPO AUTOSOPORTADO</t>
  </si>
  <si>
    <t>05.02.10.06</t>
  </si>
  <si>
    <t xml:space="preserve">         SUBTABLERO GENERAL NORMAL DE FUERZA STGNF-A;  DEL TIPO AUTOSOPORTADO.</t>
  </si>
  <si>
    <t>05.02.10.07</t>
  </si>
  <si>
    <t xml:space="preserve">         SUBTABLERO GENERAL NORMAL DE FUERZA STGNF-B;  DEL TIPO AUTOSOPORTADO.</t>
  </si>
  <si>
    <t>05.02.10.08</t>
  </si>
  <si>
    <t xml:space="preserve">         SUBTABLERO GENERAL NORMAL DE FUERZA STGNF-C; DEL TIPO AUTOSOPORTADO.</t>
  </si>
  <si>
    <t>05.02.10.09</t>
  </si>
  <si>
    <t xml:space="preserve">         TABLERO GENERAL DE TRANSFERENCIA AUTOMATICA TTA.1 DEL TIPO AUTOSOPORTADO.</t>
  </si>
  <si>
    <t>05.02.10.10</t>
  </si>
  <si>
    <t xml:space="preserve">         TABLERO GENERAL DE TRANSFERENCIA AUTOMATICA TTA.2 DEL TIPO AUTOSOPORTADO.</t>
  </si>
  <si>
    <t>05.02.10.11</t>
  </si>
  <si>
    <t xml:space="preserve">         TABLERO GENERAL DE TRANSFERENCIA AUTOMATICA TTA.3 DEL TIPO AUTOSOPORTADO.</t>
  </si>
  <si>
    <t>05.02.10.12</t>
  </si>
  <si>
    <t xml:space="preserve">         TABLERO GENERAL EMERGENCIA  TGE DEL TIPO AUTOSOPORTADO.</t>
  </si>
  <si>
    <t>05.02.10.13</t>
  </si>
  <si>
    <t xml:space="preserve">         TABLERO GENERAL DE EMERGENCIA DE FUERZA  TGFE  DEL TIPO AUTOSOPORTADO.</t>
  </si>
  <si>
    <t>05.02.10.14</t>
  </si>
  <si>
    <t xml:space="preserve">         SUBTABLERO GENERAL EMERGENCIA  STGE.A DEL TIPO AUTOSOPORTADO.</t>
  </si>
  <si>
    <t>05.02.10.15</t>
  </si>
  <si>
    <t xml:space="preserve">         SUBTABLERO GENERAL EMERGENCIA  STGE.B DEL TIPO AUTOSOPORTADO.</t>
  </si>
  <si>
    <t>05.02.10.16</t>
  </si>
  <si>
    <t xml:space="preserve">         SUBTABLERO GENERAL EMERGENCIA  STGE.C DEL TIPO AUTOSOPORTADO</t>
  </si>
  <si>
    <t>05.02.10.17</t>
  </si>
  <si>
    <t xml:space="preserve">         SUBTABLERO DE EMERGENCIA FUERZA SOTANO STGFE.B; DEL TIPO AUTOSOPORTADO.</t>
  </si>
  <si>
    <t>05.02.10.18</t>
  </si>
  <si>
    <t xml:space="preserve">         SUBTABLERO DE EMERGENCIA FUERZA SOTANO STGFE.C; DEL TIPO AUTOSOPORTADO.</t>
  </si>
  <si>
    <t>05.02.10.19</t>
  </si>
  <si>
    <t xml:space="preserve">         TABLERO GENERAL DE TRANSFERENCIA AUTOMATICA SIST. CONTRA INCENDIO DEL TIPO AUTOSOPORTADO.</t>
  </si>
  <si>
    <t>05.02.10.20</t>
  </si>
  <si>
    <t xml:space="preserve">         TABLERO EMERGENCIA TEM.B DEL TIPO AUTOSOPORTADO</t>
  </si>
  <si>
    <t>05.02.10.21</t>
  </si>
  <si>
    <t xml:space="preserve">         TABLERO EMERGENCIA TEM.C DEL TIPO ADOSADO</t>
  </si>
  <si>
    <t>05.02.10.22</t>
  </si>
  <si>
    <t xml:space="preserve">         TABLERO GENERAL ESTABILIZADO EQUI. MEDICO TGES.EI  DEL TIPO AUTOSOPORTADO.</t>
  </si>
  <si>
    <t>05.02.10.23</t>
  </si>
  <si>
    <t xml:space="preserve">         TABLERO GENERAL ESTABILIZADO EQUI. MEDICO STGES.EI.A DEL TIPO AUTOSOPORTADO</t>
  </si>
  <si>
    <t>05.02.10.24</t>
  </si>
  <si>
    <t xml:space="preserve">         TABLERO GENERAL ESTABILIZADO EQUI. MEDICO STGES.EI.B DEL TIPO AUTOSOPORTADO</t>
  </si>
  <si>
    <t>05.02.10.25</t>
  </si>
  <si>
    <t xml:space="preserve">         TABLERO GENERAL ESTABILIZADO EQUI. MEDICO STGES.EI.C DEL TIPO AUTOSOPORTADO</t>
  </si>
  <si>
    <t>05.02.10.26</t>
  </si>
  <si>
    <t xml:space="preserve">         TABLERO GENERAL ESTABILIZADO EQUI. MEDICO TGES.EM DEL TIPO AUTOSOPORTADO</t>
  </si>
  <si>
    <t>05.02.10.27</t>
  </si>
  <si>
    <t xml:space="preserve">         TABLERO GENERAL ESTABILIZADO EQUI. MEDICO STGES.EM.B DEL TIPO AUTOSOPORTADO</t>
  </si>
  <si>
    <t>05.02.10.28</t>
  </si>
  <si>
    <t xml:space="preserve">         TABLERO GENERAL ESTABILIZADO EQUI. MEDICO STGES.EM.C DEL TIPO AUTOSOPORTADO</t>
  </si>
  <si>
    <t>05.02.10.29</t>
  </si>
  <si>
    <t xml:space="preserve">         TABLERO BYPASS T.BP-EI; DEL TIPO AUTOSOPORTADO</t>
  </si>
  <si>
    <t>05.02.10.30</t>
  </si>
  <si>
    <t xml:space="preserve">         TABLERO BYPASS T.BP-EM; DEL TIPO AUTOSOPORTADO</t>
  </si>
  <si>
    <t>05.02.10.31</t>
  </si>
  <si>
    <t xml:space="preserve">         TABLERO BYPASS T.BP-DC; DEL TIPO ADOSADO</t>
  </si>
  <si>
    <t>05.02.10.32</t>
  </si>
  <si>
    <t xml:space="preserve">         TABLERO DE CONTROL Y SINCRONIZACION TSC; DEL TIPO AUTOSOPORTADO.</t>
  </si>
  <si>
    <t>05.02.10.33</t>
  </si>
  <si>
    <t xml:space="preserve">         TABLERO DE FILTRO ACTIVO</t>
  </si>
  <si>
    <t>05.02.11</t>
  </si>
  <si>
    <t xml:space="preserve">      TABLEROS DE DISTRIBUCION</t>
  </si>
  <si>
    <t>05.02.11.01</t>
  </si>
  <si>
    <t xml:space="preserve">         TABLERO DE DISTRIBUCION NORMAL (TDN-D), DEL TIPO ADOSADO, 380/220V, 3F+N+T, 60HZ, 48 POLOS + 17 INT. DIFERENCIAL</t>
  </si>
  <si>
    <t>05.02.11.02</t>
  </si>
  <si>
    <t xml:space="preserve">         TABLERO DE DISTRIBUCION SIST. NORMAL Y EMERGENCIA - SOTANO (TDN-F2 / TDE-F2); DEL TIPO EMPOTRADO, 380/220V, 3F+N+T, 60HZ; 36 POLOS + 08 INT. DIFERENCIAL + 1 INT. HORARIO</t>
  </si>
  <si>
    <t>05.02.11.03</t>
  </si>
  <si>
    <t xml:space="preserve">         TABLERO DE DISTRIBUCION SIST. NORMAL - SOTANO (TFN-COC); DEL TIPO ADOSADO, 380/220V, 3F+N+T, 60HZ; 54 POLOS + 19 INT. DIFERENCIAL</t>
  </si>
  <si>
    <t>05.02.11.04</t>
  </si>
  <si>
    <t xml:space="preserve">         TABLERO DE DISTRIBUCION SIST. NORMAL Y EMERGENCIA - SOTANO (TDN-E / TDE-E); DEL TIPO EMPOTRADO, 380/220V, 3F+N+T, 60HZ; 48 POLOS + 14 INT. DIFERENCIAL + 1 INT. HORARIO</t>
  </si>
  <si>
    <t>05.02.11.05</t>
  </si>
  <si>
    <t xml:space="preserve">         TABLERO DE DISTRIBUCION SIST. NORMAL Y EMERGENCIA - SOTANO (TDN-G / TDE-G); DEL TIPO EMPOTRADO, 380/220V, 3F+N+T, 60HZ; 66 POLOS + 16 INT. DIFERENCIAL + 1 INT. HORARIO</t>
  </si>
  <si>
    <t>05.02.11.06</t>
  </si>
  <si>
    <t xml:space="preserve">         TABLERO DE DISTRIBUCION SIST. NORMAL - SOTANO (TDN-H); DEL TIPO ADOSADO, 380/220V, 3F+N+T, 60HZ; 18 POLOS + 03 INT. DIFERENCIAL</t>
  </si>
  <si>
    <t>05.02.11.07</t>
  </si>
  <si>
    <t xml:space="preserve">         TABLERO DE DISTRIBUCION SIST. NORMAL Y EMERGENCIA - SOTANO (TDN-F1 / TDE-F1); DEL TIPO EMPOTRADO, 380/220V, 3F+N+T, 60HZ</t>
  </si>
  <si>
    <t>05.02.11.08</t>
  </si>
  <si>
    <t xml:space="preserve">         TABLERO DE DISTRIBUCION SIST. NORMAL - SOTANO (TDN.C-S); DEL TIPO ADOSADO, 380/220V, 3F+N+T, 60HZ; 84 POLOS + 34 INT. DIFERENCIAL</t>
  </si>
  <si>
    <t>05.02.11.09</t>
  </si>
  <si>
    <t xml:space="preserve">         TABLERO DE DISTRIBUCION SIST. FUERZA NORMAL - SOTANO (TFN-RS); DEL TIPO ADOSADO, 380/220V, 3F+N+T, 60HZ; 12 POLOS + 01 INT. DIFERENCIAL</t>
  </si>
  <si>
    <t>05.02.11.10</t>
  </si>
  <si>
    <t xml:space="preserve">         TABLERO DE DISTRIBUCION SIST. NORMAL - SOTANO (TFN-LAV); DEL TIPO AUTOSOPOERTADO, 380/220V, 3F+N+T, 60HZ; 84 POLOS + 36 INT. DIFERENCIAL</t>
  </si>
  <si>
    <t>05.02.11.11</t>
  </si>
  <si>
    <t xml:space="preserve">         TABLERO DE DISTRIBUCION SIST. NORMAL - PRIMER PISO (TDN.A-1P); DEL TIPO ADOSADO, 380/220V, 3F+N+T, 60HZ; 36 POLOS + 15 INT. DIFERENCIAL</t>
  </si>
  <si>
    <t>05.02.11.12</t>
  </si>
  <si>
    <t xml:space="preserve">         TABLERO DE DISTRIBUCION SIST. NORMAL - PRIMER PISO (TDN.C-1P); DEL TIPO AUTOSOPORTADO, 380/220V, 3F+N+T, 60HZ; 84 POLOS + 36 INT. DIFERENCIAL</t>
  </si>
  <si>
    <t>05.02.11.13</t>
  </si>
  <si>
    <t xml:space="preserve">         TABLERO DE DISTRIBUCION SIST. NORMAL - PRIMER PISO (TDN.B-1P.1); DEL TIPO EMPOTRADO, 380/220V, 3F+N+T, 60HZ; 36 POLOS + 14 INT. DIFERENCIAL</t>
  </si>
  <si>
    <t>05.02.11.14</t>
  </si>
  <si>
    <t xml:space="preserve">         TABLERO DE DISTRIBUCION SIST. NORMAL - PRIMER PISO (TDN.B-1P); DEL TIPO ADOSADO, 380/220V, 3F+N+T, 60HZ; 54 POLOS + 22 INT. DIFERENCIAL</t>
  </si>
  <si>
    <t>05.02.11.15</t>
  </si>
  <si>
    <t xml:space="preserve">         TABLERO DE DISTRIBUCION SIST. NORMAL - PRIMER PISO (TFN-RX); DEL TIPO EMPOTRADO, 380/220V, 3F+N+T, 60HZ; 12 POLOS</t>
  </si>
  <si>
    <t>05.02.11.16</t>
  </si>
  <si>
    <t xml:space="preserve">         TABLERO DE DISTRIBUCION SIST. NORMAL - PRIMER PISO (TFN.B-1P); DEL TIPO ADOSADO, 380/220V, 3F+N+T, 60HZ; 12 POLOS + 02 INT. DIFERENCIAL</t>
  </si>
  <si>
    <t>05.02.11.17</t>
  </si>
  <si>
    <t xml:space="preserve">         TABLERO DE DISTRIBUCION SIST. NORMAL - SEGUNDO PISO (TFN.C-AZ); DEL TIPO ADOSADO, 380/220V, 3F+N+T, 60HZ; 18 POLOS + 04 INT. DIFERENCIAL</t>
  </si>
  <si>
    <t>05.02.11.18</t>
  </si>
  <si>
    <t xml:space="preserve">         TABLERO DE DISTRIBUCION SIST. NORMAL - PRIMER PISO (TFN.A-1P); DEL TIPO ADOSADO, 380/220V, 3F+N+T, 60HZ; 12 POLOS + 03 INT. DIFERENCIAL</t>
  </si>
  <si>
    <t>05.02.11.19</t>
  </si>
  <si>
    <t xml:space="preserve">         TABLERO DE DISTRIBUCION SIST. NORMAL - SEGUNDO PISO (TDN.A-2P); DEL TIPO ADOSADO, 380/220V, 3F+N+T, 60HZ; 66 POLOS + 25 INT. DIFERENCIAL + 02 INT. HORARIO</t>
  </si>
  <si>
    <t>05.02.11.20</t>
  </si>
  <si>
    <t xml:space="preserve">         TABLERO DE DISTRIBUCION SIST. NORMAL - SEGUNDO PISO (TDN.B-2P.1); DEL TIPO ADOSADO, 380/220V, 3F+N+T, 60HZ; 36 POLOS + 13 INT. DIFERENCIAL + 01 INT. HORARIO</t>
  </si>
  <si>
    <t>05.02.11.21</t>
  </si>
  <si>
    <t xml:space="preserve">         TABLERO DE DISTRIBUCION SIST. NORMAL - SEGUNDO PISO (TDN.B-2P); DEL TIPO AUTOSOPORTADO, 380/220V, 3F+N+T, 60HZ; 80 POLOS + 34 INT. DIFERENCIAL + 03 INT. HORARIO</t>
  </si>
  <si>
    <t>05.02.11.22</t>
  </si>
  <si>
    <t xml:space="preserve">         TABLERO DE DISTRIBUCION SIST. NORMAL - TERCER PISO (TDN.A-3P); DEL TIPO AUTOSOPORTADO, 380/220V, 3F+N+T, 60HZ; 80 POLOS + 34 INT. DIF. + 02 INT. HORARIO</t>
  </si>
  <si>
    <t>05.02.11.23</t>
  </si>
  <si>
    <t xml:space="preserve">         TABLERO DE DISTRIBUCION SIST. NORMAL - TERCER PISO (TDN.B-3P.1); DEL TIPO ADOSADO, 380/220V, 3F+N+T, 60HZ; 42 POLOS + 16 INT. DIFERENCIAL + 01 INT. HORARIO</t>
  </si>
  <si>
    <t>05.02.11.24</t>
  </si>
  <si>
    <t xml:space="preserve">         TABLERO DE DISTRIBUCION SIST. NORMAL - TERCER PISO (TDN.B-3P); DEL TIPO AUTOSOPORTADO, 380/220V, 3F+N+T, 60HZ; 72 POLOS + 27 INT. DIFERENCIAL + 02 INT. HORARIOS</t>
  </si>
  <si>
    <t>05.02.11.25</t>
  </si>
  <si>
    <t xml:space="preserve">         TABLERO DE DISTRIBUCION SIST. NORMAL - TERCER PISO (TFN.A-3P); DEL TIPO ADOSADO, 380/220V, 3F+N+T, 60HZ; 24 POLOS + 08 INT. DIFERENCIAL</t>
  </si>
  <si>
    <t>05.02.11.26</t>
  </si>
  <si>
    <t xml:space="preserve">         TABLERO DE DISTRIBUCION SIST. NORMAL - AZOTEA (TFN.A-AZ); DEL TIPO AUTOSOPORTADO, 380/220V, 3F+N+T, 60HZ; 54 POLOS + 13 INT. DIFERENCIAL</t>
  </si>
  <si>
    <t>05.02.11.27</t>
  </si>
  <si>
    <t xml:space="preserve">         TABLERO DE DISTRIBUCION SIST. NORMAL - AZOTEA (TFN-CH); DEL TIPO ADOSADO, 380/220V, 3F+N+T, 60HZ; 12 POLOS</t>
  </si>
  <si>
    <t>05.02.11.28</t>
  </si>
  <si>
    <t xml:space="preserve">         TABLERO DE DISTRIBUCION NORMAL (TC-BN), DEL TIPO AUTOSOPORTADO, 380/220V, 3F+N+T, 60HZ, 72 POLOS + 27 INT. DIFERENCIAL</t>
  </si>
  <si>
    <t>05.02.11.29</t>
  </si>
  <si>
    <t xml:space="preserve">         TABLERO DE DISTRIBUCION SIST. NORMAL - AZOTEA (TFN.B-AZ); DEL TIPO ADOSADO, 380/220V, 3F+N+T, 60HZ; 24 POLOS + 05 INT. DIFERENCIAL</t>
  </si>
  <si>
    <t>05.02.11.30</t>
  </si>
  <si>
    <t xml:space="preserve">         TABLERO DE DISTRIBUCION SIST. NORMAL - TERCER PISO (TFN.B-3P); DEL TIPO AUTOSOPORTADO, 380/220V, 3F+N+T, 60HZ; 18 POLOS + 04 INT. DIFERENCIAL</t>
  </si>
  <si>
    <t>05.02.11.31</t>
  </si>
  <si>
    <t xml:space="preserve">         TABLERO DE DISTRIBUCION SIST. NORMAL (TFN-ASP); DEL TIPO EMPOTRADO, 380/220V, 3F+N+T, 60HZ; 24 POLOS + 04 INT. DIFERENCIAL</t>
  </si>
  <si>
    <t>05.02.11.32</t>
  </si>
  <si>
    <t xml:space="preserve">         TABLERO DE DISTRIBUCION SIST. NORMAL (TFN-AS.MC); DEL TIPO AUTOSOPORTADO, 380/220V, 3F+N+T, 60HZ; 54 POLOS + 13 INT. DIFERENCIAL</t>
  </si>
  <si>
    <t>05.02.11.33</t>
  </si>
  <si>
    <t xml:space="preserve">         TABLERO DE DISTRIBUCION SIST. NORMAL - PRIMER PISO (TFN.C-1P); DEL TIPO ADOSADO, 380/220V, 3F+N+T, 60HZ; 12 POLOS + 02 INT. DIFERENCIAL</t>
  </si>
  <si>
    <t>05.02.11.34</t>
  </si>
  <si>
    <t xml:space="preserve">         TABLERO DE DISTRIBUCION SIST. NORMAL - SEGUNDO PISO (TFN.B-2P); DEL TIPO ADOSADO, 380/220V, 3F+N+T, 60HZ; 36 POLOS + 13 INT. DIFERENCIAL</t>
  </si>
  <si>
    <t>05.02.11.35</t>
  </si>
  <si>
    <t xml:space="preserve">         TABLERO DE DISTRIBUCION SIST. NORMAL - SEGUNDO PISO (TFN.A-2P); DEL TIPO ADOSADO, 380/220V, 3F+N+T, 60HZ; 24 POLOS + 08 INT. DIFERENCIAL</t>
  </si>
  <si>
    <t>05.02.11.36</t>
  </si>
  <si>
    <t xml:space="preserve">         TABLERO DE DISTRIBUCION SIST. NORMAL (TFN.C-S); DEL TIPO EMPOTRADO, 380/220V, 3F+N+T, 60HZ; 36 POLOS</t>
  </si>
  <si>
    <t>05.02.11.37</t>
  </si>
  <si>
    <t xml:space="preserve">         TABLERO DE DISTRIBUCION SIST. NORMAL (TFN-D); DEL TIPO EMPOTRADO, 380/220V, 3F+N+T, 60HZ; 36 POLOS</t>
  </si>
  <si>
    <t>05.02.12</t>
  </si>
  <si>
    <t xml:space="preserve">      TABLEROS DE EMERGENCIA</t>
  </si>
  <si>
    <t>05.02.12.01</t>
  </si>
  <si>
    <t xml:space="preserve">         TABLERO DE DISTRIBUCION SIST. EMERGENCIA - SOTANO (TDE-D), DEL TIPO ADOSADO, 380/220V, 3F+N+T, 60HZ, 66 POLOS + 28 INT. </t>
  </si>
  <si>
    <t>05.02.12.02</t>
  </si>
  <si>
    <t xml:space="preserve">         TABLERO DE DISTRIBUCION SIST. EMERGENCIA - SOTANO (TDE.C-S); DEL TIPO ADOSADO, 380/220V, 3F+N+T, 60HZ; 66 POLOS + 28 INT. DIFERENCIAL + 05 INT. HORARIO</t>
  </si>
  <si>
    <t>05.02.12.03</t>
  </si>
  <si>
    <t xml:space="preserve">         TABLERO DE DISTRIBUCION SIST. EMERGENCIA - PRIMER PISO (TDE.B-1P); DEL TIPO ADOSADO, 380/220V, 3F+N+T, 60HZ; 48 POLOS + 19 INT. DIFERENCIAL</t>
  </si>
  <si>
    <t>05.02.12.04</t>
  </si>
  <si>
    <t xml:space="preserve">         TABLERO DE DISTRIBUCION SIST. MEDICO - SOTANO (TEM.C-S); DEL TIPO ADOSADO, 380/220V, 3F+N+T, 60HZ; 54 POLOS + 23 INT. DIFERENCIAL</t>
  </si>
  <si>
    <t>05.02.12.05</t>
  </si>
  <si>
    <t xml:space="preserve">         TABLERO DE DISTRIBUCION SIST. ESTABILIZADO - SOTANO (TDE-RX); DEL TIPO ADOSADO, 380/220V, 3F+N+T, 60HZ; 12 POLOS + 02 INT. DIFERENCIAL</t>
  </si>
  <si>
    <t>05.02.12.06</t>
  </si>
  <si>
    <t xml:space="preserve">         TABLERO DE DISTRIBUCION SIST. EMERGENCIA - SOTANO (TDE-GC.5); DEL TIPO ADOSADO, 380/220V, 3F+N+T, 60HZ; 18 POLOS + 04 INT. DIFERENCIAL + 02 INT. HORARIO</t>
  </si>
  <si>
    <t>05.02.12.07</t>
  </si>
  <si>
    <t xml:space="preserve">         TABLERO DE DISTRIBUCION SIST. EMERGENCIA - SOTANO (TDE-GC.4); DEL TIPO ADOSADO, 380/220V, 3F+N+T, 60HZ; 18 POLOS + 05 INT. DIFERENCIAL + 02 INT. HORARIO</t>
  </si>
  <si>
    <t>05.02.12.08</t>
  </si>
  <si>
    <t xml:space="preserve">         TABLERO DE DISTRIBUCION SIST. EMERGENCIA - SOTANO (TDE-UVI); DEL TIPO ADOSADO, 380/220V, 3F+N+T, 60HZ; 18 POLOS + 05 INT. DIFERENCIAL</t>
  </si>
  <si>
    <t>05.02.12.09</t>
  </si>
  <si>
    <t xml:space="preserve">         TABLERO DE DISTRIBUCION SIST. EMERGENCIA - PRIMER PISO (TDE-AUX); DEL TIPO EMPOTRADO, 380/220V, 3F+N+T, 60HZ; 18 POLOS +</t>
  </si>
  <si>
    <t>05.02.12.10</t>
  </si>
  <si>
    <t xml:space="preserve">         TABLERO DE DISTRIBUCION SIST. EMERGENCIA - PRIMER PISO (TDE.A-1P); DEL TIPO AUTOSOPORTADO, 380/220V, 3F+N+T, 60HZ; 66 POLOS + 27 INT. DIFERENCIAL</t>
  </si>
  <si>
    <t>05.02.12.11</t>
  </si>
  <si>
    <t xml:space="preserve">         TABLERO DE DISTRIBUCION SIST. EMERGENCIA - PRIMER PISO (TDE.C-1P); DEL TIPO ADOSADO, 380/220V, 3F+N+T, 60HZ; 66 POLOS + 21 INT. DIFERENCIAL + 02 INT. HORARIO</t>
  </si>
  <si>
    <t>05.02.12.12</t>
  </si>
  <si>
    <t xml:space="preserve">         TABLERO DE DISTRIBUCION SIST. MEDICO - PRIMER PISO (TEM.C-1P); DEL TIPO EMPOTRADO, 380/220V, 3F+N+T, 60HZ; 36 POLOS + 11 INT. DIFERENCIAL</t>
  </si>
  <si>
    <t>05.02.12.13</t>
  </si>
  <si>
    <t xml:space="preserve">         TABLERO DE DISTRIBUCION SIST. MEDICO - PRIMER PISO (TEM.B); DEL TIPO EMPOTRADO, 380/220V, 3F+N+T, 60HZ; 24 POLOS + 02 INT. DIFERENCIAL</t>
  </si>
  <si>
    <t>05.02.12.14</t>
  </si>
  <si>
    <t xml:space="preserve">         TABLERO DE DISTRIBUCION SIST. EMERGENCIA - PRIMER PISO (TDE-GC.2); DEL TIPO EMPOTRADO, 380/220V, 3F+N+T, 60HZ; 24 POLOS + 03 INT. DIFERENCIAL + 01 INT. HORARIO</t>
  </si>
  <si>
    <t>05.02.12.15</t>
  </si>
  <si>
    <t xml:space="preserve">         TABLERO DE DISTRIBUCION SIST. EMERGENCIA - PRIMER PISO (TDE-GC.3); DEL TIPO EMPOTRADO, 380/220V, 3F+N+T, 60HZ; 18 POLOS + 02 INT. DIFERENCIAL + 01 INT. HORARIO</t>
  </si>
  <si>
    <t>05.02.12.16</t>
  </si>
  <si>
    <t xml:space="preserve">         TABLERO DE DISTRIBUCION SIST. EMERGENCIA - PRIMER PISO (TDE.B-1P.1); DEL TIPO EMPOTRADO, 380/220V, 3F+N+T, 60HZ; 30 POLOS + 10 INT. DIFERENCIAL + 01 INT. HORARIO</t>
  </si>
  <si>
    <t>05.02.12.17</t>
  </si>
  <si>
    <t xml:space="preserve">         TABLERO DE DISTRIBUCION SIST. EMERGENCIA - PRIMER PISO (TDE-GC.1); DEL TIPO EMPOTRADO, 380/220V, 3F+N+T, 60HZ; 18 POLOS + 12 INT. DIFERENCIAL + 01 INT. HORARIO</t>
  </si>
  <si>
    <t>05.02.12.18</t>
  </si>
  <si>
    <t xml:space="preserve">         TABLERO DE DISTRIBUCION SIST. EMERGENCIA - SEGUNDO PISO (TC-OSM); DEL TIPO ADOSADO, 380/220V, 3F+N+T, 60HZ; 18 POLOS + 02 INT. DIFERENCIAL</t>
  </si>
  <si>
    <t>05.02.12.19</t>
  </si>
  <si>
    <t xml:space="preserve">         TABLERO DE DISTRIBUCION SIST. EMERGENCIA - PRIMER PISO (TFE.B-1P); DEL TIPO ADOSADO, 380/220V, 3F+N+T, 60HZ; 24 POLOS + 07 INT. DIFERENCIAL</t>
  </si>
  <si>
    <t>05.02.12.20</t>
  </si>
  <si>
    <t xml:space="preserve">         TABLERO DE DISTRIBUCION SIST. EMERGENCIA (TFE-DC); DEL TIPO ADOSADO, 380/220V, 3F+N+T, 60HZ; 24 POLOS + 02 INT. DIFERENCIAL</t>
  </si>
  <si>
    <t>05.02.12.21</t>
  </si>
  <si>
    <t xml:space="preserve">         TABLERO DE DISTRIBUCION SIST. EMERGENCIA - PRIMER PISO (TFE.A-1P); DEL TIPO ADOSADO, 380/220V, 3F+N+T, 60HZ; 12 POLOS + 02 INT. DIFERENCIAL</t>
  </si>
  <si>
    <t>05.02.12.22</t>
  </si>
  <si>
    <t xml:space="preserve">         TABLERO DE DISTRIBUCION SIST. EMERGENCIA - SEGUNDO PISO (TDE.B-2P); DEL TIPO ADOSADO, 380/220V, 3F+N+T, 60HZ; 30 POLOS + 11 INT. DIFERENCIAL + 02 INT. HORARIO</t>
  </si>
  <si>
    <t>05.02.12.23</t>
  </si>
  <si>
    <t xml:space="preserve">         TABLERO DE DISTRIBUCION SIST. MEDICO - SEGUNDO PISO (TEM.B-2P.1); DEL TIPO ADOSADO, 380/220V, 3F+N+T, 60HZ; 48 POLOS + 19 INT. DIFERENCIAL</t>
  </si>
  <si>
    <t>05.02.12.24</t>
  </si>
  <si>
    <t xml:space="preserve">         TABLERO DE DISTRIBUCION SIST. EMERGENCIA - SEGUNDO PISO (TDE.A-2P); DEL TIPO ADOSADO, 380/220V, 3F+N+T, 60HZ; 42 POLOS + 14 INT. DIFERENCIAL + 02 INT. HORARIO</t>
  </si>
  <si>
    <t>05.02.12.25</t>
  </si>
  <si>
    <t xml:space="preserve">         TABLERO DE DISTRIBUCION SIST. MEDICO - SEGUNDO PISO (TEM.B-2P); DEL TIPO ADOSADO, 380/220V, 3F+N+T, 60HZ; 24 POLOS + 05 INT. DIFERENCIAL</t>
  </si>
  <si>
    <t>05.02.12.26</t>
  </si>
  <si>
    <t xml:space="preserve">         TABLERO DE DISTRIBUCION SIST. EMERGENCIA - SEGUNDO PISO (TFE.C-AZ); DEL TIPO ADOSADO, 380/220V, 3F+N+T, 60HZ; 84 POLOS + 19 INT. DIFERENCIAL</t>
  </si>
  <si>
    <t>05.02.12.27</t>
  </si>
  <si>
    <t xml:space="preserve">         TABLERO DE DISTRIBUCION SIST. EMERGENCIA - SEGUNDO PISO (TDE.B-2P.1); DEL TIPO ADOSADO, 380/220V, 3F+N+T, 60HZ; 18 POLOS + 06 INT. DIFERENCIAL + 01 INT. HORARIO</t>
  </si>
  <si>
    <t>05.02.12.28</t>
  </si>
  <si>
    <t xml:space="preserve">         TABLERO DE DISTRIBUCION SIST. MEDICO - SEGUNDO PISO (TEM.A-2P); DEL TIPO ADOSADO, 380/220V, 3F+N+T, 60HZ; 30 POLOS + 09 INT. DIFERENCIAL</t>
  </si>
  <si>
    <t>05.02.12.29</t>
  </si>
  <si>
    <t xml:space="preserve">         TABLERO DE DISTRIBUCION SIST. MEDICO - TERCER PISO (TEM.B-3P.1); DEL TIPO ADOSADO, 380/220V, 3F+N+T, 60HZ; 48 POLOS + 20 INT. DIFERENCIAL</t>
  </si>
  <si>
    <t>05.02.12.30</t>
  </si>
  <si>
    <t xml:space="preserve">         TABLERO DE DISTRIBUCION SIST. EMERGENCIA - TERCER PISO (TDE.A-3P); DEL TIPO ADOSADO, 380/220V, 3F+N+T, 60HZ; 42 POLOS + 16 INT. DIFERENCIAL + 02 INT. HORARIOS</t>
  </si>
  <si>
    <t>05.02.12.31</t>
  </si>
  <si>
    <t xml:space="preserve">         TABLERO DE DISTRIBUCION SIST. EMERGENCIA - TERCER PISO (TDE.B-3P); DEL TIPO AUTOSOPORTADO, 380/220V, 3F+N+T, 60HZ; 54 POLOS + 21 INT. DIFERENCIAL + 02 INT. HORARIOS</t>
  </si>
  <si>
    <t>05.02.12.32</t>
  </si>
  <si>
    <t xml:space="preserve">         TABLERO DE DISTRIBUCION SIST. EMERGENCIA - TERCER PISO (TDE.B-3P.1); DEL TIPO ADOSADO, 380/220V, 3F+N+T, 60HZ; 30 POLOS + 10 INT. DIFERENCIAL + 01 INT. HORARIOS</t>
  </si>
  <si>
    <t>05.02.12.33</t>
  </si>
  <si>
    <t xml:space="preserve">         TABLERO DE DISTRIBUCION SIST. EMERGENCIA - TERCER PISO (TEM.B-3P); DEL TIPO AUTOSOPORTADO, 380/220V, 3F+N+T, 60HZ; 96 POLOS + 41 INT. DIFERENCIAL</t>
  </si>
  <si>
    <t>05.02.12.34</t>
  </si>
  <si>
    <t xml:space="preserve">         TABLERO DE DISTRIBUCION SIST. NORMAL - TERCER PISO (TFE.B-3P); DEL TIPO ADOSADO, 380/220V, 3F+N+T, 60HZ; 48 POLOS + 20 INT. DIFERENCIAL</t>
  </si>
  <si>
    <t>05.02.12.35</t>
  </si>
  <si>
    <t xml:space="preserve">         TABLERO DE DISTRIBUCION SIST. EMERGENCIA - AZOTEA (TFE-CH); DEL TIPO ADOSADO, 380/220V, 3F+N+T, 60HZ; 12 POLOS</t>
  </si>
  <si>
    <t>05.02.12.36</t>
  </si>
  <si>
    <t xml:space="preserve">         TABLERO DE DISTRIBUCION SIST. EMERGENCIA (TFE.A-AZ); DEL TIPO EMPOTRADO, 380/220V, 3F+N+T, 60HZ; 12 POLOS</t>
  </si>
  <si>
    <t>05.02.12.37</t>
  </si>
  <si>
    <t xml:space="preserve">         TABLERO DE DISTRIBUCION SIST. EMERGENCIA - AZOTEA (TFE.B-AZ); DEL TIPO AUTOSOPORTADO, 380/220V, 3F+N+T, 60HZ; 102 POLOS + 25 INT. DIFERENCIAL</t>
  </si>
  <si>
    <t>05.02.12.38</t>
  </si>
  <si>
    <t xml:space="preserve">         TABLERO DE DISTRIBUCION EMERGENCIA (TC-BE), DEL TIPO ADOSADO, 380/220V, 3F+N+T, 60HZ, 24 POLOS + 04 INT. DIFERENCIAL</t>
  </si>
  <si>
    <t>05.02.12.39</t>
  </si>
  <si>
    <t xml:space="preserve">         TABLERO DE DISTRIBUCION SIST. EMERGENCIA (TFE-AS.MLL); DEL TIPO EMPOTRADO, 380/220V, 3F+N+T, 60HZ; 24 POLOS + 4 INT. DIFERENCIAL</t>
  </si>
  <si>
    <t>05.02.12.40</t>
  </si>
  <si>
    <t xml:space="preserve">         TABLERO DE DISTRIBUCION SIST. MEDICO - PRIMER PISO (TEM.B-1P); DEL TIPO ADOSADO, 380/220V, 3F+N+T, 60HZ; 66 POLOS + 28 INT. DIFERENCIAL</t>
  </si>
  <si>
    <t>05.02.12.41</t>
  </si>
  <si>
    <t xml:space="preserve">         TABLERO DE DISTRIBUCION SIST. EMERGENCIA - PRIMER PISO (TFE-GM); DEL TIPO ADOSADO, 380/220V, 3F+N+T, 60HZ; 48 POLOS + 12 INT. DIFERENCIAL</t>
  </si>
  <si>
    <t>05.02.12.42</t>
  </si>
  <si>
    <t xml:space="preserve">         TABLERO DE DISTRIBUCION SIST. EMERGENCIA - PRIMER PISO (TFE.C-1P); DEL TIPO AUTOSOPORTADO, 380/220V, 3F+N+T, 60HZ; 102 POLOS + 25 INT. DIFERENCIAL</t>
  </si>
  <si>
    <t>05.02.12.43</t>
  </si>
  <si>
    <t xml:space="preserve">         TABLERO DE DISTRIBUCION SIST. EMERGENCIA - SEGUNDO PISO (TFE.B-2P); DEL TIPO ADOSADO, 380/220V, 3F+N+T, 60HZ; 32 POLOS + 12 INT. DIFERENCIAL</t>
  </si>
  <si>
    <t>05.02.12.44</t>
  </si>
  <si>
    <t xml:space="preserve">         TABLERO DE DISTRIBUCION SIST. EMERGENCIA - SOTANO (TC.A.BS.1); DEL TIPO ADOSADO, 380/220V, 3F+N+T, 60HZ; 18 POLOS + 02 INT. DIFERENCIAL</t>
  </si>
  <si>
    <t>05.02.12.45</t>
  </si>
  <si>
    <t xml:space="preserve">         TABLERO DE DISTRIBUCION SIST. EMERGENCIA - SOTANO (TC.B.BS.2); DEL TIPO ADOSADO, 380/220V, 3F+N+T, 60HZ; 18 POLOS + 02 INT. DIFERENCIAL</t>
  </si>
  <si>
    <t>05.02.12.46</t>
  </si>
  <si>
    <t xml:space="preserve">         TABLERO DE DISTRIBUCION SIST. EMERGENCIA - SOTANO (TC.A.BS.2); DEL TIPO ADOSADO, 380/220V, 3F+N+T, 60HZ; 18 POLOS + 02 INT. DIFERENCIAL</t>
  </si>
  <si>
    <t>05.02.12.47</t>
  </si>
  <si>
    <t xml:space="preserve">         TABLERO DE DISTRIBUCION SIST. EMERGENCIA - SOTANO (TC.B.BS.1); DEL TIPO ADOSADO, 380/220V, 3F+N+T, 60HZ; 18 POLOS + 02 INT. DIFERENCIAL</t>
  </si>
  <si>
    <t>05.02.12.48</t>
  </si>
  <si>
    <t xml:space="preserve">         TABLERO DE DISTRIBUCION SIST. EMERGENCIA - SOTANO (TC.A.BS.C1); DEL TIPO ADOSADO, 380/220V, 3F+N+T, 60HZ; 18 POLOS + 02 INT. DIFERENCIAL</t>
  </si>
  <si>
    <t>05.02.12.49</t>
  </si>
  <si>
    <t xml:space="preserve">         TABLERO DE DISTRIBUCION SIST. EMERGENCIA - SOTANO (TC.A.BS.C2); DEL TIPO ADOSADO, 380/220V, 3F+N+T, 60HZ; 18 POLOS + 02 INT. DIFERENCIAL</t>
  </si>
  <si>
    <t>05.02.12.50</t>
  </si>
  <si>
    <t xml:space="preserve">         TABLERO DE DISTRIBUCION SIST. EMERGENCIA (TDE.B-TCH); DEL TIPO EMPOTRADO, 380/220V, 3F+N+T, 60HZ; 36 POLOS</t>
  </si>
  <si>
    <t>05.02.12.51</t>
  </si>
  <si>
    <t xml:space="preserve">         TABLERO DE DISTRIBUCION SIST. EMERGENCIA (TDE.A-TCH); DEL TIPO EMPOTRADO, 380/220V, 3F+N+T, 60HZ; 36 POLOS</t>
  </si>
  <si>
    <t>05.02.12.52</t>
  </si>
  <si>
    <t xml:space="preserve">         TABLERO DE DISTRIBUCION SIST. EMERGENCIA (TFE.B-BS); DEL TIPO EMPOTRADO, 380/220V, 3F+N+T, 60HZ; 36 POLOS</t>
  </si>
  <si>
    <t>05.02.12.53</t>
  </si>
  <si>
    <t xml:space="preserve">         TABLERO DE DISTRIBUCION SIST. EMERGENCIA (TDE.C-TCH); DEL TIPO EMPOTRADO, 380/220V, 3F+N+T, 60HZ; 36 POLOS</t>
  </si>
  <si>
    <t>05.02.12.54</t>
  </si>
  <si>
    <t xml:space="preserve">         TABLERO DE DISTRIBUCION SIST. EMERGENCIA (TFE.C-S); DEL TIPO EMPOTRADO, 380/220V, 3F+N+T, 60HZ; 36 POLOS</t>
  </si>
  <si>
    <t>05.02.12.55</t>
  </si>
  <si>
    <t xml:space="preserve">         TABLERO DE DISTRIBUCION SIST. EMERGENCIA (TFE.C-CF); DEL TIPO EMPOTRADO, 380/220V, 3F+N+T, 60HZ; 36 POLOS</t>
  </si>
  <si>
    <t>05.02.12.56</t>
  </si>
  <si>
    <t xml:space="preserve">         TABLERO DE DISTRIBUCION SIST. EMERGENCIA (TFE-BA); DEL TIPO EMPOTRADO, 380/220V, 3F+N+T, 60HZ; 36 POLOS</t>
  </si>
  <si>
    <t>05.02.12.57</t>
  </si>
  <si>
    <t xml:space="preserve">         TABLERO DE DISTRIBUCION SIST. EMERGENCIA (TFE.C-BS); DEL TIPO EMPOTRADO, 380/220V, 3F+N+T, 60HZ; 36 POLOS</t>
  </si>
  <si>
    <t>05.02.12.58</t>
  </si>
  <si>
    <t xml:space="preserve">         TABLERO DE DISTRIBUCION SIST. EMERGENCIA (TFE-BP); DEL TIPO EMPOTRADO, 380/220V, 3F+N+T, 60HZ; 36 POLOS</t>
  </si>
  <si>
    <t>05.02.12.59</t>
  </si>
  <si>
    <t xml:space="preserve">         TABLERO DE DISTRIBUCION SIST. EMERGENCIA (TFE.A-BS); DEL TIPO EMPOTRADO, 380/220V, 3F+N+T, 60HZ; 36 POLOS</t>
  </si>
  <si>
    <t>05.02.12.60</t>
  </si>
  <si>
    <t xml:space="preserve">         TABLERO DE CONTROL (TC-BCI); DEL TIPO EMPOTRADO, 380/220V, 3F+N+T, 60HZ; 36 POLOS</t>
  </si>
  <si>
    <t>05.02.12.61</t>
  </si>
  <si>
    <t xml:space="preserve">         TABLERO DE CONTROL (TC-BJ); DEL TIPO EMPOTRADO, 380/220V, 3F+N+T, 60HZ; 36 POLOS</t>
  </si>
  <si>
    <t>05.02.12.62</t>
  </si>
  <si>
    <t xml:space="preserve">         TABLERO DE FUERZA DE EMERGENCIA  EN CUARTO DE BOMBAS "TFE-CB"; 380/220V, 3F+N+T, 60Hz; 46 POLOS + 04 INT. DIFERENCIAL + 01 INT. HORARIO</t>
  </si>
  <si>
    <t>05.02.12.63</t>
  </si>
  <si>
    <t xml:space="preserve">         TABLERO DE FUERZA DE EMERGENCIA  EN CUARTO DE GASES MEDICINALES "TFE-GM"; DEL TIPO AUTOSOPORTADO 380/220V, 3F+N+T, 60Hz; 36 POLOS + 03 ESPACIOS PARA INT. DIFERENCIALES</t>
  </si>
  <si>
    <t>05.02.12.64</t>
  </si>
  <si>
    <t xml:space="preserve">         TABLERO DE FUERZA - CUARTO DE ELECTROBOMBA DE PETROLEO: TFE-BP; 18 kA.- 220 V., F+N</t>
  </si>
  <si>
    <t>05.02.13</t>
  </si>
  <si>
    <t xml:space="preserve">      TABLEROS EQUIPOS MEDICO E INFORMATICO</t>
  </si>
  <si>
    <t>05.02.13.01</t>
  </si>
  <si>
    <t xml:space="preserve">         TABLERO DE DISTRIBUCION SIST. ESTABILIZADO MEDICO - SOTANO (TES.EM.C-S); DEL TIPO ADOSADO, 380/220V, 3F+N+T, 60HZ; 42 POLOS + 18 INT. DIFERENCIAL</t>
  </si>
  <si>
    <t>05.02.13.02</t>
  </si>
  <si>
    <t xml:space="preserve">         TABLERO DE DISTRIBUCION SIST. ESTABILIZADO - SOTANO (TES-EI.C-S); DEL TIPO ADOSADO, 380/220V, 3F+N+T, 60HZ; 36 POLOS + 12 INT. DIFERENCIAL "SI"</t>
  </si>
  <si>
    <t>05.02.13.03</t>
  </si>
  <si>
    <t xml:space="preserve">         TABLERO DE DISTRIBUCION SIST. ESTABILIZADO - SOTANO (TES.EI-E); DEL TIPO ADOSADO, 380/220V, 3F+N+T, 60HZ; 24 POLOS + 06 INT. DIFERENCIAL "SI"</t>
  </si>
  <si>
    <t>05.02.13.04</t>
  </si>
  <si>
    <t xml:space="preserve">         TABLERO DE DISTRIBUCION SIST. ESTABILIZADO DE EQUIPO DE INFORMATICA - SOTANO (TES-CT.S); DEL TIPO ADOSADO, 380/220V, 3F+N+T, 60HZ; 18 POLOS + 04 INT. DIFERENCIAL "SI"</t>
  </si>
  <si>
    <t>05.02.13.05</t>
  </si>
  <si>
    <t xml:space="preserve">         TABLERO DE DISTRIBUCION SIST. ESTABILIZADO - PRIMER PISO (TES-CT.C); DEL TIPO EMPOTRADO, 380/220V, 3F+N+T, 60HZ; 12 POLOS + 04 INT. DIFERENCIAL "SI"</t>
  </si>
  <si>
    <t>05.02.13.06</t>
  </si>
  <si>
    <t xml:space="preserve">         TABLERO DE DISTRIBUCION SIST. ESTABILIZADO MEDICO - PRIMER PISO (TES.EM.C-1P); DEL TIPO EMPOTRADO, 380/220V, 3F+N+T, 60HZ; 30 POLOS + 09 INT. DIFERENCIAL "SI"</t>
  </si>
  <si>
    <t>05.02.13.07</t>
  </si>
  <si>
    <t xml:space="preserve">         TABLERO DE DISTRIBUCION SIST. ESTABILIZADO - PRIMER PISO (TES.EI.B-1P.1); DEL TIPO EMPOTRADO, 380/220V, 3F+N+T, 60HZ; 18 POLOS + 03 INT. DIFERENCIAL</t>
  </si>
  <si>
    <t>05.02.13.08</t>
  </si>
  <si>
    <t xml:space="preserve">         TABLERO DE DISTRIBUCION SIST. ESTABILIZADO - PRIMER PISO (TES-CVII); DEL TIPO EMPOTRADO, 380/220V, 3F+N+T, 60HZ; 12 POLOS + 02 INT. DIFERENCIAL</t>
  </si>
  <si>
    <t>05.02.13.09</t>
  </si>
  <si>
    <t xml:space="preserve">         TABLERO DE DISTRIBUCION SIST. ESTABILIZADO - PRIMER PISO (TES.CIT); DEL TIPO EMPOTRADO, 380/220V, 3F+N+T, 60HZ; 18 POLOS + 04 INT. DIFERENCIAL</t>
  </si>
  <si>
    <t>05.02.13.10</t>
  </si>
  <si>
    <t xml:space="preserve">         TABLERO DE DISTRIBUCION SIST. ESTABILIZADO - PRIMER PISO (TES-SCI); DEL TIPO EMPOTRADO, 380/220V, 3F+N+T, 60HZ; 18 POLOS + 04 INT. DIFERENCIAL "SI"</t>
  </si>
  <si>
    <t>05.02.13.11</t>
  </si>
  <si>
    <t xml:space="preserve">         TABLERO DE DISTRIBUCION SIST. ESTABILIZADO - PRIMER PISO (TES.EI.B-1P); DEL TIPO EMPOTRADO, 380/220V, 3F+N+T, 60HZ; 24 POLOS + 08 INT. DIFERENCIAL "SI"</t>
  </si>
  <si>
    <t>05.02.13.12</t>
  </si>
  <si>
    <t xml:space="preserve">         TABLERO DE DISTRIBUCION SIST. ESTABILIZADO - PRIMER PISO (TES.EI-C.1P); DEL TIPO EMPOTRADO, 380/220V, 3F+N+T, 60HZ; 24 POLOS + 05 INT. DIFERENCIAL "SI"</t>
  </si>
  <si>
    <t>05.02.13.13</t>
  </si>
  <si>
    <t xml:space="preserve">         TABLERO DE DISTRIBUCION SIST. ESTABILIZADO DE EQUIPO DE INFORMATICA - SOTANO (TES-CTC - C); DEL TIPO ADOSADO, 380/220V, 3F+N+T, 60HZ; 18 POLOS + 04 INT. DIFERENCIAL</t>
  </si>
  <si>
    <t>05.02.13.14</t>
  </si>
  <si>
    <t xml:space="preserve">         TABLERO DE DISTRIBUCION SIST. ESTABILIZADO - PRIMER PISO (TES.EI.A-1P); DEL TIPO EMPOTRADO, 380/220V, 3F+N+T, 60HZ; 24 POLOS + 06 INT. DIFERENCIAL</t>
  </si>
  <si>
    <t>05.02.13.15</t>
  </si>
  <si>
    <t xml:space="preserve">         TABLERO DE DISTRIBUCION SIST. ESTABILIZADO - PRIMER PISO (TES-CTC.A); DEL TIPO EMPOTRADO, 380/220V, 3F+N+T, 60HZ; 12 POLOS + 04 INT. DIFERENCIAL "SI"</t>
  </si>
  <si>
    <t>05.02.13.16</t>
  </si>
  <si>
    <t xml:space="preserve">         TABLERO DE DISTRIBUCION SIST. ESTABILIZADO - SEGUNDO PISO (TES-ACD); DEL TIPO ADOSADO, 380/220V, 3F+N+T, 60HZ; 18 POLOS + 04 INT. DIFERENCIAL "SI"</t>
  </si>
  <si>
    <t>05.02.13.17</t>
  </si>
  <si>
    <t xml:space="preserve">         TABLERO DE DISTRIBUCION SIST. ESTABILIZADO - SEGUNDO PISO (TES-STII); DEL TIPO ADOSADO, 380/220V, 3F+N+T, 60HZ; 18 POLOS + 04 INT. DIFERENCIAL</t>
  </si>
  <si>
    <t>05.02.13.18</t>
  </si>
  <si>
    <t xml:space="preserve">         TABLERO DE DISTRIBUCION SIST. ESTABILIZADO DE EQUIPO DE INFORMATICA - SEGUNDO PISO (TES-CCII); DEL TIPO ADOSADO, 380/220V, 3F+N+T, 60HZ; 12 POLOS + 01 INT. DIFERENCIAL "SI"</t>
  </si>
  <si>
    <t>05.02.13.19</t>
  </si>
  <si>
    <t xml:space="preserve">         TABLERO DE DISTRIBUCION SIST. ESTABILIZADO - SEGUNDO PISO (TES-EI.A-2P); DEL TIPO ADOSADO, 380/220V, 3F+N+T, 60HZ; 24 POLOS + 07 INT. DIFERENCIAL "SI"</t>
  </si>
  <si>
    <t>05.02.13.20</t>
  </si>
  <si>
    <t xml:space="preserve">         TABLERO DE DISTRIBUCION SIST. ESTABILIZADO - SEGUNDO PISO (TES-EI.B-2P); DEL TIPO ADOSADO, 380/220V, 3F+N+T, 60HZ; 24 POLOS + 09 INT. DIFERENCIAL "SI"</t>
  </si>
  <si>
    <t>05.02.13.21</t>
  </si>
  <si>
    <t xml:space="preserve">         TABLERO DE DISTRIBUCION SIST. ESTABILIZADO DE EQUIPO MEDICO - SEGUNDO PISO (TES.EM.A-2P); DEL TIPO ADOSADO, 380/220V, 3F+N+T, 60HZ; 12 POLOS + 02 INT. DIFERENCIAL "SI"</t>
  </si>
  <si>
    <t>05.02.13.22</t>
  </si>
  <si>
    <t xml:space="preserve">         TABLERO DE DISTRIBUCION SIST. ESTABILIZADO - SEGUNDO PISO (TES-CCPII); DEL TIPO ADOSADO, 380/220V, 3F+N+T, 60HZ; 18 POLOS + 05 INT. DIFERENCIAL</t>
  </si>
  <si>
    <t>05.02.13.23</t>
  </si>
  <si>
    <t xml:space="preserve">         TABLERO DE DISTRIBUCION SIST. ESTABILIZADO - SEGUNDO PISO (TES.EM-2P); DEL TIPO ADOSADO, 380/220V, 3F+N+T, 60HZ; 96 POLOS + 40 INT. DIFERENCIAL "SI"</t>
  </si>
  <si>
    <t>05.02.13.24</t>
  </si>
  <si>
    <t xml:space="preserve">         TABLERO DE DISTRIBUCION SIST. ESTABILIZADO - SEGUNDO PISO (TES-DC); DEL TIPO ADOSADO, 380/220V, 3F+N+T, 60HZ; 30 POLOS + 07 INT. DIFERENCIAL</t>
  </si>
  <si>
    <t>05.02.13.25</t>
  </si>
  <si>
    <t xml:space="preserve">         TABLERO DE DISTRIBUCION SIST. ESTABILIZADO INFORMATICO - TERCER PISO (TES.EI.A-3P); DEL TIPO ADOSADO, 380/220V, 3F+N+T, 60HZ; 30 POLOS + 11 INT. DIFERENCIAL "SI"</t>
  </si>
  <si>
    <t>05.02.13.26</t>
  </si>
  <si>
    <t xml:space="preserve">         TABLERO DE DISTRIBUCION SIST. ESTABILIZADO - TERCER PISO (TES.STIII); DEL TIPO ADOSADO, 380/220V, 3F+N+T, 60HZ; 18 POLOS + 04 INT. DIFERENCIAL "SI"</t>
  </si>
  <si>
    <t>05.02.13.27</t>
  </si>
  <si>
    <t xml:space="preserve">         TABLERO DE DISTRIBUCION SIST. ESTABILIZADO INFORMATICO - TERCER PISO (TES.EI.B-3P); DEL TIPO ADOSADO, 380/220V, 3F+N+T, 60HZ; 24 POLOS + 06 INT. DIFERENCIAL "SI"</t>
  </si>
  <si>
    <t>05.02.13.28</t>
  </si>
  <si>
    <t xml:space="preserve">         TABLERO DE DISTRIBUCION SIST. ESTABILIZADO - TERCER PISO (TES.EM.B-3P.1); DEL TIPO ADOSADO, 380/220V, 3F+N+T, 60HZ; 42 POLOS + 17 INT. DIFERENCIAL "SI"</t>
  </si>
  <si>
    <t>05.02.13.29</t>
  </si>
  <si>
    <t xml:space="preserve">         TABLERO DE DISTRIBUCION SIST. ESTABILIZADO - TERCER PISO (TES.EM.B-3P); DEL TIPO AUTOSOPORTADO, 380/220V, 3F+N+T, 60HZ; 96 POLOS + 40 INT. DIFERENCIAL "SI"</t>
  </si>
  <si>
    <t>05.02.13.30</t>
  </si>
  <si>
    <t xml:space="preserve">         TABLERO DE DISTRIBUCION SIST. ESTABILIZADO (TES.C-CTCII); DEL TIPO EMPOTRADO, 380/220V, 3F+N+T, 60HZ; 18 POLOS + 02 INT.</t>
  </si>
  <si>
    <t>05.02.13.31</t>
  </si>
  <si>
    <t xml:space="preserve">         TABLERO DE DISTRIBUCION SIST. ESTABILIZADO (TES-CCPIII); DEL TIPO EMPOTRADO, 380/220V, 3F+N+T, 60HZ; 18 POLOS + 02 INT. DIFERENCIAL</t>
  </si>
  <si>
    <t>05.02.13.32</t>
  </si>
  <si>
    <t xml:space="preserve">         TABLERO DE DISTRIBUCION SIST. ESTABILIZADO (TES-CTII); DEL TIPO EMPOTRADO, 380/220V, 3F+N+T, 60HZ; 18 POLOS + 02 INT. DIFERENCIAL</t>
  </si>
  <si>
    <t>05.02.13.33</t>
  </si>
  <si>
    <t xml:space="preserve">         TABLERO DE DISTRIBUCION SIST. ESTABILIZADO (TES-STIII); DEL TIPO EMPOTRADO, 380/220V, 3F+N+T, 60HZ; 18 POLOS + 02 INT. DIFERENCIAL</t>
  </si>
  <si>
    <t>05.02.13.34</t>
  </si>
  <si>
    <t xml:space="preserve">         TABLERO DE DISTRIBUCION SIST. ESTABILIZADO (TES.A-CTC); DEL TIPO EMPOTRADO, 380/220V, 3F+N+T, 60HZ; 36 POLOS</t>
  </si>
  <si>
    <t>05.02.13.35</t>
  </si>
  <si>
    <t xml:space="preserve">         TABLERO DE DISTRIBUCION SIST. ESTABILIZADO (TES.EI.C-S); DEL TIPO EMPOTRADO, 380/220V, 3F+N+T, 60HZ; 36 POLOS</t>
  </si>
  <si>
    <t>05.02.13.36</t>
  </si>
  <si>
    <t xml:space="preserve">         TABLERO DE DISTRIBUCION SIST. ESTABILIZADO (TES.C-CCI); DEL TIPO EMPOTRADO, 380/220V, 3F+N+T, 60HZ; 48 POLOS</t>
  </si>
  <si>
    <t>05.02.13.37</t>
  </si>
  <si>
    <t xml:space="preserve">         TABLERO DE DISTRIBUCION SIST. ESTABILIZADO (TES.EI-CIT); DEL TIPO EMPOTRADO, 380/220V, 3F+N+T, 60HZ; 36 POLOS</t>
  </si>
  <si>
    <t>05.02.13.38</t>
  </si>
  <si>
    <t xml:space="preserve">         TABLERO DE DISTRIBUCION SIST. ESTABILIZADO (TES.EM.B-2P); DEL TIPO EMPOTRADO, 380/220V, 3F+N+T, 60HZ; 36 POLOS</t>
  </si>
  <si>
    <t>05.03</t>
  </si>
  <si>
    <t xml:space="preserve">   SISTEMA DE PUESTA A TIERRA</t>
  </si>
  <si>
    <t>05.03.01</t>
  </si>
  <si>
    <t xml:space="preserve">      CABLE DE COBRE DESNUDO DE 16 MM2</t>
  </si>
  <si>
    <t>05.03.02</t>
  </si>
  <si>
    <t xml:space="preserve">      CABLE DE COBRE DESNUDO DE 70 MM2</t>
  </si>
  <si>
    <t>05.03.03</t>
  </si>
  <si>
    <t xml:space="preserve">      CABLE DE COBRE DESNUDO DE 95 MM2</t>
  </si>
  <si>
    <t>05.03.04</t>
  </si>
  <si>
    <t xml:space="preserve">      CABLE DE 10 mm2 N2XOH</t>
  </si>
  <si>
    <t>05.03.05</t>
  </si>
  <si>
    <t xml:space="preserve">      CABLE DE 16 mm2 N2XOH</t>
  </si>
  <si>
    <t>05.03.06</t>
  </si>
  <si>
    <t xml:space="preserve">      CABLE DE 25 mm2 N2XOH</t>
  </si>
  <si>
    <t>05.03.07</t>
  </si>
  <si>
    <t xml:space="preserve">      CABLE DE 35 mm2 N2XOH</t>
  </si>
  <si>
    <t>05.03.08</t>
  </si>
  <si>
    <t xml:space="preserve">      CABLE DE 50 mm2 N2XOH</t>
  </si>
  <si>
    <t>05.03.09</t>
  </si>
  <si>
    <t xml:space="preserve">      CABLE DE 70 mm2 N2XOH</t>
  </si>
  <si>
    <t>05.03.10</t>
  </si>
  <si>
    <t xml:space="preserve">      CABLE DE 95 mm2 N2XOH</t>
  </si>
  <si>
    <t>05.03.11</t>
  </si>
  <si>
    <t xml:space="preserve">      POZO DE PUESTA A TIERRA (INCLUYE EXCAVACION,VARILLA Y ACCESORIOS)</t>
  </si>
  <si>
    <t>05.03.12</t>
  </si>
  <si>
    <t xml:space="preserve">      APERTURA DE ZANJA DE 0.60 X 0.70M Y RELLENO CON MATERIAL DE PRESTAMO, INCLUYE COMPACTACION Y ELIMINACION DE MATERIAL DE DESECHO</t>
  </si>
  <si>
    <t>05.03.13</t>
  </si>
  <si>
    <t xml:space="preserve">      BARRA DE ATERRAMIENTO TMGB</t>
  </si>
  <si>
    <t>05.03.14</t>
  </si>
  <si>
    <t xml:space="preserve">      CAJA DE CONEXIÓN (CON BORNERAS) PARA PUESTA A TIERRA</t>
  </si>
  <si>
    <t>05.03.15</t>
  </si>
  <si>
    <t xml:space="preserve">      CINTA SEÑALIZADORA AMARILLA</t>
  </si>
  <si>
    <t>05.03.16</t>
  </si>
  <si>
    <t xml:space="preserve">      CAJA DE PASO 100X100X50</t>
  </si>
  <si>
    <t>05.03.17</t>
  </si>
  <si>
    <t xml:space="preserve">      CAJA DE PASO 150X150X100</t>
  </si>
  <si>
    <t>05.03.18</t>
  </si>
  <si>
    <t xml:space="preserve">      CAJA DE PASO 200X200X100</t>
  </si>
  <si>
    <t>05.03.19</t>
  </si>
  <si>
    <t xml:space="preserve">      CAJA DE PASO 250X250X150</t>
  </si>
  <si>
    <t>05.03.20</t>
  </si>
  <si>
    <t xml:space="preserve">      JUNTA DE DILATACION</t>
  </si>
  <si>
    <t>05.04</t>
  </si>
  <si>
    <t xml:space="preserve">   SISTEMA DE MALLA PUESTA A TIERRA</t>
  </si>
  <si>
    <t>05.04.01</t>
  </si>
  <si>
    <t xml:space="preserve">      SISTEMA DE PUESTA A TIERRA "PARARRAYOS 2"  &lt; 10?</t>
  </si>
  <si>
    <t>05.04.02</t>
  </si>
  <si>
    <t xml:space="preserve">      SISTEMA DE PUESTA A TIERRA "FUERZA 2" &lt; 5?</t>
  </si>
  <si>
    <t>05.04.03</t>
  </si>
  <si>
    <t xml:space="preserve">      SISTEMA DE PUESTA A TIERRA "SALA QUIRURGICA" &lt; 5?</t>
  </si>
  <si>
    <t>05.04.04</t>
  </si>
  <si>
    <t xml:space="preserve">      SISTEMA DE PUESTA A TIERRA "COMUNICACIONES" &lt; 5?</t>
  </si>
  <si>
    <t>05.04.05</t>
  </si>
  <si>
    <t xml:space="preserve">      SISTEMA DE PUESTA A TIERRA "FUERZA 1" &lt; 5?</t>
  </si>
  <si>
    <t>05.04.06</t>
  </si>
  <si>
    <t xml:space="preserve">      SISTEMA DE PUESTA A TIERRA "ESTABILIZADO" &lt; 5?</t>
  </si>
  <si>
    <t>05.04.07</t>
  </si>
  <si>
    <t xml:space="preserve">      SISTEMA DE PUESTA A TIERRA "IMAGENES" &lt; 5?</t>
  </si>
  <si>
    <t>05.04.08</t>
  </si>
  <si>
    <t xml:space="preserve">      SISTEMA DE PUESTA A TIERRA "MONTACARGAS Y MONTACAMILLAS" &lt; 5?</t>
  </si>
  <si>
    <t>05.04.09</t>
  </si>
  <si>
    <t xml:space="preserve">      SISTEMA DE PUESTA A TIERRA "NEUTRO" &lt; 5?</t>
  </si>
  <si>
    <t>05.04.10</t>
  </si>
  <si>
    <t xml:space="preserve">      SISTEMA DE PUESTA A TIERRA "MEDIA TENSION" &lt; 5?</t>
  </si>
  <si>
    <t>05.04.11</t>
  </si>
  <si>
    <t>05.04.12</t>
  </si>
  <si>
    <t xml:space="preserve">      SISTEMA DE PUESTA A TIERRA "ASCENSOR PUBLICO" &lt; 5?</t>
  </si>
  <si>
    <t>05.04.13</t>
  </si>
  <si>
    <t xml:space="preserve">      SISTEMA DE PUESTA A TIERRA "PARARRAYOS 1" &lt; 10?</t>
  </si>
  <si>
    <t>05.04.14</t>
  </si>
  <si>
    <t xml:space="preserve">      SISTEMA DE PUESTA A TIERRA "PAT-T.P.2" &lt; 10?</t>
  </si>
  <si>
    <t>05.05</t>
  </si>
  <si>
    <t xml:space="preserve">   SISTEMA PARARRAYOS</t>
  </si>
  <si>
    <t>05.05.01</t>
  </si>
  <si>
    <t xml:space="preserve">      CABLE DE COBRE DESNUDO 70 MM2</t>
  </si>
  <si>
    <t>05.05.02</t>
  </si>
  <si>
    <t xml:space="preserve">      ABRAZDERA DE Cu (CAT. C-121.-A), PARA CABLE 70mm</t>
  </si>
  <si>
    <t>05.05.03</t>
  </si>
  <si>
    <t xml:space="preserve">      PARARRAYOS PUNTA SIMPLE DE COBRE NIQUELADO</t>
  </si>
  <si>
    <t>05.05.04</t>
  </si>
  <si>
    <t xml:space="preserve">      BORNERA EN CAJA</t>
  </si>
  <si>
    <t>05.05.05</t>
  </si>
  <si>
    <t xml:space="preserve">      SUMINISTRO E INSTALACION DE PARARRAYO</t>
  </si>
  <si>
    <t>05.06</t>
  </si>
  <si>
    <t xml:space="preserve">   ARTEFACTOS</t>
  </si>
  <si>
    <t>05.06.01</t>
  </si>
  <si>
    <t xml:space="preserve">      ALUMBRADO INTERIOR</t>
  </si>
  <si>
    <t>05.06.01.01</t>
  </si>
  <si>
    <t xml:space="preserve">         LUMINARIA CUADRADA LED SMD 3996lm DEL TIPO PANEL DE LUZ, POTENCIA DE 40W, MONTAJE ADOSADO EN TECHO, DIMENSIONES DE 597x597x41mm, CON DIFUSOR DE POLICARBONATO. CUENTA CON GRADO DE PROTECCIÓN IP40.</t>
  </si>
  <si>
    <t>05.06.01.02</t>
  </si>
  <si>
    <t xml:space="preserve">         LUMINARIA CUADRADA LED 3996lm, POTENCIA DE 40W, MONTAJE EMPOTRADO EN FALSO CIELO RASO, DIMENSIONES DE 621x621x82mm, CON DIFUSOR DE POLICARBONATO CUENTA CON GRADO DE PROTECCIÓN IP40.</t>
  </si>
  <si>
    <t>05.06.01.03</t>
  </si>
  <si>
    <t xml:space="preserve">         LUMINARIA CUADRADA LED 5445lm, POTENCIA DE 48W, MONTAJE EMPOTRADO EN FALSO CIELO RASO, DIMENSIONES DE 621x621x82mm, CON DIFUSOR DE METACRILATO DE METILO OPALINO, CUENTA CON GRADO DE PROTECCIÓN IP65.</t>
  </si>
  <si>
    <t>05.06.01.04</t>
  </si>
  <si>
    <t xml:space="preserve">         LUMINARIA CUADRADA LED 4414lm, POTENCIA DE 38W, DE MONTAJE EMPOTRADO EN FALSO CIELO RASO, DIMENSIONES DE 597x597x47mm, DIFUSOR METACRILATO DE METILO OPALINO, CUENTA CON GRADO DE PROTECCION IP65.</t>
  </si>
  <si>
    <t>05.06.01.05</t>
  </si>
  <si>
    <t xml:space="preserve">         LUMINARIA CUADRADO LED 1760lm, POTENCIA DE 24W, DE MONTAJE EMPOTRADO EN FALSO CIELO RASO, DIMENSIONES DE 570x570x81mm, CUBIERTA DE ÓPTICA DE POLICARBONATO, CUENTA CON GRADO DE PROTECCIÓN IP40.</t>
  </si>
  <si>
    <t>05.06.01.06</t>
  </si>
  <si>
    <t xml:space="preserve">         LUMINARIA DOWNLIGHT CIRCULAR LED 1732lm, POTENCIA DE 22W, DE MONTAJE EMPOTRADO EN FALSO CIELO RASO, DIMENSIONES DE 300?x179mm, CUBIERTA DE ÓPTICA DE POLICARBONATO, CUENTA CON GRADO DE PROTECCIÓN IP40.</t>
  </si>
  <si>
    <t>05.06.01.07</t>
  </si>
  <si>
    <t xml:space="preserve">         LUMINARIA DOWNLIGHT CIRCULAR LED 1732lm, POTENCIA DE 22W, DE MONTAJE EMPOTRADO EN FALSO CIELO RASO, DIMENSIONES DE 166?x77mm, CUBIERTA ÓPTICA DE POLICARBONATO, CUENTA CON GRADO DE PROTECCIÓN IP40; PARA ILUMINACIÓN DE BAÑOS Y AMBIENTES PEQUEÑOS.</t>
  </si>
  <si>
    <t>05.06.01.08</t>
  </si>
  <si>
    <t xml:space="preserve">         LUMINARIA HERMETICA LED 4056lm, POTENCIA DE 40W, DE MONTAJE ADOSADO EN TECHO, DIMENSIONES DE 1504x87x96mm, CUBIERTA ÓPTICA DE POLICARBONATO. CUENTA CON GRADO DE PROTECCIÓN IP65.</t>
  </si>
  <si>
    <t>05.06.01.09</t>
  </si>
  <si>
    <t xml:space="preserve">         LUMINARIA HERMETICA LED 4200lm, POTENCIA DE 48W, DE MONTAJE EMPOTRADO EN FALSO CIELO RASO, DIMENSIONES DE 1247x310x85mm, CUBIERTA DE OPTICA DE METACRILATO DE METILO OPALINA, CUENTA CON GRADO DE PROTECCION IP65.</t>
  </si>
  <si>
    <t>05.06.01.10</t>
  </si>
  <si>
    <t xml:space="preserve">         LUMINARIA DOWNLIGHT  CIRCULAR LED 2400lm, POTENCIA DE 30W, 4000K DE MONTAJE EMPOTRADO EN FALSO CIELO RASO, CUBIERTA DE OPTICA DE POLICARBONATO, CUENTA CON GRADO DE PROTECCION IP65.</t>
  </si>
  <si>
    <t>05.06.01.11</t>
  </si>
  <si>
    <t xml:space="preserve">         LUMINARIA HERMETICA LED 4056lm, POTENCIA DE 40W, DE MONTAJE SUSPENDIDO DEL TECHO, DIMENSIONES DE 1504x87x96mm, CUBIERTA DE ÓPTICA DE POLICARBONATO OPALINO. CUENTA CON GRADO DE PROTECCIÓN IP65.</t>
  </si>
  <si>
    <t>05.06.01.12</t>
  </si>
  <si>
    <t xml:space="preserve">         LUMINARIA RECTANGULAR  LED 2632lm, POTENCIA 20W, MONTAJE ADOSADA A PARED, CUENTA CON GRADO DE PROTECCION IP65, DIFUSOR POLIETILENO OPALINO, PARA USO EN CABECERA DE CAMA, EN UNIDAD DE VIGILANCIA INTENSIVA Y/O SIMILARES.</t>
  </si>
  <si>
    <t>05.06.01.13</t>
  </si>
  <si>
    <t xml:space="preserve">         EQUIPO DE ALUMBRADO DE EMERGENCIA ADOSABLE TIPO RECARGABLE CON 2 LAMPARAS HALOGENAS DE 15W C/U, 365lm C/U, CON AUTONOMIA DE UNA HORA Y MEDIA Y ENCENDIDO AL CORTE DE ENERGIA Y GRADO DE PROTECCION IP55.</t>
  </si>
  <si>
    <t>05.06.01.14</t>
  </si>
  <si>
    <t xml:space="preserve">         EQUIPO DE ILUMINACION DE EMERGENCIA ADOSABLE CON FLUORESCENTE DE 8 W DE ALTA LUMINOSIDAD,DIFUSOR TRANSPARENTE  Y DOS LEDS CON ETIQUETA DE SEÑALIZACION DE ESCAPE T=3hrs</t>
  </si>
  <si>
    <t>05.06.01.15</t>
  </si>
  <si>
    <t xml:space="preserve">         EQUIPO DE ILUMINACION DE EMERGENCIA ADOSABLE CON FLUORESCENTE DE 8 W DE ALTA LUMINOSIDAD,DIFUSOR TRANSPARENTE  Y DOS LEDS CON ETIQUETA DE SEÑALIZACION DE SALIDA T=1hrs</t>
  </si>
  <si>
    <t>05.06.02</t>
  </si>
  <si>
    <t xml:space="preserve">      ALUMBRADO EXTERIOR</t>
  </si>
  <si>
    <t>05.06.02.01</t>
  </si>
  <si>
    <t xml:space="preserve">         LUMINARIA MODULAR LED 50W PARA ALUMBRADO VIAL, FLUJO LUMINOSO: 6010lm, ÓPTICA ASIMÉTRICA PMMA, CON CUERPO INYECTADO DE POLICARBONATO Y DISIPADOR DE CALOR EN ALUMINIO EXTRUIDO, CON GRADO DE PROTECCIÓN IP65, TCC=5000K. EN PASTORAL DE ACERO(H=8.00mSNPT)</t>
  </si>
  <si>
    <t>05.06.02.02</t>
  </si>
  <si>
    <t xml:space="preserve">         LUMINARIA TIPO PROYECTOR, CON LAMPARA LED SMD 150W, FLUJO LUMINOSO: 15000lm, CON DIFUSOR ANTIREFLEJANTE CON VIDRIO TEMPLADO, CON GRADO DE PROTECCIÓN IP65, TCC=5000K. ADOSADO EN MURO (H=13.00mSNPT)</t>
  </si>
  <si>
    <t>05.06.02.03</t>
  </si>
  <si>
    <t xml:space="preserve">         LUMINARIA TIPO PROYECTOR, CON LAMPARA LED SMD 30W, FLUJO LUMINOSO: 2700lm, CON CARCASA DE ALUMINIO, CUBIERTA DE VIDRIO TEMPLADO Y DISIPADOR DE CALOR DE ALUMINIO, CON GRADO DE PROTECCIÓN IP65, TCC=5000K. ADOSADO EN MURO (H=4.00mSNPT)</t>
  </si>
  <si>
    <t>05.06.02.04</t>
  </si>
  <si>
    <t xml:space="preserve">         LUMINARIA TIPO PROYECTOR, CON LAMPARA LED 50W, FLUJO LUMINOSO: 4500lm, CON CARCASA DE ALUMINIO, CUBIERTA DE VIDRIO TEMPLADO Y DISIPADOR DE CALOR DE ALUMINIO, CON GRADO DE PROTECCIÓN IP65, TCC=5000K. ADOSADO EN MURO (H=8.60mSNPT).</t>
  </si>
  <si>
    <t>05.06.02.05</t>
  </si>
  <si>
    <t xml:space="preserve">         LUMINARIA MODULAR LED COB 40W, FLUJO LUMINOSO: 2736lm, CON CUERPO Y TAPA BASCULANTE DE POLICARBONATO, CON GRADO DE PROTECCIÓN IP65, TCC=4000K. ADOSADO EN MURO (H=4.00mSNPT)</t>
  </si>
  <si>
    <t>05.06.02.06</t>
  </si>
  <si>
    <t xml:space="preserve">         LUMINARIA MODULAR LED SMD 40W, FLUJO LUMINOSO: 4056lm, CON CUERPO FABRICADO EN POLICARBONATO Y CUBIERTA OPTICA DE POLICARBONATO OPALINA, CON GRADO DE PROTECCIÓN IP65, TCC=4000K. ADOSADO EN TECHO LIGERO.</t>
  </si>
  <si>
    <t>05.06.02.07</t>
  </si>
  <si>
    <t xml:space="preserve">         CAJAS DE PASE EN BANDEJA 100x100x50mm</t>
  </si>
  <si>
    <t>05.06.02.08</t>
  </si>
  <si>
    <t xml:space="preserve">         CAJAS DE PASE EN TECHO 100x100x50mm</t>
  </si>
  <si>
    <t>05.06.02.09</t>
  </si>
  <si>
    <t xml:space="preserve">         CAJAS DE PASE EN PARED 100x100x50mm</t>
  </si>
  <si>
    <t>05.06.02.10</t>
  </si>
  <si>
    <t xml:space="preserve">         CAJAS OCTOGONAL DE F°G° 100x55mm</t>
  </si>
  <si>
    <t>05.06.02.11</t>
  </si>
  <si>
    <t xml:space="preserve">         POSTE DE F°G° DE 8M DE ALTURA, 4" E=4mm.</t>
  </si>
  <si>
    <t>05.06.02.12</t>
  </si>
  <si>
    <t xml:space="preserve">         CABLE DE ALUMBRADO EXTERIOR: 1-1x4mm2 LSOHX(F)-90</t>
  </si>
  <si>
    <t>05.06.02.13</t>
  </si>
  <si>
    <t xml:space="preserve">         EXCAVACION MANUAL PARA REDES ELECTRICAS, ANCHO = 0.60 m, H = 0.65 m</t>
  </si>
  <si>
    <t>05.06.02.14</t>
  </si>
  <si>
    <t xml:space="preserve">         DUCTO DE CONCRETO DE 2 VIAS</t>
  </si>
  <si>
    <t>05.07</t>
  </si>
  <si>
    <t xml:space="preserve">   PRUEBAS DE AISLAMIENTO Y RESISTIVIDAD</t>
  </si>
  <si>
    <t>05.07.01</t>
  </si>
  <si>
    <t xml:space="preserve">      PRUEBAS ELECTRICAS EN MEDIA TENSION</t>
  </si>
  <si>
    <t>05.07.02</t>
  </si>
  <si>
    <t xml:space="preserve">      PRUEBAS EN TRANSFORMADORES DE POTENCIA</t>
  </si>
  <si>
    <t>05.07.03</t>
  </si>
  <si>
    <t xml:space="preserve">      PRUEBAS EN CELDAS DE MEDIA TENSION</t>
  </si>
  <si>
    <t>05.07.04</t>
  </si>
  <si>
    <t xml:space="preserve">      PRUEBAS DE NIVELES DE AISLAMIENTO DE TABLEROS</t>
  </si>
  <si>
    <t>05.07.05</t>
  </si>
  <si>
    <t xml:space="preserve">      PRUEBAS DE AISLAMIENTO DE ALIMENTADORES DE BAJA TENSION</t>
  </si>
  <si>
    <t>05.07.06</t>
  </si>
  <si>
    <t xml:space="preserve">      PRUEBAS DE CONTINUIDAD EN ALIMENTADORES DE BAJA TENSION</t>
  </si>
  <si>
    <t>05.07.07</t>
  </si>
  <si>
    <t xml:space="preserve">      PRUEBAS DE SISTEMA DE ILUMINACION</t>
  </si>
  <si>
    <t>05.07.08</t>
  </si>
  <si>
    <t xml:space="preserve">      PRUEBAS DE SISTEMA DE PUESTA A TIERRA</t>
  </si>
  <si>
    <t>05.08</t>
  </si>
  <si>
    <t xml:space="preserve">   EQUIPOS ELECTRICOS Y MECANICOS</t>
  </si>
  <si>
    <t>05.08.01</t>
  </si>
  <si>
    <t xml:space="preserve">      VARIOS EQUIPOS ELECTRICOS Y MECANICOS</t>
  </si>
  <si>
    <t>05.08.01.01</t>
  </si>
  <si>
    <t xml:space="preserve">         TVSS CAT. B, CERTF. UL O IEC, 3 Ø, 380 V, 4 H+T, 60 Hz</t>
  </si>
  <si>
    <t>05.08.01.02</t>
  </si>
  <si>
    <t xml:space="preserve">         BANCO DE CONDENSADORES BC(TGN) 350 KVAR,380V</t>
  </si>
  <si>
    <t>05.08.01.03</t>
  </si>
  <si>
    <t xml:space="preserve">         MEDIDOR MULTIFUNCION 3 x 5 A</t>
  </si>
  <si>
    <t>05.08.01.04</t>
  </si>
  <si>
    <t xml:space="preserve">         UPS 140 KVA, 3Ø+N, 380/380V, 60 Hz; incl. BATERIA</t>
  </si>
  <si>
    <t>05.08.01.05</t>
  </si>
  <si>
    <t xml:space="preserve">         UPS 80 KVA, 3Ø+N, 380/380V, 60 Hz; incl. BATERIA</t>
  </si>
  <si>
    <t>05.08.01.06</t>
  </si>
  <si>
    <t xml:space="preserve">         UPS 50 KVA, 3Ø+N, 380/380V, 60 Hz; incl. BATERIA</t>
  </si>
  <si>
    <t>05.08.01.07</t>
  </si>
  <si>
    <t xml:space="preserve">         TRANSFORMADOR DE AISLAMIENTO 180 KVA, 3 Ø+N, 380 / 380 V, 60 Hz</t>
  </si>
  <si>
    <t>05.08.01.08</t>
  </si>
  <si>
    <t xml:space="preserve">         TRANSFORMADOR DE AISLAMIENTO 100 KVA, 3 Ø+N, 380 / 380 V, 60 Hz</t>
  </si>
  <si>
    <t>05.08.01.09</t>
  </si>
  <si>
    <t xml:space="preserve">         TRANSFORMADOR DE AISLAMIENTO 60 KVA, 3 Ø+N, 380 / 380 V, 60 Hz</t>
  </si>
  <si>
    <t>05.08.01.10</t>
  </si>
  <si>
    <t xml:space="preserve">         UPS 7.50kVA CON ESTABILIZADOR INCORPORADO 230/230V, 60Hz</t>
  </si>
  <si>
    <t>05.08.01.11</t>
  </si>
  <si>
    <t xml:space="preserve">         UPS 3kVA, 220/220V, 60Hz</t>
  </si>
  <si>
    <t>05.08.01.12</t>
  </si>
  <si>
    <t xml:space="preserve">         DETECTOR DINAMICO DE AISLAMIENTO A TIERRA (LIM)</t>
  </si>
  <si>
    <t>05.08.01.13</t>
  </si>
  <si>
    <t xml:space="preserve">         TRANSFORMADOR DE AISLAMIENTO 10 Kva, 230/230V, 60Hz</t>
  </si>
  <si>
    <t>05.08.01.14</t>
  </si>
  <si>
    <t xml:space="preserve">         TRANSFORMADOR DE AISLAMIENTO 5 Kva, 230/230V, 60Hz</t>
  </si>
  <si>
    <t>05.08.01.15</t>
  </si>
  <si>
    <t xml:space="preserve">         TABLERO AUXILIAR CON TOMACORRIENTES Y BARRA EQUIPOTENCIAL DE PUESTA A TIERRA (MG-1)</t>
  </si>
  <si>
    <t>05.08.01.16</t>
  </si>
  <si>
    <t xml:space="preserve">         TABLERO AUXILIAR CON TOMACORRIENTES Y BARRA EQUIPOTENCIAL DE PUESTA A TIERRA (MG-2)</t>
  </si>
  <si>
    <t>05.08.01.17</t>
  </si>
  <si>
    <t xml:space="preserve">         TABLERO PARA SALA DE OPERACIONES (TDE-SO1), 16 INT. DIFERENCIAL</t>
  </si>
  <si>
    <t>05.08.01.18</t>
  </si>
  <si>
    <t xml:space="preserve">         TABLERO PARA SALA DE OPERACIONES (TDE-SO2), 16 INT. DIFERENCIAL</t>
  </si>
  <si>
    <t>05.08.01.19</t>
  </si>
  <si>
    <t xml:space="preserve">         TABLERO PARA SALA DE PARTOS (TDE-SP), 12 INT. DIFERENCIAL</t>
  </si>
  <si>
    <t>05.08.01.20</t>
  </si>
  <si>
    <t xml:space="preserve">         TRANSFERENCIA AUTOMATICA CON CONTACTORES (TAC-LC1)</t>
  </si>
  <si>
    <t>05.08.01.21</t>
  </si>
  <si>
    <t xml:space="preserve">         TRANSFERENCIA AUTOMATICA CON CONTACTORES (TAC-LC2)</t>
  </si>
  <si>
    <t>05.08.01.22</t>
  </si>
  <si>
    <t xml:space="preserve">         TABLERO DE DISTRIBUCION SIST. EMERGENCIA (TDE-LC), 2 INT. DIFERENCIAL</t>
  </si>
  <si>
    <t>05.08.01.23</t>
  </si>
  <si>
    <t xml:space="preserve">         TABLERO DE EMERGENCIA DE LA SALA DE OPERACIONES PARA LAMPARAS CIALITICAS (T.BP-LC)</t>
  </si>
  <si>
    <t>05.09</t>
  </si>
  <si>
    <t>05.09.01</t>
  </si>
  <si>
    <t xml:space="preserve">      JUNTA DE DILATACION PARA TUBERIA SEGÚN DETALLES</t>
  </si>
  <si>
    <t>06</t>
  </si>
  <si>
    <t>INSTALACIONES DE COMUNICACIONES</t>
  </si>
  <si>
    <t>06.01</t>
  </si>
  <si>
    <t xml:space="preserve">   OBRAS EXTERIORES</t>
  </si>
  <si>
    <t>06.01.01</t>
  </si>
  <si>
    <t>06.01.01.01</t>
  </si>
  <si>
    <t xml:space="preserve">         TRAZO, NIVELES Y REPLANTEO PRELIMINAR CON EQUIPO</t>
  </si>
  <si>
    <t>06.01.02</t>
  </si>
  <si>
    <t>06.01.02.01</t>
  </si>
  <si>
    <t xml:space="preserve">         EXCAVACION MANUAL PARA REDES COMUNICACIONES</t>
  </si>
  <si>
    <t>06.01.02.02</t>
  </si>
  <si>
    <t xml:space="preserve">         RELLENO Y COMPACTADO DE ZANJA CON MATERIAL PROPIO SELECCIONADO</t>
  </si>
  <si>
    <t>06.01.02.03</t>
  </si>
  <si>
    <t xml:space="preserve">         RELLENO Y COMPACTADO DE ZANJA CON MATERIAL PROPIO</t>
  </si>
  <si>
    <t>06.01.02.04</t>
  </si>
  <si>
    <t xml:space="preserve">         ACARREO Y ELIMINACION DE MATERIAL, CARGADOR 125 / VOLQUETE 15 M3, D = 6 KM</t>
  </si>
  <si>
    <t>06.01.02.05</t>
  </si>
  <si>
    <t>06.01.03</t>
  </si>
  <si>
    <t xml:space="preserve">      BUZONES Y DUCTOS</t>
  </si>
  <si>
    <t>06.01.03.01</t>
  </si>
  <si>
    <t xml:space="preserve">         BUZON DE CONCRETO P/ CONEXIONES DE COMUNICACIONES (1.40x1.00x0.15m)</t>
  </si>
  <si>
    <t>06.01.03.02</t>
  </si>
  <si>
    <t xml:space="preserve">         BUZONETA DE CONCRETO P/ CONEXIONES DE COMUNICACIONES (1.00x0.80x0.15 m)</t>
  </si>
  <si>
    <t>06.01.03.03</t>
  </si>
  <si>
    <t>06.01.03.04</t>
  </si>
  <si>
    <t xml:space="preserve">         DUCTO DE CONCRETO DE 4 VIAS</t>
  </si>
  <si>
    <t>06.01.03.05</t>
  </si>
  <si>
    <t xml:space="preserve">         TUBERIA 2" PVC SAP ENTERRADA</t>
  </si>
  <si>
    <t>06.01.04</t>
  </si>
  <si>
    <t>06.01.04.01</t>
  </si>
  <si>
    <t>06.02</t>
  </si>
  <si>
    <t xml:space="preserve">   CABLEADO ESTRUCTURADO</t>
  </si>
  <si>
    <t>06.02.01</t>
  </si>
  <si>
    <t xml:space="preserve">      BACKBONE</t>
  </si>
  <si>
    <t>06.02.01.01</t>
  </si>
  <si>
    <t xml:space="preserve">         BACKBONE CAMPUS</t>
  </si>
  <si>
    <t>06.02.01.01.01</t>
  </si>
  <si>
    <t xml:space="preserve">            CABLE  FIBRA ÓPTICA MULTIMODO 24 HILOS TIPO 50/125 OM4 LSZH</t>
  </si>
  <si>
    <t>06.02.01.02</t>
  </si>
  <si>
    <t xml:space="preserve">         BACKBONE VERTICAL</t>
  </si>
  <si>
    <t>06.02.01.02.01</t>
  </si>
  <si>
    <t>06.02.02</t>
  </si>
  <si>
    <t xml:space="preserve">      BANDEJAS Y ACCESORIOS</t>
  </si>
  <si>
    <t>06.02.02.01</t>
  </si>
  <si>
    <t xml:space="preserve">         BANDEJA PORTACABLE ELECTROZINCADA TIPO REJILLA, 300x105x3000 mm</t>
  </si>
  <si>
    <t>06.02.02.02</t>
  </si>
  <si>
    <t xml:space="preserve">         BANDEJA PORTACABLE ELECTROZINCADA TIPO REJILLA, 200x105x3000 mm</t>
  </si>
  <si>
    <t>06.02.02.03</t>
  </si>
  <si>
    <t xml:space="preserve">         BANDEJA PORTACABLE ELECTROZINCADA TIPO ESCALERILLA, 400x105x3000 mm</t>
  </si>
  <si>
    <t>06.02.02.04</t>
  </si>
  <si>
    <t xml:space="preserve">         VARILLA ROSCADO DE 1/2",(c/accesorios)</t>
  </si>
  <si>
    <t>06.02.02.05</t>
  </si>
  <si>
    <t xml:space="preserve">         ATERRAMIENTO DE BANDEJA, CABLE DE COBRE DESNUDO Y ACCESORIOS.</t>
  </si>
  <si>
    <t>06.02.02.06</t>
  </si>
  <si>
    <t xml:space="preserve">         FIRE STOPPING</t>
  </si>
  <si>
    <t>06.02.03</t>
  </si>
  <si>
    <t xml:space="preserve">      CABLES DE RED</t>
  </si>
  <si>
    <t>06.02.03.01</t>
  </si>
  <si>
    <t xml:space="preserve">         CABLE S/FTP CAT. 7A  SOLIDO DE COBRE 23 AWG, LSZH 4 PARES</t>
  </si>
  <si>
    <t>06.02.04</t>
  </si>
  <si>
    <t>06.02.04.01</t>
  </si>
  <si>
    <t xml:space="preserve">         TUBERIAS CORRUGADA FLEXIBLE</t>
  </si>
  <si>
    <t>06.02.04.01.01</t>
  </si>
  <si>
    <t xml:space="preserve">            TUBERIA DN:  1/2" FLEXIBLE</t>
  </si>
  <si>
    <t>06.02.04.02</t>
  </si>
  <si>
    <t xml:space="preserve">         TUBERIAS Y ACCESORIOS PVC SAP</t>
  </si>
  <si>
    <t>06.02.04.02.01</t>
  </si>
  <si>
    <t xml:space="preserve">            TUBERIA DN:  3/4" PVC SAP - NTP: 399.006, NTE: 024</t>
  </si>
  <si>
    <t>06.02.04.02.02</t>
  </si>
  <si>
    <t xml:space="preserve">            TUBERIA DN:  1" PVC SAP - NTP: 399.006, NTE: 024</t>
  </si>
  <si>
    <t>06.02.04.03</t>
  </si>
  <si>
    <t xml:space="preserve">         TUBERIAS CONDUIT FLEXIBLE</t>
  </si>
  <si>
    <t>06.02.04.03.01</t>
  </si>
  <si>
    <t xml:space="preserve">            TUBERIA DN: 1/2" CONDUIT FLEXIBLE</t>
  </si>
  <si>
    <t>06.02.04.04</t>
  </si>
  <si>
    <t xml:space="preserve">         TUBERIA CONDUIT Y ACCESORIOS EMT</t>
  </si>
  <si>
    <t>06.02.04.04.01</t>
  </si>
  <si>
    <t xml:space="preserve">            TUBERIA DN: 3/4" CONDUIT - EMT ANSI C80.3</t>
  </si>
  <si>
    <t>06.02.04.04.02</t>
  </si>
  <si>
    <t xml:space="preserve">            TUBERIA DN: 1" CONDUIT - EMT ANSI C80.3</t>
  </si>
  <si>
    <t>06.02.04.04.03</t>
  </si>
  <si>
    <t xml:space="preserve">            TUBERIA DN: 1 1/4" CONDUIT - EMT ANSI C80.3</t>
  </si>
  <si>
    <t>06.02.04.04.04</t>
  </si>
  <si>
    <t xml:space="preserve">            CANAL RIEL UNISTRUIT DE 1 5/8" x 1 5/8" x 3 m (P/TUBOS)</t>
  </si>
  <si>
    <t>06.02.04.04.05</t>
  </si>
  <si>
    <t xml:space="preserve">            ABRAZADERA P/RIEL UNISTRUT 3/4" A.G. (2PIEZAS) P1431</t>
  </si>
  <si>
    <t>06.02.04.04.06</t>
  </si>
  <si>
    <t xml:space="preserve">            ABRAZADERA P/RIEL UNISTRUT 1" A.G. (2PIEZAS) P1431</t>
  </si>
  <si>
    <t>06.02.04.04.07</t>
  </si>
  <si>
    <t xml:space="preserve">            ABRAZADERA P/RIEL UNISTRUT 1 1/4" A.G. (2PIEZAS) P1431</t>
  </si>
  <si>
    <t>06.02.05</t>
  </si>
  <si>
    <t xml:space="preserve">      SALIDA DE CABLEADO ESTRUCTURADO DATA</t>
  </si>
  <si>
    <t>06.02.05.01</t>
  </si>
  <si>
    <t xml:space="preserve">         SALIDA DE FACE PLATE SIMPLE  - PARED</t>
  </si>
  <si>
    <t>06.02.05.02</t>
  </si>
  <si>
    <t xml:space="preserve">         SALIDA DE FACE PLATE SIMPLE  - MUEBLE</t>
  </si>
  <si>
    <t>06.02.05.03</t>
  </si>
  <si>
    <t xml:space="preserve">         SALIDA DE FACE PLATE SIMPLE  - TECHO</t>
  </si>
  <si>
    <t>06.02.05.04</t>
  </si>
  <si>
    <t xml:space="preserve">         SALIDA DE FACE PLATE DOBLE - PARED</t>
  </si>
  <si>
    <t>06.02.05.05</t>
  </si>
  <si>
    <t xml:space="preserve">         SALIDA DE FACE PLATE DOBLE - MUEBLE</t>
  </si>
  <si>
    <t>06.02.05.06</t>
  </si>
  <si>
    <t xml:space="preserve">         SALIDA DE FACE PLATE DOBLE - TECHO</t>
  </si>
  <si>
    <t>06.02.05.07</t>
  </si>
  <si>
    <t xml:space="preserve">         CONECTOR FIJADO EN CARA LATERAL DE BANDEJA</t>
  </si>
  <si>
    <t>06.02.06</t>
  </si>
  <si>
    <t xml:space="preserve">      CAJAS DE PASE F.G.</t>
  </si>
  <si>
    <t>06.02.06.01</t>
  </si>
  <si>
    <t xml:space="preserve">         CAJA DE PASE 150x150x100 mm</t>
  </si>
  <si>
    <t>06.02.06.02</t>
  </si>
  <si>
    <t xml:space="preserve">         CAJA DE PASE 200x200x100 mm</t>
  </si>
  <si>
    <t>06.02.06.03</t>
  </si>
  <si>
    <t xml:space="preserve">         CAJA DE PASE 250x250x100 mm</t>
  </si>
  <si>
    <t>06.02.06.04</t>
  </si>
  <si>
    <t xml:space="preserve">         CAJA DE PASE 400x400x150 mm</t>
  </si>
  <si>
    <t>06.02.07</t>
  </si>
  <si>
    <t xml:space="preserve">      GABINETES DE COMUNICACIÓN</t>
  </si>
  <si>
    <t>06.02.07.01</t>
  </si>
  <si>
    <t xml:space="preserve">         GABINETE DE PROVEEDOR DE SERVICIOS TIPO MURAL 19" 18RU (947x600x550 mm)</t>
  </si>
  <si>
    <t>06.02.07.02</t>
  </si>
  <si>
    <t xml:space="preserve">         GABINETE DE COMUNICACIONES TIPO MURAL 19" 18 RU  (947x600x550 mm)</t>
  </si>
  <si>
    <t>06.02.07.03</t>
  </si>
  <si>
    <t xml:space="preserve">         GABINETE DE COMUNICACIONES TIPO PISO 19" 42RU (2000x600x600 mm)</t>
  </si>
  <si>
    <t>06.02.07.04</t>
  </si>
  <si>
    <t xml:space="preserve">         GABINETE LAN DE DISTRIBUCION TIPO PISO 19" 42RU (2000x800x800 mm)</t>
  </si>
  <si>
    <t>06.02.07.05</t>
  </si>
  <si>
    <t xml:space="preserve">         GABINETE DE SERVIDOR TIPO PISO 19" 42RU (2000x800x1200 mm)</t>
  </si>
  <si>
    <t>06.02.08</t>
  </si>
  <si>
    <t xml:space="preserve">      EQUIPOS DE CABLEADO ESTRUCTURADO</t>
  </si>
  <si>
    <t>06.02.08.01</t>
  </si>
  <si>
    <t xml:space="preserve">         EQUIPOS ACTIVOS</t>
  </si>
  <si>
    <t>06.02.08.01.01</t>
  </si>
  <si>
    <t xml:space="preserve">            PDUS INTELIGENTES HORIZONTAL DE 220V</t>
  </si>
  <si>
    <t>06.02.08.01.02</t>
  </si>
  <si>
    <t xml:space="preserve">            PDUS INTELIGENTES VERTICAL DE 220V</t>
  </si>
  <si>
    <t>06.02.08.02</t>
  </si>
  <si>
    <t xml:space="preserve">         EQUIPOS PASIVOS</t>
  </si>
  <si>
    <t>06.02.08.02.01</t>
  </si>
  <si>
    <t xml:space="preserve">            PATCH PANEL CAT. 7A ETHERNET 1RU 19" 24 PUERTOS</t>
  </si>
  <si>
    <t>06.02.08.02.02</t>
  </si>
  <si>
    <t xml:space="preserve">            ODF - 4 MODULOS (4-CASSETE)</t>
  </si>
  <si>
    <t>06.02.08.02.03</t>
  </si>
  <si>
    <t xml:space="preserve">            ODF - 4 MODULOS (12-CASSETE)</t>
  </si>
  <si>
    <t>06.02.08.02.04</t>
  </si>
  <si>
    <t xml:space="preserve">            MODULOS MPO/MTP - 06P/DUPLEX</t>
  </si>
  <si>
    <t>06.02.08.02.05</t>
  </si>
  <si>
    <t xml:space="preserve">            MODULOS MPO/MTP - 12P/DUPLEX</t>
  </si>
  <si>
    <t>06.02.08.02.06</t>
  </si>
  <si>
    <t xml:space="preserve">            PATCH CORDS DUPLEX DE FIBRA OPTICA CON CONECTOR LC-LC.</t>
  </si>
  <si>
    <t>06.02.08.02.07</t>
  </si>
  <si>
    <t xml:space="preserve">            TRANSCEIVER 10G</t>
  </si>
  <si>
    <t>06.02.08.02.08</t>
  </si>
  <si>
    <t xml:space="preserve">            PATCH CORD PLUG PARA CAT7A – RJ45 CAT 7A(RED) 1.5 m PATCH PANEL ETHERNET</t>
  </si>
  <si>
    <t>06.02.08.02.09</t>
  </si>
  <si>
    <t xml:space="preserve">            PATCH CORD PLUG PARA CAT7A – RJ45 CAT 7A (BLUE) 3 m ESTACIÓN DE TRABAJO</t>
  </si>
  <si>
    <t>06.02.08.02.10</t>
  </si>
  <si>
    <t xml:space="preserve">            ORDENADOR DE 1 RU</t>
  </si>
  <si>
    <t>06.02.08.02.11</t>
  </si>
  <si>
    <t xml:space="preserve">            ORDENADOR DE 2 RU</t>
  </si>
  <si>
    <t>06.02.08.02.12</t>
  </si>
  <si>
    <t xml:space="preserve">            ORDENADOR VERTICAL 42 RU</t>
  </si>
  <si>
    <t>06.02.09</t>
  </si>
  <si>
    <t xml:space="preserve">      ATERRAMIENTO DE COMUNICACIONES</t>
  </si>
  <si>
    <t>06.02.09.01</t>
  </si>
  <si>
    <t xml:space="preserve">         BARRA DE ATERRAMIENTO TGB</t>
  </si>
  <si>
    <t>06.02.09.02</t>
  </si>
  <si>
    <t xml:space="preserve">         BARRA DE ATERRAMIENTO TMGB</t>
  </si>
  <si>
    <t>06.02.09.03</t>
  </si>
  <si>
    <t xml:space="preserve">         CABLE DE 16mm2 (de RBB en gabinete a barra colectora de cobre )</t>
  </si>
  <si>
    <t>06.02.09.04</t>
  </si>
  <si>
    <t xml:space="preserve">         INSTALACION, CONEXION Y PRUEBAS DE ATERRAMIENTO</t>
  </si>
  <si>
    <t>06.03</t>
  </si>
  <si>
    <t xml:space="preserve">   SISTEMA DE TELEFONIA IP</t>
  </si>
  <si>
    <t>06.03.01</t>
  </si>
  <si>
    <t xml:space="preserve">      TELEFONO IP DE MESA USO GERENCIAL</t>
  </si>
  <si>
    <t>06.03.02</t>
  </si>
  <si>
    <t xml:space="preserve">      TELEFONO IP DE MESA USO GENERAL</t>
  </si>
  <si>
    <t>06.03.03</t>
  </si>
  <si>
    <t xml:space="preserve">      TELEFONO IP DE PARED USO GENERAL</t>
  </si>
  <si>
    <t>06.03.04</t>
  </si>
  <si>
    <t xml:space="preserve">      SOFTWARE PARA CENTRAL TELEFONICA</t>
  </si>
  <si>
    <t>06.03.05</t>
  </si>
  <si>
    <t xml:space="preserve">      GATEWAY E1</t>
  </si>
  <si>
    <t>06.03.06</t>
  </si>
  <si>
    <t xml:space="preserve">      GATEWAY GSM </t>
  </si>
  <si>
    <t>06.03.07</t>
  </si>
  <si>
    <t xml:space="preserve">      CENTRAL TELEFONICA IP</t>
  </si>
  <si>
    <t>06.03.08</t>
  </si>
  <si>
    <t xml:space="preserve">      LICENCIAS DE TELEFONIA IP</t>
  </si>
  <si>
    <t>06.03.09</t>
  </si>
  <si>
    <t xml:space="preserve">      CONFIGURACION, PRUEBAS Y PUESTA EN MARCHA DEL SISTEMA TELEFONIA IP</t>
  </si>
  <si>
    <t>06.04</t>
  </si>
  <si>
    <t xml:space="preserve">   SISTEMA DE RELOJES SINCRONIZADOS</t>
  </si>
  <si>
    <t>06.04.01</t>
  </si>
  <si>
    <t xml:space="preserve">      EQUIPOS DE SISTEMA DE RELOJES SINCRONIZADOS</t>
  </si>
  <si>
    <t>06.04.01.01</t>
  </si>
  <si>
    <t xml:space="preserve">         RELOJ CRONOMETRO DE PARED</t>
  </si>
  <si>
    <t>06.04.01.02</t>
  </si>
  <si>
    <t xml:space="preserve">         RELOJ DE UNA ESFERA DE PARED</t>
  </si>
  <si>
    <t>06.04.01.03</t>
  </si>
  <si>
    <t xml:space="preserve">         RELOJ PATRON</t>
  </si>
  <si>
    <t>06.04.01.04</t>
  </si>
  <si>
    <t xml:space="preserve">         CONFIGURACION, PRUEBAS Y PUESTA EN MARCHA DEL SISTEMA DE RELOJES</t>
  </si>
  <si>
    <t>06.05</t>
  </si>
  <si>
    <t xml:space="preserve">   SISTEMA DE TELEVISIÓN</t>
  </si>
  <si>
    <t>06.05.01</t>
  </si>
  <si>
    <t xml:space="preserve">      CABLEADO DE SISTEMA CATV</t>
  </si>
  <si>
    <t>06.05.01.01</t>
  </si>
  <si>
    <t xml:space="preserve">         CABLE COAXIAL RG-11</t>
  </si>
  <si>
    <t>06.05.01.02</t>
  </si>
  <si>
    <t xml:space="preserve">         CABLE COAXIAL RG-6</t>
  </si>
  <si>
    <t>06.05.02</t>
  </si>
  <si>
    <t xml:space="preserve">      TUBERIAS Y ACCESORIOS PVC SAP</t>
  </si>
  <si>
    <t>06.05.02.01</t>
  </si>
  <si>
    <t xml:space="preserve">         TUBERIA DN:  1" PVC SAP - NTP: 399.006, NTE: 024</t>
  </si>
  <si>
    <t>06.05.03</t>
  </si>
  <si>
    <t xml:space="preserve">      EQUIPOS DE SISTEMA DE TELEVISION</t>
  </si>
  <si>
    <t>06.05.03.01</t>
  </si>
  <si>
    <t xml:space="preserve">         TELEVISOR LED SMART TV DE 42" , INCL.RACK</t>
  </si>
  <si>
    <t>06.05.03.02</t>
  </si>
  <si>
    <t xml:space="preserve">         TELEVISOR LED SMART TV DE 50" , INCL.RACK</t>
  </si>
  <si>
    <t>06.05.03.03</t>
  </si>
  <si>
    <t xml:space="preserve">         SPLITTER DE 2 SALIDAS</t>
  </si>
  <si>
    <t>06.05.03.04</t>
  </si>
  <si>
    <t xml:space="preserve">         SPLITTER DE 3 SALIDAS</t>
  </si>
  <si>
    <t>06.05.03.05</t>
  </si>
  <si>
    <t xml:space="preserve">         COMBINADOR CATV</t>
  </si>
  <si>
    <t>06.05.03.06</t>
  </si>
  <si>
    <t xml:space="preserve">         MODULADOR QAM</t>
  </si>
  <si>
    <t>06.05.03.07</t>
  </si>
  <si>
    <t xml:space="preserve">         MODULADOR CATV</t>
  </si>
  <si>
    <t>06.05.03.08</t>
  </si>
  <si>
    <t xml:space="preserve">         AMPLIFICADOR DE CATV (42db)</t>
  </si>
  <si>
    <t>06.05.03.09</t>
  </si>
  <si>
    <t xml:space="preserve">         AMPLIFICADOR DE CATV (30db)</t>
  </si>
  <si>
    <t>06.05.03.10</t>
  </si>
  <si>
    <t xml:space="preserve">         DERIVADORES (TAP 24dB)</t>
  </si>
  <si>
    <t>06.05.03.11</t>
  </si>
  <si>
    <t xml:space="preserve">         DERIVADORES (TAP 28dB)</t>
  </si>
  <si>
    <t>06.05.03.12</t>
  </si>
  <si>
    <t xml:space="preserve">         HUB DE CATV DE 4 SALIDAS</t>
  </si>
  <si>
    <t>06.05.03.13</t>
  </si>
  <si>
    <t xml:space="preserve">         HUB DE CATV DE 16 SALIDAS</t>
  </si>
  <si>
    <t>06.05.03.14</t>
  </si>
  <si>
    <t xml:space="preserve">         HUB DE CATV DE 24 SALIDAS</t>
  </si>
  <si>
    <t>06.05.03.15</t>
  </si>
  <si>
    <t xml:space="preserve">         PATCH CORDS COAXIAL RG-6</t>
  </si>
  <si>
    <t>06.05.03.16</t>
  </si>
  <si>
    <t xml:space="preserve">         BALUN RF</t>
  </si>
  <si>
    <t>06.05.03.17</t>
  </si>
  <si>
    <t xml:space="preserve">         ATENUADOR ( 8dB)</t>
  </si>
  <si>
    <t>06.05.03.18</t>
  </si>
  <si>
    <t xml:space="preserve">         ATENUADOR ( 10dB)</t>
  </si>
  <si>
    <t>06.05.03.19</t>
  </si>
  <si>
    <t xml:space="preserve">         RACK PARA EQUIPOS CATV</t>
  </si>
  <si>
    <t>06.05.03.20</t>
  </si>
  <si>
    <t xml:space="preserve">         CONFIGURACION, PRUEBAS Y PUESTA EN MARCHA DEL SISTEMA CATV</t>
  </si>
  <si>
    <t>06.06</t>
  </si>
  <si>
    <t xml:space="preserve">   SISTEMA DE GESTION DE COLAS</t>
  </si>
  <si>
    <t>06.06.01</t>
  </si>
  <si>
    <t xml:space="preserve">      DISPENSADOR DE TICKET</t>
  </si>
  <si>
    <t>06.06.02</t>
  </si>
  <si>
    <t xml:space="preserve">      SERVIDOR DE SISTEMA DE COLAS</t>
  </si>
  <si>
    <t>06.06.03</t>
  </si>
  <si>
    <t xml:space="preserve">      LICENCIAS PARA EL SISTEMA DE ADMNISTRACIÓN DE COLAS</t>
  </si>
  <si>
    <t>06.06.04</t>
  </si>
  <si>
    <t xml:space="preserve">      CONFIGURACION, PRUEBAS Y PUESTA EN MARCHA DEL SISTEMA DE GESTION DE COLAS</t>
  </si>
  <si>
    <t>06.07</t>
  </si>
  <si>
    <t xml:space="preserve">   SISTEMA DE TELECOMUNICACIONES</t>
  </si>
  <si>
    <t>06.07.01</t>
  </si>
  <si>
    <t xml:space="preserve">      SISTEMA DE COMUNICACIONES POR RADIO VHF/HF</t>
  </si>
  <si>
    <t>06.07.01.01</t>
  </si>
  <si>
    <t xml:space="preserve">         CABLEADO </t>
  </si>
  <si>
    <t>06.07.01.01.01</t>
  </si>
  <si>
    <t xml:space="preserve">            CABLE COAXIAL HELIAX 1/2"</t>
  </si>
  <si>
    <t>06.07.01.01.02</t>
  </si>
  <si>
    <t xml:space="preserve">            CABLE COAXIAL RG-8</t>
  </si>
  <si>
    <t>06.07.01.01.03</t>
  </si>
  <si>
    <t xml:space="preserve">            CABLE COAXIAL HELIAX 1/2" FLEXIBLE</t>
  </si>
  <si>
    <t>06.07.01.01.04</t>
  </si>
  <si>
    <t xml:space="preserve">            CABLE COAXIAL RG-8 FLEXIBLE</t>
  </si>
  <si>
    <t>06.07.01.01.05</t>
  </si>
  <si>
    <t xml:space="preserve">            JUMPER DE CABLE LMR-400</t>
  </si>
  <si>
    <t>06.07.01.02</t>
  </si>
  <si>
    <t>06.07.01.02.01</t>
  </si>
  <si>
    <t xml:space="preserve">            TUBERIA DN:  1 1/2" PVC SAP - NTP: 399.006, NTE: 024</t>
  </si>
  <si>
    <t>06.07.01.03</t>
  </si>
  <si>
    <t xml:space="preserve">         EQUIPOS</t>
  </si>
  <si>
    <t>06.07.01.03.01</t>
  </si>
  <si>
    <t xml:space="preserve">            ESTACION DE RADIO VHF</t>
  </si>
  <si>
    <t>06.07.01.03.02</t>
  </si>
  <si>
    <t xml:space="preserve">            ANTENA PARA VHF</t>
  </si>
  <si>
    <t>06.07.01.03.03</t>
  </si>
  <si>
    <t xml:space="preserve">            ESTACION DE RADIO HF</t>
  </si>
  <si>
    <t>06.07.01.03.04</t>
  </si>
  <si>
    <t xml:space="preserve">            ANTENA PARA HF</t>
  </si>
  <si>
    <t>06.07.01.03.05</t>
  </si>
  <si>
    <t xml:space="preserve">            SUMINISTRO E INSTALACION DE TORRE VENTADA DE 12 mts</t>
  </si>
  <si>
    <t>06.07.01.03.06</t>
  </si>
  <si>
    <t xml:space="preserve">            RADIOS PORTATILES VHF</t>
  </si>
  <si>
    <t>06.07.01.03.07</t>
  </si>
  <si>
    <t xml:space="preserve">            RADIOS MOVILES VHF</t>
  </si>
  <si>
    <t>06.07.01.03.08</t>
  </si>
  <si>
    <t xml:space="preserve">            FUENTE DE PODER ( BANCO BATERIAS VHF)</t>
  </si>
  <si>
    <t>06.07.01.03.09</t>
  </si>
  <si>
    <t xml:space="preserve">            FUENTE DE PODER ( BANCO BATERIAS HF)</t>
  </si>
  <si>
    <t>06.07.01.03.10</t>
  </si>
  <si>
    <t xml:space="preserve">            LUZ DE BALIZAJE</t>
  </si>
  <si>
    <t>06.07.01.03.11</t>
  </si>
  <si>
    <t xml:space="preserve">            REPETIDOR DE VHF</t>
  </si>
  <si>
    <t>06.07.01.03.12</t>
  </si>
  <si>
    <t xml:space="preserve">            SINTONIZADOR DE ANTENA HF</t>
  </si>
  <si>
    <t>06.07.01.03.13</t>
  </si>
  <si>
    <t xml:space="preserve">            ARRESTOR</t>
  </si>
  <si>
    <t>06.07.01.03.14</t>
  </si>
  <si>
    <t xml:space="preserve">            DUPLEXOR  DE 6 CAVIDADES</t>
  </si>
  <si>
    <t>06.07.01.03.15</t>
  </si>
  <si>
    <t xml:space="preserve">            RACK PARA EQUIPOS VHF/HF</t>
  </si>
  <si>
    <t>06.07.01.03.16</t>
  </si>
  <si>
    <t xml:space="preserve">            INSTALACION Y CONFIGURACION RADIOCOMUNICACIONES</t>
  </si>
  <si>
    <t>06.08</t>
  </si>
  <si>
    <t xml:space="preserve">   SEGURIDAD DE LA ELECTRÓNICA</t>
  </si>
  <si>
    <t>06.08.01</t>
  </si>
  <si>
    <t xml:space="preserve">      SISTEMA DE CONTROL DE ACCESO</t>
  </si>
  <si>
    <t>06.08.01.01</t>
  </si>
  <si>
    <t xml:space="preserve">         CABLEADO DE CONTROL DE ACCESO</t>
  </si>
  <si>
    <t>06.08.01.01.01</t>
  </si>
  <si>
    <t xml:space="preserve">            CABLE NLT 2X1.5 MM2 (ELECTROIMAN)</t>
  </si>
  <si>
    <t>06.08.01.02</t>
  </si>
  <si>
    <t xml:space="preserve">         TUBERIAS Y ACCESORIOS PVC SAP / CONDUIT EMT</t>
  </si>
  <si>
    <t>06.08.01.02.01</t>
  </si>
  <si>
    <t xml:space="preserve">            TUBERIAS Y ACCESORIOS PVC SAP</t>
  </si>
  <si>
    <t>06.08.01.02.01.01</t>
  </si>
  <si>
    <t xml:space="preserve">               TUBERIA DN:  1" PVC SAP - NTP: 399.006, NTE: 024</t>
  </si>
  <si>
    <t>06.08.01.02.02</t>
  </si>
  <si>
    <t xml:space="preserve">            TUBERIA CONDUIT Y ACCESORIOS EMT</t>
  </si>
  <si>
    <t>06.08.01.02.02.01</t>
  </si>
  <si>
    <t xml:space="preserve">               TUBERIA DN: 1" CONDUIT - EMT ANSI C80.3</t>
  </si>
  <si>
    <t>06.08.01.02.02.02</t>
  </si>
  <si>
    <t xml:space="preserve">               CANAL RIEL UNISTRUIT DE 1 5/8" x 1 5/8" x 3 m (P/TUBOS)</t>
  </si>
  <si>
    <t>06.08.01.02.02.03</t>
  </si>
  <si>
    <t xml:space="preserve">               ABRAZADERA P/RIEL UNISTRUT 1" A.G. (2PIEZAS) P1431</t>
  </si>
  <si>
    <t>06.08.01.03</t>
  </si>
  <si>
    <t xml:space="preserve">         SALIDA DE EQUIPOS DE CONTROL DE ACCESO</t>
  </si>
  <si>
    <t>06.08.01.03.01</t>
  </si>
  <si>
    <t xml:space="preserve">            SALIDA DE PULSADOR DE PARED</t>
  </si>
  <si>
    <t>06.08.01.03.02</t>
  </si>
  <si>
    <t xml:space="preserve">            SALIDA DE CONTACTO MAGNETICO</t>
  </si>
  <si>
    <t>06.08.01.04</t>
  </si>
  <si>
    <t xml:space="preserve">         EQUIPOS DE CONTROL DE ACCESO</t>
  </si>
  <si>
    <t>06.08.01.04.01</t>
  </si>
  <si>
    <t xml:space="preserve">            PULSADOR EN PARED</t>
  </si>
  <si>
    <t>06.08.01.04.02</t>
  </si>
  <si>
    <t xml:space="preserve">            CONTACTO MAGNETICO</t>
  </si>
  <si>
    <t>06.08.01.04.03</t>
  </si>
  <si>
    <t xml:space="preserve">            CONTROL DE ACCESO RFID</t>
  </si>
  <si>
    <t>06.08.01.04.04</t>
  </si>
  <si>
    <t xml:space="preserve">            FUENTE DE PODER DE CONTROL DE ACCESO (FPACS)</t>
  </si>
  <si>
    <t>06.08.01.04.05</t>
  </si>
  <si>
    <t xml:space="preserve">            LECTORA DE CONTROL DE ASISTENCIA</t>
  </si>
  <si>
    <t>06.08.01.04.06</t>
  </si>
  <si>
    <t xml:space="preserve">            CONFIGURACION, PRUEBAS Y PUESTA EN MARCHA DEL SISTEMA DE CONTROL DE ACCESO</t>
  </si>
  <si>
    <t>06.08.02</t>
  </si>
  <si>
    <t xml:space="preserve">      SISTEMA DE ALARMA CONTRA ROBOS</t>
  </si>
  <si>
    <t>06.08.02.01</t>
  </si>
  <si>
    <t xml:space="preserve">         CABLEADO DE ALARMA CONTRA ROBOS</t>
  </si>
  <si>
    <t>06.08.02.01.01</t>
  </si>
  <si>
    <t xml:space="preserve">            CABLE FPLP 4 HILOS 22 AWG</t>
  </si>
  <si>
    <t>06.08.02.02</t>
  </si>
  <si>
    <t>06.08.02.02.01</t>
  </si>
  <si>
    <t>06.08.02.02.01.01</t>
  </si>
  <si>
    <t>06.08.02.02.02</t>
  </si>
  <si>
    <t>06.08.02.02.02.01</t>
  </si>
  <si>
    <t>06.08.02.02.02.02</t>
  </si>
  <si>
    <t>06.08.02.02.02.03</t>
  </si>
  <si>
    <t>06.08.02.03</t>
  </si>
  <si>
    <t xml:space="preserve">         SALIDAS PARA ALARMA CONTRA ROBOS</t>
  </si>
  <si>
    <t>06.08.02.03.01</t>
  </si>
  <si>
    <t xml:space="preserve">            SALIDA PARA DETECTOR DE MOVIMIENTO</t>
  </si>
  <si>
    <t>06.08.02.03.02</t>
  </si>
  <si>
    <t xml:space="preserve">            SALIDA PARA ALARMA TIPO SIRENA</t>
  </si>
  <si>
    <t>06.08.02.03.03</t>
  </si>
  <si>
    <t xml:space="preserve">            SALIDA PARA DETECTOR DE ROTURA DE VIDRIO</t>
  </si>
  <si>
    <t>06.08.02.03.04</t>
  </si>
  <si>
    <t xml:space="preserve">            SALIDA PARA PANEL DE ALARMA CONTRA INTRUSION</t>
  </si>
  <si>
    <t>06.08.02.04</t>
  </si>
  <si>
    <t xml:space="preserve">         EQUIPOS DE ALARMA CONTRA ROBOS</t>
  </si>
  <si>
    <t>06.08.02.04.01</t>
  </si>
  <si>
    <t xml:space="preserve">            DETECTOR DE MOVIMIENTO</t>
  </si>
  <si>
    <t>06.08.02.04.02</t>
  </si>
  <si>
    <t xml:space="preserve">            ALARMA TIPO SIRENA</t>
  </si>
  <si>
    <t>06.08.02.04.03</t>
  </si>
  <si>
    <t xml:space="preserve">            DETECTOR DE ROTURA DE VIDRIO</t>
  </si>
  <si>
    <t>06.08.02.04.04</t>
  </si>
  <si>
    <t xml:space="preserve">            PANEL DE ALARMA CONTRA INTRUSION</t>
  </si>
  <si>
    <t>06.08.02.04.05</t>
  </si>
  <si>
    <t xml:space="preserve">            MODULO EXPANSOR DE DISPOSITIVOS DE DETECCION</t>
  </si>
  <si>
    <t>06.08.02.04.06</t>
  </si>
  <si>
    <t xml:space="preserve">            MODULO EXPANSOR DE DISPOSITIVOS DE ALARMA</t>
  </si>
  <si>
    <t>06.08.02.04.07</t>
  </si>
  <si>
    <t xml:space="preserve">            CONFIGURACION, PRUEBAS Y PUESTA EN MARCHA DEL SISTEMA DE ALARMA CONTRA ROBOS.</t>
  </si>
  <si>
    <t>06.08.03</t>
  </si>
  <si>
    <t xml:space="preserve">      SISTEMA DE VIDEOVIGILANCIA IP</t>
  </si>
  <si>
    <t>06.08.03.01</t>
  </si>
  <si>
    <t xml:space="preserve">         EQUIPOS DE VIDEO VIGILANCIA IP</t>
  </si>
  <si>
    <t>06.08.03.01.01</t>
  </si>
  <si>
    <t xml:space="preserve">            CAMARA DE VIDEO TIPO I (MINIDOMO - INTERIOR)</t>
  </si>
  <si>
    <t>06.08.03.01.02</t>
  </si>
  <si>
    <t xml:space="preserve">            CAMARA DE VIDEO TIPO II (DOMO-PTZ - EXTERIOR)</t>
  </si>
  <si>
    <t>06.08.03.01.03</t>
  </si>
  <si>
    <t xml:space="preserve">            CAMARA DE VIDEO TIPO III (FIJA - INTERIOR/EXTERIOR)</t>
  </si>
  <si>
    <t>06.08.03.01.04</t>
  </si>
  <si>
    <t xml:space="preserve">            SOPORTE DE CAMARA DE VIDEO VIGILANCIA TIPO II</t>
  </si>
  <si>
    <t>06.08.03.01.05</t>
  </si>
  <si>
    <t xml:space="preserve">            NVR (grabador de video en red)</t>
  </si>
  <si>
    <t>06.08.03.01.06</t>
  </si>
  <si>
    <t xml:space="preserve">            ESTACIÓN DE MONITOREO</t>
  </si>
  <si>
    <t>06.08.03.01.07</t>
  </si>
  <si>
    <t xml:space="preserve">            MONITOR PARA CENTRAL DE VIGILANCIA</t>
  </si>
  <si>
    <t>06.08.03.01.08</t>
  </si>
  <si>
    <t xml:space="preserve">            CONFIGURACION, PRUEBAS Y PUESTA EN MARCHA DEL SISTEMA CCTV</t>
  </si>
  <si>
    <t>06.09</t>
  </si>
  <si>
    <t xml:space="preserve">   SISTEMA DE DETECCIÓN Y ALARMA  DE INCENDIO </t>
  </si>
  <si>
    <t>06.09.01</t>
  </si>
  <si>
    <t xml:space="preserve">      CABLEADO DE SISTEMA CONTRAINCENDIO </t>
  </si>
  <si>
    <t>06.09.01.01</t>
  </si>
  <si>
    <t xml:space="preserve">         CABLE TELEFONO DE BOMBEROS (CABLE MULTIPAR)</t>
  </si>
  <si>
    <t>06.09.01.02</t>
  </si>
  <si>
    <t xml:space="preserve">         CABLE NAC (FPLP 2X18 AWG)</t>
  </si>
  <si>
    <t>06.09.01.03</t>
  </si>
  <si>
    <t xml:space="preserve">         CABLE LOOP (CABLE FPLP 2X18 AWG)</t>
  </si>
  <si>
    <t>06.09.01.04</t>
  </si>
  <si>
    <t xml:space="preserve">         CABLE BUS (RS-485)</t>
  </si>
  <si>
    <t>06.09.02</t>
  </si>
  <si>
    <t>06.09.02.01</t>
  </si>
  <si>
    <t>06.09.02.01.01</t>
  </si>
  <si>
    <t>06.09.02.02</t>
  </si>
  <si>
    <t xml:space="preserve">         TUBERIAS CORRUGADA FLEXIBLE </t>
  </si>
  <si>
    <t>06.09.02.02.01</t>
  </si>
  <si>
    <t xml:space="preserve">            TUBERIA DN:  1/2" FLEXIBLE </t>
  </si>
  <si>
    <t>06.09.02.03</t>
  </si>
  <si>
    <t>06.09.02.03.01</t>
  </si>
  <si>
    <t>06.09.02.03.02</t>
  </si>
  <si>
    <t>06.09.02.03.03</t>
  </si>
  <si>
    <t>06.09.03</t>
  </si>
  <si>
    <t>06.09.03.01</t>
  </si>
  <si>
    <t>06.09.04</t>
  </si>
  <si>
    <t xml:space="preserve">      SALIDAS PARA ALARMAS CONTRA INCENDIO</t>
  </si>
  <si>
    <t>06.09.04.01</t>
  </si>
  <si>
    <t xml:space="preserve">         SALIDA PARA DETECTOR OPTICO -TERMICO CONVENCIONAL</t>
  </si>
  <si>
    <t>06.09.04.02</t>
  </si>
  <si>
    <t xml:space="preserve">         SALIDA PARA DETECTOR  DE HUMO FALSO CIELO RASO</t>
  </si>
  <si>
    <t>06.09.04.03</t>
  </si>
  <si>
    <t xml:space="preserve">         SALIDA PARA DETECTOR  DE HUMO EN TECHO</t>
  </si>
  <si>
    <t>06.09.04.04</t>
  </si>
  <si>
    <t xml:space="preserve">         SALIDA PARA DETECTOR TÉMPERATURA</t>
  </si>
  <si>
    <t>06.09.04.05</t>
  </si>
  <si>
    <t xml:space="preserve">         SALIDA PARA BOCINA CON LUZ ESTROBOSCOPICA</t>
  </si>
  <si>
    <t>06.09.04.06</t>
  </si>
  <si>
    <t xml:space="preserve">         SALIDA PARA ESTACIÓN MANUAL</t>
  </si>
  <si>
    <t>06.09.04.07</t>
  </si>
  <si>
    <t xml:space="preserve">         SALIDA PARA JACK TELEFONICO PARA BOMBEROS</t>
  </si>
  <si>
    <t>06.09.04.08</t>
  </si>
  <si>
    <t xml:space="preserve">         SALIDA PARA PULSADOR DE BLOQUEO DE EXTINCION</t>
  </si>
  <si>
    <t>06.09.04.09</t>
  </si>
  <si>
    <t xml:space="preserve">         SALIDA PARA PULSADOR DE DESCARGA</t>
  </si>
  <si>
    <t>06.09.04.10</t>
  </si>
  <si>
    <t xml:space="preserve">         SALIDA PARA CARTEL DE EXTINCION DISPARADA</t>
  </si>
  <si>
    <t>06.09.04.11</t>
  </si>
  <si>
    <t xml:space="preserve">         SALIDA PARA PANEL DE CONTROL DE EXTINCION </t>
  </si>
  <si>
    <t>06.09.04.12</t>
  </si>
  <si>
    <t xml:space="preserve">         SALIDA PARA CAMPANA</t>
  </si>
  <si>
    <t>06.09.04.13</t>
  </si>
  <si>
    <t xml:space="preserve">         SALIDA PARA MUDULO DE CONTROL</t>
  </si>
  <si>
    <t>06.09.04.14</t>
  </si>
  <si>
    <t xml:space="preserve">         SALIDA PARA MODULO DE MONITOREO (VALVULA-BOMBAS)</t>
  </si>
  <si>
    <t>06.09.04.15</t>
  </si>
  <si>
    <t xml:space="preserve">         SALIDA PARA MODULO AISLADOR DE FALLAS</t>
  </si>
  <si>
    <t>06.09.04.16</t>
  </si>
  <si>
    <t xml:space="preserve">         SALIDA PARA MODULO DE RELAY</t>
  </si>
  <si>
    <t>06.09.04.17</t>
  </si>
  <si>
    <t xml:space="preserve">         SALIDA PARA SENSOR DE ANIEGO</t>
  </si>
  <si>
    <t>06.09.04.18</t>
  </si>
  <si>
    <t xml:space="preserve">         SALIDA PARA DETECTOR MULTIPROPOSITO</t>
  </si>
  <si>
    <t>06.09.05</t>
  </si>
  <si>
    <t xml:space="preserve">      EQUIPOS DE DE ALARMA CONTRA INCENDIO</t>
  </si>
  <si>
    <t>06.09.05.01</t>
  </si>
  <si>
    <t xml:space="preserve">         DETECTOR OPTICO -TERMICO CONVENCIONAL</t>
  </si>
  <si>
    <t>06.09.05.02</t>
  </si>
  <si>
    <t xml:space="preserve">         DETECTOR  DE HUMO FALSO CIELO RASO</t>
  </si>
  <si>
    <t>06.09.05.03</t>
  </si>
  <si>
    <t xml:space="preserve">         DETECTOR DE HUMO EN TECHO</t>
  </si>
  <si>
    <t>06.09.05.04</t>
  </si>
  <si>
    <t xml:space="preserve">         DETECTOR TÉMPERATURA</t>
  </si>
  <si>
    <t>06.09.05.05</t>
  </si>
  <si>
    <t xml:space="preserve">         BOCINA CON LUZ ESTROBOSCOPICA</t>
  </si>
  <si>
    <t>06.09.05.06</t>
  </si>
  <si>
    <t xml:space="preserve">         ESTACIÓN MANUAL </t>
  </si>
  <si>
    <t>06.09.05.07</t>
  </si>
  <si>
    <t xml:space="preserve">         JACK TELEFONICO PARA BOMBEROS </t>
  </si>
  <si>
    <t>06.09.05.08</t>
  </si>
  <si>
    <t xml:space="preserve">         PULSADOR DE BLOQUEO DE EXTINCION</t>
  </si>
  <si>
    <t>06.09.05.09</t>
  </si>
  <si>
    <t xml:space="preserve">         PULSADOR DE DESCARGA</t>
  </si>
  <si>
    <t>06.09.05.10</t>
  </si>
  <si>
    <t xml:space="preserve">         CARTEL DE EXTINCION DISPARADA</t>
  </si>
  <si>
    <t>06.09.05.11</t>
  </si>
  <si>
    <t xml:space="preserve">         PANEL DE CONTROL DE EXTINCION</t>
  </si>
  <si>
    <t>06.09.05.12</t>
  </si>
  <si>
    <t xml:space="preserve">         CAMPANA</t>
  </si>
  <si>
    <t>06.09.05.13</t>
  </si>
  <si>
    <t xml:space="preserve">         MODULO DE CONTROL</t>
  </si>
  <si>
    <t>06.09.05.14</t>
  </si>
  <si>
    <t xml:space="preserve">         MODULO DE MONITOREO (VÁLVULA-BOMBAS)</t>
  </si>
  <si>
    <t>06.09.05.15</t>
  </si>
  <si>
    <t xml:space="preserve">         MODULO  AISLADOR DE FALLAS</t>
  </si>
  <si>
    <t>06.09.05.16</t>
  </si>
  <si>
    <t xml:space="preserve">         MODULO DE RELAY</t>
  </si>
  <si>
    <t>06.09.05.17</t>
  </si>
  <si>
    <t xml:space="preserve">         SENSOR DE ANIEGO</t>
  </si>
  <si>
    <t>06.09.05.18</t>
  </si>
  <si>
    <t xml:space="preserve">         DETECTOR MULTIPROPOSITO</t>
  </si>
  <si>
    <t>06.09.05.19</t>
  </si>
  <si>
    <t xml:space="preserve">         RESISTENCIA FINAL DE LAZO</t>
  </si>
  <si>
    <t>06.09.05.20</t>
  </si>
  <si>
    <t xml:space="preserve">         BOQUILLA DE DESCARGA DE AGENTE LIMPIO</t>
  </si>
  <si>
    <t>06.09.05.21</t>
  </si>
  <si>
    <t xml:space="preserve">         TANQUE DE EXTINCION DE INCENDIO MEDIANTE AGENTE LIMPIO</t>
  </si>
  <si>
    <t>06.09.05.22</t>
  </si>
  <si>
    <t xml:space="preserve">         PANEL PRINCIPAL CONTRA INCENDIO (MXL-V)</t>
  </si>
  <si>
    <t>06.09.05.23</t>
  </si>
  <si>
    <t xml:space="preserve">         CONFIGURACION, PRUEBAS Y PUESTA EN MARCHA DEL SISTEMA DAI.</t>
  </si>
  <si>
    <t>06.10</t>
  </si>
  <si>
    <t xml:space="preserve">   SISTEMA DE CORRIENTES DEBILES</t>
  </si>
  <si>
    <t>06.10.01</t>
  </si>
  <si>
    <t xml:space="preserve">      SISTEMA DE LLAMADA DE ENFERMERA</t>
  </si>
  <si>
    <t>06.10.01.01</t>
  </si>
  <si>
    <t xml:space="preserve">         CABLEADO DE LLAMADO DE ENFERMERA</t>
  </si>
  <si>
    <t>06.10.01.01.01</t>
  </si>
  <si>
    <t xml:space="preserve">            CABLE PARA LLAMADA DE ENFERMERAS CY 2X1,5mm² </t>
  </si>
  <si>
    <t>06.10.01.02</t>
  </si>
  <si>
    <t>06.10.01.02.01</t>
  </si>
  <si>
    <t>06.10.01.02.01.01</t>
  </si>
  <si>
    <t>06.10.01.02.02</t>
  </si>
  <si>
    <t>06.10.01.02.02.01</t>
  </si>
  <si>
    <t>06.10.01.02.02.02</t>
  </si>
  <si>
    <t>06.10.01.02.02.03</t>
  </si>
  <si>
    <t>06.10.01.03</t>
  </si>
  <si>
    <t xml:space="preserve">         SALIDAS PARA LLAMADO DE ENFERMERAS</t>
  </si>
  <si>
    <t>06.10.01.03.01</t>
  </si>
  <si>
    <t xml:space="preserve">            SALIDA PULSADOR DE CAMA  h=1.20m</t>
  </si>
  <si>
    <t>06.10.01.03.02</t>
  </si>
  <si>
    <t xml:space="preserve">            SALIDA PULSADOR DE BAÑO  h=0.65m</t>
  </si>
  <si>
    <t>06.10.01.03.03</t>
  </si>
  <si>
    <t xml:space="preserve">            SALIDA PULSADOR DE DUCHA  h=1.60m</t>
  </si>
  <si>
    <t>06.10.01.03.04</t>
  </si>
  <si>
    <t xml:space="preserve">            SALIDA PULSADOR DE PIE EN PISO</t>
  </si>
  <si>
    <t>06.10.01.03.05</t>
  </si>
  <si>
    <t xml:space="preserve">            SALIDA PARA LUZ SOBREPUERTA DE LLAMADA DE ENFERMERAS  h=2.10m</t>
  </si>
  <si>
    <t>06.10.01.03.06</t>
  </si>
  <si>
    <t xml:space="preserve">            SALIDA DE MODULO DE HABITACION</t>
  </si>
  <si>
    <t>06.10.01.04</t>
  </si>
  <si>
    <t xml:space="preserve">         EQUIPOS DE LLAMADA DE ENFERMERA</t>
  </si>
  <si>
    <t>06.10.01.04.01</t>
  </si>
  <si>
    <t xml:space="preserve">            PULSADOR DE CAMA  h=1.20m</t>
  </si>
  <si>
    <t>06.10.01.04.02</t>
  </si>
  <si>
    <t xml:space="preserve">            PULSADOR DE BAÑO  h=0.65m</t>
  </si>
  <si>
    <t>06.10.01.04.03</t>
  </si>
  <si>
    <t xml:space="preserve">            PULSADOR DE DUCHA  h=1.60m</t>
  </si>
  <si>
    <t>06.10.01.04.04</t>
  </si>
  <si>
    <t xml:space="preserve">            PULSADOR DE PIE EN PISO</t>
  </si>
  <si>
    <t>06.10.01.04.05</t>
  </si>
  <si>
    <t xml:space="preserve">            LUZ SOBREPUERTA DE LLAMADA DE ENFERMERAS  h=2.10m</t>
  </si>
  <si>
    <t>06.10.01.04.06</t>
  </si>
  <si>
    <t xml:space="preserve">            MODULO DE HABITACION</t>
  </si>
  <si>
    <t>06.10.01.04.07</t>
  </si>
  <si>
    <t xml:space="preserve">            ESTACION DE ENFERMERAS CON UN CONECTOR EN MUEBLE (EE)</t>
  </si>
  <si>
    <t>06.10.01.04.08</t>
  </si>
  <si>
    <t xml:space="preserve">            SERVIDOR DE ENFERMERAS </t>
  </si>
  <si>
    <t>06.10.01.04.09</t>
  </si>
  <si>
    <t xml:space="preserve">            CONFIGURACION, PRUEBAS Y PUESTA EN MARCHA DEL SISTEMA LLAMADA DE ENFERMERA</t>
  </si>
  <si>
    <t>06.10.02</t>
  </si>
  <si>
    <t xml:space="preserve">      SISTEMA DE SONIDO AMBIENTAL Y PERIFONEO</t>
  </si>
  <si>
    <t>06.10.02.01</t>
  </si>
  <si>
    <t xml:space="preserve">         CABLEADO DE SISTEMA DE MUSICA</t>
  </si>
  <si>
    <t>06.10.02.01.01</t>
  </si>
  <si>
    <t xml:space="preserve">            CABLE PARA ALTAVOCES FLEXIBLE MELLIZO (CFM) 16 AWG</t>
  </si>
  <si>
    <t>06.10.02.01.02</t>
  </si>
  <si>
    <t xml:space="preserve">            CABLE PARA MICROFONO MULTI-CONDUCTOR CON  MALLA METALICA 2X24 AWG</t>
  </si>
  <si>
    <t>06.10.02.02</t>
  </si>
  <si>
    <t>06.10.02.02.01</t>
  </si>
  <si>
    <t>06.10.02.02.01.01</t>
  </si>
  <si>
    <t xml:space="preserve">               TUBERIA DN:  3/4" PVC SAP - NTP: 399.006, NTE: 024</t>
  </si>
  <si>
    <t>06.10.02.02.02</t>
  </si>
  <si>
    <t xml:space="preserve">            TUBERIAS CORRUGADA FLEXIBLE </t>
  </si>
  <si>
    <t>06.10.02.02.02.01</t>
  </si>
  <si>
    <t xml:space="preserve">               TUBERIA DN:  1/2" FLEXIBLE</t>
  </si>
  <si>
    <t>06.10.02.02.03</t>
  </si>
  <si>
    <t>06.10.02.02.03.01</t>
  </si>
  <si>
    <t xml:space="preserve">               TUBERIA DN: 3/4" CONDUIT - EMT ANSI C80.3</t>
  </si>
  <si>
    <t>06.10.02.02.03.02</t>
  </si>
  <si>
    <t>06.10.02.02.03.03</t>
  </si>
  <si>
    <t xml:space="preserve">               ABRAZADERA P/RIEL UNISTRUT 3/4" A.G. (2PIEZAS) P1431</t>
  </si>
  <si>
    <t>06.10.02.03</t>
  </si>
  <si>
    <t xml:space="preserve">         CAJAS DE PASE F.G.</t>
  </si>
  <si>
    <t>06.10.02.03.01</t>
  </si>
  <si>
    <t xml:space="preserve">            CAJA DE PASE 150x150x100 mm</t>
  </si>
  <si>
    <t>06.10.02.04</t>
  </si>
  <si>
    <t xml:space="preserve">         SALIDA DE MUSICA Y PERIFONEO</t>
  </si>
  <si>
    <t>06.10.02.04.01</t>
  </si>
  <si>
    <t xml:space="preserve">            SALIDA PARA ALTAVOZ DE EMPOTRAR EN FALSO CIELO RASO</t>
  </si>
  <si>
    <t>06.10.02.04.02</t>
  </si>
  <si>
    <t xml:space="preserve">            SALIDA DE ALTAVOZ ADOSADA A LA PARED</t>
  </si>
  <si>
    <t>06.10.02.04.03</t>
  </si>
  <si>
    <t xml:space="preserve">            SALIDA DE CONTROL DE VOLUMEN</t>
  </si>
  <si>
    <t>06.10.02.04.04</t>
  </si>
  <si>
    <t xml:space="preserve">            SALIDA DE ALTAVOZ PARA MICROFONO DE CONFERENCIA</t>
  </si>
  <si>
    <t>06.10.02.04.05</t>
  </si>
  <si>
    <t xml:space="preserve">            SALIDA DE ALTAVOZ PARA MICROFONO ANALOGICO LOCAL</t>
  </si>
  <si>
    <t>06.10.02.04.06</t>
  </si>
  <si>
    <t xml:space="preserve">            SALIDA DE FACE PLATE DE AUDIO Y VIDEO</t>
  </si>
  <si>
    <t>06.10.02.05</t>
  </si>
  <si>
    <t xml:space="preserve">         EQUIPOS DE MUSICA Y PERIFONEO</t>
  </si>
  <si>
    <t>06.10.02.05.01</t>
  </si>
  <si>
    <t xml:space="preserve">            ALTAVOZ DE EMPOTRAR EN FALSO CIELO RASO</t>
  </si>
  <si>
    <t>06.10.02.05.02</t>
  </si>
  <si>
    <t xml:space="preserve">            ALTAVOZ ADOSADA A LA PARED</t>
  </si>
  <si>
    <t>06.10.02.05.03</t>
  </si>
  <si>
    <t xml:space="preserve">            CONTROL DE VOLUMEN</t>
  </si>
  <si>
    <t>06.10.02.05.04</t>
  </si>
  <si>
    <t xml:space="preserve">            ALTAVOZ PARA MICROFONO DE CONFERENCIA</t>
  </si>
  <si>
    <t>06.10.02.05.05</t>
  </si>
  <si>
    <t xml:space="preserve">            ALTAVOZ PARA MICROFONO ANALOGICO LOCAL</t>
  </si>
  <si>
    <t>06.10.02.05.06</t>
  </si>
  <si>
    <t xml:space="preserve">            FACE PLATE DE AUDIO Y VIDEO</t>
  </si>
  <si>
    <t>06.10.02.05.07</t>
  </si>
  <si>
    <t xml:space="preserve">            AMPLIFICADOR DE AUDIO 1x120 w</t>
  </si>
  <si>
    <t>06.10.02.05.08</t>
  </si>
  <si>
    <t xml:space="preserve">            AMPLIFICADOR DE AUDIO 2x240 w</t>
  </si>
  <si>
    <t>06.10.02.05.09</t>
  </si>
  <si>
    <t xml:space="preserve">            AMPLIFICADOR DE AUDIO 1x240 w</t>
  </si>
  <si>
    <t>06.10.02.05.10</t>
  </si>
  <si>
    <t xml:space="preserve">            AMPLIFICADOR MEZCLADOR DE AUDIO PARA SUM</t>
  </si>
  <si>
    <t>06.10.02.05.11</t>
  </si>
  <si>
    <t xml:space="preserve">            CONSOLA DE PERIFONEO IP</t>
  </si>
  <si>
    <t>06.10.02.05.12</t>
  </si>
  <si>
    <t xml:space="preserve">            GATEWAY DE VOZ</t>
  </si>
  <si>
    <t>06.10.02.05.13</t>
  </si>
  <si>
    <t xml:space="preserve">            CENTRAL DE SONIDO</t>
  </si>
  <si>
    <t>06.10.02.05.14</t>
  </si>
  <si>
    <t xml:space="preserve">            CENTRAL DE SONIDO PARA AUDITORIO</t>
  </si>
  <si>
    <t>06.10.02.05.15</t>
  </si>
  <si>
    <t xml:space="preserve">            CONFIGURACION, PRUEBAS Y PUESTA EN MARCHA DEL SISTEMA DE SONIDO AMBIENTAL Y PERIFONEO</t>
  </si>
  <si>
    <t>06.10.03</t>
  </si>
  <si>
    <t xml:space="preserve">      CONEXIONES MULTIMEDIA</t>
  </si>
  <si>
    <t>06.10.03.01</t>
  </si>
  <si>
    <t xml:space="preserve">         CABLE MULTIMEDIA USB, VGA, HDMI Y AUDIO</t>
  </si>
  <si>
    <t>06.10.03.01.01</t>
  </si>
  <si>
    <t xml:space="preserve">            CABLE HDMI</t>
  </si>
  <si>
    <t>06.10.03.01.02</t>
  </si>
  <si>
    <t xml:space="preserve">            CABLE USB</t>
  </si>
  <si>
    <t>06.10.03.01.03</t>
  </si>
  <si>
    <t xml:space="preserve">            CABLE VGA</t>
  </si>
  <si>
    <t>06.10.03.01.04</t>
  </si>
  <si>
    <t xml:space="preserve">            CABLE PARA AUDIO</t>
  </si>
  <si>
    <t>06.10.03.02</t>
  </si>
  <si>
    <t>06.10.03.02.01</t>
  </si>
  <si>
    <t>06.10.03.02.01.01</t>
  </si>
  <si>
    <t xml:space="preserve">               TUBERIA DN:  1 1/2" PVC SAP - NTP: 399.006, NTE: 024</t>
  </si>
  <si>
    <t>06.10.03.02.02</t>
  </si>
  <si>
    <t>06.10.03.02.02.01</t>
  </si>
  <si>
    <t xml:space="preserve">               TUBERIA DN:  1/2" FLEXIBLE </t>
  </si>
  <si>
    <t>06.10.03.02.03</t>
  </si>
  <si>
    <t>06.10.03.02.03.01</t>
  </si>
  <si>
    <t xml:space="preserve">               TUBERIA DN: 1 1/4" CONDUIT - EMT ANSI C80.3</t>
  </si>
  <si>
    <t>06.10.03.02.03.02</t>
  </si>
  <si>
    <t>06.10.03.02.03.03</t>
  </si>
  <si>
    <t xml:space="preserve">               ABRAZADERA P/RIEL UNISTRUT 1 1/4" A.G. (2PIEZAS) P1431</t>
  </si>
  <si>
    <t>06.10.03.03</t>
  </si>
  <si>
    <t xml:space="preserve">         SALIDAS PARA SISTEMA MULTIMEDIA</t>
  </si>
  <si>
    <t>06.10.03.03.01</t>
  </si>
  <si>
    <t xml:space="preserve">            SALIDA PARA FACE PLACE MULTIMEDIA (HDMI, USB, VGA Y AUDIO)</t>
  </si>
  <si>
    <t>06.10.03.04</t>
  </si>
  <si>
    <t xml:space="preserve">         EQUIPOS MULTIMEDIA</t>
  </si>
  <si>
    <t>06.10.03.04.01</t>
  </si>
  <si>
    <t xml:space="preserve">            FACE PLACE MULTIMEDIA (HDMI, USB, VGA Y AUDIO)</t>
  </si>
  <si>
    <t>06.10.03.04.02</t>
  </si>
  <si>
    <t xml:space="preserve">            PIZARRA DIGITAL INTERACTIVA</t>
  </si>
  <si>
    <t>06.10.03.04.03</t>
  </si>
  <si>
    <t xml:space="preserve">            PROYECTOR MULTIMEDIA </t>
  </si>
  <si>
    <t>06.11</t>
  </si>
  <si>
    <t xml:space="preserve">   SISTEMA DE AHORRO Y MANTENIMIENTO ENERGETICO</t>
  </si>
  <si>
    <t>06.11.01</t>
  </si>
  <si>
    <t xml:space="preserve">      CABLEADO </t>
  </si>
  <si>
    <t>06.11.01.01</t>
  </si>
  <si>
    <t xml:space="preserve">         CABLE DE CONTROL BACNET PA 2X18 AWG</t>
  </si>
  <si>
    <t>06.11.02</t>
  </si>
  <si>
    <t>06.11.02.01</t>
  </si>
  <si>
    <t>06.11.02.01.01</t>
  </si>
  <si>
    <t xml:space="preserve">            TUBERIA DN: 1" CONDUIT FLEXIBLE</t>
  </si>
  <si>
    <t>06.11.02.02</t>
  </si>
  <si>
    <t>06.11.02.02.01</t>
  </si>
  <si>
    <t>06.11.02.02.02</t>
  </si>
  <si>
    <t xml:space="preserve">            TUBERIA DN:  1 1/4" PVC SAP - NTP: 399.006, NTE: 024</t>
  </si>
  <si>
    <t>06.11.02.02.03</t>
  </si>
  <si>
    <t xml:space="preserve">            TUBERIA DN:  2" PVC SAP - NTP: 399.006, NTE: 024</t>
  </si>
  <si>
    <t>06.11.03</t>
  </si>
  <si>
    <t>06.11.03.01</t>
  </si>
  <si>
    <t>06.11.04</t>
  </si>
  <si>
    <t xml:space="preserve">      EQUIPOS DEL SISTEMA DE AHORRO Y MANTENIMIENTO ENERGETICO</t>
  </si>
  <si>
    <t>06.11.04.01</t>
  </si>
  <si>
    <t xml:space="preserve">         SERVIDOR PARA SOFTWARE BMS</t>
  </si>
  <si>
    <t>06.11.04.02</t>
  </si>
  <si>
    <t xml:space="preserve">         SISTEMAS Y ACCESORIOS COMPLEMENTARIOS AL SISTEMA DE BMS</t>
  </si>
  <si>
    <t>06.12</t>
  </si>
  <si>
    <t xml:space="preserve">   SISTEMA DE PROCESAMIENTO CENTRALIZADO</t>
  </si>
  <si>
    <t>06.12.01</t>
  </si>
  <si>
    <t xml:space="preserve">      CHASIS DE SERVIDOR DE TIPO BLADE</t>
  </si>
  <si>
    <t>06.12.02</t>
  </si>
  <si>
    <t xml:space="preserve">      SERVIDOR BLADE</t>
  </si>
  <si>
    <t>06.12.03</t>
  </si>
  <si>
    <t xml:space="preserve">      SWITCH PARA ALMACENAMIENTO Y SERVIDORES</t>
  </si>
  <si>
    <t>06.12.04</t>
  </si>
  <si>
    <t xml:space="preserve">      SOLUCION DE GESTION Y ANALISIS DE TRAFICO</t>
  </si>
  <si>
    <t>06.13</t>
  </si>
  <si>
    <t xml:space="preserve">   SISTEMA DE ALMACENAMIENTO CENTRALIZADO</t>
  </si>
  <si>
    <t>06.13.01</t>
  </si>
  <si>
    <t xml:space="preserve">      ALMACENAMIENTO DE INFORMACION SAN</t>
  </si>
  <si>
    <t>06.13.02</t>
  </si>
  <si>
    <t xml:space="preserve">      COPIA DE SEGURIDAD CENTRALIZADO</t>
  </si>
  <si>
    <t>06.14</t>
  </si>
  <si>
    <t xml:space="preserve">   CONECTIVIDAD INFORMATICA FISICA E INALAMBRICA</t>
  </si>
  <si>
    <t>06.14.01</t>
  </si>
  <si>
    <t xml:space="preserve">      SWITCH PRINCIPAL (CORE)</t>
  </si>
  <si>
    <t>06.14.02</t>
  </si>
  <si>
    <t xml:space="preserve">      SWITCH DE DISTRIBUCION CENTRO DE DATOS</t>
  </si>
  <si>
    <t>06.14.03</t>
  </si>
  <si>
    <t xml:space="preserve">      SWITCH DE DISTRIBUCION LAN</t>
  </si>
  <si>
    <t>06.14.04</t>
  </si>
  <si>
    <t xml:space="preserve">      SWITCH DE BORDE DE 48 PUERTOS PoE</t>
  </si>
  <si>
    <t>06.14.05</t>
  </si>
  <si>
    <t xml:space="preserve">      ACCESS POINT</t>
  </si>
  <si>
    <t>06.14.06</t>
  </si>
  <si>
    <t xml:space="preserve">      CONTROLADOR DE LAN INALAMBRICA</t>
  </si>
  <si>
    <t>06.14.07</t>
  </si>
  <si>
    <t xml:space="preserve">      FIREWALL</t>
  </si>
  <si>
    <t>06.14.08</t>
  </si>
  <si>
    <t xml:space="preserve">      ETIQUETAS, CINTILLOS, CINTA TIPO VELCRO, PRENSAESTOPAS
</t>
  </si>
  <si>
    <t>06.14.09</t>
  </si>
  <si>
    <t xml:space="preserve">      INSTALACION Y CONFIGURACION DE EQUIPOS</t>
  </si>
  <si>
    <t>06.15</t>
  </si>
  <si>
    <t xml:space="preserve">   SISTEMA DE GESTION DE IMAGENES</t>
  </si>
  <si>
    <t>06.15.01</t>
  </si>
  <si>
    <t xml:space="preserve">      ESTACION DE DIAGNOSTICO Y MONITOR ESPECIAL PARA EL SISTEMA PACS / RIS</t>
  </si>
  <si>
    <t>06.16</t>
  </si>
  <si>
    <t xml:space="preserve">   SISTEMA DE GESTION HOSPITALIARIA</t>
  </si>
  <si>
    <t>06.16.01</t>
  </si>
  <si>
    <t xml:space="preserve">      ESTACION DE DIAGNOSTICO Y MONITOR GRADO MEDICO</t>
  </si>
  <si>
    <t>06.17</t>
  </si>
  <si>
    <t xml:space="preserve">   SISTEMA DE TELEPRESENCIA</t>
  </si>
  <si>
    <t>06.17.01</t>
  </si>
  <si>
    <t xml:space="preserve">      SISTEMA DE TELEPRESENCIA</t>
  </si>
  <si>
    <t>06.18</t>
  </si>
  <si>
    <t xml:space="preserve">   LICENCIAS DE SOFTWARE</t>
  </si>
  <si>
    <t>06.18.01</t>
  </si>
  <si>
    <t xml:space="preserve">      LICENCIAMIENTO DE SOFTWARE SERVIDORES</t>
  </si>
  <si>
    <t>06.18.02</t>
  </si>
  <si>
    <t xml:space="preserve">      LICENCIAMIENTO DE SISTEMAS OPERATIVOS DE USUARIOS</t>
  </si>
  <si>
    <t>06.18.03</t>
  </si>
  <si>
    <t xml:space="preserve">      LICENCIAMIENTO DE SOFTWARE OFIMATICO</t>
  </si>
  <si>
    <t>06.18.04</t>
  </si>
  <si>
    <t xml:space="preserve">      LICENCIAMIENTO DE SOFTWARE ESPECIALIZADO</t>
  </si>
  <si>
    <t>06.18.05</t>
  </si>
  <si>
    <t xml:space="preserve">      LICENCIAMIENTO DE ANTIVIRUS</t>
  </si>
  <si>
    <t>06.19</t>
  </si>
  <si>
    <t xml:space="preserve">   EQUIPOS OFIMATICOS Y PERIFERICOS</t>
  </si>
  <si>
    <t>06.19.01</t>
  </si>
  <si>
    <t xml:space="preserve">      EQUIPOS OFIMATICOS Y PERIFERICOS</t>
  </si>
  <si>
    <t>07</t>
  </si>
  <si>
    <t>07.01</t>
  </si>
  <si>
    <t>07.01.01</t>
  </si>
  <si>
    <t xml:space="preserve">      GRUPOS ELECTROGENOS</t>
  </si>
  <si>
    <t>07.01.01.01</t>
  </si>
  <si>
    <t xml:space="preserve">         SUMINISTRO E INSTALACION DE GRUPO ELECTROGENO 690 kW / 863 kVA STAND BY, 380 V, 3 F, 60 Hz, 1800 RPM </t>
  </si>
  <si>
    <t>07.01.01.02</t>
  </si>
  <si>
    <t xml:space="preserve">         PCC - PANEL DE CONTROL DE GRUPOS ELECTROGENOS</t>
  </si>
  <si>
    <t>07.01.02</t>
  </si>
  <si>
    <t xml:space="preserve">      ASCENSORES Y MONTACARGAS</t>
  </si>
  <si>
    <t>07.01.02.01</t>
  </si>
  <si>
    <t xml:space="preserve">         SUMINISTRO E INSTALACION DE ASCENSOR PUBLICO CON CUARTO DE MAQUINAS, CAP. 1,500 kg. 20 PERSONAS, V = 1.0 m/s, 4 PARADAS</t>
  </si>
  <si>
    <t>07.01.02.02</t>
  </si>
  <si>
    <t xml:space="preserve">         SUMINISTRO E INSTALACION DE ASCENSOR MONTACARGA CON CUARTO DE MAQUINAS, CAP. 1,500 kg. 20 PERSONAS, V = 0.5 m/s, 4 PARADAS</t>
  </si>
  <si>
    <t>07.01.02.03</t>
  </si>
  <si>
    <t xml:space="preserve">         SUMINISTRO E INSTALACION DE ASCENSOR MONTACAMILLA CON CUARTO DE MAQUINAS,CAP. 2,500 kg. 32 PERSONAS,V=1.0 m/s,4 PARADAS</t>
  </si>
  <si>
    <t>07.02</t>
  </si>
  <si>
    <t xml:space="preserve">   SISTEMA DE AIRE ACONDICIONADO, CALEFACCION, Y VENTILACION MECANICA</t>
  </si>
  <si>
    <t>07.02.01</t>
  </si>
  <si>
    <t xml:space="preserve">      EQUIPOS DE AGUA HELADA </t>
  </si>
  <si>
    <t>07.02.01.01</t>
  </si>
  <si>
    <t xml:space="preserve">         SUMINISTRO E INSTALACION DE CHILLER ENFRIADO POR AIRE (CH) 328.80 GPM; 133.7KW-380V-3F-60HZ; 4,960 KG</t>
  </si>
  <si>
    <t>07.02.01.02</t>
  </si>
  <si>
    <t xml:space="preserve">         SUMINISTRO E INSTALACION DE BOMBA PRIMARIA (BP) 328.80 GPM; 7.5HP-380V-3F-60HZ</t>
  </si>
  <si>
    <t>07.02.01.03</t>
  </si>
  <si>
    <t xml:space="preserve">         SUMINISTRO E INSTALACION DE BOMBA SECUNDARIA (BS) 657.60 GPM; 25HP-380V-3F-60HZ</t>
  </si>
  <si>
    <t>07.02.01.04</t>
  </si>
  <si>
    <t xml:space="preserve">         SUMINISTRO E INSTALACION DE TANQUE DE EXPANSION CERRADO INC. ACCESORIOS</t>
  </si>
  <si>
    <t>07.02.01.05</t>
  </si>
  <si>
    <t xml:space="preserve">         SUMINISTRO E INSTALACION DE TANQUE SEPARADOR DE AIRE INC. ACCESORIOS</t>
  </si>
  <si>
    <t>07.02.02</t>
  </si>
  <si>
    <t xml:space="preserve">      EQUIPOS PRECIPITADOR ELECTROSTATICO</t>
  </si>
  <si>
    <t>07.02.02.01</t>
  </si>
  <si>
    <t xml:space="preserve">         SUMINISTRO E INSTALACION DE PRECIPITADOR ELECTROSTATICO (PE) 10,800 CFM; 2KW-220V-1F-60HZ</t>
  </si>
  <si>
    <t>07.02.03</t>
  </si>
  <si>
    <t xml:space="preserve">      EQUIPOS SPLIT DECORATIVO</t>
  </si>
  <si>
    <t>07.02.03.01</t>
  </si>
  <si>
    <t xml:space="preserve">         SUMINISTRO E INSTALACION DE EQUIPO SPLIT DECORATIVO (UED/UC) 9,000 BTU/H; UC=1.00KW-380V-3F-60HZ; 40 KG</t>
  </si>
  <si>
    <t>07.02.03.02</t>
  </si>
  <si>
    <t xml:space="preserve">         SUMINISTRO E INSTALACION DE EQUIPO SPLIT DECORATIVO (UED/UC) 12,000 BTU/H; UC=1.25KW-380V-3F-60HZ; 40 KG</t>
  </si>
  <si>
    <t>07.02.03.03</t>
  </si>
  <si>
    <t xml:space="preserve">         SUMINISTRO E INSTALACION DE EQUIPO SPLIT DECORATIVO (UED/UC) 18,000 BTU/H; UC=2.00KW-380V-3F-60HZ; 40 KG</t>
  </si>
  <si>
    <t>07.02.03.04</t>
  </si>
  <si>
    <t xml:space="preserve">         SUMINISTRO E INSTALACION DE EQUIPO SPLIT DECORATIVO (UED/UC) 24,000 BTU/H; UC=2.50KW-380V-3F-60HZ; 50 KG</t>
  </si>
  <si>
    <t>07.02.04</t>
  </si>
  <si>
    <t xml:space="preserve">      EQUIPOS SPLIT PARA DUCTO</t>
  </si>
  <si>
    <t>07.02.04.01</t>
  </si>
  <si>
    <t xml:space="preserve">         SUMINISTRO E INSTALACION DE EQUIPO SPLIT DUCTO (UE/UC) 409 CFM; SENS. 14,608 - TOT. 39,963 BTU/H; UE=2.0KW-380V-3F-60HZ, 600 KG; UC=6.0KW-380V-3F-60HZ, 200 KG</t>
  </si>
  <si>
    <t>07.02.04.02</t>
  </si>
  <si>
    <t xml:space="preserve">         SUMINISTRO E INSTALACION DE EQUIPO SPLIT DUCTO (UE/UC) 1,443 CFM; SENS. 30,929 - TOT. 40,826 BTU/H; UE=2.5KW-380V-3F-60HZ, 700 KG; UC=7.0KW-380V-3F-60HZ, 200 KG</t>
  </si>
  <si>
    <t>07.02.04.03</t>
  </si>
  <si>
    <t xml:space="preserve">         SUMINISTRO E INSTALACION DE EQUIPO SPLIT DUCTO (UE/UC) 1,723 CFM; SENS. 36,459 - TOT. 47,634 BTU/H; UE=2.5KW-380V-3F-60HZ, 700 KG; UC=7.0KW-380V-3F-60HZ, 200 KG</t>
  </si>
  <si>
    <t>07.02.05</t>
  </si>
  <si>
    <t xml:space="preserve">      EQUIPOS DE PRECISION</t>
  </si>
  <si>
    <t>07.02.05.01</t>
  </si>
  <si>
    <t xml:space="preserve">         SUMINISTRO E INSTALACION DE EQUIPO DE PRECISION (UEP/UCP) 60,000 BTU/H; UE=20KW-380V-3F-60HZ, 400 KG; UC=2HP-380V-3F-60HZ, 100 KG</t>
  </si>
  <si>
    <t>07.02.06</t>
  </si>
  <si>
    <t xml:space="preserve">      EQUIPOS DE FLUJO REFRIGERANTE VARIABLE</t>
  </si>
  <si>
    <t>07.02.06.01</t>
  </si>
  <si>
    <t xml:space="preserve">         SUMINISTRO E INSTALACION DE EQUIPO FLUJO REFRIGERANTE VARIABLE (VRV) 114,000 BTU/H; 8.0KW-380V-3F-60HZ; 213 KG</t>
  </si>
  <si>
    <t>07.02.07</t>
  </si>
  <si>
    <t xml:space="preserve">      EQUIPOS UNIDAD MANEJADORA DE AIRE</t>
  </si>
  <si>
    <t>07.02.07.01</t>
  </si>
  <si>
    <t xml:space="preserve">         SUMINISTRO E INSTALACION DE UNIDAD MANEJADORA DE AIRE (UMA) 989 CMF; SENS. 35,921 - TOT. 98,120 BTU/H; 4.0KW-380V-3F-60HZ; 543.37 KG</t>
  </si>
  <si>
    <t>07.02.07.02</t>
  </si>
  <si>
    <t xml:space="preserve">         SUMINISTRO E INSTALACION DE UNIDAD MANEJADORA DE AIRE (UMA) 1,753 CMF; SENS. 50,514 - TOT. 138,190 BTU/H; 4.0KW-380V-3F-60HZ; 644.82 KG</t>
  </si>
  <si>
    <t>07.02.07.03</t>
  </si>
  <si>
    <t xml:space="preserve">         SUMINISTRO E INSTALACION DE UNIDAD MANEJADORA DE AIRE (UMA) 1,533 CMF; SENS. 36,488 - TOT. 60,844 BTU/H; 2.2KW-380V-3F-60HZ; 500.74 KG</t>
  </si>
  <si>
    <t>07.02.07.04</t>
  </si>
  <si>
    <t xml:space="preserve">         SUMINISTRO E INSTALACION DE UNIDAD MANEJADORA DE AIRE (UMA) 1,615 CMF; SENS. 38,873 - TOT. 64,572 BTU/H; 2.2KW-380V-3F-60HZ; 501.03 KG</t>
  </si>
  <si>
    <t>07.02.07.05</t>
  </si>
  <si>
    <t xml:space="preserve">         SUMINISTRO E INSTALACION DE UNIDAD MANEJADORA DE AIRE (UMA) 2,009 CMF; SENS. 71,628 - TOT. 195,980 BTU/H; 6.5KW-380V-3F-60HZ; 746.02 KG</t>
  </si>
  <si>
    <t>07.02.07.06</t>
  </si>
  <si>
    <t xml:space="preserve">         SUMINISTRO E INSTALACION DE UNIDAD MANEJADORA DE AIRE (UMA) 2,092 CMF; SENS. 48,649 - TOT. 79,746 BTU/H; 3.0KW-380V-3F-60HZ; 549.57 KG</t>
  </si>
  <si>
    <t>07.02.07.07</t>
  </si>
  <si>
    <t xml:space="preserve">         SUMINISTRO E INSTALACION DE UNIDAD MANEJADORA DE AIRE (UMA) 2,208 CMF; SENS. 52,425 - TOT. 87,117 BTU/H; 4.0KW-380V-3F-60HZ; 561.52 KG</t>
  </si>
  <si>
    <t>07.02.07.08</t>
  </si>
  <si>
    <t xml:space="preserve">         SUMINISTRO E INSTALACION DE UNIDAD MANEJADORA DE AIRE (UMA) 2,279 CMF; SENS. 54,428 - TOT. 90,829 BTU/H; 4.0KW-380V-3F-60HZ; 589.05 KG</t>
  </si>
  <si>
    <t>07.02.07.09</t>
  </si>
  <si>
    <t xml:space="preserve">         SUMINISTRO E INSTALACION DE UNIDAD MANEJADORA DE AIRE (UMA) 2,742 CMF; SENS. 59,850 - TOT. 80,838 BTU/H; 4.0KW-380V-3F-60HZ; 617.26 KG</t>
  </si>
  <si>
    <t>07.02.07.10</t>
  </si>
  <si>
    <t xml:space="preserve">         SUMINISTRO E INSTALACION DE UNIDAD MANEJADORA DE AIRE (UMA) 2,805 CMF; SENS. 61,869 - TOT. 86,380 BTU/H; 4.0KW-380V-3F-60HZ; 622.80 KG</t>
  </si>
  <si>
    <t>07.02.07.11</t>
  </si>
  <si>
    <t xml:space="preserve">         SUMINISTRO E INSTALACION DE UNIDAD MANEJADORA DE AIRE (UMA) 2,960 CMF; SENS. 104,996 - TOT. 287,383 BTU/H; 7.5KW-380V-3F-60HZ; 905.58 KG</t>
  </si>
  <si>
    <t>07.02.07.12</t>
  </si>
  <si>
    <t xml:space="preserve">         SUMINISTRO E INSTALACION DE UNIDAD MANEJADORA DE AIRE (UMA) 3,515 CMF; SENS. 79,963 - TOT. 116,660 BTU/H; 5.5KW-380V-3F-60HZ; 691.82 KG</t>
  </si>
  <si>
    <t>07.02.07.13</t>
  </si>
  <si>
    <t xml:space="preserve">         SUMINISTRO E INSTALACION DE UNIDAD MANEJADORA DE AIRE (UMA) 3,744 CMF; SENS. 86,297 - TOT. 129,480 BTU/H; 5.5KW-380V-3F-60HZ; 714.88 KG</t>
  </si>
  <si>
    <t>07.02.07.14</t>
  </si>
  <si>
    <t xml:space="preserve">         SUMINISTRO E INSTALACION DE UNIDAD MANEJADORA DE AIRE (UMA) 3,771 CMF; SENS. 81,169 - TOT. 121,130 BTU/H; 5.5KW-380V-3F-60HZ; 713.82 KG</t>
  </si>
  <si>
    <t>07.02.07.15</t>
  </si>
  <si>
    <t xml:space="preserve">         SUMINISTRO E INSTALACION DE UNIDAD MANEJADORA DE AIRE (UMA) 4,221 CMF; SENS. 93,641 - TOT. 135,788 BTU/H; 5.5KW-380V-3F-60HZ; 729.12 KG</t>
  </si>
  <si>
    <t>07.02.07.16</t>
  </si>
  <si>
    <t xml:space="preserve">         SUMINISTRO E INSTALACION DE UNIDAD MANEJADORA DE AIRE (UMA) 4,412 CMF; SENS. 102,296 - TOT. 152,986 BTU/H; 7.5KW-380V-3F-60HZ; 776.15 KG</t>
  </si>
  <si>
    <t>07.02.07.17</t>
  </si>
  <si>
    <t xml:space="preserve">         SUMINISTRO E INSTALACION DE UNIDAD MANEJADORA DE AIRE (UMA) 3,660 CMF; SENS. 99,616 - TOT. 143,813 BTU/H; 7.5KW-380V-3F-60HZ; 773.62 KG</t>
  </si>
  <si>
    <t>07.02.07.18</t>
  </si>
  <si>
    <t xml:space="preserve">         SUMINISTRO E INSTALACION DE UNIDAD MANEJADORA DE AIRE (UMA) 4,481 CMF; SENS. 102,237 - TOT. 152,858 BTU/H; 7.5KW-380V-3F-60HZ; 774.91 KG</t>
  </si>
  <si>
    <t>07.02.07.19</t>
  </si>
  <si>
    <t xml:space="preserve">         SUMINISTRO E INSTALACION DE UNIDAD MANEJADORA DE AIRE (UMA) 5,242 CMF; SENS. 119,192 - TOT. 173,874 BTU/H; 7.5KW-380V-3F-60HZ; 802.57 KG</t>
  </si>
  <si>
    <t>07.02.08</t>
  </si>
  <si>
    <t xml:space="preserve">      EQUIPOS COMPACTO ROOF TOP</t>
  </si>
  <si>
    <t>07.02.08.01</t>
  </si>
  <si>
    <t xml:space="preserve">         SUMINISTRO E INSTALACION DE EQUIPO COMPACTO ROOF TOP (EP) 882 CMF; SENS. 28,398 - TOT. 76,045 BTU/H; 9.5KW-380V-3F-60HZ; 500.00 KG</t>
  </si>
  <si>
    <t>07.02.08.02</t>
  </si>
  <si>
    <t xml:space="preserve">         SUMINISTRO E INSTALACION DE EQUIPO COMPACTO ROOF TOP (EP) 1,158 CMF; SENS. 41,621 - TOT. 113,904 BTU/H; 14.5KW-380V-3F-60HZ; 850.00 KG</t>
  </si>
  <si>
    <t>07.02.08.03</t>
  </si>
  <si>
    <t xml:space="preserve">         SUMINISTRO E INSTALACION DE EQUIPO COMPACTO ROOF TOP (EP) 1,209 CMF; SENS. 43,372 - TOT. 118,721 BTU/H; 14.5KW-380V-3F-60HZ; 850.00 KG</t>
  </si>
  <si>
    <t>07.02.08.04</t>
  </si>
  <si>
    <t xml:space="preserve">         SUMINISTRO E INSTALACION DE EQUIPO COMPACTO ROOF TOP (EP) 1,212 CMF; SENS. 43,474 - TOT. 119,009 BTU/H; 14.5KW-380V-3F-60HZ; 850.00 KG</t>
  </si>
  <si>
    <t>07.02.08.05</t>
  </si>
  <si>
    <t xml:space="preserve">         SUMINISTRO E INSTALACION DE EQUIPO COMPACTO ROOF TOP (EP) 1,642 CMF; SENS. 58,460 - TOT. 159,964 BTU/H; 18.0KW-380V-3F-60HZ; 850.00 KG</t>
  </si>
  <si>
    <t>07.02.08.06</t>
  </si>
  <si>
    <t xml:space="preserve">         SUMINISTRO E INSTALACION DE EQUIPO COMPACTO ROOF TOP (EP) 2,900 CMF; SENS. 97,468 - TOT. 237,840 BTU/H; 12.0KW-380V-3F-60HZ; 850.00 KG</t>
  </si>
  <si>
    <t>07.02.09</t>
  </si>
  <si>
    <t xml:space="preserve">      EQUIPOS FAN COIL PARA AGUA HELADA</t>
  </si>
  <si>
    <t>07.02.09.01</t>
  </si>
  <si>
    <t xml:space="preserve">         SUMINISTRO E INSTALACION DE EQUIPO FAN COIL PARA AGUA HELADA (FC) 131 CMF; SENS. 3,198 - TOT. 5,093 BTU/H; 160W-220V-1F-60HZ; 40.00 KG</t>
  </si>
  <si>
    <t>07.02.09.02</t>
  </si>
  <si>
    <t xml:space="preserve">         SUMINISTRO E INSTALACION DE EQUIPO FAN COIL PARA AGUA HELADA (FC) 177 CMF; SENS. 4,157 - TOT. 6,697 BTU/H; 160W-220V-1F-60HZ; 40.00 KG</t>
  </si>
  <si>
    <t>07.02.09.03</t>
  </si>
  <si>
    <t xml:space="preserve">         SUMINISTRO E INSTALACION DE EQUIPO FAN COIL PARA AGUA HELADA (FC) 189 CMF; SENS. 4,597 - TOT. 7,568 BTU/H; 160W-220V-1F-60HZ; 40.00 KG</t>
  </si>
  <si>
    <t>07.02.09.04</t>
  </si>
  <si>
    <t xml:space="preserve">         SUMINISTRO E INSTALACION DE EQUIPO FAN COIL PARA AGUA HELADA (FC) 194 CMF; SENS. 4,441 - TOT. 6,799 BTU/H; 160W-220V-1F-60HZ; 40.00 KG</t>
  </si>
  <si>
    <t>07.02.09.05</t>
  </si>
  <si>
    <t xml:space="preserve">         SUMINISTRO E INSTALACION DE EQUIPO FAN COIL PARA AGUA HELADA (FC) 215 CMF; SENS. 5,311 - TOT. 8,387 BTU/H; 160W-220V-1F-60HZ; 40.00 KG</t>
  </si>
  <si>
    <t>07.02.09.06</t>
  </si>
  <si>
    <t xml:space="preserve">         SUMINISTRO E INSTALACION DE EQUIPO FAN COIL PARA AGUA HELADA (FC) 218 CMF; SENS. 5,252 - TOT. 8,601 BTU/H; 160W-220V-1F-60HZ; 40.00 KG</t>
  </si>
  <si>
    <t>07.02.09.07</t>
  </si>
  <si>
    <t xml:space="preserve">         SUMINISTRO E INSTALACION DE EQUIPO FAN COIL PARA AGUA HELADA (FC) 224 CMF; SENS. 5,906 - TOT. 9,854 BTU/H; 160W-220V-1F-60HZ; 40.00 KG</t>
  </si>
  <si>
    <t>07.02.09.08</t>
  </si>
  <si>
    <t xml:space="preserve">         SUMINISTRO E INSTALACION DE EQUIPO FAN COIL PARA AGUA HELADA (FC) 243 CMF; SENS. 5,517 - TOT. 8,345 BTU/H; 160W-220V-1F-60HZ; 40.00 KG</t>
  </si>
  <si>
    <t>07.02.09.09</t>
  </si>
  <si>
    <t xml:space="preserve">         SUMINISTRO E INSTALACION DE EQUIPO FAN COIL PARA AGUA HELADA (FC) 251 CMF; SENS. 5,430 - TOT. 7,790 BTU/H; 160W-220V-1F-60HZ; 40.00 KG</t>
  </si>
  <si>
    <t>07.02.09.10</t>
  </si>
  <si>
    <t xml:space="preserve">         SUMINISTRO E INSTALACION DE EQUIPO FAN COIL PARA AGUA HELADA (FC) 255 CMF; SENS. 5,766 - TOT. 8,410 BTU/H; 160W-220V-1F-60HZ; 40.00 KG</t>
  </si>
  <si>
    <t>07.02.09.11</t>
  </si>
  <si>
    <t xml:space="preserve">         SUMINISTRO E INSTALACION DE EQUIPO FAN COIL PARA AGUA HELADA (FC) 259 CMF; SENS. 6,485 - TOT. 10,846 BTU/H; 160W-220V-1F-60HZ; 40.00 KG</t>
  </si>
  <si>
    <t>07.02.09.12</t>
  </si>
  <si>
    <t xml:space="preserve">         SUMINISTRO E INSTALACION DE EQUIPO FAN COIL PARA AGUA HELADA (FC) 265 CMF; SENS. 6,711 - TOT. 11,144 BTU/H; 160W-220V-1F-60HZ; 40.00 KG</t>
  </si>
  <si>
    <t>07.02.09.13</t>
  </si>
  <si>
    <t xml:space="preserve">         SUMINISTRO E INSTALACION DE EQUIPO FAN COIL PARA AGUA HELADA (FC) 286 CMF; SENS. 6,576 - TOT. 9,661 BTU/H; 160W-220V-1F-60HZ; 40.00 KG</t>
  </si>
  <si>
    <t>07.02.09.14</t>
  </si>
  <si>
    <t xml:space="preserve">         SUMINISTRO E INSTALACION DE EQUIPO FAN COIL PARA AGUA HELADA (FC) 279 CMF; SENS. 6,501 - TOT. 9,777 BTU/H; 160W-220V-1F-60HZ; 40.00 KG</t>
  </si>
  <si>
    <t>07.02.09.15</t>
  </si>
  <si>
    <t xml:space="preserve">         SUMINISTRO E INSTALACION DE EQUIPO FAN COIL PARA AGUA HELADA (FC) 291 CMF; SENS. 6,501 - TOT. 9,593 BTU/H; 160W-220V-1F-60HZ; 40.00 KG</t>
  </si>
  <si>
    <t>07.02.09.16</t>
  </si>
  <si>
    <t xml:space="preserve">         SUMINISTRO E INSTALACION DE EQUIPO FAN COIL PARA AGUA HELADA (FC) 318 CMF; SENS. 6,397 - TOT. 8,892 BTU/H; 160W-220V-1F-60HZ; 40.00 KG</t>
  </si>
  <si>
    <t>07.02.09.17</t>
  </si>
  <si>
    <t xml:space="preserve">         SUMINISTRO E INSTALACION DE EQUIPO FAN COIL PARA AGUA HELADA (FC) 324 CMF; SENS. 7,568 - TOT. 11,381 BTU/H; 160W-220V-1F-60HZ; 40.00 KG</t>
  </si>
  <si>
    <t>07.02.09.18</t>
  </si>
  <si>
    <t xml:space="preserve">         SUMINISTRO E INSTALACION DE EQUIPO FAN COIL PARA AGUA HELADA (FC) 331 CMF; SENS. 6,939 - TOT. 10,124 BTU/H; 160W-220V-1F-60HZ; 40.00 KG</t>
  </si>
  <si>
    <t>07.02.09.19</t>
  </si>
  <si>
    <t xml:space="preserve">         SUMINISTRO E INSTALACION DE EQUIPO FAN COIL PARA AGUA HELADA (FC) 331 CMF; SENS. 6,939 - TOT. 10,124 BTU/H; 160W-220V-1F-60HZ; 42.00 KG</t>
  </si>
  <si>
    <t>07.02.09.20</t>
  </si>
  <si>
    <t xml:space="preserve">         SUMINISTRO E INSTALACION DE EQUIPO FAN COIL PARA AGUA HELADA (FC) 340 CMF; SENS. 7,333 - TOT. 10,011 BTU/H; 160W-220V-1F-60HZ; 40.00 KG</t>
  </si>
  <si>
    <t>07.02.09.21</t>
  </si>
  <si>
    <t xml:space="preserve">         SUMINISTRO E INSTALACION DE EQUIPO FAN COIL PARA AGUA HELADA (FC) 348 CMF; SENS. 7,445 - TOT. 11,359 BTU/H; 160W-220V-1F-60HZ; 41.00 KG</t>
  </si>
  <si>
    <t>07.02.09.22</t>
  </si>
  <si>
    <t xml:space="preserve">         SUMINISTRO E INSTALACION DE EQUIPO FAN COIL PARA AGUA HELADA (FC) 348 CMF; SENS. 7,512 - TOT. 11,346 BTU/H; 160W-220V-1F-60HZ; 40.00 KG</t>
  </si>
  <si>
    <t>07.02.09.23</t>
  </si>
  <si>
    <t xml:space="preserve">         SUMINISTRO E INSTALACION DE EQUIPO FAN COIL PARA AGUA HELADA (FC) 351 CMF; SENS. 7,251 - TOT. 10,563 BTU/H; 160W-220V-1F-60HZ; 40.00 KG</t>
  </si>
  <si>
    <t>07.02.09.24</t>
  </si>
  <si>
    <t xml:space="preserve">         SUMINISTRO E INSTALACION DE EQUIPO FAN COIL PARA AGUA HELADA (FC) 351 CMF; SENS. 8,464 - TOT. 14,312 BTU/H; 300W-220V-1F-60HZ; 40.00 KG</t>
  </si>
  <si>
    <t>07.02.09.25</t>
  </si>
  <si>
    <t xml:space="preserve">         SUMINISTRO E INSTALACION DE EQUIPO FAN COIL PARA AGUA HELADA (FC) 352 CMF; SENS. 7,659 - TOT. 10,633 BTU/H; 160W-220V-1F-60HZ; 40.00 KG</t>
  </si>
  <si>
    <t>07.02.09.26</t>
  </si>
  <si>
    <t xml:space="preserve">         SUMINISTRO E INSTALACION DE EQUIPO FAN COIL PARA AGUA HELADA (FC) 366 CMF; SENS. 9,003 - TOT. 15,104 BTU/H; 300W-220V-1F-60HZ; 40.00 KG</t>
  </si>
  <si>
    <t>07.02.09.27</t>
  </si>
  <si>
    <t xml:space="preserve">         SUMINISTRO E INSTALACION DE EQUIPO FAN COIL PARA AGUA HELADA (FC) 375 CMF; SENS. 8,560 - TOT. 12,293 BTU/H; 160W-220V-1F-60HZ; 40.00 KG</t>
  </si>
  <si>
    <t>07.02.09.28</t>
  </si>
  <si>
    <t xml:space="preserve">         SUMINISTRO E INSTALACION DE EQUIPO FAN COIL PARA AGUA HELADA (FC) 388 CMF; SENS. 7,736 - TOT. 9,579 BTU/H; 160W-220V-1F-60HZ; 40.00 KG</t>
  </si>
  <si>
    <t>07.02.09.29</t>
  </si>
  <si>
    <t xml:space="preserve">         SUMINISTRO E INSTALACION DE EQUIPO FAN COIL PARA AGUA HELADA (FC) 393 CMF; SENS. 9,693 - TOT. 15,725 BTU/H; 300W-220V-1F-60HZ; 40.00 KG</t>
  </si>
  <si>
    <t>07.02.09.30</t>
  </si>
  <si>
    <t xml:space="preserve">         SUMINISTRO E INSTALACION DE EQUIPO FAN COIL PARA AGUA HELADA (FC) 401 CMF; SENS. 8,934 - TOT. 12,863 BTU/H; 160W-220V-1F-60HZ; 40.00 KG</t>
  </si>
  <si>
    <t>07.02.09.31</t>
  </si>
  <si>
    <t xml:space="preserve">         SUMINISTRO E INSTALACION DE EQUIPO FAN COIL PARA AGUA HELADA (FC) 414 CMF; SENS. 9,489 - TOT. 13,923 BTU/H; 160W-220V-1F-60HZ; 40.00 KG</t>
  </si>
  <si>
    <t>07.02.09.32</t>
  </si>
  <si>
    <t xml:space="preserve">         SUMINISTRO E INSTALACION DE EQUIPO FAN COIL PARA AGUA HELADA (FC) 448 CMF; SENS. 9,843 - TOT. 13,238 BTU/H; 160W-220V-1F-60HZ; 40.00 KG</t>
  </si>
  <si>
    <t>07.02.09.33</t>
  </si>
  <si>
    <t xml:space="preserve">         SUMINISTRO E INSTALACION DE EQUIPO FAN COIL PARA AGUA HELADA (FC) 458 CMF; SENS. 10,071 - TOT. 13,618 BTU/H; 160W-220V-1F-60HZ; 40.00 KG</t>
  </si>
  <si>
    <t>07.02.09.34</t>
  </si>
  <si>
    <t xml:space="preserve">         SUMINISTRO E INSTALACION DE EQUIPO FAN COIL PARA AGUA HELADA (FC) 473 CMF; SENS. 10,828 - TOT. 16,753 BTU/H; 160W-220V-1F-60HZ; 40.00 KG</t>
  </si>
  <si>
    <t>07.02.09.35</t>
  </si>
  <si>
    <t xml:space="preserve">         SUMINISTRO E INSTALACION DE EQUIPO FAN COIL PARA AGUA HELADA (FC) 481 CMF; SENS. 10,543 - TOT. 14,433 BTU/H; 300W-220V-1F-60HZ; 40.00 KG</t>
  </si>
  <si>
    <t>07.02.09.36</t>
  </si>
  <si>
    <t xml:space="preserve">         SUMINISTRO E INSTALACION DE EQUIPO FAN COIL PARA AGUA HELADA (FC) 874 CMF; SENS. 23,779 - TOT. 40,553 BTU/H; 500W-220V-1</t>
  </si>
  <si>
    <t>07.02.09.37</t>
  </si>
  <si>
    <t xml:space="preserve">         SUMINISTRO E INSTALACION DE EQUIPO FAN COIL PARA AGUA HELADA (FC) 916 CMF; SENS. 24,783 - TOT. 41,013 BTU/H; 500W-220V-1F-60HZ; 40.00 KG</t>
  </si>
  <si>
    <t>07.02.10</t>
  </si>
  <si>
    <t xml:space="preserve">      EQUIPOS DE EXTRACCION E INYECCION</t>
  </si>
  <si>
    <t>07.02.10.01</t>
  </si>
  <si>
    <t xml:space="preserve">         SUMINISTRO E INSTALACION DE EXTRACTOR CENTRIFUGO SIMPLE ENTRADA (EC) 635 CFM; 0.75HP-220V-1F-60HZ; 54 KG</t>
  </si>
  <si>
    <t>07.02.10.02</t>
  </si>
  <si>
    <t xml:space="preserve">         SUMINISTRO E INSTALACION DE EXTRACTOR CENTRIFUGO SIMPLE ENTRADA (EC) 642 CFM; 0.50HP-220V-1F-60HZ; 53 KG</t>
  </si>
  <si>
    <t>07.02.10.03</t>
  </si>
  <si>
    <t xml:space="preserve">         SUMINISTRO E INSTALACION DE EXTRACTOR CENTRIFUGO SIMPLE ENTRADA (EC) 687 CFM; 0.25HP-220V-1F-60HZ; 47 KG</t>
  </si>
  <si>
    <t>07.02.10.04</t>
  </si>
  <si>
    <t xml:space="preserve">         SUMINISTRO E INSTALACION DE EXTRACTOR CENTRIFUGO SIMPLE ENTRADA (EC) 735 CFM; 0.25HP-220V-1F-60HZ; 41 KG</t>
  </si>
  <si>
    <t>07.02.10.05</t>
  </si>
  <si>
    <t xml:space="preserve">         SUMINISTRO E INSTALACION DE EXTRACTOR CENTRIFUGO SIMPLE ENTRADA (EC) 756 CFM; 0.50HP-220V-1F-60HZ; 56 KG</t>
  </si>
  <si>
    <t>07.02.10.06</t>
  </si>
  <si>
    <t xml:space="preserve">         SUMINISTRO E INSTALACION DE EXTRACTOR CENTRIFUGO SIMPLE ENTRADA (EC) 785 CFM; 0.50HP-220V-1F-60HZ; 57 KG</t>
  </si>
  <si>
    <t>07.02.10.07</t>
  </si>
  <si>
    <t xml:space="preserve">         SUMINISTRO E INSTALACION DE EXTRACTOR CENTRIFUGO SIMPLE ENTRADA (EC) 801 CFM; 0.34HP-220V-1F-60HZ; 55 KG</t>
  </si>
  <si>
    <t>07.02.10.08</t>
  </si>
  <si>
    <t xml:space="preserve">         SUMINISTRO E INSTALACION DE EXTRACTOR CENTRIFUGO SIMPLE ENTRADA (EC) 875 CFM; 0.50HP-220V-1F-60HZ; 58 KG</t>
  </si>
  <si>
    <t>07.02.10.09</t>
  </si>
  <si>
    <t xml:space="preserve">         SUMINISTRO E INSTALACION DE EXTRACTOR CENTRIFUGO SIMPLE ENTRADA (EC) 937 CFM; 0.25HP-220V-1F-60HZ; 47 KG</t>
  </si>
  <si>
    <t>07.02.10.10</t>
  </si>
  <si>
    <t xml:space="preserve">         SUMINISTRO E INSTALACION DE EXTRACTOR CENTRIFUGO SIMPLE ENTRADA (EC) 984 CFM; 0.34HP-220V-1F-60HZ; 55 KG</t>
  </si>
  <si>
    <t>07.02.10.11</t>
  </si>
  <si>
    <t xml:space="preserve">         SUMINISTRO E INSTALACION DE EXTRACTOR CENTRIFUGO SIMPLE ENTRADA (EC) 1,028 CFM; 0.34HP-220V-1F-60HZ; 55 KG
</t>
  </si>
  <si>
    <t>07.02.10.12</t>
  </si>
  <si>
    <t xml:space="preserve">         SUMINISTRO E INSTALACION DE EXTRACTOR CENTRIFUGO SIMPLE ENTRADA (EC) 1,032 CFM; 0.34HP-220V-1F-60HZ; 55 KG</t>
  </si>
  <si>
    <t>07.02.10.13</t>
  </si>
  <si>
    <t xml:space="preserve">         SUMINISTRO E INSTALACION DE EXTRACTOR CENTRIFUGO SIMPLE ENTRADA (EC) 1,100 CFM; 1.00HP-220V-1F-60HZ; 62 KG</t>
  </si>
  <si>
    <t>07.02.10.14</t>
  </si>
  <si>
    <t xml:space="preserve">         SUMINISTRO E INSTALACION DE EXTRACTOR CENTRIFUGO SIMPLE ENTRADA (EC) 1,227 CFM; 0.75HP-220V-1F-60HZ; 59 KG</t>
  </si>
  <si>
    <t>07.02.10.15</t>
  </si>
  <si>
    <t xml:space="preserve">         SUMINISTRO E INSTALACION DE EXTRACTOR CENTRIFUGO SIMPLE ENTRADA (EC) 1,270CFM; 0.75HP-220V-1F-60HZ; 59 KG</t>
  </si>
  <si>
    <t>07.02.10.16</t>
  </si>
  <si>
    <t xml:space="preserve">         SUMINISTRO E INSTALACION DE EXTRACTOR CENTRIFUGO SIMPLE ENTRADA (EC) 1,510 CFM; 0.75HP-220V-1F-60HZ; 59 KG</t>
  </si>
  <si>
    <t>07.02.10.17</t>
  </si>
  <si>
    <t xml:space="preserve">         SUMINISTRO E INSTALACION DE EXTRACTOR CENTRIFUGO SIMPLE ENTRADA (EC) 1,636 CFM; 1.00HP-220V-1F-60HZ; 62 KG</t>
  </si>
  <si>
    <t>07.02.10.18</t>
  </si>
  <si>
    <t xml:space="preserve">         SUMINISTRO E INSTALACION DE EXTRACTOR CENTRIFUGO SIMPLE ENTRADA (EC) 1,741 CFM; 0.75HP-220V-1F-60HZ; 76 KG</t>
  </si>
  <si>
    <t>07.02.10.19</t>
  </si>
  <si>
    <t xml:space="preserve">         SUMINISTRO E INSTALACION DE EXTRACTOR CENTRIFUGO SIMPLE ENTRADA (EC) 1,762 CFM; 2.00HP-380V-3F-60HZ; 87 KG</t>
  </si>
  <si>
    <t>07.02.10.20</t>
  </si>
  <si>
    <t xml:space="preserve">         SUMINISTRO E INSTALACION DE EXTRACTOR CENTRIFUGO SIMPLE ENTRADA (EC) 1,819 CFM; 1.00HP-220V-1F-60HZ; 68 KG</t>
  </si>
  <si>
    <t>07.02.10.21</t>
  </si>
  <si>
    <t xml:space="preserve">         SUMINISTRO E INSTALACION DE EXTRACTOR CENTRIFUGO SIMPLE ENTRADA (EC) 1,840 CFM; 0.75HP-220V-1F-60HZ; 76 KG</t>
  </si>
  <si>
    <t>07.02.10.22</t>
  </si>
  <si>
    <t xml:space="preserve">         SUMINISTRO E INSTALACION DE EXTRACTOR CENTRIFUGO SIMPLE ENTRADA (EC) 1,914 CFM; 2.00HP-380V-3F-60HZ; 87 KG</t>
  </si>
  <si>
    <t>07.02.10.23</t>
  </si>
  <si>
    <t xml:space="preserve">         SUMINISTRO E INSTALACION DE EXTRACTOR CENTRIFUGO SIMPLE ENTRADA (EC) 2,027 CFM; 0.75HP-220V-1F-60HZ; 76 KG</t>
  </si>
  <si>
    <t>07.02.10.24</t>
  </si>
  <si>
    <t xml:space="preserve">         SUMINISTRO E INSTALACION DE EXTRACTOR CENTRIFUGO SIMPLE ENTRADA (EC) 2,095 CFM; 1.00HP-220V-1F-60HZ; 78 KG</t>
  </si>
  <si>
    <t>07.02.10.25</t>
  </si>
  <si>
    <t xml:space="preserve">         SUMINISTRO E INSTALACION DE EXTRACTOR CENTRIFUGO SIMPLE ENTRADA (EC) 2,272 CFM; 1.00HP-220V-1F-60HZ; 78 KG</t>
  </si>
  <si>
    <t>07.02.10.26</t>
  </si>
  <si>
    <t xml:space="preserve">          SUMINISTRO E INSTALACION DE EXTRACTOR CENTRIFUGO SIMPLE ENTRADA (EC) 2,345 CFM; 0.75HP-220V-1F-60HZ; 76 KG</t>
  </si>
  <si>
    <t>07.02.10.27</t>
  </si>
  <si>
    <t xml:space="preserve">         SUMINISTRO E INSTALACION DE EXTRACTOR CENTRIFUGO SIMPLE ENTRADA (EC) 2,408 CFM; 2.00HP-380V-3F-60HZ; 100 KG</t>
  </si>
  <si>
    <t>07.02.10.28</t>
  </si>
  <si>
    <t xml:space="preserve">         SUMINISTRO E INSTALACION DE EXTRACTOR CENTRIFUGO SIMPLE ENTRADA (EC) 2,525 CFM; 1.50HP-380V-3F-60HZ; 97 KG</t>
  </si>
  <si>
    <t>07.02.10.29</t>
  </si>
  <si>
    <t xml:space="preserve">         SUMINISTRO E INSTALACION DE EXTRACTOR CENTRIFUGO SIMPLE ENTRADA (EC) 2,555 CFM; 1.50HP-380V-3F-60HZ; 96 KG</t>
  </si>
  <si>
    <t>07.02.10.30</t>
  </si>
  <si>
    <t xml:space="preserve">         SUMINISTRO E INSTALACION DE EXTRACTOR CENTRIFUGO SIMPLE ENTRADA (EC) 2,938 CFM; 2.00HP-380V-3F-60HZ; 96 KG</t>
  </si>
  <si>
    <t>07.02.10.31</t>
  </si>
  <si>
    <t xml:space="preserve">         SUMINISTRO E INSTALACION DE EXTRACTOR CENTRIFUGO SIMPLE ENTRADA (EC) 4,122 CFM; 5.00HP-380V-3F-60HZ; 117 KG</t>
  </si>
  <si>
    <t>07.02.10.32</t>
  </si>
  <si>
    <t xml:space="preserve">         SUMINISTRO E INSTALACION DE EXTRACTOR CENTRIFUGO SIMPLE ENTRADA (EC) 5,411 CFM; 3.00HP-380V-3F-60HZ; 137 KG</t>
  </si>
  <si>
    <t>07.02.10.33</t>
  </si>
  <si>
    <t xml:space="preserve">         SUMINISTRO E INSTALACION DE EXTRACTOR CENTRIFUGO SIMPLE ENTRADA (EC) 10,800 CFM; 7.50HP-380V-3F-60HZ; 224 KG</t>
  </si>
  <si>
    <t>07.02.10.34</t>
  </si>
  <si>
    <t xml:space="preserve">         SUMINISTRO E INSTALACION DE EXTRACTOR HELICOCENTRIFUGO (EHC) 380 CFM; 0.25HP-220V-1F-60HZ; 61 KG</t>
  </si>
  <si>
    <t>07.02.10.35</t>
  </si>
  <si>
    <t xml:space="preserve">         SUMINISTRO E INSTALACION DE EXTRACTOR HELICOCENTRIFUGO (EHC) 1,200 CFM; 0.34HP-220V-1F-60HZ; 68 KG</t>
  </si>
  <si>
    <t>07.02.10.36</t>
  </si>
  <si>
    <t xml:space="preserve">         SUMINISTRO E INSTALACION DE EXTRACTOR CENTRIFUGO TIPO GABINETE (ECG) 405 CFM; 0.04HP-220V-1F-60HZ; 23 KG</t>
  </si>
  <si>
    <t>07.02.10.37</t>
  </si>
  <si>
    <t xml:space="preserve">         SUMINISTRO E INSTALACION DE EXTRACTOR CENTRIFUGO TIPO GABINETE (ECG) 680 CFM; 0.25HP-220V-1F-60HZ; 22 KG</t>
  </si>
  <si>
    <t>07.02.10.38</t>
  </si>
  <si>
    <t xml:space="preserve">         SUMINISTRO E INSTALACION DE EXTRACTOR CENTRIFUGO TIPO GABINETE (ECG) 805 CFM; 0.25HP-220V-1F-60HZ; 25 KG</t>
  </si>
  <si>
    <t>07.02.10.39</t>
  </si>
  <si>
    <t xml:space="preserve">         SUMINISTRO E INSTALACION DE EXTRACTOR CENTRIFUGO TIPO GABINETE (ECG) 960 CFM; 0.25HP-220V-1F-60HZ; 25 KG</t>
  </si>
  <si>
    <t>07.02.10.40</t>
  </si>
  <si>
    <t xml:space="preserve">         SUMINISTRO E INSTALACION DE EXTRACTOR CENTRIFUGO TIPO GABINETE (ECG) 1,044 CFM; 0.75HP-220V-1F-60HZ; 24 KG</t>
  </si>
  <si>
    <t>07.02.10.41</t>
  </si>
  <si>
    <t xml:space="preserve">         SUMINISTRO E INSTALACION DE EXTRACTOR CENTRIFUGO TIPO GABINETE (ECG) 1,160 CFM; 0.50HP-220V-1F-60HZ; 28 KG</t>
  </si>
  <si>
    <t>07.02.10.42</t>
  </si>
  <si>
    <t xml:space="preserve">         SUMINISTRO E INSTALACION DE EXTRACTOR CENTRIFUGO TIPO GABINETE (ECG) 1,486 CFM; 0.75HP-220V-1F-60HZ; 31 KG</t>
  </si>
  <si>
    <t>07.02.10.43</t>
  </si>
  <si>
    <t xml:space="preserve">         SUMINISTRO E INSTALACION DE EXTRACTOR CENTRIFUGO TIPO GABINETE (ECG) 1,642 CFM; 0.50HP-220V-1F-60HZ; 28 KG</t>
  </si>
  <si>
    <t>07.02.10.44</t>
  </si>
  <si>
    <t xml:space="preserve">         SUMINISTRO E INSTALACION DE EXTRACTOR CENTRIFUGO TIPO GABINETE (ECG) 1,700 CFM; 0.50HP-220V-1F-60HZ; 28 KG</t>
  </si>
  <si>
    <t>07.02.10.45</t>
  </si>
  <si>
    <t xml:space="preserve">         SUMINISTRO E INSTALACION DE EXTRACTOR CENTRIFUGO TIPO GABINETE (ECG) 1,785 CFM; 0.75HP-220V-1F-60HZ; 31 KG</t>
  </si>
  <si>
    <t>07.02.10.46</t>
  </si>
  <si>
    <t xml:space="preserve">         SUMINISTRO E INSTALACION DE EXTRACTOR CENTRIFUGO TIPO GABINETE (ECG) 2,914 CFM; 2.00HP-380V-3F-60HZ; 65 KG</t>
  </si>
  <si>
    <t>07.02.10.47</t>
  </si>
  <si>
    <t xml:space="preserve">         SUMINISTRO E INSTALACION DE EXTRACTOR CENTRIFUGO TIPO GABINETE (ECG) 4,350 CFM; 2.00HP-380V-3F-60HZ; 88 KG</t>
  </si>
  <si>
    <t>07.02.10.48</t>
  </si>
  <si>
    <t xml:space="preserve">         SUMINISTRO E INSTALACION DE EXTRACTOR AXIAL (EA) 350 CFM; 0.25HP-220V-1F-60HZ; 17 KG</t>
  </si>
  <si>
    <t>07.02.10.49</t>
  </si>
  <si>
    <t xml:space="preserve">         SUMINISTRO E INSTALACION DE EXTRACTOR AXIAL (EA) 630 CFM; 0.17HP-220V-1F-60HZ; 10 KG</t>
  </si>
  <si>
    <t>07.02.10.50</t>
  </si>
  <si>
    <t xml:space="preserve">         SUMINISTRO E INSTALACION DE EXTRACTOR AXIAL (EA) 990 CFM; 0.50HP-220V-1F-60HZ; 15 KG</t>
  </si>
  <si>
    <t>07.02.10.51</t>
  </si>
  <si>
    <t xml:space="preserve">         SUMINISTRO E INSTALACION DE EXTRACTOR HONGO (EH) 441 CFM; 0.25HP-220V-1F-60HZ; 14 KG</t>
  </si>
  <si>
    <t>07.02.10.52</t>
  </si>
  <si>
    <t xml:space="preserve">         SUMINISTRO E INSTALACION DE INYECTOR CENTRIFUGO SIMPLE ENTRADA (IC) 460 CFM; 0.75HP-220V-1F-60HZ; 52 KG</t>
  </si>
  <si>
    <t>07.02.10.53</t>
  </si>
  <si>
    <t xml:space="preserve">         SUMINISTRO E INSTALACION DE INYECTOR CENTRIFUGO SIMPLE ENTRADA (IC) 1,441 CFM; 1.00HP-220V-1F-60HZ; 55 KG</t>
  </si>
  <si>
    <t>07.02.10.54</t>
  </si>
  <si>
    <t xml:space="preserve">         SUMINISTRO E INSTALACION DE INYECTOR CENTRIFUGO SIMPLE ENTRADA (IC) 1,818 CFM; 1.50HP-380V-3F-60HZ; 87 KG</t>
  </si>
  <si>
    <t>07.02.10.55</t>
  </si>
  <si>
    <t xml:space="preserve">         SUMINISTRO E INSTALACION DE INYECTOR CENTRIFUGO SIMPLE ENTRADA (IC) 3,044 CFM; 2.00HP-380V-3F-60HZ; 97 KG</t>
  </si>
  <si>
    <t>07.02.10.56</t>
  </si>
  <si>
    <t xml:space="preserve">         SUMINISTRO E INSTALACION DE INYECTOR CENTRIFUGO SIMPLE ENTRADA (IC) 3,563 CFM; 3.00HP-380V-3F-60HZ; 142 KG</t>
  </si>
  <si>
    <t>07.02.10.57</t>
  </si>
  <si>
    <t xml:space="preserve">         SUMINISTRO E INSTALACION DE INYECTOR CENTRIFUGO SIMPLE ENTRADA (IC) 4,471 CFM; 3.00HP-380V-3F-60HZ; 136 KG</t>
  </si>
  <si>
    <t>07.02.10.58</t>
  </si>
  <si>
    <t xml:space="preserve">         SUMINISTRO E INSTALACION DE INYECTOR CENTRIFUGO SIMPLE ENTRADA (IC) 9,090 CFM; 7.50HP-380V-3F-60HZ; 180 KG</t>
  </si>
  <si>
    <t>07.02.10.59</t>
  </si>
  <si>
    <t xml:space="preserve">         SUMINISTRO E INSTALACION DE INYECTOR HELICOCENTRIFUGO (IHC) 1,200 CFM; 0.34HP-220V-1F-60HZ; 68 KG</t>
  </si>
  <si>
    <t>07.02.10.60</t>
  </si>
  <si>
    <t xml:space="preserve">         SUMINISTRO E INSTALACION DE INYECTOR CENTRIFUGO TIPO GABINETE (ICG) 1,044 CFM; 0.17HP-220V-1F-60HZ; 31 KG</t>
  </si>
  <si>
    <t>07.02.10.61</t>
  </si>
  <si>
    <t xml:space="preserve">         SUMINISTRO E INSTALACION DE INYECTOR CENTRIFUGO TIPO GABINETE (ICG) 1,135 CFM; 0.25HP-220V-1F-60HZ; 27 KG</t>
  </si>
  <si>
    <t>07.02.10.62</t>
  </si>
  <si>
    <t xml:space="preserve">         SUMINISTRO E INSTALACION DE INYECTOR CENTRIFUGO TIPO GABINETE (ICG) 1,225 CFM; 0.75HP-220V-1F-60HZ; 30 KG</t>
  </si>
  <si>
    <t>07.02.10.63</t>
  </si>
  <si>
    <t xml:space="preserve">         SUMINISTRO E INSTALACION DE INYECTOR CENTRIFUGO TIPO GABINETE (ICG) 1,240 CFM; 0.50HP-220V-1F-60HZ; 33 KG</t>
  </si>
  <si>
    <t>07.02.10.64</t>
  </si>
  <si>
    <t xml:space="preserve">         SUMINISTRO E INSTALACION DE INYECTOR CENTRIFUGO TIPO GABINETE (ICG) 1,642 CFM; 0.50HP-220V-1F-60HZ; 33 KG</t>
  </si>
  <si>
    <t>07.02.10.65</t>
  </si>
  <si>
    <t xml:space="preserve">         SUMINISTRO E INSTALACION DE INYECTOR CENTRIFUGO TIPO GABINETE (ICG) 1,660 CFM; 0.75HP-220V-1F-60HZ; 36 KG</t>
  </si>
  <si>
    <t>07.02.10.66</t>
  </si>
  <si>
    <t xml:space="preserve">         SUMINISTRO E INSTALACION DE INYECTOR CENTRIFUGO TIPO GABINETE (ICG) 3,585 CFM; 2.00HP-380V-3F-60HZ; 77 KG</t>
  </si>
  <si>
    <t>07.02.10.67</t>
  </si>
  <si>
    <t xml:space="preserve">         SUMINISTRO E INSTALACION DE INYECTOR CENTRIFUGO TIPO GABINETE (ICG) 3,983 CFM; 1.00HP-220V-1F-60HZ; 52 KG</t>
  </si>
  <si>
    <t>07.02.10.68</t>
  </si>
  <si>
    <t xml:space="preserve">         SUMINISTRO E INSTALACION DE INYECTOR AXIAL (IA) 990 CFM; 0.25HP-220V-1F-60HZ; 28 KG</t>
  </si>
  <si>
    <t>07.02.11</t>
  </si>
  <si>
    <t xml:space="preserve">      EQUIPOS CAJA DE VOLUMEN VARIABLE</t>
  </si>
  <si>
    <t>07.02.11.01</t>
  </si>
  <si>
    <t xml:space="preserve">         SUMINISTRO E INSTALACION DE CAJA DE VOLUMEN VARIABLE (VAV) MIN. 122 CFM - MAX. 153 CFM; 55W-220V-1F-60HZ</t>
  </si>
  <si>
    <t>07.02.11.02</t>
  </si>
  <si>
    <t xml:space="preserve">         SUMINISTRO E INSTALACION DE CAJA DE VOLUMEN VARIABLE (VAV) MIN. 131 CFM - MAX. 164 CFM; 55W-220V-1F-60HZ</t>
  </si>
  <si>
    <t>07.02.11.03</t>
  </si>
  <si>
    <t xml:space="preserve">         SUMINISTRO E INSTALACION DE CAJA DE VOLUMEN VARIABLE (VAV) MIN. 133 CFM - MAX. 166 CFM; 55W-220V-1F-60HZ</t>
  </si>
  <si>
    <t>07.02.11.04</t>
  </si>
  <si>
    <t xml:space="preserve">         SUMINISTRO E INSTALACION DE CAJA DE VOLUMEN VARIABLE (VAV) MIN. 162 CFM - MAX. 202 CFM; 55W-220V-1F-60HZ</t>
  </si>
  <si>
    <t>07.02.11.05</t>
  </si>
  <si>
    <t xml:space="preserve">         SUMINISTRO E INSTALACION DE CAJA DE VOLUMEN VARIABLE (VAV) MIN. 171 CFM - MAX. 214 CFM; 55W-220V-1F-60HZ</t>
  </si>
  <si>
    <t>07.02.11.06</t>
  </si>
  <si>
    <t xml:space="preserve">         SUMINISTRO E INSTALACION DE CAJA DE VOLUMEN VARIABLE (VAV) MIN. 183 CFM - MAX. 229 CFM; 55W-220V-1F-60HZ</t>
  </si>
  <si>
    <t>07.02.11.07</t>
  </si>
  <si>
    <t xml:space="preserve">         SUMINISTRO E INSTALACION DE CAJA DE VOLUMEN VARIABLE (VAV) MIN. 185 CFM - MAX. 231 CFM; 55W-220V-1F-60HZ</t>
  </si>
  <si>
    <t>07.02.11.08</t>
  </si>
  <si>
    <t xml:space="preserve">         SUMINISTRO E INSTALACION DE CAJA DE VOLUMEN VARIABLE (VAV) MIN. 186 CFM - MAX. 233 CFM; 55W-220V-1F-60HZ</t>
  </si>
  <si>
    <t>07.02.11.09</t>
  </si>
  <si>
    <t xml:space="preserve">         SUMINISTRO E INSTALACION DE CAJA DE VOLUMEN VARIABLE (VAV) MIN. 189 CFM - MAX. 236 CFM; 55W-220V-1F-60HZ</t>
  </si>
  <si>
    <t>07.02.11.10</t>
  </si>
  <si>
    <t xml:space="preserve">         SUMINISTRO E INSTALACION DE CAJA DE VOLUMEN VARIABLE (VAV) MIN. 198 CFM - MAX. 248 CFM; 55W-220V-1F-60HZ</t>
  </si>
  <si>
    <t>07.02.11.11</t>
  </si>
  <si>
    <t xml:space="preserve">         SUMINISTRO E INSTALACION DE CAJA DE VOLUMEN VARIABLE (VAV) MIN. 201 CFM - MAX. 251 CFM; 55W-220V-1F-60HZ</t>
  </si>
  <si>
    <t>07.02.11.12</t>
  </si>
  <si>
    <t xml:space="preserve">         SUMINISTRO E INSTALACION DE CAJA DE VOLUMEN VARIABLE (VAV) MIN. 205 CFM - MAX. 256 CFM; 55W-220V-1F-60HZ</t>
  </si>
  <si>
    <t>07.02.11.13</t>
  </si>
  <si>
    <t xml:space="preserve">         SUMINISTRO E INSTALACION DE CAJA DE VOLUMEN VARIABLE (VAV) MIN. 210 CFM - MAX. 263 CFM; 55W-220V-1F-60HZ</t>
  </si>
  <si>
    <t>07.02.11.14</t>
  </si>
  <si>
    <t xml:space="preserve">         SUMINISTRO E INSTALACION DE CAJA DE VOLUMEN VARIABLE (VAV) MIN. 214 CFM - MAX. 267 CFM; 55W-220V-1F-60HZ</t>
  </si>
  <si>
    <t>07.02.11.15</t>
  </si>
  <si>
    <t xml:space="preserve">         SUMINISTRO E INSTALACION DE CAJA DE VOLUMEN VARIABLE (VAV) MIN. 219 CFM - MAX. 274 CFM; 55W-220V-1F-60HZ</t>
  </si>
  <si>
    <t>07.02.11.16</t>
  </si>
  <si>
    <t xml:space="preserve">         SUMINISTRO E INSTALACION DE CAJA DE VOLUMEN VARIABLE (VAV) MIN. 231 CFM - MAX. 289 CFM; 55W-220V-1F-60HZ</t>
  </si>
  <si>
    <t>07.02.11.17</t>
  </si>
  <si>
    <t xml:space="preserve">         SUMINISTRO E INSTALACION DE CAJA DE VOLUMEN VARIABLE (VAV) MIN. 233 CFM - MAX. 291 CFM; 55W-220V-1F-60HZ</t>
  </si>
  <si>
    <t>07.02.11.18</t>
  </si>
  <si>
    <t xml:space="preserve">         SUMINISTRO E INSTALACION DE CAJA DE VOLUMEN VARIABLE (VAV) MIN. 250 CFM - MAX. 313 CFM; 55W-220V-1F-60HZ</t>
  </si>
  <si>
    <t>07.02.11.19</t>
  </si>
  <si>
    <t xml:space="preserve">         SUMINISTRO E INSTALACION DE CAJA DE VOLUMEN VARIABLE (VAV) MIN. 251 CFM - MAX. 314 CFM; 55W-220V-1F-60HZ</t>
  </si>
  <si>
    <t>07.02.11.20</t>
  </si>
  <si>
    <t xml:space="preserve">         SUMINISTRO E INSTALACION DE CAJA DE VOLUMEN VARIABLE (VAV) MIN. 259 CFM - MAX. 324 CFM; 55W-220V-1F-60HZ</t>
  </si>
  <si>
    <t>07.02.11.21</t>
  </si>
  <si>
    <t xml:space="preserve">         SUMINISTRO E INSTALACION DE CAJA DE VOLUMEN VARIABLE (VAV) MIN. 263 CFM - MAX. 329 CFM; 55W-220V-1F-60HZ</t>
  </si>
  <si>
    <t>07.02.11.22</t>
  </si>
  <si>
    <t xml:space="preserve">         SUMINISTRO E INSTALACION DE CAJA DE VOLUMEN VARIABLE (VAV) MIN. 266 CFM - MAX. 332 CFM; 55W-220V-1F-60HZ</t>
  </si>
  <si>
    <t>07.02.11.23</t>
  </si>
  <si>
    <t xml:space="preserve">         SUMINISTRO E INSTALACION DE CAJA DE VOLUMEN VARIABLE (VAV) MIN. 270 CFM - MAX. 337 CFM; 55W-220V-1F-60HZ</t>
  </si>
  <si>
    <t>07.02.11.24</t>
  </si>
  <si>
    <t xml:space="preserve">         SUMINISTRO E INSTALACION DE CAJA DE VOLUMEN VARIABLE (VAV) MIN. 274 CFM - MAX. 342 CFM; 55W-220V-1F-60HZ</t>
  </si>
  <si>
    <t>07.02.11.25</t>
  </si>
  <si>
    <t xml:space="preserve">         SUMINISTRO E INSTALACION DE CAJA DE VOLUMEN VARIABLE (VAV) MIN. 275 CFM - MAX. 344 CFM; 55W-220V-1F-60HZ</t>
  </si>
  <si>
    <t>07.02.11.26</t>
  </si>
  <si>
    <t xml:space="preserve">         SUMINISTRO E INSTALACION DE CAJA DE VOLUMEN VARIABLE (VAV) MIN. 276 CFM - MAX. 345 CFM; 55W-220V-1F-60HZ</t>
  </si>
  <si>
    <t>07.02.11.27</t>
  </si>
  <si>
    <t xml:space="preserve">         SUMINISTRO E INSTALACION DE CAJA DE VOLUMEN VARIABLE (VAV) MIN. 277 CFM - MAX. 346 CFM; 55W-220V-1F-60HZ</t>
  </si>
  <si>
    <t>07.02.11.28</t>
  </si>
  <si>
    <t xml:space="preserve">         SUMINISTRO E INSTALACION DE CAJA DE VOLUMEN VARIABLE (VAV) MIN. 278 CFM - MAX. 348 CFM; 55W-220V-1F-60HZ</t>
  </si>
  <si>
    <t>07.02.11.29</t>
  </si>
  <si>
    <t xml:space="preserve">         SUMINISTRO E INSTALACION DE CAJA DE VOLUMEN VARIABLE (VAV) MIN. 284 CFM - MAX. 355 CFM; 55W-220V-1F-60HZ</t>
  </si>
  <si>
    <t>07.02.11.30</t>
  </si>
  <si>
    <t xml:space="preserve">         SUMINISTRO E INSTALACION DE CAJA DE VOLUMEN VARIABLE (VAV) MIN. 287 CFM - MAX. 359 CFM; 55W-220V-1F-60HZ</t>
  </si>
  <si>
    <t>07.02.11.31</t>
  </si>
  <si>
    <t xml:space="preserve">         SUMINISTRO E INSTALACION DE CAJA DE VOLUMEN VARIABLE (VAV) MIN. 289 CFM - MAX. 361 CFM; 55W-220V-1F-60HZ</t>
  </si>
  <si>
    <t>07.02.11.32</t>
  </si>
  <si>
    <t xml:space="preserve">         SUMINISTRO E INSTALACION DE CAJA DE VOLUMEN VARIABLE (VAV) MIN. 293 CFM - MAX. 366 CFM; 55W-220V-1F-60HZ</t>
  </si>
  <si>
    <t>07.02.11.33</t>
  </si>
  <si>
    <t xml:space="preserve">         SUMINISTRO E INSTALACION DE CAJA DE VOLUMEN VARIABLE (VAV) MIN. 297 CFM - MAX. 371 CFM; 55W-220V-1F-60HZ</t>
  </si>
  <si>
    <t>07.02.11.34</t>
  </si>
  <si>
    <t xml:space="preserve">         SUMINISTRO E INSTALACION DE CAJA DE VOLUMEN VARIABLE (VAV) MIN. 298 CFM - MAX. 373 CFM; 55W-220V-1F-60HZ</t>
  </si>
  <si>
    <t>07.02.11.35</t>
  </si>
  <si>
    <t xml:space="preserve">         SUMINISTRO E INSTALACION DE CAJA DE VOLUMEN VARIABLE (VAV) MIN. 301 CFM - MAX. 376 CFM; 55W-220V-1F-60HZ</t>
  </si>
  <si>
    <t>07.02.11.36</t>
  </si>
  <si>
    <t xml:space="preserve">         SUMINISTRO E INSTALACION DE CAJA DE VOLUMEN VARIABLE (VAV) MIN. 302 CFM - MAX. 378 CFM; 55W-220V-1F-60HZ</t>
  </si>
  <si>
    <t>07.02.11.37</t>
  </si>
  <si>
    <t xml:space="preserve">         SUMINISTRO E INSTALACION DE CAJA DE VOLUMEN VARIABLE (VAV) MIN. 305 CFM - MAX. 381 CFM; 55W-220V-1F-60HZ</t>
  </si>
  <si>
    <t>07.02.11.38</t>
  </si>
  <si>
    <t xml:space="preserve">         SUMINISTRO E INSTALACION DE CAJA DE VOLUMEN VARIABLE (VAV) MIN. 306 CFM - MAX. 382 CFM; 55W-220V-1F-60HZ</t>
  </si>
  <si>
    <t>07.02.11.39</t>
  </si>
  <si>
    <t xml:space="preserve">         SUMINISTRO E INSTALACION DE CAJA DE VOLUMEN VARIABLE (VAV) MIN. 309 CFM - MAX. 386 CFM; 55W-220V-1F-60HZ</t>
  </si>
  <si>
    <t>07.02.11.40</t>
  </si>
  <si>
    <t xml:space="preserve">         SUMINISTRO E INSTALACION DE CAJA DE VOLUMEN VARIABLE (VAV) MIN. 311 CFM - MAX. 389 CFM; 55W-220V-1F-60HZ</t>
  </si>
  <si>
    <t>07.02.11.41</t>
  </si>
  <si>
    <t xml:space="preserve">         SUMINISTRO E INSTALACION DE CAJA DE VOLUMEN VARIABLE (VAV) MIN. 312 CFM - MAX. 390 CFM; 55W-220V-1F-60HZ</t>
  </si>
  <si>
    <t>07.02.11.42</t>
  </si>
  <si>
    <t xml:space="preserve">         SUMINISTRO E INSTALACION DE CAJA DE VOLUMEN VARIABLE (VAV) MIN. 316 CFM - MAX. 395 CFM; 55W-220V-1F-60HZ</t>
  </si>
  <si>
    <t>07.02.11.43</t>
  </si>
  <si>
    <t xml:space="preserve">         SUMINISTRO E INSTALACION DE CAJA DE VOLUMEN VARIABLE (VAV) MIN. 319 CFM - MAX. 399 CFM; 55W-220V-1F-60HZ</t>
  </si>
  <si>
    <t>07.02.11.44</t>
  </si>
  <si>
    <t xml:space="preserve">         SUMINISTRO E INSTALACION DE CAJA DE VOLUMEN VARIABLE (VAV) MIN. 324 CFM - MAX. 405 CFM; 55W-220V-1F-60HZ</t>
  </si>
  <si>
    <t>07.02.11.45</t>
  </si>
  <si>
    <t xml:space="preserve">         SUMINISTRO E INSTALACION DE CAJA DE VOLUMEN VARIABLE (VAV) MIN. 325 CFM - MAX. 406 CFM; 55W-220V-1F-60HZ</t>
  </si>
  <si>
    <t>07.02.11.46</t>
  </si>
  <si>
    <t xml:space="preserve">         SUMINISTRO E INSTALACION DE CAJA DE VOLUMEN VARIABLE (VAV) MIN. 326 CFM - MAX. 407 CFM; 55W-220V-1F-60HZ</t>
  </si>
  <si>
    <t>07.02.11.47</t>
  </si>
  <si>
    <t xml:space="preserve">         SUMINISTRO E INSTALACION DE CAJA DE VOLUMEN VARIABLE (VAV) MIN. 337 CFM - MAX. 421 CFM; 55W-220V-1F-60HZ</t>
  </si>
  <si>
    <t>07.02.11.48</t>
  </si>
  <si>
    <t xml:space="preserve">         SUMINISTRO E INSTALACION DE CAJA DE VOLUMEN VARIABLE (VAV) MIN. 338 CFM - MAX. 423 CFM; 55W-220V-1F-60HZ</t>
  </si>
  <si>
    <t>07.02.11.49</t>
  </si>
  <si>
    <t xml:space="preserve">         SUMINISTRO E INSTALACION DE CAJA DE VOLUMEN VARIABLE (VAV) MIN. 342 CFM - MAX. 428 CFM; 55W-220V-1F-60HZ</t>
  </si>
  <si>
    <t>07.02.11.50</t>
  </si>
  <si>
    <t xml:space="preserve">         SUMINISTRO E INSTALACION DE CAJA DE VOLUMEN VARIABLE (VAV) MIN. 343 CFM - MAX. 429 CFM; 55W-220V-1F-60HZ</t>
  </si>
  <si>
    <t>07.02.11.51</t>
  </si>
  <si>
    <t xml:space="preserve">         SUMINISTRO E INSTALACION DE CAJA DE VOLUMEN VARIABLE (VAV) MIN. 346 CFM - MAX. 432 CFM; 55W-220V-1F-60HZ</t>
  </si>
  <si>
    <t>07.02.11.52</t>
  </si>
  <si>
    <t xml:space="preserve">         SUMINISTRO E INSTALACION DE CAJA DE VOLUMEN VARIABLE (VAV) MIN. 346 CFM - MAX. 433 CFM; 55W-220V-1F-60HZ</t>
  </si>
  <si>
    <t>07.02.11.53</t>
  </si>
  <si>
    <t xml:space="preserve">         SUMINISTRO E INSTALACION DE CAJA DE VOLUMEN VARIABLE (VAV) MIN. 356 CFM - MAX. 445 CFM; 55W-220V-1F-60HZ</t>
  </si>
  <si>
    <t>07.02.11.54</t>
  </si>
  <si>
    <t xml:space="preserve">         SUMINISTRO E INSTALACION DE CAJA DE VOLUMEN VARIABLE (VAV) MIN. 358 CFM - MAX. 447 CFM; 55W-220V-1F-60HZ</t>
  </si>
  <si>
    <t>07.02.11.55</t>
  </si>
  <si>
    <t xml:space="preserve">         SUMINISTRO E INSTALACION DE CAJA DE VOLUMEN VARIABLE (VAV) MIN. 360 CFM - MAX. 450 CFM; 55W-220V-1F-60HZ</t>
  </si>
  <si>
    <t>07.02.11.56</t>
  </si>
  <si>
    <t xml:space="preserve">         SUMINISTRO E INSTALACION DE CAJA DE VOLUMEN VARIABLE (VAV) MIN. 372 CFM - MAX. 465 CFM; 55W-220V-1F-60HZ</t>
  </si>
  <si>
    <t>07.02.11.57</t>
  </si>
  <si>
    <t xml:space="preserve">         SUMINISTRO E INSTALACION DE CAJA DE VOLUMEN VARIABLE (VAV) MIN. 373 CFM - MAX. 466 CFM; 55W-220V-1F-60HZ</t>
  </si>
  <si>
    <t>07.02.11.58</t>
  </si>
  <si>
    <t xml:space="preserve">         SUMINISTRO E INSTALACION DE CAJA DE VOLUMEN VARIABLE (VAV) MIN. 374 CFM - MAX. 467 CFM; 55W-220V-1F-60HZ</t>
  </si>
  <si>
    <t>07.02.11.59</t>
  </si>
  <si>
    <t xml:space="preserve">         SUMINISTRO E INSTALACION DE CAJA DE VOLUMEN VARIABLE (VAV) MIN. 378 CFM - MAX. 472 CFM; 55W-220V-1F-60HZ</t>
  </si>
  <si>
    <t>07.02.11.60</t>
  </si>
  <si>
    <t xml:space="preserve">         SUMINISTRO E INSTALACION DE CAJA DE VOLUMEN VARIABLE (VAV) MIN. 383 CFM - MAX. 479 CFM; 55W-220V-1F-60HZ</t>
  </si>
  <si>
    <t>07.02.11.61</t>
  </si>
  <si>
    <t xml:space="preserve">         SUMINISTRO E INSTALACION DE CAJA DE VOLUMEN VARIABLE (VAV) MIN. 387 CFM - MAX. 484 CFM; 55W-220V-1F-60HZ</t>
  </si>
  <si>
    <t>07.02.11.62</t>
  </si>
  <si>
    <t xml:space="preserve">         SUMINISTRO E INSTALACION DE CAJA DE VOLUMEN VARIABLE (VAV) MIN. 388 CFM - MAX. 485 CFM; 55W-220V-1F-60HZ</t>
  </si>
  <si>
    <t>07.02.11.63</t>
  </si>
  <si>
    <t xml:space="preserve">         SUMINISTRO E INSTALACION DE CAJA DE VOLUMEN VARIABLE (VAV) MIN. 389 CFM - MAX. 486 CFM; 55W-220V-1F-60HZ</t>
  </si>
  <si>
    <t>07.02.11.64</t>
  </si>
  <si>
    <t xml:space="preserve">         SUMINISTRO E INSTALACION DE CAJA DE VOLUMEN VARIABLE (VAV) MIN. 390 CFM - MAX. 487 CFM; 55W-220V-1F-60HZ</t>
  </si>
  <si>
    <t>07.02.11.65</t>
  </si>
  <si>
    <t xml:space="preserve">         SUMINISTRO E INSTALACION DE CAJA DE VOLUMEN VARIABLE (VAV) MIN. 392 CFM - MAX. 490 CFM; 55W-220V-1F-60HZ</t>
  </si>
  <si>
    <t>07.02.11.66</t>
  </si>
  <si>
    <t xml:space="preserve">         SUMINISTRO E INSTALACION DE CAJA DE VOLUMEN VARIABLE (VAV) MIN. 394 CFM - MAX. 492 CFM; 55W-220V-1F-60HZ</t>
  </si>
  <si>
    <t>07.02.11.67</t>
  </si>
  <si>
    <t xml:space="preserve">         SUMINISTRO E INSTALACION DE CAJA DE VOLUMEN VARIABLE (VAV) MIN. 398 CFM - MAX. 497 CFM; 55W-220V-1F-60HZ</t>
  </si>
  <si>
    <t>07.02.11.68</t>
  </si>
  <si>
    <t xml:space="preserve">         SUMINISTRO E INSTALACION DE CAJA DE VOLUMEN VARIABLE (VAV) MIN. 398 CFM - MAX. 498 CFM; 55W-220V-1F-60HZ</t>
  </si>
  <si>
    <t>07.02.11.69</t>
  </si>
  <si>
    <t xml:space="preserve">         SUMINISTRO E INSTALACION DE CAJA DE VOLUMEN VARIABLE (VAV) MIN. 399 CFM - MAX. 499 CFM; 55W-220V-1F-60HZ</t>
  </si>
  <si>
    <t>07.02.11.70</t>
  </si>
  <si>
    <t xml:space="preserve">         SUMINISTRO E INSTALACION DE CAJA DE VOLUMEN VARIABLE (VAV) MIN. 401 CFM - MAX. 501 CFM; 55W-220V-1F-60HZ</t>
  </si>
  <si>
    <t>07.02.11.71</t>
  </si>
  <si>
    <t xml:space="preserve">         SUMINISTRO E INSTALACION DE CAJA DE VOLUMEN VARIABLE (VAV) MIN. 403 CFM - MAX. 504 CFM; 55W-220V-1F-60HZ</t>
  </si>
  <si>
    <t>07.02.11.72</t>
  </si>
  <si>
    <t xml:space="preserve">         SUMINISTRO E INSTALACION DE CAJA DE VOLUMEN VARIABLE (VAV) MIN. 404 CFM - MAX. 505 CFM; 55W-220V-1F-60HZ</t>
  </si>
  <si>
    <t>07.02.11.73</t>
  </si>
  <si>
    <t xml:space="preserve">         SUMINISTRO E INSTALACION DE CAJA DE VOLUMEN VARIABLE (VAV) MIN. 407 CFM - MAX. 509 CFM; 55W-220V-1F-60HZ</t>
  </si>
  <si>
    <t>07.02.11.74</t>
  </si>
  <si>
    <t xml:space="preserve">         SUMINISTRO E INSTALACION DE CAJA DE VOLUMEN VARIABLE (VAV) MIN. 408 CFM - MAX. 510 CFM; 55W-220V-1F-60HZ</t>
  </si>
  <si>
    <t>07.02.11.75</t>
  </si>
  <si>
    <t xml:space="preserve">         SUMINISTRO E INSTALACION DE CAJA DE VOLUMEN VARIABLE (VAV) MIN. 410 CFM - MAX. 512 CFM; 55W-220V-1F-60HZ</t>
  </si>
  <si>
    <t>07.02.11.76</t>
  </si>
  <si>
    <t xml:space="preserve">         SUMINISTRO E INSTALACION DE CAJA DE VOLUMEN VARIABLE (VAV) MIN. 410 CFM - MAX. 513 CFM; 55W-220V-1F-60HZ</t>
  </si>
  <si>
    <t>07.02.11.77</t>
  </si>
  <si>
    <t xml:space="preserve">         SUMINISTRO E INSTALACION DE CAJA DE VOLUMEN VARIABLE (VAV) MIN. 418 CFM - MAX. 522 CFM; 55W-220V-1F-60HZ</t>
  </si>
  <si>
    <t>07.02.11.78</t>
  </si>
  <si>
    <t xml:space="preserve">         SUMINISTRO E INSTALACION DE CAJA DE VOLUMEN VARIABLE (VAV) MIN. 419 CFM - MAX. 524 CFM; 55W-220V-1F-60HZ</t>
  </si>
  <si>
    <t>07.02.11.79</t>
  </si>
  <si>
    <t xml:space="preserve">         SUMINISTRO E INSTALACION DE CAJA DE VOLUMEN VARIABLE (VAV) MIN. 424 CFM - MAX. 530 CFM; 55W-220V-1F-60HZ</t>
  </si>
  <si>
    <t>07.02.11.80</t>
  </si>
  <si>
    <t xml:space="preserve">         SUMINISTRO E INSTALACION DE CAJA DE VOLUMEN VARIABLE (VAV) MIN. 425 CFM - MAX. 531 CFM; 55W-220V-1F-60HZ</t>
  </si>
  <si>
    <t>07.02.11.81</t>
  </si>
  <si>
    <t xml:space="preserve">         SUMINISTRO E INSTALACION DE CAJA DE VOLUMEN VARIABLE (VAV) MIN. 430 CFM - MAX. 537 CFM; 55W-220V-1F-60HZ</t>
  </si>
  <si>
    <t>07.02.11.82</t>
  </si>
  <si>
    <t xml:space="preserve">         SUMINISTRO E INSTALACION DE CAJA DE VOLUMEN VARIABLE (VAV) MIN. 430 CFM - MAX. 538 CFM; 55W-220V-1F-60HZ</t>
  </si>
  <si>
    <t>07.02.11.83</t>
  </si>
  <si>
    <t xml:space="preserve">         SUMINISTRO E INSTALACION DE CAJA DE VOLUMEN VARIABLE (VAV) MIN. 432 CFM - MAX. 540 CFM; 55W-220V-1F-60HZ</t>
  </si>
  <si>
    <t>07.02.11.84</t>
  </si>
  <si>
    <t xml:space="preserve">         SUMINISTRO E INSTALACION DE CAJA DE VOLUMEN VARIABLE (VAV) MIN. 434 CFM - MAX. 542 CFM; 55W-220V-1F-60HZ</t>
  </si>
  <si>
    <t>07.02.11.85</t>
  </si>
  <si>
    <t xml:space="preserve">         SUMINISTRO E INSTALACION DE CAJA DE VOLUMEN VARIABLE (VAV) MIN. 437 CFM - MAX. 546 CFM; 55W-220V-1F-60HZ</t>
  </si>
  <si>
    <t>07.02.11.86</t>
  </si>
  <si>
    <t xml:space="preserve">         SUMINISTRO E INSTALACION DE CAJA DE VOLUMEN VARIABLE (VAV) MIN. 439 CFM - MAX. 549 CFM; 55W-220V-1F-60HZ</t>
  </si>
  <si>
    <t>07.02.11.87</t>
  </si>
  <si>
    <t xml:space="preserve">         SUMINISTRO E INSTALACION DE CAJA DE VOLUMEN VARIABLE (VAV) MIN. 441 CFM - MAX. 551 CFM; 55W-220V-1F-60HZ</t>
  </si>
  <si>
    <t>07.02.11.88</t>
  </si>
  <si>
    <t xml:space="preserve">         SUMINISTRO E INSTALACION DE CAJA DE VOLUMEN VARIABLE (VAV) MIN. 442 CFM - MAX. 553 CFM; 55W-220V-1F-60HZ</t>
  </si>
  <si>
    <t>07.02.11.89</t>
  </si>
  <si>
    <t xml:space="preserve">         SUMINISTRO E INSTALACION DE CAJA DE VOLUMEN VARIABLE (VAV) MIN. 453 CFM - MAX. 566 CFM; 55W-220V-1F-60HZ</t>
  </si>
  <si>
    <t>07.02.11.90</t>
  </si>
  <si>
    <t xml:space="preserve">         SUMINISTRO E INSTALACION DE CAJA DE VOLUMEN VARIABLE (VAV) MIN. 458 CFM - MAX. 573 CFM; 55W-220V-1F-60HZ</t>
  </si>
  <si>
    <t>07.02.11.91</t>
  </si>
  <si>
    <t xml:space="preserve">         SUMINISTRO E INSTALACION DE CAJA DE VOLUMEN VARIABLE (VAV) MIN. 480 CFM - MAX. 600 CFM; 55W-220V-1F-60HZ</t>
  </si>
  <si>
    <t>07.02.11.92</t>
  </si>
  <si>
    <t xml:space="preserve">         SUMINISTRO E INSTALACION DE CAJA DE VOLUMEN VARIABLE (VAV) MIN. 483 CFM - MAX. 604 CFM; 55W-220V-1F-60HZ</t>
  </si>
  <si>
    <t>07.02.11.93</t>
  </si>
  <si>
    <t xml:space="preserve">         SUMINISTRO E INSTALACION DE CAJA DE VOLUMEN VARIABLE (VAV) MIN. 496 CFM - MAX. 620 CFM; 55W-220V-1F-60HZ</t>
  </si>
  <si>
    <t>07.02.11.94</t>
  </si>
  <si>
    <t xml:space="preserve">         SUMINISTRO E INSTALACION DE CAJA DE VOLUMEN VARIABLE (VAV) MIN. 500 CFM - MAX. 625 CFM; 55W-220V-1F-60HZ</t>
  </si>
  <si>
    <t>07.02.11.95</t>
  </si>
  <si>
    <t xml:space="preserve">         SUMINISTRO E INSTALACION DE CAJA DE VOLUMEN VARIABLE (VAV) MIN. 506 CFM - MAX. 632 CFM; 55W-220V-1F-60HZ</t>
  </si>
  <si>
    <t>07.02.11.96</t>
  </si>
  <si>
    <t xml:space="preserve">         SUMINISTRO E INSTALACION DE CAJA DE VOLUMEN VARIABLE (VAV) MIN. 544 CFM - MAX. 680 CFM; 55W-220V-1F-60HZ</t>
  </si>
  <si>
    <t>07.02.11.97</t>
  </si>
  <si>
    <t xml:space="preserve">         SUMINISTRO E INSTALACION DE CAJA DE VOLUMEN VARIABLE (VAV) MIN. 546 CFM - MAX. 682 CFM; 55W-220V-1F-60HZ</t>
  </si>
  <si>
    <t>07.02.11.98</t>
  </si>
  <si>
    <t xml:space="preserve">         SUMINISTRO E INSTALACION DE CAJA DE VOLUMEN VARIABLE (VAV) MIN. 555 CFM - MAX. 694 CFM; 55W-220V-1F-60HZ</t>
  </si>
  <si>
    <t>07.02.11.99</t>
  </si>
  <si>
    <t xml:space="preserve">         SUMINISTRO E INSTALACION DE CAJA DE VOLUMEN VARIABLE (VAV) MIN. 562 CFM - MAX. 703 CFM; 55W-220V-1F-60HZ</t>
  </si>
  <si>
    <t>07.02.11.00</t>
  </si>
  <si>
    <t xml:space="preserve">         SUMINISTRO E INSTALACION DE CAJA DE VOLUMEN VARIABLE (VAV) MIN. 563 CFM - MAX. 704 CFM; 55W-220V-1F-60HZ</t>
  </si>
  <si>
    <t xml:space="preserve">         SUMINISTRO E INSTALACION DE CAJA DE VOLUMEN VARIABLE (VAV) MIN. 576 CFM - MAX. 720 CFM; 55W-220V-1F-60HZ</t>
  </si>
  <si>
    <t xml:space="preserve">         SUMINISTRO E INSTALACION DE CAJA DE VOLUMEN VARIABLE (VAV) MIN. 592 CFM - MAX. 740 CFM; 55W-220V-1F-60HZ</t>
  </si>
  <si>
    <t xml:space="preserve">         SUMINISTRO E INSTALACION DE CAJA DE VOLUMEN VARIABLE (VAV) MIN. 606 CFM - MAX. 758 CFM; 55W-220V-1F-60HZ</t>
  </si>
  <si>
    <t xml:space="preserve">         SUMINISTRO E INSTALACION DE CAJA DE VOLUMEN VARIABLE (VAV) MIN. 613 CFM - MAX. 766 CFM; 55W-220V-1F-60HZ</t>
  </si>
  <si>
    <t xml:space="preserve">         SUMINISTRO E INSTALACION DE CAJA DE VOLUMEN VARIABLE (VAV) MIN. 621 CFM - MAX. 776 CFM; 55W-220V-1F-60HZ</t>
  </si>
  <si>
    <t xml:space="preserve">         SUMINISTRO E INSTALACION DE CAJA DE VOLUMEN VARIABLE (VAV) MIN. 622 CFM - MAX. 777 CFM; 55W-220V-1F-60HZ</t>
  </si>
  <si>
    <t xml:space="preserve">         SUMINISTRO E INSTALACION DE CAJA DE VOLUMEN VARIABLE (VAV) MIN. 630 CFM - MAX. 787 CFM; 55W-220V-1F-60HZ</t>
  </si>
  <si>
    <t xml:space="preserve">         SUMINISTRO E INSTALACION DE CAJA DE VOLUMEN VARIABLE (VAV) MIN. 787 CFM - MAX. 984 CFM; 55W-220V-1F-60HZ</t>
  </si>
  <si>
    <t xml:space="preserve">         SUMINISTRO E INSTALACION DE CAJA DE VOLUMEN VARIABLE (VAV) MIN. 949 CFM - MAX. 1,186 CFM; 55W-220V-1F-60HZ</t>
  </si>
  <si>
    <t>07.02.12</t>
  </si>
  <si>
    <t xml:space="preserve">      EQUIPOS CAJA DE VOLUMEN CONSTANTE</t>
  </si>
  <si>
    <t>07.02.12.01</t>
  </si>
  <si>
    <t xml:space="preserve">         SUMINISTRO E INSTALACION DE CAJA DE VOLUMEN CONSTANTE (VAC) MIN. 80 CFM - MAX. 100 CFM; 55W-220V-1F-60HZ</t>
  </si>
  <si>
    <t>07.02.12.02</t>
  </si>
  <si>
    <t xml:space="preserve">         SUMINISTRO E INSTALACION DE CAJA DE VOLUMEN CONSTANTE (VAC) MIN. 100 CFM - MAX. 125 CFM; 55W-220V-1F-60HZ</t>
  </si>
  <si>
    <t>07.02.12.03</t>
  </si>
  <si>
    <t xml:space="preserve">         SUMINISTRO E INSTALACION DE CAJA DE VOLUMEN CONSTANTE (VAC) MIN. 109 CFM - MAX. 136 CFM; 55W-220V-1F-60HZ</t>
  </si>
  <si>
    <t>07.02.12.04</t>
  </si>
  <si>
    <t xml:space="preserve">         SUMINISTRO E INSTALACION DE CAJA DE VOLUMEN CONSTANTE (VAC) MIN. 137 CFM - MAX. 171 CFM; 55W-220V-1F-60HZ</t>
  </si>
  <si>
    <t>07.02.12.05</t>
  </si>
  <si>
    <t xml:space="preserve">         SUMINISTRO E INSTALACION DE CAJA DE VOLUMEN CONSTANTE (VAC) MIN. 157 CFM - MAX. 196 CFM; 55W-220V-1F-60HZ</t>
  </si>
  <si>
    <t>07.02.12.06</t>
  </si>
  <si>
    <t xml:space="preserve">         SUMINISTRO E INSTALACION DE CAJA DE VOLUMEN CONSTANTE (VAC) MIN. 194 CFM - MAX. 242 CFM; 55W-220V-1F-60HZ</t>
  </si>
  <si>
    <t>07.02.12.07</t>
  </si>
  <si>
    <t xml:space="preserve">         SUMINISTRO E INSTALACION DE CAJA DE VOLUMEN CONSTANTE (VAC) MIN. 205 CFM - MAX. 256 CFM; 55W-220V-1F-60HZ</t>
  </si>
  <si>
    <t>07.02.12.08</t>
  </si>
  <si>
    <t xml:space="preserve">         SUMINISTRO E INSTALACION DE CAJA DE VOLUMEN CONSTANTE (VAC) MIN. 206 CFM - MAX. 258 CFM; 55W-220V-1F-60HZ</t>
  </si>
  <si>
    <t>07.02.12.09</t>
  </si>
  <si>
    <t xml:space="preserve">         SUMINISTRO E INSTALACION DE CAJA DE VOLUMEN CONSTANTE (VAC) MIN. 214 CFM - MAX. 268 CFM; 55W-220V-1F-60HZ</t>
  </si>
  <si>
    <t>07.02.12.10</t>
  </si>
  <si>
    <t xml:space="preserve">         SUMINISTRO E INSTALACION DE CAJA DE VOLUMEN CONSTANTE (VAC) MIN. 236 CFM - MAX. 295 CFM; 55W-220V-1F-60HZ</t>
  </si>
  <si>
    <t>07.02.12.11</t>
  </si>
  <si>
    <t xml:space="preserve">         SUMINISTRO E INSTALACION DE CAJA DE VOLUMEN CONSTANTE (VAC) MIN. 248 CFM - MAX. 310 CFM; 55W-220V-1F-60HZ</t>
  </si>
  <si>
    <t>07.02.12.12</t>
  </si>
  <si>
    <t xml:space="preserve">         SUMINISTRO E INSTALACION DE CAJA DE VOLUMEN CONSTANTE (VAC) MIN. 258 CFM - MAX. 323 CFM; 55W-220V-1F-60HZ</t>
  </si>
  <si>
    <t>07.02.12.13</t>
  </si>
  <si>
    <t xml:space="preserve">         SUMINISTRO E INSTALACION DE CAJA DE VOLUMEN CONSTANTE (VAC) MIN. 278 CFM - MAX. 348 CFM; 55W-220V-1F-60HZ</t>
  </si>
  <si>
    <t>07.02.12.14</t>
  </si>
  <si>
    <t xml:space="preserve">         SUMINISTRO E INSTALACION DE CAJA DE VOLUMEN CONSTANTE (VAC) MIN. 288 CFM - MAX. 360 CFM; 55W-220V-1F-60HZ</t>
  </si>
  <si>
    <t>07.02.12.15</t>
  </si>
  <si>
    <t xml:space="preserve">         SUMINISTRO E INSTALACION DE CAJA DE VOLUMEN CONSTANTE (VAC) MIN. 344 CFM - MAX. 430 CFM; 55W-220V-1F-60HZ</t>
  </si>
  <si>
    <t>07.02.12.16</t>
  </si>
  <si>
    <t xml:space="preserve">         SUMINISTRO E INSTALACION DE CAJA DE VOLUMEN CONSTANTE (VAC) MIN. 345 CFM - MAX. 431 CFM; 55W-220V-1F-60HZ</t>
  </si>
  <si>
    <t>07.02.12.17</t>
  </si>
  <si>
    <t xml:space="preserve">         SUMINISTRO E INSTALACION DE CAJA DE VOLUMEN CONSTANTE (VAC) MIN. 380 CFM - MAX. 475 CFM; 55W-220V-1F-60HZ</t>
  </si>
  <si>
    <t>07.02.12.18</t>
  </si>
  <si>
    <t xml:space="preserve">         SUMINISTRO E INSTALACION DE CAJA DE VOLUMEN CONSTANTE (VAC) MIN. 381 CFM - MAX. 476 CFM; 55W-220V-1F-60HZ</t>
  </si>
  <si>
    <t>07.02.12.19</t>
  </si>
  <si>
    <t xml:space="preserve">         SUMINISTRO E INSTALACION DE CAJA DE VOLUMEN CONSTANTE (VAC) MIN. 382 CFM - MAX. 478 CFM; 55W-220V-1F-60HZ</t>
  </si>
  <si>
    <t>07.02.12.20</t>
  </si>
  <si>
    <t xml:space="preserve">         SUMINISTRO E INSTALACION DE CAJA DE VOLUMEN CONSTANTE (VAC) MIN. 405 CFM - MAX. 506 CFM; 55W-220V-1F-60HZ</t>
  </si>
  <si>
    <t>07.02.12.21</t>
  </si>
  <si>
    <t xml:space="preserve">         SUMINISTRO E INSTALACION DE CAJA DE VOLUMEN CONSTANTE (VAC) MIN. 437 CFM - MAX. 546 CFM; 55W-220V-1F-60HZ</t>
  </si>
  <si>
    <t>07.02.12.22</t>
  </si>
  <si>
    <t xml:space="preserve">         SUMINISTRO E INSTALACION DE CAJA DE VOLUMEN CONSTANTE (VAC) MIN. 573 CFM - MAX. 716 CFM; 55W-220V-1F-60HZ</t>
  </si>
  <si>
    <t>07.02.12.23</t>
  </si>
  <si>
    <t xml:space="preserve">         SUMINISTRO E INSTALACION DE CAJA DE VOLUMEN CONSTANTE (VAC) MIN. 606 CFM - MAX. 758 CFM; 55W-220V-1F-60HZ</t>
  </si>
  <si>
    <t>07.02.12.24</t>
  </si>
  <si>
    <t xml:space="preserve">         SUMINISTRO E INSTALACION DE CAJA DE VOLUMEN CONSTANTE (VAC) MIN. 744 CFM - MAX. 930 CFM; 55W-220V-1F-60HZ</t>
  </si>
  <si>
    <t>07.02.12.25</t>
  </si>
  <si>
    <t xml:space="preserve">         SUMINISTRO E INSTALACION DE CAJA DE VOLUMEN CONSTANTE (VAC) MIN. 757 CFM - MAX. 946 CFM; 55W-220V-1F-60HZ</t>
  </si>
  <si>
    <t>07.02.13</t>
  </si>
  <si>
    <t xml:space="preserve">      DAMPER CORTAFUEGO</t>
  </si>
  <si>
    <t>07.02.13.01</t>
  </si>
  <si>
    <t xml:space="preserve">         DAMPER CORTAFUEGO (DC)-10"X6"</t>
  </si>
  <si>
    <t>07.02.13.02</t>
  </si>
  <si>
    <t xml:space="preserve">         DAMPER CORTAFUEGO (DC)-12"X12"</t>
  </si>
  <si>
    <t>07.02.13.03</t>
  </si>
  <si>
    <t xml:space="preserve">         DAMPER CORTAFUEGO (DC)-14"X11"</t>
  </si>
  <si>
    <t>07.02.13.04</t>
  </si>
  <si>
    <t xml:space="preserve">         DAMPER CORTAFUEGO (DC)-14"X6"</t>
  </si>
  <si>
    <t>07.02.13.05</t>
  </si>
  <si>
    <t xml:space="preserve">         DAMPER CORTAFUEGO (DC)-16"X10"</t>
  </si>
  <si>
    <t>07.02.13.06</t>
  </si>
  <si>
    <t xml:space="preserve">         DAMPER CORTAFUEGO (DC)-16"X11"</t>
  </si>
  <si>
    <t>07.02.13.07</t>
  </si>
  <si>
    <t xml:space="preserve">         DAMPER CORTAFUEGO (DC)-16"X14"</t>
  </si>
  <si>
    <t>07.02.13.08</t>
  </si>
  <si>
    <t xml:space="preserve">         DAMPER CORTAFUEGO (DC)-16"X17"</t>
  </si>
  <si>
    <t>07.02.13.09</t>
  </si>
  <si>
    <t xml:space="preserve">         DAMPER CORTAFUEGO (DC)-18"X13"</t>
  </si>
  <si>
    <t>07.02.13.10</t>
  </si>
  <si>
    <t xml:space="preserve">         DAMPER CORTAFUEGO (DC)-18"X14"</t>
  </si>
  <si>
    <t>07.02.13.11</t>
  </si>
  <si>
    <t xml:space="preserve">         DAMPER CORTAFUEGO (DC)-18"X17"</t>
  </si>
  <si>
    <t>07.02.13.12</t>
  </si>
  <si>
    <t xml:space="preserve">         DAMPER CORTAFUEGO (DC)-20"X19"</t>
  </si>
  <si>
    <t>07.02.13.13</t>
  </si>
  <si>
    <t xml:space="preserve">         DAMPER CORTAFUEGO (DC)-22"X17"</t>
  </si>
  <si>
    <t>07.02.13.14</t>
  </si>
  <si>
    <t xml:space="preserve">         DAMPER CORTAFUEGO (DC)-22"X22"</t>
  </si>
  <si>
    <t>07.02.13.15</t>
  </si>
  <si>
    <t xml:space="preserve">         DAMPER CORTAFUEGO (DC)-23"X20"</t>
  </si>
  <si>
    <t>07.02.13.16</t>
  </si>
  <si>
    <t xml:space="preserve">         DAMPER CORTAFUEGO (DC)-24"X20"</t>
  </si>
  <si>
    <t>07.02.13.17</t>
  </si>
  <si>
    <t xml:space="preserve">         DAMPER CORTAFUEGO (DC)-24"X23"</t>
  </si>
  <si>
    <t>07.02.13.18</t>
  </si>
  <si>
    <t xml:space="preserve">         DAMPER CORTAFUEGO (DC)-25"X25"</t>
  </si>
  <si>
    <t>07.02.13.19</t>
  </si>
  <si>
    <t xml:space="preserve">         DAMPER CORTAFUEGO (DC)-26"X18"</t>
  </si>
  <si>
    <t>07.02.13.20</t>
  </si>
  <si>
    <t xml:space="preserve">         DAMPER CORTAFUEGO (DC)-6"X4"</t>
  </si>
  <si>
    <t>07.02.13.21</t>
  </si>
  <si>
    <t xml:space="preserve">         DAMPER CORTAFUEGO (DC)-6"X3"</t>
  </si>
  <si>
    <t>07.02.13.22</t>
  </si>
  <si>
    <t xml:space="preserve">         DAMPER CORTAFUEGO (DC)-6"X5"</t>
  </si>
  <si>
    <t>07.02.13.23</t>
  </si>
  <si>
    <t xml:space="preserve">         DAMPER CORTAFUEGO (DC)-8"X4"</t>
  </si>
  <si>
    <t>07.02.13.24</t>
  </si>
  <si>
    <t xml:space="preserve">         DAMPER CORTAFUEGO (DC)-8"X5"</t>
  </si>
  <si>
    <t>07.02.14</t>
  </si>
  <si>
    <t xml:space="preserve">      DAMPER CORTAFUEGO Y HUMO</t>
  </si>
  <si>
    <t>07.02.14.01</t>
  </si>
  <si>
    <t xml:space="preserve">         DAMPER CORTAFUEGO Y HUMO (DCH) Ø 6"</t>
  </si>
  <si>
    <t>07.02.14.02</t>
  </si>
  <si>
    <t xml:space="preserve">         DAMPER CORTAFUEGO Y HUMO (DCH)  10"x6"</t>
  </si>
  <si>
    <t>07.02.14.03</t>
  </si>
  <si>
    <t xml:space="preserve">         DAMPER CORTAFUEGO Y HUMO (DCH)  12"x5"</t>
  </si>
  <si>
    <t>07.02.14.04</t>
  </si>
  <si>
    <t xml:space="preserve">         DAMPER CORTAFUEGO Y HUMO (DCH)  12"x7"</t>
  </si>
  <si>
    <t>07.02.14.05</t>
  </si>
  <si>
    <t xml:space="preserve">         DAMPER CORTAFUEGO Y HUMO (DCH)  12"x9"</t>
  </si>
  <si>
    <t>07.02.14.06</t>
  </si>
  <si>
    <t xml:space="preserve">         DAMPER CORTAFUEGO Y HUMO (DCH)  13"x11"</t>
  </si>
  <si>
    <t>07.02.14.07</t>
  </si>
  <si>
    <t xml:space="preserve">         DAMPER CORTAFUEGO Y HUMO (DCH)  14"x11"</t>
  </si>
  <si>
    <t>07.02.14.08</t>
  </si>
  <si>
    <t xml:space="preserve">         DAMPER CORTAFUEGO Y HUMO (DCH)  14"x12"</t>
  </si>
  <si>
    <t>07.02.14.09</t>
  </si>
  <si>
    <t xml:space="preserve">         DAMPER CORTAFUEGO Y HUMO (DCH)  14"x14"</t>
  </si>
  <si>
    <t>07.02.14.10</t>
  </si>
  <si>
    <t xml:space="preserve">         DAMPER CORTAFUEGO Y HUMO (DCH)  14"x6"</t>
  </si>
  <si>
    <t>07.02.14.11</t>
  </si>
  <si>
    <t xml:space="preserve">         DAMPER CORTAFUEGO Y HUMO (DCH)  14"x7"</t>
  </si>
  <si>
    <t>07.02.14.12</t>
  </si>
  <si>
    <t xml:space="preserve">         DAMPER CORTAFUEGO Y HUMO (DCH)  16"x12"</t>
  </si>
  <si>
    <t>07.02.14.13</t>
  </si>
  <si>
    <t xml:space="preserve">         DAMPER CORTAFUEGO Y HUMO (DCH)  18"x14"</t>
  </si>
  <si>
    <t>07.02.14.14</t>
  </si>
  <si>
    <t xml:space="preserve">         DAMPER CORTAFUEGO Y HUMO (DCH)  20"x14"</t>
  </si>
  <si>
    <t>07.02.14.15</t>
  </si>
  <si>
    <t xml:space="preserve">         DAMPER CORTAFUEGO Y HUMO (DCH)  25"x15"</t>
  </si>
  <si>
    <t>07.02.14.16</t>
  </si>
  <si>
    <t xml:space="preserve">         DAMPER CORTAFUEGO Y HUMO (DCH)  6"x4"</t>
  </si>
  <si>
    <t>07.02.14.17</t>
  </si>
  <si>
    <t xml:space="preserve">         DAMPER CORTAFUEGO Y HUMO (DCH)  6"x5"</t>
  </si>
  <si>
    <t>07.02.14.18</t>
  </si>
  <si>
    <t xml:space="preserve">         DAMPER CORTAFUEGO Y HUMO (DCH)  8"x5"</t>
  </si>
  <si>
    <t>07.02.14.19</t>
  </si>
  <si>
    <t xml:space="preserve">         DAMPER CORTAFUEGO Y HUMO (DCH)  8"x4"</t>
  </si>
  <si>
    <t>07.02.15</t>
  </si>
  <si>
    <t xml:space="preserve">      TUBERIAS Y ACCESORIOS DE COBRE PARA REFRIGERANTE</t>
  </si>
  <si>
    <t>07.02.15.01</t>
  </si>
  <si>
    <t xml:space="preserve">         TUBERIAS Y ACCESORIOS DE COBRE PARA GAS REFRIGERANTE DE 1/2"</t>
  </si>
  <si>
    <t>07.02.15.02</t>
  </si>
  <si>
    <t xml:space="preserve">         TUBERIAS Y ACCESORIOS DE COBRE PARA LIQUIDO REFRIGERANTE DE 1/2"</t>
  </si>
  <si>
    <t>07.02.16</t>
  </si>
  <si>
    <t xml:space="preserve">      TUBERIAS Y ACCESORIOS DE SCH-40 PARA AIRE ACONDICIONADO</t>
  </si>
  <si>
    <t>07.02.16.01</t>
  </si>
  <si>
    <t xml:space="preserve">         TUBERIAS Y ACCESORIOS DE SCH-40 PARA SUMINISTRO DE AGUA HELADA 5"</t>
  </si>
  <si>
    <t>07.02.16.02</t>
  </si>
  <si>
    <t xml:space="preserve">         TUBERIAS Y ACCESORIOS DE SCH-40 PARA SUMINISTRO DE AGUA HELADA 4"</t>
  </si>
  <si>
    <t>07.02.16.03</t>
  </si>
  <si>
    <t xml:space="preserve">         TUBERIAS Y ACCESORIOS DE SCH-40 PARA SUMINISTRO DE AGUA HELADA 3"</t>
  </si>
  <si>
    <t>07.02.16.04</t>
  </si>
  <si>
    <t xml:space="preserve">         TUBERIAS Y ACCESORIOS DE SCH-40 PARA SUMINISTRO DE AGUA HELADA 2 1/2"</t>
  </si>
  <si>
    <t>07.02.16.05</t>
  </si>
  <si>
    <t xml:space="preserve">         TUBERIAS Y ACCESORIOS DE SCH-40 PARA SUMINISTRO DE AGUA HELADA 2"</t>
  </si>
  <si>
    <t>07.02.16.06</t>
  </si>
  <si>
    <t xml:space="preserve">         TUBERIAS Y ACCESORIOS DE SCH-40 PARA SUMINISTRO DE AGUA HELADA 1 1/2"</t>
  </si>
  <si>
    <t>07.02.16.07</t>
  </si>
  <si>
    <t xml:space="preserve">         TUBERIAS Y ACCESORIOS DE SCH-40 PARA SUMINISTRO DE AGUA HELADA 1 1/4"</t>
  </si>
  <si>
    <t>07.02.16.08</t>
  </si>
  <si>
    <t xml:space="preserve">         TUBERIAS Y ACCESORIOS DE SCH-40 PARA SUMINISTRO DE AGUA HELADA 1"</t>
  </si>
  <si>
    <t>07.02.16.09</t>
  </si>
  <si>
    <t xml:space="preserve">         TUBERIAS Y ACCESORIOS DE SCH-40 PARA SUMINISTRO DE AGUA HELADA 3/4"</t>
  </si>
  <si>
    <t>07.02.16.10</t>
  </si>
  <si>
    <t xml:space="preserve">         TUBERIAS Y ACCESORIOS DE SCH-40 PARA RETORNO DE AGUA HELADA 5"</t>
  </si>
  <si>
    <t>07.02.16.11</t>
  </si>
  <si>
    <t xml:space="preserve">         TUBERIAS Y ACCESORIOS DE SCH-40 PARA RETORNO DE AGUA HELADA 4"</t>
  </si>
  <si>
    <t>07.02.16.12</t>
  </si>
  <si>
    <t xml:space="preserve">         TUBERIAS Y ACCESORIOS DE SCH-40 PARA RETORNO DE AGUA HELADA 3"</t>
  </si>
  <si>
    <t>07.02.16.13</t>
  </si>
  <si>
    <t xml:space="preserve">         TUBERIAS Y ACCESORIOS DE SCH-40 PARA RETORNODE AGUA HELADA 2 1/2"</t>
  </si>
  <si>
    <t>07.02.16.14</t>
  </si>
  <si>
    <t xml:space="preserve">         TUBERIAS Y ACCESORIOS DE SCH-40 PARA RETORNO DE AGUA HELADA2"</t>
  </si>
  <si>
    <t>07.02.16.15</t>
  </si>
  <si>
    <t xml:space="preserve">         TUBERIAS Y ACCESORIOS DE SCH-40 PARA RETORNO DE AGUA HELADA1 1/2"</t>
  </si>
  <si>
    <t>07.02.16.16</t>
  </si>
  <si>
    <t xml:space="preserve">         TUBERIAS Y ACCESORIOS DE SCH-40 PARA RETORNO DE AGUA HELADA 1 1/4"</t>
  </si>
  <si>
    <t>07.02.16.17</t>
  </si>
  <si>
    <t xml:space="preserve">         TUBERIAS Y ACCESORIOS DE SCH-40 PARA RETORNO DE AGUA HELADA1"</t>
  </si>
  <si>
    <t>07.02.16.18</t>
  </si>
  <si>
    <t xml:space="preserve">         TUBERIAS Y ACCESORIOS DE SCH-40 PARA RETORNO DE AGUA HELADA3/4"</t>
  </si>
  <si>
    <t>07.02.17</t>
  </si>
  <si>
    <t xml:space="preserve">      DIFUSORES Y REJILLAS</t>
  </si>
  <si>
    <t>07.02.17.01</t>
  </si>
  <si>
    <t xml:space="preserve">         REJILLA DE DIFUSOR (DIF)</t>
  </si>
  <si>
    <t>pg2</t>
  </si>
  <si>
    <t>07.02.17.02</t>
  </si>
  <si>
    <t xml:space="preserve">         REJILLA DE EXTRACCION (RE)</t>
  </si>
  <si>
    <t>07.02.17.03</t>
  </si>
  <si>
    <t xml:space="preserve">         REJILLA DE RETORNO (RR)</t>
  </si>
  <si>
    <t>07.02.17.04</t>
  </si>
  <si>
    <t xml:space="preserve">         REJILLA DE EXPULSION (REX)</t>
  </si>
  <si>
    <t>07.02.17.05</t>
  </si>
  <si>
    <t xml:space="preserve">         REJILLA DE AIRE FRESCO (RAF)</t>
  </si>
  <si>
    <t>07.02.18</t>
  </si>
  <si>
    <t xml:space="preserve">      DUCTOS Y AISLAMIENTO</t>
  </si>
  <si>
    <t>07.02.18.01</t>
  </si>
  <si>
    <t xml:space="preserve">         DUCTOS METALICOS</t>
  </si>
  <si>
    <t>07.02.18.02</t>
  </si>
  <si>
    <t xml:space="preserve">         AISLAMIENTO ACUSTICO PARA DUCTOS</t>
  </si>
  <si>
    <t>07.02.18.03</t>
  </si>
  <si>
    <t xml:space="preserve">         DUCTO FLEXIBLE DE AISLAMIENTO Ø 10</t>
  </si>
  <si>
    <t>07.02.18.04</t>
  </si>
  <si>
    <t xml:space="preserve">         DUCTO FLEXIBLE DE AISLAMIENTO Ø 08</t>
  </si>
  <si>
    <t>07.02.18.05</t>
  </si>
  <si>
    <t xml:space="preserve">         DUCTO FLEXIBLE DE AISLAMIENTO Ø 07</t>
  </si>
  <si>
    <t>07.02.18.06</t>
  </si>
  <si>
    <t xml:space="preserve">         DUCTO FLEXIBLE DE AISLAMIENTO Ø 06</t>
  </si>
  <si>
    <t>07.02.18.07</t>
  </si>
  <si>
    <t xml:space="preserve">         DUCTO FLEXIBLE DE AISLAMIENTO Ø 05</t>
  </si>
  <si>
    <t>07.02.19</t>
  </si>
  <si>
    <t xml:space="preserve">      ACCESORIOS COMPLEMENTARIOS DE A. A. Y V. MECANICAS</t>
  </si>
  <si>
    <t>07.02.19.01</t>
  </si>
  <si>
    <t xml:space="preserve">         CAJA DE CONTROL</t>
  </si>
  <si>
    <t>07.02.19.02</t>
  </si>
  <si>
    <t xml:space="preserve">         BOTONERA DE ARRANQUE Y PARADA ON - OFF</t>
  </si>
  <si>
    <t>07.02.19.03</t>
  </si>
  <si>
    <t xml:space="preserve">         TERMOSTATO DE AMBIENTE</t>
  </si>
  <si>
    <t>07.02.19.04</t>
  </si>
  <si>
    <t xml:space="preserve">         SENSOR DE TEMPERATURA</t>
  </si>
  <si>
    <t>07.02.19.05</t>
  </si>
  <si>
    <t xml:space="preserve">         SENSOR DE HUMEDAD</t>
  </si>
  <si>
    <t>07.02.19.06</t>
  </si>
  <si>
    <t xml:space="preserve">         UNION FLEXIBLE DE LONA PARA DUCTOS DE AIRE ACONDICIONADO</t>
  </si>
  <si>
    <t>07.02.19.07</t>
  </si>
  <si>
    <t xml:space="preserve">         PRE FILTRO PARA DUCTO DE AIRE ACONDICIONADO</t>
  </si>
  <si>
    <t>07.02.19.08</t>
  </si>
  <si>
    <t xml:space="preserve">         SOPORTE METALICO PARA DUCTOS EN PISO</t>
  </si>
  <si>
    <t>07.02.19.09</t>
  </si>
  <si>
    <t xml:space="preserve">         SOPORTE METALICO PARA DUCTOS EN TECHO </t>
  </si>
  <si>
    <t>07.02.19.10</t>
  </si>
  <si>
    <t xml:space="preserve">         SOPORTE METALICO PARA TUBERIAS EN PISO</t>
  </si>
  <si>
    <t>07.02.19.11</t>
  </si>
  <si>
    <t xml:space="preserve">         SOPORTE METALICO PARA TUBERIAS EN TECHO</t>
  </si>
  <si>
    <t>07.02.19.12</t>
  </si>
  <si>
    <t xml:space="preserve">         TRANSPORTE, IZAJE, DESPLAZAMIENTO E INSTALACION DE EQUIPOS DE AIRE ACONDICIONADO</t>
  </si>
  <si>
    <t>est</t>
  </si>
  <si>
    <t>07.02.20</t>
  </si>
  <si>
    <t xml:space="preserve">      PRUEBAS Y BALANCEO DEL SISTEMA DE AIRE ACONDICIONADO</t>
  </si>
  <si>
    <t>07.02.20.01</t>
  </si>
  <si>
    <t xml:space="preserve">         PRUEBAS Y BALANCEO DEL SISTEMA DE AIRE ACONDICIONADO</t>
  </si>
  <si>
    <t>07.03</t>
  </si>
  <si>
    <t xml:space="preserve">   INSTALACIONES DE GASES MEDICINALES</t>
  </si>
  <si>
    <t>07.03.01</t>
  </si>
  <si>
    <t xml:space="preserve">      SISTEMA DE OXIGENO</t>
  </si>
  <si>
    <t>07.03.01.01</t>
  </si>
  <si>
    <t xml:space="preserve">         SALIDA DE OXIGENO 1/2" (PARED)</t>
  </si>
  <si>
    <t>07.03.01.02</t>
  </si>
  <si>
    <t xml:space="preserve">         TUBERIA DE COBRE TIPO K DE 1/2" </t>
  </si>
  <si>
    <t>07.03.01.03</t>
  </si>
  <si>
    <t xml:space="preserve">         TUBERIA DE COBRE TIPO K DE 3/4" </t>
  </si>
  <si>
    <t>07.03.01.04</t>
  </si>
  <si>
    <t xml:space="preserve">         TUBERIA DE COBRE TIPO K DE 1"</t>
  </si>
  <si>
    <t>07.03.01.05</t>
  </si>
  <si>
    <t xml:space="preserve">         TUBERIA DE COBRE TIPO K DE 1 1/4"</t>
  </si>
  <si>
    <t>07.03.01.06</t>
  </si>
  <si>
    <t xml:space="preserve">         TUBERIA DE COBRE TIPO K DE 1 1/2"</t>
  </si>
  <si>
    <t>07.03.01.07</t>
  </si>
  <si>
    <t xml:space="preserve">         CODO DE COBRE 1/2" X 90º</t>
  </si>
  <si>
    <t>07.03.01.08</t>
  </si>
  <si>
    <t xml:space="preserve">         CODO DE COBRE 3/4" X 90º</t>
  </si>
  <si>
    <t>07.03.01.09</t>
  </si>
  <si>
    <t xml:space="preserve">         CODO DE COBRE 1" X 90º</t>
  </si>
  <si>
    <t>07.03.01.10</t>
  </si>
  <si>
    <t>07.03.01.11</t>
  </si>
  <si>
    <t>07.03.01.12</t>
  </si>
  <si>
    <t>07.03.01.13</t>
  </si>
  <si>
    <t>07.03.01.14</t>
  </si>
  <si>
    <t xml:space="preserve">         TEE DE COBRE 1 1/2"</t>
  </si>
  <si>
    <t>07.03.01.15</t>
  </si>
  <si>
    <t>07.03.01.16</t>
  </si>
  <si>
    <t xml:space="preserve">         REDUCCION DE COBRE 1/2" - 3/4"</t>
  </si>
  <si>
    <t>07.03.01.17</t>
  </si>
  <si>
    <t>07.03.01.18</t>
  </si>
  <si>
    <t>07.03.01.19</t>
  </si>
  <si>
    <t>07.03.01.20</t>
  </si>
  <si>
    <t xml:space="preserve">         REDUCCION DE COBRE 1 1/2" - 1/4"</t>
  </si>
  <si>
    <t>07.03.01.21</t>
  </si>
  <si>
    <t>07.03.01.22</t>
  </si>
  <si>
    <t xml:space="preserve">         VALVULA DE CIERRE TIPO GLOBO DE BRONCE 1 1/2", INCLUYE CONEXIONES SOLDABLE</t>
  </si>
  <si>
    <t>07.03.01.23</t>
  </si>
  <si>
    <t xml:space="preserve">         VALVULA DE CIERRE TIPO GLOBO DE BRONCE 1 1/4", INCLUYE CONEXIONES SOLDABLE </t>
  </si>
  <si>
    <t>07.03.01.24</t>
  </si>
  <si>
    <t xml:space="preserve">         VALVULA DE CIERRE TIPO GLOBO DE BRONCE 1/2", INCLUYE CONEXIONES SOLDABLE</t>
  </si>
  <si>
    <t>07.03.01.25</t>
  </si>
  <si>
    <t xml:space="preserve">         MEDIDOR DE PRESION Ø 1/2"</t>
  </si>
  <si>
    <t>07.03.01.26</t>
  </si>
  <si>
    <t xml:space="preserve">         MEDIDOR DE PRESION Ø 1"</t>
  </si>
  <si>
    <t>07.03.01.27</t>
  </si>
  <si>
    <t xml:space="preserve">         SUMINISTRO E INSTALACIÓN DE PLANTA DE OXIGENO 14.69 M3/HR CONTINUO AL 99% DE PUREZA</t>
  </si>
  <si>
    <t>07.03.01.28</t>
  </si>
  <si>
    <t xml:space="preserve">         PRUEBA DE INST. DE LA CENTRAL DE OXIGENO</t>
  </si>
  <si>
    <t>07.03.01.29</t>
  </si>
  <si>
    <t xml:space="preserve">         PINTURA PARA TUBERIA COLOR VERDE</t>
  </si>
  <si>
    <t>07.03.01.30</t>
  </si>
  <si>
    <t xml:space="preserve">         STICKER AUTODESIVO C/ 6M</t>
  </si>
  <si>
    <t>07.03.01.31</t>
  </si>
  <si>
    <t xml:space="preserve">         PRUEBAS MECANICAS DEL SISTEMA DE OXIGENO</t>
  </si>
  <si>
    <t>07.03.02</t>
  </si>
  <si>
    <t xml:space="preserve">      SISTEMA DE VACIO</t>
  </si>
  <si>
    <t>07.03.02.01</t>
  </si>
  <si>
    <t xml:space="preserve">         SALIDA DE VACIO 1/2" (PARED)</t>
  </si>
  <si>
    <t>07.03.02.02</t>
  </si>
  <si>
    <t>07.03.02.03</t>
  </si>
  <si>
    <t>07.03.02.04</t>
  </si>
  <si>
    <t>07.03.02.05</t>
  </si>
  <si>
    <t>07.03.02.06</t>
  </si>
  <si>
    <t xml:space="preserve">         TUBERIA DE COBRE TIPO K DE 2"</t>
  </si>
  <si>
    <t>07.03.02.07</t>
  </si>
  <si>
    <t>07.03.02.08</t>
  </si>
  <si>
    <t>07.03.02.09</t>
  </si>
  <si>
    <t xml:space="preserve">         CODO DE COBRE 1 1/4" X 90º</t>
  </si>
  <si>
    <t>07.03.02.10</t>
  </si>
  <si>
    <t>07.03.02.11</t>
  </si>
  <si>
    <t>07.03.02.12</t>
  </si>
  <si>
    <t>07.03.02.13</t>
  </si>
  <si>
    <t xml:space="preserve">         TEE DE COBRE 1" </t>
  </si>
  <si>
    <t>07.03.02.14</t>
  </si>
  <si>
    <t>07.03.02.15</t>
  </si>
  <si>
    <t>07.03.02.16</t>
  </si>
  <si>
    <t>07.03.02.17</t>
  </si>
  <si>
    <t>07.03.02.18</t>
  </si>
  <si>
    <t>07.03.02.19</t>
  </si>
  <si>
    <t>07.03.02.20</t>
  </si>
  <si>
    <t>07.03.02.21</t>
  </si>
  <si>
    <t xml:space="preserve">         REDUCCION DE COBRE 2" - 1 1/2"</t>
  </si>
  <si>
    <t>07.03.02.22</t>
  </si>
  <si>
    <t>07.03.02.23</t>
  </si>
  <si>
    <t xml:space="preserve">         VALVULA DE CIERRE TIPO GOBO DE BRONCE 1 1/2", INCLUYE CONEXIONES SOLDABLE</t>
  </si>
  <si>
    <t>07.03.02.24</t>
  </si>
  <si>
    <t xml:space="preserve">         VALVULA DE CIERRE TIPO GOBO DE BRONCE 1 1/4", INCLUYE CONEXIONES SOLDABLE</t>
  </si>
  <si>
    <t>07.03.02.25</t>
  </si>
  <si>
    <t xml:space="preserve">         VALVULA DE CIERRE TIPO GOBO DE BRONCE 1", INCLUYE CONEXIONES SOLDABLE</t>
  </si>
  <si>
    <t>07.03.02.26</t>
  </si>
  <si>
    <t xml:space="preserve">         MEDIDOR DE PRESION Ø 3/4"</t>
  </si>
  <si>
    <t>07.03.02.27</t>
  </si>
  <si>
    <t>07.03.02.28</t>
  </si>
  <si>
    <t xml:space="preserve">         SUMINISTRO E INSTALACIÓN DE CENTRAL DE VACIO, 30.32 ACFM, TIPO PALETAS ROTATIVAS</t>
  </si>
  <si>
    <t>07.03.02.29</t>
  </si>
  <si>
    <t xml:space="preserve">         PRUEBA DE INST. DE LA CENTRAL DE VACIO</t>
  </si>
  <si>
    <t>07.03.02.30</t>
  </si>
  <si>
    <t xml:space="preserve">         PINTURA PARA TUBERIA COLOR MARRON</t>
  </si>
  <si>
    <t>07.03.02.31</t>
  </si>
  <si>
    <t>07.03.02.32</t>
  </si>
  <si>
    <t xml:space="preserve">         PRUEBAS MECANICAS DEL SISTEMA DE VACIO</t>
  </si>
  <si>
    <t>07.03.03</t>
  </si>
  <si>
    <t xml:space="preserve">      SISTEMA DE AIRE COMPRIMIDO MEDICINAL</t>
  </si>
  <si>
    <t>07.03.03.01</t>
  </si>
  <si>
    <t xml:space="preserve">         SALIDA DE AIRE COMPRIMIDO MEDICINAL 1/2" (PARED)</t>
  </si>
  <si>
    <t>07.03.03.02</t>
  </si>
  <si>
    <t>07.03.03.03</t>
  </si>
  <si>
    <t>07.03.03.04</t>
  </si>
  <si>
    <t xml:space="preserve">         TUBERIA DE COBRE TIPO K DE 1" </t>
  </si>
  <si>
    <t>07.03.03.05</t>
  </si>
  <si>
    <t>07.03.03.06</t>
  </si>
  <si>
    <t>07.03.03.07</t>
  </si>
  <si>
    <t>07.03.03.08</t>
  </si>
  <si>
    <t>07.03.03.09</t>
  </si>
  <si>
    <t>07.03.03.10</t>
  </si>
  <si>
    <t>07.03.03.11</t>
  </si>
  <si>
    <t>07.03.03.12</t>
  </si>
  <si>
    <t>07.03.03.13</t>
  </si>
  <si>
    <t>07.03.03.14</t>
  </si>
  <si>
    <t xml:space="preserve">         VALVULA TIPO BOLA DE BRONCE 1/2", INCLUYE CONEXIONES SOLDABLE </t>
  </si>
  <si>
    <t>07.03.03.15</t>
  </si>
  <si>
    <t xml:space="preserve">         VALVULA TIPO BOLA DE BRONCE 3/4", INCLUYE CONEXIONES SOLDABLE </t>
  </si>
  <si>
    <t>07.03.03.16</t>
  </si>
  <si>
    <t xml:space="preserve">         VALVULA TIPO BOLA DE BRONCE 1", INCLUYE CONEXIONES SOLDABLE </t>
  </si>
  <si>
    <t>07.03.03.17</t>
  </si>
  <si>
    <t>07.03.03.18</t>
  </si>
  <si>
    <t>07.03.03.19</t>
  </si>
  <si>
    <t>07.03.03.20</t>
  </si>
  <si>
    <t xml:space="preserve">         SUMINISTRO E INSTALACION DE CENTRAL DE AIRE COMPRIMIDO MEDICINAL, 18.81 ACFM, TIPO SCROLL </t>
  </si>
  <si>
    <t>07.03.03.21</t>
  </si>
  <si>
    <t xml:space="preserve">         PRUEBA DE INST. DE LA CENTRAL DE AIRE COMPRIMIDO MEDICINAL</t>
  </si>
  <si>
    <t>07.03.03.22</t>
  </si>
  <si>
    <t xml:space="preserve">         PINTURA PARA TUBERIA COLOR CELESTE</t>
  </si>
  <si>
    <t>07.03.03.23</t>
  </si>
  <si>
    <t>07.03.03.24</t>
  </si>
  <si>
    <t xml:space="preserve">         PRUEBAS MECANICAS DEL SISTEMA DE AIRE COMPRIMIDO MEDICINAL</t>
  </si>
  <si>
    <t>07.03.04</t>
  </si>
  <si>
    <t xml:space="preserve">      SISTEMA DE AIRE COMPRIMIDO INDUSTRIAL</t>
  </si>
  <si>
    <t>07.03.04.01</t>
  </si>
  <si>
    <t xml:space="preserve">         SALIDA DE AIRE COMPRIMIDO INDUSTRIAL 1/2" (PARED)</t>
  </si>
  <si>
    <t>07.03.04.02</t>
  </si>
  <si>
    <t>07.03.04.03</t>
  </si>
  <si>
    <t>07.03.04.04</t>
  </si>
  <si>
    <t>07.03.04.05</t>
  </si>
  <si>
    <t>07.03.04.06</t>
  </si>
  <si>
    <t>07.03.04.07</t>
  </si>
  <si>
    <t>07.03.04.08</t>
  </si>
  <si>
    <t>07.03.04.09</t>
  </si>
  <si>
    <t>07.03.04.10</t>
  </si>
  <si>
    <t>07.03.04.11</t>
  </si>
  <si>
    <t>07.03.04.12</t>
  </si>
  <si>
    <t>07.03.04.13</t>
  </si>
  <si>
    <t>07.03.04.14</t>
  </si>
  <si>
    <t>07.03.04.15</t>
  </si>
  <si>
    <t>07.03.04.16</t>
  </si>
  <si>
    <t xml:space="preserve">         SUMINISTRO E INSTALACIÓN DE CENTRAL DE AIRE COMPRIMIDO INDUSTRIAL, 11.82 ACFM, TIPO PISTO</t>
  </si>
  <si>
    <t>07.03.04.17</t>
  </si>
  <si>
    <t xml:space="preserve">         PRUEBA DE INST. DE LA CENTRAL DE AIRE COMPRIMIDO INDUSTRIAL</t>
  </si>
  <si>
    <t>07.03.04.18</t>
  </si>
  <si>
    <t xml:space="preserve">         PINTURA PARA TUBERIA COLOR BLANCO</t>
  </si>
  <si>
    <t>07.03.04.19</t>
  </si>
  <si>
    <t>07.03.04.20</t>
  </si>
  <si>
    <t xml:space="preserve">         PRUEBAS MECANICAS DEL SISTEMA DE AIRE COMPRIMIDO INDUSTRIAL</t>
  </si>
  <si>
    <t>07.03.05</t>
  </si>
  <si>
    <t xml:space="preserve">      SISTEMA  DE EVACUACION DE GASES</t>
  </si>
  <si>
    <t>07.03.05.01</t>
  </si>
  <si>
    <t xml:space="preserve">         SALIDA DE EVACUACION DE GASES 3/4"</t>
  </si>
  <si>
    <t>07.03.05.02</t>
  </si>
  <si>
    <t>07.03.05.03</t>
  </si>
  <si>
    <t>07.03.05.04</t>
  </si>
  <si>
    <t>07.03.05.05</t>
  </si>
  <si>
    <t>07.03.05.06</t>
  </si>
  <si>
    <t xml:space="preserve">         PRUEBAS MECANICAS DEL SISTEMA  DEL SISTEMA DE EVACUACION DE GASES</t>
  </si>
  <si>
    <t>07.03.06</t>
  </si>
  <si>
    <t xml:space="preserve">      SISTEMA DE OXIDO NITROSO</t>
  </si>
  <si>
    <t>07.03.06.01</t>
  </si>
  <si>
    <t xml:space="preserve">         SALIDA DE OXIDO NITROSO 1/2"</t>
  </si>
  <si>
    <t>07.03.06.02</t>
  </si>
  <si>
    <t>07.03.06.03</t>
  </si>
  <si>
    <t>07.03.06.04</t>
  </si>
  <si>
    <t>07.03.06.05</t>
  </si>
  <si>
    <t>07.03.06.06</t>
  </si>
  <si>
    <t>07.03.06.07</t>
  </si>
  <si>
    <t>07.03.06.08</t>
  </si>
  <si>
    <t>07.03.06.09</t>
  </si>
  <si>
    <t>07.03.06.10</t>
  </si>
  <si>
    <t>07.03.06.11</t>
  </si>
  <si>
    <t>07.03.06.12</t>
  </si>
  <si>
    <t xml:space="preserve">         SUMINISTRO E INSTALACIÓN DE CENTRAL DE OXIDO NITROSO</t>
  </si>
  <si>
    <t>07.03.06.13</t>
  </si>
  <si>
    <t xml:space="preserve">         PRUEBA DE INST. DE LA CENTRAL DE OXIDO NITROSO</t>
  </si>
  <si>
    <t>07.03.06.14</t>
  </si>
  <si>
    <t xml:space="preserve">         PINTURA PARA TUBERIA COLOR AZUL</t>
  </si>
  <si>
    <t>07.03.06.15</t>
  </si>
  <si>
    <t>07.03.06.16</t>
  </si>
  <si>
    <t xml:space="preserve">         PRUEBAS MECANICAS DEL SISTEMA DE OXIDO NITROSO</t>
  </si>
  <si>
    <t>07.03.07</t>
  </si>
  <si>
    <t>07.03.07.01</t>
  </si>
  <si>
    <t xml:space="preserve">         COLGADOR PARA 1 TUBERIA TIPO CANAL F.G. UNISTRUT (INCL. VARILLA ROSCADA 1/2")</t>
  </si>
  <si>
    <t>07.03.07.02</t>
  </si>
  <si>
    <t xml:space="preserve">         COLGADOR PARA 2 TUBERIAS TIPO CANAL F.G. UNISTRUT (INCL. VARILLA ROSCADA 1/2")</t>
  </si>
  <si>
    <t>07.03.07.03</t>
  </si>
  <si>
    <t xml:space="preserve">         COLGADOR PARA 3 TUBERIAS TIPO CANAL F.G. UNISTRUT (INCL. VARILLA ROSCADA 1/2")</t>
  </si>
  <si>
    <t>07.03.07.04</t>
  </si>
  <si>
    <t xml:space="preserve">         COLGADOR PARA 4 TUBERIAS TIPO CANAL F.G. UNISTRUT (INCL. VARILLA ROSCADA 1/2")</t>
  </si>
  <si>
    <t>07.03.07.05</t>
  </si>
  <si>
    <t xml:space="preserve">         COLGADOR PARA 5 TUBERIAS TIPO CANAL F.G. UNISTRUT (INCL. VARILLA ROSCADA 1/2)</t>
  </si>
  <si>
    <t>07.03.07.06</t>
  </si>
  <si>
    <t xml:space="preserve">         ABRAZADERA PARA TUBERIAS DE Ø=1/2"</t>
  </si>
  <si>
    <t>07.03.07.07</t>
  </si>
  <si>
    <t xml:space="preserve">         ABRAZADERA PARA TUBERIAS DE Ø=3/4"</t>
  </si>
  <si>
    <t>07.03.07.08</t>
  </si>
  <si>
    <t xml:space="preserve">         ABRAZADERA PARA TUBERIAS DE Ø=1"</t>
  </si>
  <si>
    <t>07.03.07.09</t>
  </si>
  <si>
    <t xml:space="preserve">         ABRAZADERA PARA TUBERIAS DE Ø=1 1/4"</t>
  </si>
  <si>
    <t>07.03.07.10</t>
  </si>
  <si>
    <t>07.03.07.11</t>
  </si>
  <si>
    <t xml:space="preserve">         TABLERO DE CONTROL DE GASES MEDICINALES PARA SISTEMAS DE OXIGENO Y VACIO</t>
  </si>
  <si>
    <t>07.03.07.12</t>
  </si>
  <si>
    <t xml:space="preserve">         TABLERO DE CONTROL DE GASES MEDICINALES PARA SISTEMAS DE OXIGENO, VACIO Y AIRE COMPRIMIDO MEDICINAL Y AIRE COMPRIMIDO INDUSTRIAL</t>
  </si>
  <si>
    <t>07.03.07.13</t>
  </si>
  <si>
    <t xml:space="preserve">         ALARMA AUDIVISUAL PARA SISTEMA DE OXIGENO Y VACIO</t>
  </si>
  <si>
    <t>07.03.07.14</t>
  </si>
  <si>
    <t xml:space="preserve">         ALARMA AUDIVISUAL PARA SISTEMAS DE OXIGENO, VACIO, AIRE COMP. MEDICINAL Y AIRE COMP. INDUSTRIAL</t>
  </si>
  <si>
    <t>07.03.07.15</t>
  </si>
  <si>
    <t xml:space="preserve">         JUNTA FLEXIBLE DE EXPANCION DE ACERO INOX. DE Ø1 1/2"</t>
  </si>
  <si>
    <t>07.03.07.16</t>
  </si>
  <si>
    <t xml:space="preserve">         JUNTA FLEXIBLE DE EXPANCION DE ACERO INOX. DE Ø1 1/4"</t>
  </si>
  <si>
    <t>07.03.07.17</t>
  </si>
  <si>
    <t xml:space="preserve">         JUNTA FLEXIBLE DE EXPANCION DE ACERO INOX. DE Ø3/4"</t>
  </si>
  <si>
    <t>07.03.07.18</t>
  </si>
  <si>
    <t xml:space="preserve">         JUNTA FLEXIBLE DE EXPANCION DE ACERO INOX. DE Ø1/2"</t>
  </si>
  <si>
    <t>07.04</t>
  </si>
  <si>
    <t xml:space="preserve">   SISTEMA DE GAS LICUADO DE PETROLEO - GLP</t>
  </si>
  <si>
    <t>07.04.01</t>
  </si>
  <si>
    <t xml:space="preserve">      ALIMENTADOR DE GAS / CORREDORES</t>
  </si>
  <si>
    <t>07.04.01.01</t>
  </si>
  <si>
    <t xml:space="preserve">         SALIDA DE GAS LICUADO DE PETROLEO 1/2"</t>
  </si>
  <si>
    <t>07.04.01.02</t>
  </si>
  <si>
    <t xml:space="preserve">         SALIDA DE GAS LICUADO DE PETROLEO 1"</t>
  </si>
  <si>
    <t>07.04.01.03</t>
  </si>
  <si>
    <t xml:space="preserve">         SALIDA DE GAS LICUADO DE PETROLEO 2"</t>
  </si>
  <si>
    <t>07.04.01.04</t>
  </si>
  <si>
    <t xml:space="preserve">         TUBERIA DE COBRE TIPO L DE 1/2", ASTM B 88, ADOSADO</t>
  </si>
  <si>
    <t>07.04.01.05</t>
  </si>
  <si>
    <t xml:space="preserve">         TUBERIA DE COBRE TIPO L DE 1/2", ASTM B 88, COLGADO</t>
  </si>
  <si>
    <t>07.04.01.06</t>
  </si>
  <si>
    <t xml:space="preserve">         TUBERIA DE COBRE TIPO L DE 1", ASTM B 88, ADOSADO</t>
  </si>
  <si>
    <t>07.04.01.07</t>
  </si>
  <si>
    <t xml:space="preserve">         TUBERIA DE COBRE TIPO L DE 1", ASTM B 88, MONTANTE</t>
  </si>
  <si>
    <t>07.04.01.08</t>
  </si>
  <si>
    <t xml:space="preserve">         TUBERIA DE COBRE TIPO L DE 1 1/2", ASTM B 88, EN CANALETA</t>
  </si>
  <si>
    <t>07.04.01.09</t>
  </si>
  <si>
    <t xml:space="preserve">         TUBERIA DE COBRE TIPO L DE 1 1/2", ASTM B 88, ADOSADO</t>
  </si>
  <si>
    <t>07.04.01.10</t>
  </si>
  <si>
    <t xml:space="preserve">         TUBERIA DE COBRE TIPO L 1 1/4",ASTM B 88, EN CANALETA</t>
  </si>
  <si>
    <t>07.04.01.11</t>
  </si>
  <si>
    <t xml:space="preserve">         TUBERIA DE COBRE TIPO L 1 1/4",ASTM B 88, ADOSADO</t>
  </si>
  <si>
    <t>07.04.01.12</t>
  </si>
  <si>
    <t xml:space="preserve">         TUBERIA DE COBRE TIPO L DE 2",ASTM B 88, ADOSADA</t>
  </si>
  <si>
    <t>07.04.01.13</t>
  </si>
  <si>
    <t xml:space="preserve">         TUBERIA DE COBRE TIPO L 2",ASTM B 88, MONTANTE</t>
  </si>
  <si>
    <t>07.04.01.14</t>
  </si>
  <si>
    <t xml:space="preserve">         CODO DE COBRE TIPO L 1/2" x 90º</t>
  </si>
  <si>
    <t>07.04.01.15</t>
  </si>
  <si>
    <t xml:space="preserve">         CODO DE COBRE TIPO L 1" X 90º</t>
  </si>
  <si>
    <t>07.04.01.16</t>
  </si>
  <si>
    <t xml:space="preserve">         CODO DE COBRE TIPO L 1 1/2" X 90º</t>
  </si>
  <si>
    <t>07.04.01.17</t>
  </si>
  <si>
    <t xml:space="preserve">         CODO DE COBRE TIPO L 1 1/4" X 90º</t>
  </si>
  <si>
    <t>07.04.01.18</t>
  </si>
  <si>
    <t xml:space="preserve">         CODO DE COBRE TIPO L 2" X 90º</t>
  </si>
  <si>
    <t>07.04.01.19</t>
  </si>
  <si>
    <t xml:space="preserve">         TEE DE COBRE TIPO L 1/2"</t>
  </si>
  <si>
    <t>07.04.01.20</t>
  </si>
  <si>
    <t xml:space="preserve">         TEE DE COBRE TIPO L 1"</t>
  </si>
  <si>
    <t>07.04.01.21</t>
  </si>
  <si>
    <t xml:space="preserve">         TEE DE COBRE TIPO L 1 1/2"</t>
  </si>
  <si>
    <t>07.04.01.22</t>
  </si>
  <si>
    <t xml:space="preserve">         REDUCCION  DE COBRE TIPO L 1" - 1/2"</t>
  </si>
  <si>
    <t>07.04.01.23</t>
  </si>
  <si>
    <t xml:space="preserve">         REDUCCION  DE COBRE TIPO L 1 1/4" - 1"</t>
  </si>
  <si>
    <t>07.04.01.24</t>
  </si>
  <si>
    <t xml:space="preserve">         VALVULA DE RETENCION 1 1/4"</t>
  </si>
  <si>
    <t>07.04.01.25</t>
  </si>
  <si>
    <t xml:space="preserve">         VALVULA  BOLA 3/4"</t>
  </si>
  <si>
    <t>07.04.01.26</t>
  </si>
  <si>
    <t xml:space="preserve">         VALVULA BOLA 1 1/4"</t>
  </si>
  <si>
    <t>07.04.01.27</t>
  </si>
  <si>
    <t xml:space="preserve">         VALVULA DE CORTE 1/2"</t>
  </si>
  <si>
    <t>07.04.01.28</t>
  </si>
  <si>
    <t xml:space="preserve">         VALVULA DE SEGURIDAD HERMETICA 1"</t>
  </si>
  <si>
    <t>07.04.01.29</t>
  </si>
  <si>
    <t xml:space="preserve">         VALVULA REDUCTORA DE PRESION DE BRONCE Ø1 1/4"</t>
  </si>
  <si>
    <t>07.04.01.30</t>
  </si>
  <si>
    <t xml:space="preserve">         MANOMETRO </t>
  </si>
  <si>
    <t>07.04.01.31</t>
  </si>
  <si>
    <t xml:space="preserve">         SUMINISTRO E INSTALACIÓN DE TANQUE DE ALMACENAMIENTO DE  GLP, CAP: 1500 GLNS</t>
  </si>
  <si>
    <t>07.04.01.32</t>
  </si>
  <si>
    <t>07.04.01.33</t>
  </si>
  <si>
    <t xml:space="preserve">         PRUEBAS MECANICAS DEL SISTEMA DE GAS LICUADO DE PETROLEO</t>
  </si>
  <si>
    <t>07.04.02</t>
  </si>
  <si>
    <t>07.04.02.01</t>
  </si>
  <si>
    <t xml:space="preserve">         ALARMA DETECTORA DE GAS</t>
  </si>
  <si>
    <t>07.04.02.02</t>
  </si>
  <si>
    <t>07.04.02.03</t>
  </si>
  <si>
    <t xml:space="preserve">         CANALETA DE CONCRETO CON TAPA METALICA</t>
  </si>
  <si>
    <t>07.04.02.04</t>
  </si>
  <si>
    <t xml:space="preserve">         CAJA DE REGISTRO</t>
  </si>
  <si>
    <t>07.04.02.05</t>
  </si>
  <si>
    <t xml:space="preserve">         EXCAVACION DE ZANJAS PARA RED DE GAS HASTA 1 m</t>
  </si>
  <si>
    <t>07.04.02.06</t>
  </si>
  <si>
    <t xml:space="preserve">         REFINE Y NIVELACION DE ZANJAS, T. NORMAL P/ TUB. D = 1/2" - 1 1/2"</t>
  </si>
  <si>
    <t>07.04.02.07</t>
  </si>
  <si>
    <t xml:space="preserve">         RELLENO Y COMPACTADO CON EQUIPO, MATERIAL DE PRESTAMO Y AGUA HASTA 1 m</t>
  </si>
  <si>
    <t>07.04.02.08</t>
  </si>
  <si>
    <t>07.05</t>
  </si>
  <si>
    <t xml:space="preserve">   SISTEMA DE PETROLEO Y RETORNO</t>
  </si>
  <si>
    <t>07.05.01</t>
  </si>
  <si>
    <t xml:space="preserve">      SISTEMA DE PETROLEO</t>
  </si>
  <si>
    <t>07.05.01.01</t>
  </si>
  <si>
    <t xml:space="preserve">         SALIDA DE PETROLEO 1"</t>
  </si>
  <si>
    <t>07.05.01.02</t>
  </si>
  <si>
    <t>07.05.01.03</t>
  </si>
  <si>
    <t xml:space="preserve">         TUBERIA SCH - 40 DE 1", EN CANALETA 0.35 x 0.45 m</t>
  </si>
  <si>
    <t>07.05.01.04</t>
  </si>
  <si>
    <t xml:space="preserve">         TUBERIA DE VENTEO SCH - 40 DE 4"</t>
  </si>
  <si>
    <t>07.05.01.05</t>
  </si>
  <si>
    <t xml:space="preserve">         CODO SCH - 40  1" x 90º - RANURADO</t>
  </si>
  <si>
    <t>07.05.01.06</t>
  </si>
  <si>
    <t xml:space="preserve">         TEE SCH - 40  1"  - RANURADO</t>
  </si>
  <si>
    <t>07.05.01.07</t>
  </si>
  <si>
    <t xml:space="preserve">         SUMINISTRO E INSTALACION DE TANQUE ENTERRADO DE PETROLEO DB5, CAP: 1500 GLNS</t>
  </si>
  <si>
    <t>07.05.01.08</t>
  </si>
  <si>
    <t xml:space="preserve">         SUMINISTRO E INSTALACION TANQUE DIARIO DE PETROLEO 150 GLNS</t>
  </si>
  <si>
    <t>07.05.01.09</t>
  </si>
  <si>
    <t>07.05.01.10</t>
  </si>
  <si>
    <t xml:space="preserve">         PRUEBAS MECANICAS DEL SISTEMA DE PETROLEO</t>
  </si>
  <si>
    <t>07.05.02</t>
  </si>
  <si>
    <t xml:space="preserve">      SISTEMA DE RETORNO DE PETROLEO</t>
  </si>
  <si>
    <t>07.05.02.01</t>
  </si>
  <si>
    <t xml:space="preserve">         SALIDA DE RETORNO DE PETROLEO 3/4"</t>
  </si>
  <si>
    <t>07.05.02.02</t>
  </si>
  <si>
    <t xml:space="preserve">         TUBERIA SCH - 40 DE 3/4", EN CANALETA 0.35 x 0.45 m</t>
  </si>
  <si>
    <t>07.05.02.03</t>
  </si>
  <si>
    <t xml:space="preserve">         TUBERIA SCH - 40 DE 3/4", ADOSADO</t>
  </si>
  <si>
    <t>07.05.02.04</t>
  </si>
  <si>
    <t xml:space="preserve">         CODO SCH - 40  3/4" x 90º - RANURADO</t>
  </si>
  <si>
    <t>07.05.02.05</t>
  </si>
  <si>
    <t xml:space="preserve">         TEE SCH - 40  3/4"  - RANURADO</t>
  </si>
  <si>
    <t>07.05.02.06</t>
  </si>
  <si>
    <t>07.05.02.07</t>
  </si>
  <si>
    <t xml:space="preserve">         PRUEBAS MECANICAS DEL SISTEMA DE RETORNO DE PETROLEO</t>
  </si>
  <si>
    <t>07.05.03</t>
  </si>
  <si>
    <t>07.05.03.01</t>
  </si>
  <si>
    <t xml:space="preserve">         VALVULA DE CONTROL TIPO BOLA 1"</t>
  </si>
  <si>
    <t>07.05.03.02</t>
  </si>
  <si>
    <t xml:space="preserve">         VALVULA DE RETENCION 1"</t>
  </si>
  <si>
    <t>07.05.03.03</t>
  </si>
  <si>
    <t xml:space="preserve">         VALVULA DE ALIVIO DE BRONCE 1"</t>
  </si>
  <si>
    <t>07.05.03.04</t>
  </si>
  <si>
    <t xml:space="preserve">         NIVEL DE FLOTADOR</t>
  </si>
  <si>
    <t>07.05.03.05</t>
  </si>
  <si>
    <t xml:space="preserve">         VALVULA DE DRENAJE</t>
  </si>
  <si>
    <t>07.05.03.06</t>
  </si>
  <si>
    <t xml:space="preserve">         CANASTILLA DE SUCCION</t>
  </si>
  <si>
    <t>07.05.03.07</t>
  </si>
  <si>
    <t xml:space="preserve">         MANOMETRO (DIESEL)</t>
  </si>
  <si>
    <t>07.05.03.08</t>
  </si>
  <si>
    <t xml:space="preserve">         FILTRO TIPO  "Y" DE 1"</t>
  </si>
  <si>
    <t>07.05.03.09</t>
  </si>
  <si>
    <t xml:space="preserve">         JUNTA FLEXIBLE METAFLEX O SIMILAR, TUB. 3/4"</t>
  </si>
  <si>
    <t>07.05.03.10</t>
  </si>
  <si>
    <t xml:space="preserve">         JUNTA FLEXIBLE METAFLEX O SIMILAR, TUB. 1"</t>
  </si>
  <si>
    <t>07.05.03.11</t>
  </si>
  <si>
    <t xml:space="preserve">         VISOR DE PETROLEO</t>
  </si>
  <si>
    <t>07.05.03.12</t>
  </si>
  <si>
    <t xml:space="preserve">         CANALETA DE CONCRETO 0.35 x 0.45 m , INCLUYE SOPORTERIA METALICA</t>
  </si>
  <si>
    <t>07.05.03.13</t>
  </si>
  <si>
    <t xml:space="preserve">         SUMINISTRO E INSTALACION DE ELECTROBOMBA DE PETROLEO MONOBLOCK TRIFASICO 380 Vca, 0.25 HP, HD= 5 m, Q= 10 Galones/Min</t>
  </si>
  <si>
    <t>07.05.03.14</t>
  </si>
  <si>
    <t xml:space="preserve">         SUMINISTRO E INSTALACION DE ELECTROBOMBA CENTRIFUGA MONOBLOCK  220 Vca, 60HZ, 3450 rpm, 0.20 HP, HD= 5 m, Q= 10 Galones/</t>
  </si>
  <si>
    <t>07.06</t>
  </si>
  <si>
    <t xml:space="preserve">   SISTEMA DE CAMARAS FRIGORIFICAS</t>
  </si>
  <si>
    <t>07.06.01</t>
  </si>
  <si>
    <t xml:space="preserve">      EQUIPOS DE CAMARA DE FRIGORIFICO</t>
  </si>
  <si>
    <t>07.06.01.01</t>
  </si>
  <si>
    <t xml:space="preserve">         SUMINISTRO E INSTALACION DE CAMARA DE REFRIGERACION; TEMP. REG. +2ºC A +6ºC; VOL. 4.11 m2 x 3.0 m - CAMARA DE CONSERVACION (FRUTAS Y VERDURAS)</t>
  </si>
  <si>
    <t>07.06.01.02</t>
  </si>
  <si>
    <t xml:space="preserve">         SUMINISTRO E INSTALACION DE CAMARA DE REFRIGERACION; TEMP. REG. +2ºC A +6ºC; VOL. 4.02 m2 x 3.0 m - CAMARA DE CONSERVACION (LACTEOS)</t>
  </si>
  <si>
    <t>07.06.01.03</t>
  </si>
  <si>
    <t xml:space="preserve">         SUMINISTRO E INSTALACION DE CAMARA DE REFRIGERACION; TEMP. REG. +10ºC A +15ºC; VOL. 7.03 m2 x 3.0 m - ANTECAMARA</t>
  </si>
  <si>
    <t>07.06.01.04</t>
  </si>
  <si>
    <t xml:space="preserve">         SUMINISTRO E INSTALACION DE CAMARA DE REFRIGERACION; TEMP. REG. +20ºC A +15ºC; VOL. 3.44 m2 x 3.0 m - CAMARA DE PRODUCTOS CONGELADOS</t>
  </si>
  <si>
    <t>07.06.01.05</t>
  </si>
  <si>
    <t xml:space="preserve">         SUMINISTRO E INSTALACION DE CAMARA DE REFRIGERACION; TEMP. REG. +20ºC A +15ºC; VOL. 3.69 m2 x 3.0 m - CAMARA DE CONGELACION (PESCADO)</t>
  </si>
  <si>
    <t>07.06.01.06</t>
  </si>
  <si>
    <t xml:space="preserve">         SUMINISTRO E INSTALACION DE CAMARA DE REFRIGERACION; TEMP. REG. +20ºC A +15ºC; VOL. 4.28 m2 x 3.0 m - CAMARA DE CONGELACION (CARNES)</t>
  </si>
  <si>
    <t>07.06.02</t>
  </si>
  <si>
    <t xml:space="preserve">      TUBERIAS Y ACCESORIOS DE COBRE PARA CAMARA DE FRIGORIFICO</t>
  </si>
  <si>
    <t>07.06.02.01</t>
  </si>
  <si>
    <t xml:space="preserve">         TUBERIAS Y ACCESORIOS DE COBRE PARA CAMARA FRIGORIFICO 1/2"</t>
  </si>
  <si>
    <t>07.06.02.02</t>
  </si>
  <si>
    <t xml:space="preserve">         TUBERIAS Y ACCESORIOS DE COBRE PARA CAMARA FRIGORIFICO 7/8"</t>
  </si>
  <si>
    <t>07.06.03</t>
  </si>
  <si>
    <t xml:space="preserve">      ACCESORIOS COMPLEMENTARIOS DE CAMARA DE FRIGORIFICO</t>
  </si>
  <si>
    <t>07.06.03.01</t>
  </si>
  <si>
    <t xml:space="preserve">         TRANSPORTE, IZAJE, DESPLAZAMIENTO E INSTALACION DE EQUIPOS DE FRIGORIFICACION</t>
  </si>
  <si>
    <t>07.06.04</t>
  </si>
  <si>
    <t xml:space="preserve">      PRUEBAS Y BALANCEO DEL SISTEMA DE CAMARAS DE FRIGORIFICO</t>
  </si>
  <si>
    <t>07.06.04.01</t>
  </si>
  <si>
    <t xml:space="preserve">         PRUEBAS Y BALANCEO DEL SISTEMA DE CAMARA FRIGORIFICO</t>
  </si>
  <si>
    <t xml:space="preserve">UTILIDAD                 </t>
  </si>
  <si>
    <t>-----------------</t>
  </si>
  <si>
    <t>IMPUESTO ( IGV )                   18%</t>
  </si>
  <si>
    <t>TOTAL PRESUPUESTO</t>
  </si>
  <si>
    <t>PRESUPUESTO</t>
  </si>
  <si>
    <t>SUB PRESUPUESTO:</t>
  </si>
  <si>
    <t>INSTALACIONES ELECTRICAS- COMUNICACIONES</t>
  </si>
  <si>
    <t>MECANICAS</t>
  </si>
  <si>
    <t>Anexo 3.3 Detalle de los Gastos Generales (Fijos y variables)</t>
  </si>
  <si>
    <t>RESUMEN DE GASTOS GENERALES</t>
  </si>
  <si>
    <t xml:space="preserve"> FORTALECIMIENTO DE LA CAPACIDAD RESOLUTIVA DE LOS SERVICIOS DE SALUD DEL HOSPITAL SANTIAGO APOSTOL DE UTCUBAMBA - DIRESA AMAZONAS</t>
  </si>
  <si>
    <t>Ubicación:</t>
  </si>
  <si>
    <t>AMAZONAS</t>
  </si>
  <si>
    <t>Fecha:</t>
  </si>
  <si>
    <t>DESCONSOLIDADO DE GASTOS GENERALES Y UTILIDAD</t>
  </si>
  <si>
    <t>COMPONENTE DE LOS</t>
  </si>
  <si>
    <t>MONEDA NUEVOS SOLES</t>
  </si>
  <si>
    <t>%</t>
  </si>
  <si>
    <t>1.-</t>
  </si>
  <si>
    <t>A.-</t>
  </si>
  <si>
    <t>GASTOS FIJOS</t>
  </si>
  <si>
    <t>No directamente relacionados con el tiempo</t>
  </si>
  <si>
    <t>B.-</t>
  </si>
  <si>
    <t>GASTOS VARIABLES</t>
  </si>
  <si>
    <t>Directamente relacionados con el tiempo</t>
  </si>
  <si>
    <t>TOTAL DE GASTOS GENERALES</t>
  </si>
  <si>
    <t>2.-</t>
  </si>
  <si>
    <t xml:space="preserve">SUBTOTAL </t>
  </si>
  <si>
    <t>4.-</t>
  </si>
  <si>
    <t>I.G.V.</t>
  </si>
  <si>
    <t>ANALISIS DE GASTOS GENERALES</t>
  </si>
  <si>
    <t>DURACION DE LA OBRA (meses)</t>
  </si>
  <si>
    <t>ITEM</t>
  </si>
  <si>
    <t>DESCRIPCION</t>
  </si>
  <si>
    <t>UND</t>
  </si>
  <si>
    <t>CANTIDAD</t>
  </si>
  <si>
    <t>MESES</t>
  </si>
  <si>
    <t>TARIFA</t>
  </si>
  <si>
    <t>VALOR TOTAL</t>
  </si>
  <si>
    <t>GASTOS GENERALES FIJOS</t>
  </si>
  <si>
    <t>1.00.00</t>
  </si>
  <si>
    <t>GASTOS DE TRAMITES Y LICITACION</t>
  </si>
  <si>
    <t>1.01.00</t>
  </si>
  <si>
    <t>Gastos de Licitacion</t>
  </si>
  <si>
    <t>1.02.00</t>
  </si>
  <si>
    <t>Licencia de Edificacion</t>
  </si>
  <si>
    <t>1.03.00</t>
  </si>
  <si>
    <t xml:space="preserve"> ITF</t>
  </si>
  <si>
    <t>TOTAL COSTO GASTOS DE TRAMITES Y LICITACION</t>
  </si>
  <si>
    <t>2.00.00</t>
  </si>
  <si>
    <t xml:space="preserve"> LIQUIDACION DE OBRA</t>
  </si>
  <si>
    <t>2.01.00</t>
  </si>
  <si>
    <t xml:space="preserve">Planos Finales </t>
  </si>
  <si>
    <t>2.02.00</t>
  </si>
  <si>
    <t>Dossier de Calidad</t>
  </si>
  <si>
    <t>2.03.00</t>
  </si>
  <si>
    <t>Protocolos y plan de Mantenimiento de infraestructura e equipamiento</t>
  </si>
  <si>
    <t>TOTAL COSTO LIQUIDACION DE OBRA</t>
  </si>
  <si>
    <t>3.00.00</t>
  </si>
  <si>
    <t xml:space="preserve">PRUEBA DE LABORATORIO Y EXAMENES </t>
  </si>
  <si>
    <t>3.01.00</t>
  </si>
  <si>
    <t>Estudio Geotecnicos y ensayos de resistencia de concreto, resistencia de muros, pruebas de carpinteria de madera, prubas de soldadura y pintura, diseño de mezclas, densidad de campo.</t>
  </si>
  <si>
    <t>est.</t>
  </si>
  <si>
    <t>3.02.00</t>
  </si>
  <si>
    <t>Actualización del estudio de impacto ambiental (Instrumento de gestión) incluido el trámite ante el ministerio de salud a través de la Dirección General de Salud Ambiental e Inocuidad Alimentaria (DIGESA), Incluye Monitoreo de airea, agua, ruido y suelo.</t>
  </si>
  <si>
    <t>3.03.00</t>
  </si>
  <si>
    <t xml:space="preserve">  Pago por derecho de uso temporal del DME</t>
  </si>
  <si>
    <t>TOTAL COSTO PRUEBAS DE LABORATORIO</t>
  </si>
  <si>
    <t>4.00.00</t>
  </si>
  <si>
    <t>IMPUESTOS</t>
  </si>
  <si>
    <t>4.01.00</t>
  </si>
  <si>
    <t>SENCICO (0.2% presupuesto sin igv)</t>
  </si>
  <si>
    <t>TOTAL COSTO IMPUESTOS</t>
  </si>
  <si>
    <t>TOTAL GASTOS GENERALES FIJOS</t>
  </si>
  <si>
    <t>INCIDENCIA</t>
  </si>
  <si>
    <t>TARIFA S/.</t>
  </si>
  <si>
    <t>GASTOS GENERALES VARIABLES</t>
  </si>
  <si>
    <t>PERSONAL PROFESIONAL-TECNICO-ADMINISTRATIVO-AUXILIAR INC. BENEFICIOS SOCIALES</t>
  </si>
  <si>
    <t>A</t>
  </si>
  <si>
    <t>PERSONAL PROFESIONAL</t>
  </si>
  <si>
    <t>Gerente del Proyecto</t>
  </si>
  <si>
    <t>Ingeniero Residente de obra</t>
  </si>
  <si>
    <t>Ingeniero de Campo</t>
  </si>
  <si>
    <t>Especialista de Estructuras</t>
  </si>
  <si>
    <t>Especialista de Arquitectura</t>
  </si>
  <si>
    <t>Especialista en Inst. Sanitarias</t>
  </si>
  <si>
    <t>Especialista en Inst. Electricas</t>
  </si>
  <si>
    <t>Especialista en Inst. Mecanicas</t>
  </si>
  <si>
    <t>Especialista en Inst. Comunicaciones</t>
  </si>
  <si>
    <t>Especialista en Seguridad ,Salud y Medio Ambiente</t>
  </si>
  <si>
    <t>Especialista en Geotecnia</t>
  </si>
  <si>
    <t>Especialista en Equipamiento Hospitalario</t>
  </si>
  <si>
    <t>Especialista de Costos, Metrados y Valorizaciones</t>
  </si>
  <si>
    <t>Especialista de Control y Aseguramiento de la Calidad</t>
  </si>
  <si>
    <t>Arqueologo</t>
  </si>
  <si>
    <t>Asistente de Residente</t>
  </si>
  <si>
    <t>Asistente de Costos, Metrados y valorizaciones</t>
  </si>
  <si>
    <t>Asistente de Estructuras</t>
  </si>
  <si>
    <t>Asistente de Arquitectura</t>
  </si>
  <si>
    <t>Asistente de Inst. Electricas</t>
  </si>
  <si>
    <t>Asistente de Inst. Sanitarias</t>
  </si>
  <si>
    <t>Asistente de Inst. Mecanicas</t>
  </si>
  <si>
    <t>Asistente de Inst. en Comunicaciones</t>
  </si>
  <si>
    <t>Asistente de Equipamiento Medico</t>
  </si>
  <si>
    <t>Asistente Administrador</t>
  </si>
  <si>
    <t>Administrador</t>
  </si>
  <si>
    <t>Modelador BIM</t>
  </si>
  <si>
    <t>Medico ocupacional</t>
  </si>
  <si>
    <t>Licenciada en enfermeria</t>
  </si>
  <si>
    <t>B</t>
  </si>
  <si>
    <t>PERSONAL TECNICO</t>
  </si>
  <si>
    <t>Dibujante</t>
  </si>
  <si>
    <t>Topografo</t>
  </si>
  <si>
    <t>Guardían</t>
  </si>
  <si>
    <t>Capataz</t>
  </si>
  <si>
    <t>Almacenero</t>
  </si>
  <si>
    <t>Chofer</t>
  </si>
  <si>
    <t>Prevencionista</t>
  </si>
  <si>
    <t>C</t>
  </si>
  <si>
    <t>LIQUIDACION OBRA</t>
  </si>
  <si>
    <t>Especialista de Costos, Metrados y Valorizciones</t>
  </si>
  <si>
    <t>MONTO TOTAL REMUNERACION PERSONAL PROFESIONAL-TECNICO-ADMINISTRATIVO-AUXILIAR (inc. LL.SS.)</t>
  </si>
  <si>
    <t>MOVILIZACION Y DESMOVILIZACION DE PERSONAL (ver hoja anexa de calculo)</t>
  </si>
  <si>
    <t>Transporte aereo del Personal Profesional, Técnico y Administrativo, obrero</t>
  </si>
  <si>
    <t>MONTO TOTAL MOVILIZACION Y DESMOVILIZACION</t>
  </si>
  <si>
    <t>ALIMENTACION Y HOSPEDAJE (ver hoja anexa de calculo)</t>
  </si>
  <si>
    <t>Alimentación Personal Profesional, Técnico y Administrativo</t>
  </si>
  <si>
    <t>Hospedaje Personal Profesional, Técnico y Administrativo</t>
  </si>
  <si>
    <t>MONTO TOTAL COSTO ALIMENTACION</t>
  </si>
  <si>
    <t>EQUIPOS NO INCLUIDOS EN LOS COSTOS DIRECTOS</t>
  </si>
  <si>
    <t>Equipos de Cómputo y Oficina</t>
  </si>
  <si>
    <t>Und</t>
  </si>
  <si>
    <t>Impresoras</t>
  </si>
  <si>
    <t>Camioneta</t>
  </si>
  <si>
    <t>Mobiliario para oficina</t>
  </si>
  <si>
    <t>MONTO TOTAL COSTO DE EQUIPOS</t>
  </si>
  <si>
    <t>5.00.00</t>
  </si>
  <si>
    <t>COMUNICACIONES, SERVICIOS DE OFICINA PRINCIPAL Y MATERIALES</t>
  </si>
  <si>
    <t>Comunicaciones (Telefonía e Internet)</t>
  </si>
  <si>
    <t>Fotocopias de documentos y planos</t>
  </si>
  <si>
    <t>Alquiler de oficina</t>
  </si>
  <si>
    <t>Sevicio de agua potable (oficina)</t>
  </si>
  <si>
    <t>Servicio de electricidad (oficina)</t>
  </si>
  <si>
    <t>MONTO TOTAL COSTO  DE COMUNICACIONES, SERVICIOS OFICINA PRINCIPAL Y MATERIALES</t>
  </si>
  <si>
    <t>6.00.00</t>
  </si>
  <si>
    <t>MATERIALES DE ASISTENCIA MÉDICA Y OFICINA DE OBRA</t>
  </si>
  <si>
    <t>Útiles de oficina</t>
  </si>
  <si>
    <t>Licencias de Software especializado, inc. BIM</t>
  </si>
  <si>
    <t>Glb</t>
  </si>
  <si>
    <t>7.00.00</t>
  </si>
  <si>
    <t>GASTOS DE OFICINA PRINCIPAL</t>
  </si>
  <si>
    <t>PERSONAL DIRECTIVO</t>
  </si>
  <si>
    <t>Ing. Coordinador</t>
  </si>
  <si>
    <t>Secretaria</t>
  </si>
  <si>
    <t>MONTO TOTAL GASTOS DE OFICINA PRINCIPAL</t>
  </si>
  <si>
    <t>8.00.00</t>
  </si>
  <si>
    <t>GASTOS FINANCIEROS -EMISION DE POLIZAS</t>
  </si>
  <si>
    <t>GARANTÍAS (ver hoja de calculo anexa)</t>
  </si>
  <si>
    <t>8.01.01</t>
  </si>
  <si>
    <t>Carta Fianza de Fiel Cumplimiento del Contrato</t>
  </si>
  <si>
    <t>8.01.02</t>
  </si>
  <si>
    <t>Carta Fianza de Adelanto en Efectivo</t>
  </si>
  <si>
    <t>8.01.03</t>
  </si>
  <si>
    <t>Garantia de Adelanto de Materiales</t>
  </si>
  <si>
    <t>SEGUROS (ver hoja de calculo anexa)</t>
  </si>
  <si>
    <t>8.02.01</t>
  </si>
  <si>
    <t>SCTR - Pensiones</t>
  </si>
  <si>
    <t>8.02.02</t>
  </si>
  <si>
    <t>SCTR - Salud</t>
  </si>
  <si>
    <t>8.02.03</t>
  </si>
  <si>
    <t>Seguro de Vida</t>
  </si>
  <si>
    <t>8.02.04</t>
  </si>
  <si>
    <t>Seguro de las Obras - CAR</t>
  </si>
  <si>
    <t>MONTO TOTAL GASTOS FINANCIEROS-EMISION DE POLIZAS</t>
  </si>
  <si>
    <t>TOTAL GASTOS GENERALES VARIABLES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</si>
</sst>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0.000000%"/>
    <numFmt numFmtId="165" formatCode="0.000%"/>
    <numFmt numFmtId="166" formatCode="0.00000%"/>
    <numFmt numFmtId="167" formatCode="_(* #,##0.00_);_(* \(#,##0.00\);_(* &quot;-&quot;??_);_(@_)"/>
    <numFmt numFmtId="168" formatCode="#,##0.00;[Red]#,##0.00"/>
    <numFmt numFmtId="169" formatCode="_(* #,##0.000000_);_(* \(#,##0.000000\);_(* &quot;-&quot;??_);_(@_)"/>
    <numFmt numFmtId="170" formatCode="0.0000"/>
  </numFmts>
  <fonts count="26">
    <font>
      <sz val="8.0"/>
      <color rgb="FF000000"/>
      <name val="Arial"/>
      <scheme val="minor"/>
    </font>
    <font>
      <b/>
      <u/>
      <sz val="12.0"/>
      <color theme="1"/>
      <name val="Arial Narrow"/>
    </font>
    <font>
      <color theme="1"/>
      <name val="Arial"/>
    </font>
    <font>
      <b/>
      <color theme="1"/>
      <name val="Arial"/>
    </font>
    <font/>
    <font>
      <b/>
      <sz val="8.0"/>
      <color theme="1"/>
      <name val="Arial"/>
    </font>
    <font>
      <b/>
      <sz val="11.0"/>
      <color rgb="FF000000"/>
      <name val="Arial"/>
    </font>
    <font>
      <sz val="8.0"/>
      <color theme="1"/>
      <name val="Arial"/>
    </font>
    <font>
      <sz val="8.0"/>
      <color rgb="FFFF0000"/>
      <name val="Arial"/>
    </font>
    <font>
      <sz val="8.0"/>
      <color rgb="FF339966"/>
      <name val="Arial"/>
    </font>
    <font>
      <sz val="8.0"/>
      <color rgb="FF3366FF"/>
      <name val="Arial"/>
    </font>
    <font>
      <sz val="8.0"/>
      <color rgb="FFFF00FF"/>
      <name val="Arial"/>
    </font>
    <font>
      <sz val="8.0"/>
      <color rgb="FFFF6600"/>
      <name val="Arial"/>
    </font>
    <font>
      <sz val="8.0"/>
      <color rgb="FF0070C0"/>
      <name val="Arial"/>
    </font>
    <font>
      <sz val="8.0"/>
      <color rgb="FF0066CC"/>
      <name val="Arial"/>
    </font>
    <font>
      <b/>
      <sz val="13.0"/>
      <color rgb="FF000000"/>
      <name val="Arial"/>
    </font>
    <font>
      <b/>
      <sz val="12.0"/>
      <color theme="1"/>
      <name val="Arial"/>
    </font>
    <font>
      <b/>
      <u/>
      <sz val="14.0"/>
      <color theme="1"/>
      <name val="Arial"/>
    </font>
    <font>
      <u/>
      <sz val="11.0"/>
      <color theme="1"/>
      <name val="Arial"/>
    </font>
    <font>
      <u/>
      <sz val="11.0"/>
      <color theme="1"/>
      <name val="Arial"/>
    </font>
    <font>
      <b/>
      <color theme="1"/>
      <name val="Arial Narrow"/>
    </font>
    <font>
      <b/>
      <sz val="14.0"/>
      <color theme="1"/>
      <name val="Arial Black"/>
    </font>
    <font>
      <b/>
      <sz val="17.0"/>
      <color rgb="FF000000"/>
      <name val="Arial"/>
    </font>
    <font>
      <b/>
      <sz val="13.0"/>
      <color theme="1"/>
      <name val="Arial"/>
    </font>
    <font>
      <b/>
      <sz val="18.0"/>
      <color theme="1"/>
      <name val="Arial"/>
    </font>
    <font>
      <b/>
      <sz val="14.0"/>
      <color theme="1"/>
      <name val="Arial"/>
    </font>
  </fonts>
  <fills count="11">
    <fill>
      <patternFill patternType="none"/>
    </fill>
    <fill>
      <patternFill patternType="lightGray"/>
    </fill>
    <fill>
      <patternFill patternType="solid">
        <fgColor rgb="FFCFE2F3"/>
        <bgColor rgb="FFCFE2F3"/>
      </patternFill>
    </fill>
    <fill>
      <patternFill patternType="solid">
        <fgColor rgb="FFFFF2CC"/>
        <bgColor rgb="FFFFF2CC"/>
      </patternFill>
    </fill>
    <fill>
      <patternFill patternType="solid">
        <fgColor rgb="FFFFFFFF"/>
        <bgColor rgb="FFFFFFFF"/>
      </patternFill>
    </fill>
    <fill>
      <patternFill patternType="solid">
        <fgColor rgb="FF00FF00"/>
        <bgColor rgb="FF00FF00"/>
      </patternFill>
    </fill>
    <fill>
      <patternFill patternType="solid">
        <fgColor rgb="FFEFEFEF"/>
        <bgColor rgb="FFEFEFEF"/>
      </patternFill>
    </fill>
    <fill>
      <patternFill patternType="solid">
        <fgColor rgb="FFD9EAD3"/>
        <bgColor rgb="FFD9EAD3"/>
      </patternFill>
    </fill>
    <fill>
      <patternFill patternType="solid">
        <fgColor rgb="FFFABF8F"/>
        <bgColor rgb="FFFABF8F"/>
      </patternFill>
    </fill>
    <fill>
      <patternFill patternType="solid">
        <fgColor rgb="FFFDE9D9"/>
        <bgColor rgb="FFFDE9D9"/>
      </patternFill>
    </fill>
    <fill>
      <patternFill patternType="solid">
        <fgColor rgb="FFFFE599"/>
        <bgColor rgb="FFFFE599"/>
      </patternFill>
    </fill>
  </fills>
  <borders count="41">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border>
    <border>
      <right style="medium">
        <color rgb="FF000000"/>
      </right>
    </border>
    <border>
      <left style="medium">
        <color rgb="FF000000"/>
      </left>
      <bottom style="thin">
        <color rgb="FF000000"/>
      </bottom>
    </border>
    <border>
      <bottom style="thin">
        <color rgb="FF000000"/>
      </bottom>
    </border>
    <border>
      <right style="medium">
        <color rgb="FF000000"/>
      </right>
      <bottom style="thin">
        <color rgb="FF000000"/>
      </bottom>
    </border>
    <border>
      <right style="thin">
        <color rgb="FF000000"/>
      </right>
    </border>
    <border>
      <right style="thin">
        <color rgb="FF000000"/>
      </right>
      <bottom style="thin">
        <color rgb="FF000000"/>
      </bottom>
    </border>
    <border>
      <right style="thin">
        <color rgb="FF000000"/>
      </right>
      <bottom style="medium">
        <color rgb="FF000000"/>
      </bottom>
    </border>
    <border>
      <left style="medium">
        <color rgb="FF000000"/>
      </left>
      <right style="thin">
        <color rgb="FF000000"/>
      </right>
    </border>
    <border>
      <left style="medium">
        <color rgb="FF000000"/>
      </left>
      <right style="thin">
        <color rgb="FF000000"/>
      </right>
      <bottom style="medium">
        <color rgb="FF000000"/>
      </bottom>
    </border>
    <border>
      <left style="medium">
        <color rgb="FF000000"/>
      </left>
      <right style="thin">
        <color rgb="FF000000"/>
      </right>
      <bottom style="dotted">
        <color rgb="FF000000"/>
      </bottom>
    </border>
    <border>
      <right style="thin">
        <color rgb="FF000000"/>
      </right>
      <bottom style="hair">
        <color rgb="FF000000"/>
      </bottom>
    </border>
    <border>
      <left style="thin">
        <color rgb="FF000000"/>
      </left>
      <right style="thin">
        <color rgb="FF000000"/>
      </right>
      <top style="medium">
        <color rgb="FF000000"/>
      </top>
      <bottom style="hair">
        <color rgb="FF000000"/>
      </bottom>
    </border>
    <border>
      <right style="thin">
        <color rgb="FF000000"/>
      </right>
      <top style="medium">
        <color rgb="FF000000"/>
      </top>
      <bottom style="hair">
        <color rgb="FF000000"/>
      </bottom>
    </border>
    <border>
      <right style="thin">
        <color rgb="FF000000"/>
      </right>
      <top style="medium">
        <color rgb="FF000000"/>
      </top>
      <bottom style="dotted">
        <color rgb="FF000000"/>
      </bottom>
    </border>
    <border>
      <right style="medium">
        <color rgb="FF000000"/>
      </right>
      <top style="medium">
        <color rgb="FF000000"/>
      </top>
      <bottom style="dotted">
        <color rgb="FF000000"/>
      </bottom>
    </border>
    <border>
      <left style="thin">
        <color rgb="FF000000"/>
      </left>
      <right style="thin">
        <color rgb="FF000000"/>
      </right>
      <bottom style="hair">
        <color rgb="FF000000"/>
      </bottom>
    </border>
    <border>
      <right style="thin">
        <color rgb="FF000000"/>
      </right>
      <bottom style="dotted">
        <color rgb="FF000000"/>
      </bottom>
    </border>
    <border>
      <right style="medium">
        <color rgb="FF000000"/>
      </right>
      <bottom style="dotted">
        <color rgb="FF000000"/>
      </bottom>
    </border>
    <border>
      <left style="thin">
        <color rgb="FF000000"/>
      </left>
      <right style="thin">
        <color rgb="FF000000"/>
      </right>
      <bottom style="medium">
        <color rgb="FF000000"/>
      </bottom>
    </border>
    <border>
      <left style="thin">
        <color rgb="FF000000"/>
      </left>
      <right style="hair">
        <color rgb="FF000000"/>
      </right>
      <bottom style="hair">
        <color rgb="FF000000"/>
      </bottom>
    </border>
    <border>
      <right style="hair">
        <color rgb="FF000000"/>
      </right>
      <bottom style="hair">
        <color rgb="FF000000"/>
      </bottom>
    </border>
    <border>
      <left style="hair">
        <color rgb="FF000000"/>
      </left>
      <right style="hair">
        <color rgb="FF000000"/>
      </right>
      <top style="thin">
        <color rgb="FF000000"/>
      </top>
      <bottom style="hair">
        <color rgb="FF000000"/>
      </bottom>
    </border>
    <border>
      <right style="hair">
        <color rgb="FF000000"/>
      </right>
      <top style="thin">
        <color rgb="FF000000"/>
      </top>
      <bottom style="hair">
        <color rgb="FF000000"/>
      </bottom>
    </border>
    <border>
      <left style="hair">
        <color rgb="FF000000"/>
      </left>
      <right style="hair">
        <color rgb="FF000000"/>
      </right>
      <bottom style="hair">
        <color rgb="FF000000"/>
      </bottom>
    </border>
    <border>
      <left style="thin">
        <color rgb="FF000000"/>
      </left>
      <right style="hair">
        <color rgb="FF000000"/>
      </right>
      <bottom style="thin">
        <color rgb="FF000000"/>
      </bottom>
    </border>
    <border>
      <right style="hair">
        <color rgb="FF000000"/>
      </right>
      <bottom style="thin">
        <color rgb="FF000000"/>
      </bottom>
    </border>
    <border>
      <left style="hair">
        <color rgb="FF000000"/>
      </left>
      <right style="hair">
        <color rgb="FF000000"/>
      </right>
      <bottom style="thin">
        <color rgb="FF000000"/>
      </bottom>
    </border>
    <border>
      <left style="thin">
        <color rgb="FF000000"/>
      </left>
      <right style="thin">
        <color rgb="FF000000"/>
      </right>
      <top style="medium">
        <color rgb="FF000000"/>
      </top>
      <bottom style="medium">
        <color rgb="FF000000"/>
      </bottom>
    </border>
    <border>
      <right style="thin">
        <color rgb="FF000000"/>
      </right>
      <top style="medium">
        <color rgb="FF000000"/>
      </top>
      <bottom style="medium">
        <color rgb="FF000000"/>
      </bottom>
    </border>
  </borders>
  <cellStyleXfs count="1">
    <xf borderId="0" fillId="0" fontId="0" numFmtId="0" applyAlignment="1" applyFont="1"/>
  </cellStyleXfs>
  <cellXfs count="286">
    <xf borderId="0" fillId="0" fontId="0" numFmtId="0" xfId="0" applyAlignment="1" applyFont="1">
      <alignment readingOrder="0" shrinkToFit="0" vertical="center" wrapText="0"/>
    </xf>
    <xf borderId="0" fillId="0" fontId="1" numFmtId="0" xfId="0" applyAlignment="1" applyFont="1">
      <alignment horizontal="center" vertical="top"/>
    </xf>
    <xf borderId="0" fillId="0" fontId="2" numFmtId="0" xfId="0" applyAlignment="1" applyFont="1">
      <alignment vertical="center"/>
    </xf>
    <xf borderId="0" fillId="0" fontId="3" numFmtId="0" xfId="0" applyAlignment="1" applyFont="1">
      <alignment shrinkToFit="0" vertical="center" wrapText="1"/>
    </xf>
    <xf borderId="1" fillId="0" fontId="3" numFmtId="0" xfId="0" applyAlignment="1" applyBorder="1" applyFont="1">
      <alignment vertical="center"/>
    </xf>
    <xf borderId="1" fillId="0" fontId="2" numFmtId="0" xfId="0" applyAlignment="1" applyBorder="1" applyFont="1">
      <alignment vertical="center"/>
    </xf>
    <xf borderId="2" fillId="2" fontId="3" numFmtId="0" xfId="0" applyAlignment="1" applyBorder="1" applyFill="1" applyFont="1">
      <alignment vertical="center"/>
    </xf>
    <xf borderId="3" fillId="0" fontId="4" numFmtId="0" xfId="0" applyAlignment="1" applyBorder="1" applyFont="1">
      <alignment vertical="center"/>
    </xf>
    <xf borderId="4" fillId="0" fontId="4" numFmtId="0" xfId="0" applyAlignment="1" applyBorder="1" applyFont="1">
      <alignment vertical="center"/>
    </xf>
    <xf borderId="1" fillId="0" fontId="2" numFmtId="0" xfId="0" applyAlignment="1" applyBorder="1" applyFont="1">
      <alignment horizontal="center" vertical="center"/>
    </xf>
    <xf borderId="1" fillId="0" fontId="2" numFmtId="4" xfId="0" applyAlignment="1" applyBorder="1" applyFont="1" applyNumberFormat="1">
      <alignment vertical="center"/>
    </xf>
    <xf borderId="0" fillId="0" fontId="2" numFmtId="4" xfId="0" applyAlignment="1" applyFont="1" applyNumberFormat="1">
      <alignment vertical="center"/>
    </xf>
    <xf borderId="1" fillId="0" fontId="3" numFmtId="4" xfId="0" applyAlignment="1" applyBorder="1" applyFont="1" applyNumberFormat="1">
      <alignment vertical="center"/>
    </xf>
    <xf borderId="1" fillId="3" fontId="3" numFmtId="10" xfId="0" applyAlignment="1" applyBorder="1" applyFill="1" applyFont="1" applyNumberFormat="1">
      <alignment vertical="center"/>
    </xf>
    <xf borderId="1" fillId="0" fontId="3" numFmtId="10" xfId="0" applyAlignment="1" applyBorder="1" applyFont="1" applyNumberFormat="1">
      <alignment vertical="center"/>
    </xf>
    <xf borderId="0" fillId="0" fontId="2" numFmtId="0" xfId="0" applyAlignment="1" applyFont="1">
      <alignment shrinkToFit="0" vertical="center" wrapText="1"/>
    </xf>
    <xf borderId="0" fillId="0" fontId="2" numFmtId="0" xfId="0" applyAlignment="1" applyFont="1">
      <alignment horizontal="center" vertical="center"/>
    </xf>
    <xf borderId="0" fillId="0" fontId="5" numFmtId="0" xfId="0" applyAlignment="1" applyFont="1">
      <alignment horizontal="center" vertical="center"/>
    </xf>
    <xf borderId="0" fillId="0" fontId="6" numFmtId="0" xfId="0" applyAlignment="1" applyFont="1">
      <alignment horizontal="center" readingOrder="1" shrinkToFit="0" vertical="top" wrapText="1"/>
    </xf>
    <xf borderId="0" fillId="0" fontId="7" numFmtId="0" xfId="0" applyAlignment="1" applyFont="1">
      <alignment vertical="center"/>
    </xf>
    <xf borderId="0" fillId="0" fontId="7" numFmtId="0" xfId="0" applyAlignment="1" applyFont="1">
      <alignment shrinkToFit="0" vertical="center" wrapText="1"/>
    </xf>
    <xf borderId="0" fillId="0" fontId="7" numFmtId="0" xfId="0" applyAlignment="1" applyFont="1">
      <alignment horizontal="center" vertical="center"/>
    </xf>
    <xf borderId="0" fillId="0" fontId="5" numFmtId="0" xfId="0" applyAlignment="1" applyFont="1">
      <alignment vertical="center"/>
    </xf>
    <xf borderId="0" fillId="0" fontId="5" numFmtId="0" xfId="0" applyAlignment="1" applyFont="1">
      <alignment horizontal="center" shrinkToFit="0" vertical="center" wrapText="1"/>
    </xf>
    <xf borderId="0" fillId="0" fontId="5" numFmtId="0" xfId="0" applyAlignment="1" applyFont="1">
      <alignment horizontal="left" shrinkToFit="0" vertical="center" wrapText="1"/>
    </xf>
    <xf borderId="0" fillId="0" fontId="5" numFmtId="0" xfId="0" applyAlignment="1" applyFont="1">
      <alignment shrinkToFit="0" vertical="center" wrapText="1"/>
    </xf>
    <xf borderId="0" fillId="0" fontId="5" numFmtId="14" xfId="0" applyAlignment="1" applyFont="1" applyNumberFormat="1">
      <alignment vertical="center"/>
    </xf>
    <xf borderId="0" fillId="4" fontId="7" numFmtId="0" xfId="0" applyAlignment="1" applyFill="1" applyFont="1">
      <alignment vertical="top"/>
    </xf>
    <xf borderId="1" fillId="4" fontId="7" numFmtId="0" xfId="0" applyAlignment="1" applyBorder="1" applyFont="1">
      <alignment vertical="top"/>
    </xf>
    <xf borderId="1" fillId="4" fontId="7" numFmtId="0" xfId="0" applyAlignment="1" applyBorder="1" applyFont="1">
      <alignment shrinkToFit="0" vertical="top" wrapText="1"/>
    </xf>
    <xf borderId="1" fillId="4" fontId="7" numFmtId="0" xfId="0" applyAlignment="1" applyBorder="1" applyFont="1">
      <alignment horizontal="center" vertical="top"/>
    </xf>
    <xf borderId="1" fillId="4" fontId="7" numFmtId="4" xfId="0" applyAlignment="1" applyBorder="1" applyFont="1" applyNumberFormat="1">
      <alignment horizontal="center" vertical="top"/>
    </xf>
    <xf borderId="1" fillId="4" fontId="7" numFmtId="4" xfId="0" applyAlignment="1" applyBorder="1" applyFont="1" applyNumberFormat="1">
      <alignment vertical="top"/>
    </xf>
    <xf borderId="0" fillId="0" fontId="8" numFmtId="0" xfId="0" applyAlignment="1" applyFont="1">
      <alignment vertical="center"/>
    </xf>
    <xf borderId="1" fillId="0" fontId="8" numFmtId="0" xfId="0" applyAlignment="1" applyBorder="1" applyFont="1">
      <alignment vertical="center"/>
    </xf>
    <xf borderId="1" fillId="0" fontId="8" numFmtId="0" xfId="0" applyAlignment="1" applyBorder="1" applyFont="1">
      <alignment shrinkToFit="0" vertical="center" wrapText="1"/>
    </xf>
    <xf borderId="1" fillId="0" fontId="8" numFmtId="0" xfId="0" applyAlignment="1" applyBorder="1" applyFont="1">
      <alignment horizontal="center" vertical="center"/>
    </xf>
    <xf borderId="1" fillId="0" fontId="8" numFmtId="4" xfId="0" applyAlignment="1" applyBorder="1" applyFont="1" applyNumberFormat="1">
      <alignment horizontal="center" vertical="center"/>
    </xf>
    <xf borderId="1" fillId="0" fontId="8" numFmtId="4" xfId="0" applyAlignment="1" applyBorder="1" applyFont="1" applyNumberFormat="1">
      <alignment vertical="center"/>
    </xf>
    <xf borderId="0" fillId="0" fontId="9" numFmtId="0" xfId="0" applyAlignment="1" applyFont="1">
      <alignment vertical="center"/>
    </xf>
    <xf borderId="1" fillId="0" fontId="9" numFmtId="0" xfId="0" applyAlignment="1" applyBorder="1" applyFont="1">
      <alignment vertical="center"/>
    </xf>
    <xf borderId="1" fillId="0" fontId="9" numFmtId="0" xfId="0" applyAlignment="1" applyBorder="1" applyFont="1">
      <alignment shrinkToFit="0" vertical="center" wrapText="1"/>
    </xf>
    <xf borderId="1" fillId="0" fontId="9" numFmtId="0" xfId="0" applyAlignment="1" applyBorder="1" applyFont="1">
      <alignment horizontal="center" vertical="center"/>
    </xf>
    <xf borderId="1" fillId="0" fontId="9" numFmtId="4" xfId="0" applyAlignment="1" applyBorder="1" applyFont="1" applyNumberFormat="1">
      <alignment horizontal="center" vertical="center"/>
    </xf>
    <xf borderId="1" fillId="0" fontId="9" numFmtId="4" xfId="0" applyAlignment="1" applyBorder="1" applyFont="1" applyNumberFormat="1">
      <alignment vertical="center"/>
    </xf>
    <xf borderId="0" fillId="0" fontId="10" numFmtId="0" xfId="0" applyAlignment="1" applyFont="1">
      <alignment vertical="center"/>
    </xf>
    <xf borderId="1" fillId="0" fontId="10" numFmtId="0" xfId="0" applyAlignment="1" applyBorder="1" applyFont="1">
      <alignment vertical="center"/>
    </xf>
    <xf borderId="1" fillId="0" fontId="10" numFmtId="0" xfId="0" applyAlignment="1" applyBorder="1" applyFont="1">
      <alignment shrinkToFit="0" vertical="center" wrapText="1"/>
    </xf>
    <xf borderId="1" fillId="0" fontId="10" numFmtId="0" xfId="0" applyAlignment="1" applyBorder="1" applyFont="1">
      <alignment horizontal="center" vertical="center"/>
    </xf>
    <xf borderId="1" fillId="0" fontId="10" numFmtId="4" xfId="0" applyAlignment="1" applyBorder="1" applyFont="1" applyNumberFormat="1">
      <alignment horizontal="center" vertical="center"/>
    </xf>
    <xf borderId="1" fillId="0" fontId="10" numFmtId="4" xfId="0" applyAlignment="1" applyBorder="1" applyFont="1" applyNumberFormat="1">
      <alignment vertical="center"/>
    </xf>
    <xf borderId="0" fillId="0" fontId="11" numFmtId="0" xfId="0" applyAlignment="1" applyFont="1">
      <alignment vertical="center"/>
    </xf>
    <xf borderId="1" fillId="0" fontId="11" numFmtId="0" xfId="0" applyAlignment="1" applyBorder="1" applyFont="1">
      <alignment vertical="center"/>
    </xf>
    <xf borderId="1" fillId="0" fontId="11" numFmtId="0" xfId="0" applyAlignment="1" applyBorder="1" applyFont="1">
      <alignment shrinkToFit="0" vertical="center" wrapText="1"/>
    </xf>
    <xf borderId="1" fillId="0" fontId="11" numFmtId="0" xfId="0" applyAlignment="1" applyBorder="1" applyFont="1">
      <alignment horizontal="center" vertical="center"/>
    </xf>
    <xf borderId="1" fillId="0" fontId="11" numFmtId="4" xfId="0" applyAlignment="1" applyBorder="1" applyFont="1" applyNumberFormat="1">
      <alignment horizontal="center" vertical="center"/>
    </xf>
    <xf borderId="1" fillId="0" fontId="11" numFmtId="4" xfId="0" applyAlignment="1" applyBorder="1" applyFont="1" applyNumberFormat="1">
      <alignment vertical="center"/>
    </xf>
    <xf borderId="1" fillId="0" fontId="7" numFmtId="0" xfId="0" applyAlignment="1" applyBorder="1" applyFont="1">
      <alignment vertical="center"/>
    </xf>
    <xf borderId="1" fillId="0" fontId="7" numFmtId="0" xfId="0" applyAlignment="1" applyBorder="1" applyFont="1">
      <alignment shrinkToFit="0" vertical="center" wrapText="1"/>
    </xf>
    <xf borderId="1" fillId="0" fontId="7" numFmtId="0" xfId="0" applyAlignment="1" applyBorder="1" applyFont="1">
      <alignment horizontal="center" vertical="center"/>
    </xf>
    <xf borderId="1" fillId="0" fontId="7" numFmtId="4" xfId="0" applyAlignment="1" applyBorder="1" applyFont="1" applyNumberFormat="1">
      <alignment horizontal="center" vertical="center"/>
    </xf>
    <xf borderId="1" fillId="3" fontId="7" numFmtId="4" xfId="0" applyAlignment="1" applyBorder="1" applyFont="1" applyNumberFormat="1">
      <alignment horizontal="center" readingOrder="0" vertical="center"/>
    </xf>
    <xf borderId="1" fillId="0" fontId="7" numFmtId="4" xfId="0" applyAlignment="1" applyBorder="1" applyFont="1" applyNumberFormat="1">
      <alignment vertical="center"/>
    </xf>
    <xf borderId="0" fillId="0" fontId="12" numFmtId="0" xfId="0" applyAlignment="1" applyFont="1">
      <alignment vertical="center"/>
    </xf>
    <xf borderId="1" fillId="0" fontId="12" numFmtId="0" xfId="0" applyAlignment="1" applyBorder="1" applyFont="1">
      <alignment vertical="center"/>
    </xf>
    <xf borderId="1" fillId="0" fontId="12" numFmtId="0" xfId="0" applyAlignment="1" applyBorder="1" applyFont="1">
      <alignment shrinkToFit="0" vertical="center" wrapText="1"/>
    </xf>
    <xf borderId="1" fillId="0" fontId="12" numFmtId="0" xfId="0" applyAlignment="1" applyBorder="1" applyFont="1">
      <alignment horizontal="center" vertical="center"/>
    </xf>
    <xf borderId="1" fillId="0" fontId="12" numFmtId="4" xfId="0" applyAlignment="1" applyBorder="1" applyFont="1" applyNumberFormat="1">
      <alignment horizontal="center" vertical="center"/>
    </xf>
    <xf borderId="1" fillId="0" fontId="12" numFmtId="4" xfId="0" applyAlignment="1" applyBorder="1" applyFont="1" applyNumberFormat="1">
      <alignment vertical="center"/>
    </xf>
    <xf borderId="1" fillId="4" fontId="9" numFmtId="0" xfId="0" applyAlignment="1" applyBorder="1" applyFont="1">
      <alignment vertical="center"/>
    </xf>
    <xf borderId="1" fillId="4" fontId="9" numFmtId="0" xfId="0" applyAlignment="1" applyBorder="1" applyFont="1">
      <alignment shrinkToFit="0" vertical="center" wrapText="1"/>
    </xf>
    <xf borderId="1" fillId="4" fontId="9" numFmtId="0" xfId="0" applyAlignment="1" applyBorder="1" applyFont="1">
      <alignment horizontal="center" vertical="center"/>
    </xf>
    <xf borderId="1" fillId="4" fontId="9" numFmtId="4" xfId="0" applyAlignment="1" applyBorder="1" applyFont="1" applyNumberFormat="1">
      <alignment horizontal="center" vertical="center"/>
    </xf>
    <xf borderId="1" fillId="4" fontId="9" numFmtId="4" xfId="0" applyAlignment="1" applyBorder="1" applyFont="1" applyNumberFormat="1">
      <alignment vertical="center"/>
    </xf>
    <xf borderId="1" fillId="0" fontId="2" numFmtId="0" xfId="0" applyAlignment="1" applyBorder="1" applyFont="1">
      <alignment shrinkToFit="0" vertical="center" wrapText="1"/>
    </xf>
    <xf borderId="0" fillId="0" fontId="5" numFmtId="0" xfId="0" applyAlignment="1" applyFont="1">
      <alignment horizontal="right" vertical="center"/>
    </xf>
    <xf borderId="1" fillId="0" fontId="5" numFmtId="0" xfId="0" applyAlignment="1" applyBorder="1" applyFont="1">
      <alignment shrinkToFit="0" vertical="center" wrapText="1"/>
    </xf>
    <xf borderId="1" fillId="0" fontId="5" numFmtId="0" xfId="0" applyAlignment="1" applyBorder="1" applyFont="1">
      <alignment horizontal="center" vertical="center"/>
    </xf>
    <xf borderId="1" fillId="0" fontId="5" numFmtId="4" xfId="0" applyAlignment="1" applyBorder="1" applyFont="1" applyNumberFormat="1">
      <alignment horizontal="center" vertical="center"/>
    </xf>
    <xf borderId="0" fillId="0" fontId="7" numFmtId="4" xfId="0" applyAlignment="1" applyFont="1" applyNumberFormat="1">
      <alignment horizontal="center" vertical="center"/>
    </xf>
    <xf borderId="0" fillId="0" fontId="5" numFmtId="4" xfId="0" applyAlignment="1" applyFont="1" applyNumberFormat="1">
      <alignment horizontal="right" vertical="center"/>
    </xf>
    <xf borderId="0" fillId="0" fontId="7" numFmtId="4" xfId="0" applyAlignment="1" applyFont="1" applyNumberFormat="1">
      <alignment vertical="center"/>
    </xf>
    <xf borderId="1" fillId="3" fontId="13" numFmtId="10" xfId="0" applyAlignment="1" applyBorder="1" applyFont="1" applyNumberFormat="1">
      <alignment horizontal="center" vertical="center"/>
    </xf>
    <xf borderId="1" fillId="3" fontId="7" numFmtId="10" xfId="0" applyAlignment="1" applyBorder="1" applyFont="1" applyNumberFormat="1">
      <alignment horizontal="center" vertical="center"/>
    </xf>
    <xf quotePrefix="1" borderId="1" fillId="0" fontId="7" numFmtId="4" xfId="0" applyAlignment="1" applyBorder="1" applyFont="1" applyNumberFormat="1">
      <alignment vertical="center"/>
    </xf>
    <xf borderId="1" fillId="0" fontId="5" numFmtId="4" xfId="0" applyAlignment="1" applyBorder="1" applyFont="1" applyNumberFormat="1">
      <alignment vertical="center"/>
    </xf>
    <xf borderId="1" fillId="5" fontId="5" numFmtId="4" xfId="0" applyAlignment="1" applyBorder="1" applyFill="1" applyFont="1" applyNumberFormat="1">
      <alignment vertical="center"/>
    </xf>
    <xf borderId="0" fillId="0" fontId="7" numFmtId="164" xfId="0" applyAlignment="1" applyFont="1" applyNumberFormat="1">
      <alignment horizontal="center" vertical="center"/>
    </xf>
    <xf borderId="0" fillId="0" fontId="7" numFmtId="2" xfId="0" applyAlignment="1" applyFont="1" applyNumberFormat="1">
      <alignment vertical="center"/>
    </xf>
    <xf borderId="0" fillId="0" fontId="5" numFmtId="14" xfId="0" applyAlignment="1" applyFont="1" applyNumberFormat="1">
      <alignment horizontal="right" vertical="center"/>
    </xf>
    <xf borderId="0" fillId="0" fontId="7" numFmtId="14" xfId="0" applyAlignment="1" applyFont="1" applyNumberFormat="1">
      <alignment vertical="center"/>
    </xf>
    <xf borderId="1" fillId="0" fontId="8" numFmtId="0" xfId="0" applyAlignment="1" applyBorder="1" applyFont="1">
      <alignment shrinkToFit="0" vertical="center" wrapText="0"/>
    </xf>
    <xf borderId="1" fillId="0" fontId="8" numFmtId="4" xfId="0" applyAlignment="1" applyBorder="1" applyFont="1" applyNumberFormat="1">
      <alignment horizontal="right" vertical="center"/>
    </xf>
    <xf borderId="1" fillId="0" fontId="9" numFmtId="4" xfId="0" applyAlignment="1" applyBorder="1" applyFont="1" applyNumberFormat="1">
      <alignment horizontal="right" vertical="center"/>
    </xf>
    <xf borderId="1" fillId="0" fontId="10" numFmtId="4" xfId="0" applyAlignment="1" applyBorder="1" applyFont="1" applyNumberFormat="1">
      <alignment horizontal="right" vertical="center"/>
    </xf>
    <xf borderId="1" fillId="0" fontId="11" numFmtId="4" xfId="0" applyAlignment="1" applyBorder="1" applyFont="1" applyNumberFormat="1">
      <alignment horizontal="right" vertical="center"/>
    </xf>
    <xf borderId="1" fillId="0" fontId="7" numFmtId="4" xfId="0" applyAlignment="1" applyBorder="1" applyFont="1" applyNumberFormat="1">
      <alignment horizontal="right" vertical="center"/>
    </xf>
    <xf borderId="1" fillId="3" fontId="7" numFmtId="4" xfId="0" applyAlignment="1" applyBorder="1" applyFont="1" applyNumberFormat="1">
      <alignment horizontal="right" readingOrder="0" vertical="center"/>
    </xf>
    <xf borderId="1" fillId="0" fontId="12" numFmtId="4" xfId="0" applyAlignment="1" applyBorder="1" applyFont="1" applyNumberFormat="1">
      <alignment horizontal="right" vertical="center"/>
    </xf>
    <xf borderId="1" fillId="3" fontId="14" numFmtId="10" xfId="0" applyAlignment="1" applyBorder="1" applyFont="1" applyNumberFormat="1">
      <alignment horizontal="right" vertical="center"/>
    </xf>
    <xf borderId="1" fillId="3" fontId="7" numFmtId="10" xfId="0" applyAlignment="1" applyBorder="1" applyFont="1" applyNumberFormat="1">
      <alignment horizontal="right" vertical="center"/>
    </xf>
    <xf borderId="1" fillId="0" fontId="5" numFmtId="4" xfId="0" applyAlignment="1" applyBorder="1" applyFont="1" applyNumberFormat="1">
      <alignment horizontal="right" vertical="center"/>
    </xf>
    <xf borderId="0" fillId="0" fontId="7" numFmtId="0" xfId="0" applyAlignment="1" applyFont="1">
      <alignment horizontal="right" vertical="center"/>
    </xf>
    <xf borderId="0" fillId="0" fontId="7" numFmtId="0" xfId="0" applyAlignment="1" applyFont="1">
      <alignment shrinkToFit="0" vertical="center" wrapText="0"/>
    </xf>
    <xf borderId="0" fillId="0" fontId="7" numFmtId="14" xfId="0" applyAlignment="1" applyFont="1" applyNumberFormat="1">
      <alignment horizontal="right" vertical="center"/>
    </xf>
    <xf borderId="1" fillId="4" fontId="7" numFmtId="4" xfId="0" applyAlignment="1" applyBorder="1" applyFont="1" applyNumberFormat="1">
      <alignment horizontal="right" vertical="top"/>
    </xf>
    <xf borderId="1" fillId="0" fontId="7" numFmtId="0" xfId="0" applyAlignment="1" applyBorder="1" applyFont="1">
      <alignment horizontal="right" vertical="center"/>
    </xf>
    <xf borderId="1" fillId="3" fontId="14" numFmtId="10" xfId="0" applyAlignment="1" applyBorder="1" applyFont="1" applyNumberFormat="1">
      <alignment horizontal="center" vertical="center"/>
    </xf>
    <xf borderId="1" fillId="6" fontId="8" numFmtId="0" xfId="0" applyAlignment="1" applyBorder="1" applyFill="1" applyFont="1">
      <alignment vertical="center"/>
    </xf>
    <xf borderId="1" fillId="6" fontId="8" numFmtId="0" xfId="0" applyAlignment="1" applyBorder="1" applyFont="1">
      <alignment shrinkToFit="0" vertical="center" wrapText="1"/>
    </xf>
    <xf borderId="1" fillId="6" fontId="8" numFmtId="0" xfId="0" applyAlignment="1" applyBorder="1" applyFont="1">
      <alignment horizontal="center" vertical="center"/>
    </xf>
    <xf borderId="1" fillId="6" fontId="7" numFmtId="4" xfId="0" applyAlignment="1" applyBorder="1" applyFont="1" applyNumberFormat="1">
      <alignment horizontal="center" vertical="center"/>
    </xf>
    <xf borderId="1" fillId="6" fontId="8" numFmtId="4" xfId="0" applyAlignment="1" applyBorder="1" applyFont="1" applyNumberFormat="1">
      <alignment horizontal="right" vertical="center"/>
    </xf>
    <xf borderId="1" fillId="0" fontId="7" numFmtId="0" xfId="0" applyAlignment="1" applyBorder="1" applyFont="1">
      <alignment shrinkToFit="0" vertical="center" wrapText="0"/>
    </xf>
    <xf borderId="1" fillId="7" fontId="14" numFmtId="10" xfId="0" applyAlignment="1" applyBorder="1" applyFill="1" applyFont="1" applyNumberFormat="1">
      <alignment horizontal="center" vertical="center"/>
    </xf>
    <xf borderId="1" fillId="7" fontId="7" numFmtId="10" xfId="0" applyAlignment="1" applyBorder="1" applyFont="1" applyNumberFormat="1">
      <alignment horizontal="center" vertical="center"/>
    </xf>
    <xf borderId="0" fillId="0" fontId="15" numFmtId="0" xfId="0" applyAlignment="1" applyFont="1">
      <alignment horizontal="center" readingOrder="1" shrinkToFit="0" vertical="top" wrapText="1"/>
    </xf>
    <xf borderId="5" fillId="0" fontId="16" numFmtId="0" xfId="0" applyAlignment="1" applyBorder="1" applyFont="1">
      <alignment horizontal="center" shrinkToFit="0" vertical="center" wrapText="1"/>
    </xf>
    <xf borderId="6" fillId="0" fontId="4" numFmtId="0" xfId="0" applyAlignment="1" applyBorder="1" applyFont="1">
      <alignment vertical="center"/>
    </xf>
    <xf borderId="7" fillId="0" fontId="4" numFmtId="0" xfId="0" applyAlignment="1" applyBorder="1" applyFont="1">
      <alignment vertical="center"/>
    </xf>
    <xf borderId="8" fillId="0" fontId="4" numFmtId="0" xfId="0" applyAlignment="1" applyBorder="1" applyFont="1">
      <alignment vertical="center"/>
    </xf>
    <xf borderId="9" fillId="0" fontId="4" numFmtId="0" xfId="0" applyAlignment="1" applyBorder="1" applyFont="1">
      <alignment vertical="center"/>
    </xf>
    <xf borderId="10" fillId="0" fontId="4" numFmtId="0" xfId="0" applyAlignment="1" applyBorder="1" applyFont="1">
      <alignment vertical="center"/>
    </xf>
    <xf quotePrefix="1" borderId="11" fillId="4" fontId="3" numFmtId="0" xfId="0" applyAlignment="1" applyBorder="1" applyFont="1">
      <alignment horizontal="center" shrinkToFit="0" vertical="center" wrapText="1"/>
    </xf>
    <xf borderId="12" fillId="0" fontId="4" numFmtId="0" xfId="0" applyAlignment="1" applyBorder="1" applyFont="1">
      <alignment vertical="center"/>
    </xf>
    <xf borderId="11" fillId="4" fontId="2" numFmtId="0" xfId="0" applyAlignment="1" applyBorder="1" applyFont="1">
      <alignment vertical="bottom"/>
    </xf>
    <xf borderId="0" fillId="4" fontId="2" numFmtId="0" xfId="0" applyAlignment="1" applyFont="1">
      <alignment vertical="bottom"/>
    </xf>
    <xf borderId="12" fillId="4" fontId="2" numFmtId="0" xfId="0" applyAlignment="1" applyBorder="1" applyFont="1">
      <alignment vertical="bottom"/>
    </xf>
    <xf borderId="11" fillId="0" fontId="2" numFmtId="0" xfId="0" applyAlignment="1" applyBorder="1" applyFont="1">
      <alignment vertical="bottom"/>
    </xf>
    <xf borderId="0" fillId="0" fontId="2" numFmtId="0" xfId="0" applyAlignment="1" applyFont="1">
      <alignment shrinkToFit="0" vertical="bottom" wrapText="0"/>
    </xf>
    <xf borderId="0" fillId="0" fontId="2" numFmtId="0" xfId="0" applyAlignment="1" applyFont="1">
      <alignment vertical="bottom"/>
    </xf>
    <xf borderId="0" fillId="0" fontId="3" numFmtId="0" xfId="0" applyAlignment="1" applyFont="1">
      <alignment vertical="bottom"/>
    </xf>
    <xf borderId="12" fillId="0" fontId="2" numFmtId="0" xfId="0" applyAlignment="1" applyBorder="1" applyFont="1">
      <alignment vertical="bottom"/>
    </xf>
    <xf quotePrefix="1" borderId="0" fillId="0" fontId="3" numFmtId="17" xfId="0" applyAlignment="1" applyFont="1" applyNumberFormat="1">
      <alignment vertical="bottom"/>
    </xf>
    <xf borderId="11" fillId="0" fontId="17" numFmtId="0" xfId="0" applyAlignment="1" applyBorder="1" applyFont="1">
      <alignment horizontal="center" vertical="center"/>
    </xf>
    <xf borderId="11" fillId="0" fontId="4" numFmtId="0" xfId="0" applyAlignment="1" applyBorder="1" applyFont="1">
      <alignment vertical="center"/>
    </xf>
    <xf borderId="13" fillId="0" fontId="2" numFmtId="0" xfId="0" applyAlignment="1" applyBorder="1" applyFont="1">
      <alignment vertical="bottom"/>
    </xf>
    <xf borderId="14" fillId="0" fontId="2" numFmtId="0" xfId="0" applyAlignment="1" applyBorder="1" applyFont="1">
      <alignment vertical="bottom"/>
    </xf>
    <xf borderId="15" fillId="0" fontId="2" numFmtId="0" xfId="0" applyAlignment="1" applyBorder="1" applyFont="1">
      <alignment vertical="bottom"/>
    </xf>
    <xf borderId="11" fillId="8" fontId="2" numFmtId="0" xfId="0" applyAlignment="1" applyBorder="1" applyFill="1" applyFont="1">
      <alignment horizontal="center" vertical="bottom"/>
    </xf>
    <xf borderId="14" fillId="8" fontId="2" numFmtId="0" xfId="0" applyAlignment="1" applyBorder="1" applyFont="1">
      <alignment horizontal="center" vertical="bottom"/>
    </xf>
    <xf borderId="15" fillId="0" fontId="4" numFmtId="0" xfId="0" applyAlignment="1" applyBorder="1" applyFont="1">
      <alignment vertical="center"/>
    </xf>
    <xf borderId="13" fillId="8" fontId="2" numFmtId="0" xfId="0" applyAlignment="1" applyBorder="1" applyFont="1">
      <alignment horizontal="center" vertical="bottom"/>
    </xf>
    <xf borderId="14" fillId="0" fontId="4" numFmtId="0" xfId="0" applyAlignment="1" applyBorder="1" applyFont="1">
      <alignment vertical="center"/>
    </xf>
    <xf borderId="15" fillId="8" fontId="2" numFmtId="0" xfId="0" applyAlignment="1" applyBorder="1" applyFont="1">
      <alignment horizontal="center" vertical="bottom"/>
    </xf>
    <xf borderId="0" fillId="0" fontId="3" numFmtId="0" xfId="0" applyAlignment="1" applyFont="1">
      <alignment shrinkToFit="0" vertical="bottom" wrapText="0"/>
    </xf>
    <xf borderId="16" fillId="0" fontId="3" numFmtId="0" xfId="0" applyAlignment="1" applyBorder="1" applyFont="1">
      <alignment vertical="bottom"/>
    </xf>
    <xf borderId="0" fillId="4" fontId="3" numFmtId="4" xfId="0" applyAlignment="1" applyFont="1" applyNumberFormat="1">
      <alignment horizontal="right" vertical="bottom"/>
    </xf>
    <xf borderId="12" fillId="0" fontId="2" numFmtId="165" xfId="0" applyAlignment="1" applyBorder="1" applyFont="1" applyNumberFormat="1">
      <alignment vertical="bottom"/>
    </xf>
    <xf borderId="0" fillId="0" fontId="18" numFmtId="0" xfId="0" applyAlignment="1" applyFont="1">
      <alignment shrinkToFit="0" vertical="bottom" wrapText="0"/>
    </xf>
    <xf borderId="16" fillId="0" fontId="2" numFmtId="0" xfId="0" applyAlignment="1" applyBorder="1" applyFont="1">
      <alignment vertical="bottom"/>
    </xf>
    <xf borderId="0" fillId="0" fontId="2" numFmtId="4" xfId="0" applyAlignment="1" applyFont="1" applyNumberFormat="1">
      <alignment horizontal="right" vertical="bottom"/>
    </xf>
    <xf borderId="12" fillId="0" fontId="2" numFmtId="10" xfId="0" applyAlignment="1" applyBorder="1" applyFont="1" applyNumberFormat="1">
      <alignment horizontal="right" vertical="bottom"/>
    </xf>
    <xf borderId="12" fillId="0" fontId="2" numFmtId="166" xfId="0" applyAlignment="1" applyBorder="1" applyFont="1" applyNumberFormat="1">
      <alignment vertical="bottom"/>
    </xf>
    <xf borderId="14" fillId="0" fontId="2" numFmtId="0" xfId="0" applyAlignment="1" applyBorder="1" applyFont="1">
      <alignment shrinkToFit="0" vertical="bottom" wrapText="0"/>
    </xf>
    <xf borderId="17" fillId="0" fontId="2" numFmtId="0" xfId="0" applyAlignment="1" applyBorder="1" applyFont="1">
      <alignment vertical="bottom"/>
    </xf>
    <xf borderId="15" fillId="0" fontId="2" numFmtId="166" xfId="0" applyAlignment="1" applyBorder="1" applyFont="1" applyNumberFormat="1">
      <alignment vertical="bottom"/>
    </xf>
    <xf borderId="11" fillId="8" fontId="2" numFmtId="0" xfId="0" applyAlignment="1" applyBorder="1" applyFont="1">
      <alignment vertical="bottom"/>
    </xf>
    <xf borderId="0" fillId="8" fontId="2" numFmtId="0" xfId="0" applyAlignment="1" applyFont="1">
      <alignment vertical="bottom"/>
    </xf>
    <xf borderId="16" fillId="8" fontId="2" numFmtId="0" xfId="0" applyAlignment="1" applyBorder="1" applyFont="1">
      <alignment vertical="bottom"/>
    </xf>
    <xf borderId="12" fillId="8" fontId="2" numFmtId="166" xfId="0" applyAlignment="1" applyBorder="1" applyFont="1" applyNumberFormat="1">
      <alignment vertical="bottom"/>
    </xf>
    <xf borderId="0" fillId="8" fontId="2" numFmtId="0" xfId="0" applyAlignment="1" applyFont="1">
      <alignment shrinkToFit="0" vertical="bottom" wrapText="0"/>
    </xf>
    <xf borderId="0" fillId="8" fontId="2" numFmtId="4" xfId="0" applyAlignment="1" applyFont="1" applyNumberFormat="1">
      <alignment horizontal="right" vertical="bottom"/>
    </xf>
    <xf borderId="12" fillId="8" fontId="2" numFmtId="10" xfId="0" applyAlignment="1" applyBorder="1" applyFont="1" applyNumberFormat="1">
      <alignment horizontal="right" vertical="bottom"/>
    </xf>
    <xf borderId="0" fillId="7" fontId="2" numFmtId="10" xfId="0" applyAlignment="1" applyFont="1" applyNumberFormat="1">
      <alignment horizontal="right" readingOrder="0" vertical="bottom"/>
    </xf>
    <xf borderId="12" fillId="4" fontId="2" numFmtId="10" xfId="0" applyAlignment="1" applyBorder="1" applyFont="1" applyNumberFormat="1">
      <alignment horizontal="right" vertical="bottom"/>
    </xf>
    <xf borderId="0" fillId="0" fontId="19" numFmtId="0" xfId="0" applyAlignment="1" applyFont="1">
      <alignment vertical="bottom"/>
    </xf>
    <xf borderId="0" fillId="0" fontId="2" numFmtId="10" xfId="0" applyAlignment="1" applyFont="1" applyNumberFormat="1">
      <alignment vertical="bottom"/>
    </xf>
    <xf borderId="16" fillId="0" fontId="2" numFmtId="0" xfId="0" applyAlignment="1" applyBorder="1" applyFont="1">
      <alignment horizontal="right" vertical="bottom"/>
    </xf>
    <xf borderId="0" fillId="0" fontId="3" numFmtId="4" xfId="0" applyAlignment="1" applyFont="1" applyNumberFormat="1">
      <alignment horizontal="right" vertical="bottom"/>
    </xf>
    <xf borderId="12" fillId="0" fontId="2" numFmtId="10" xfId="0" applyAlignment="1" applyBorder="1" applyFont="1" applyNumberFormat="1">
      <alignment vertical="bottom"/>
    </xf>
    <xf borderId="0" fillId="0" fontId="2" numFmtId="10" xfId="0" applyAlignment="1" applyFont="1" applyNumberFormat="1">
      <alignment horizontal="right" vertical="bottom"/>
    </xf>
    <xf borderId="8" fillId="0" fontId="2" numFmtId="0" xfId="0" applyAlignment="1" applyBorder="1" applyFont="1">
      <alignment vertical="bottom"/>
    </xf>
    <xf borderId="9" fillId="0" fontId="2" numFmtId="0" xfId="0" applyAlignment="1" applyBorder="1" applyFont="1">
      <alignment vertical="bottom"/>
    </xf>
    <xf borderId="18" fillId="0" fontId="3" numFmtId="0" xfId="0" applyAlignment="1" applyBorder="1" applyFont="1">
      <alignment horizontal="right" vertical="bottom"/>
    </xf>
    <xf borderId="9" fillId="0" fontId="3" numFmtId="4" xfId="0" applyAlignment="1" applyBorder="1" applyFont="1" applyNumberFormat="1">
      <alignment horizontal="right" vertical="bottom"/>
    </xf>
    <xf borderId="10" fillId="0" fontId="2" numFmtId="0" xfId="0" applyAlignment="1" applyBorder="1" applyFont="1">
      <alignment vertical="bottom"/>
    </xf>
    <xf borderId="0" fillId="0" fontId="2" numFmtId="4" xfId="0" applyAlignment="1" applyFont="1" applyNumberFormat="1">
      <alignment vertical="bottom"/>
    </xf>
    <xf borderId="0" fillId="4" fontId="16" numFmtId="0" xfId="0" applyAlignment="1" applyFont="1">
      <alignment horizontal="center" shrinkToFit="0" vertical="center" wrapText="1"/>
    </xf>
    <xf borderId="0" fillId="0" fontId="3" numFmtId="0" xfId="0" applyAlignment="1" applyFont="1">
      <alignment shrinkToFit="0" vertical="center" wrapText="0"/>
    </xf>
    <xf borderId="0" fillId="0" fontId="3" numFmtId="0" xfId="0" applyAlignment="1" applyFont="1">
      <alignment vertical="center"/>
    </xf>
    <xf borderId="0" fillId="0" fontId="3" numFmtId="17" xfId="0" applyAlignment="1" applyFont="1" applyNumberFormat="1">
      <alignment vertical="center"/>
    </xf>
    <xf borderId="0" fillId="4" fontId="3" numFmtId="167" xfId="0" applyAlignment="1" applyFont="1" applyNumberFormat="1">
      <alignment horizontal="right" vertical="bottom"/>
    </xf>
    <xf borderId="0" fillId="4" fontId="2" numFmtId="168" xfId="0" applyAlignment="1" applyFont="1" applyNumberFormat="1">
      <alignment vertical="bottom"/>
    </xf>
    <xf borderId="9" fillId="4" fontId="2" numFmtId="0" xfId="0" applyAlignment="1" applyBorder="1" applyFont="1">
      <alignment vertical="bottom"/>
    </xf>
    <xf borderId="19" fillId="8" fontId="20" numFmtId="0" xfId="0" applyAlignment="1" applyBorder="1" applyFont="1">
      <alignment horizontal="center" vertical="center"/>
    </xf>
    <xf borderId="16" fillId="8" fontId="20" numFmtId="0" xfId="0" applyAlignment="1" applyBorder="1" applyFont="1">
      <alignment horizontal="center" vertical="center"/>
    </xf>
    <xf borderId="16" fillId="8" fontId="20" numFmtId="0" xfId="0" applyAlignment="1" applyBorder="1" applyFont="1">
      <alignment horizontal="center" vertical="bottom"/>
    </xf>
    <xf borderId="12" fillId="8" fontId="20" numFmtId="0" xfId="0" applyAlignment="1" applyBorder="1" applyFont="1">
      <alignment horizontal="center" vertical="bottom"/>
    </xf>
    <xf borderId="20" fillId="0" fontId="4" numFmtId="0" xfId="0" applyAlignment="1" applyBorder="1" applyFont="1">
      <alignment vertical="center"/>
    </xf>
    <xf borderId="18" fillId="0" fontId="4" numFmtId="0" xfId="0" applyAlignment="1" applyBorder="1" applyFont="1">
      <alignment vertical="center"/>
    </xf>
    <xf borderId="18" fillId="8" fontId="20" numFmtId="0" xfId="0" applyAlignment="1" applyBorder="1" applyFont="1">
      <alignment horizontal="center" vertical="bottom"/>
    </xf>
    <xf borderId="10" fillId="8" fontId="20" numFmtId="0" xfId="0" applyAlignment="1" applyBorder="1" applyFont="1">
      <alignment horizontal="center" vertical="bottom"/>
    </xf>
    <xf borderId="8" fillId="8" fontId="21" numFmtId="0" xfId="0" applyAlignment="1" applyBorder="1" applyFont="1">
      <alignment shrinkToFit="0" vertical="center" wrapText="0"/>
    </xf>
    <xf borderId="9" fillId="8" fontId="2" numFmtId="0" xfId="0" applyAlignment="1" applyBorder="1" applyFont="1">
      <alignment vertical="bottom"/>
    </xf>
    <xf borderId="10" fillId="8" fontId="2" numFmtId="0" xfId="0" applyAlignment="1" applyBorder="1" applyFont="1">
      <alignment vertical="bottom"/>
    </xf>
    <xf borderId="9" fillId="0" fontId="2" numFmtId="169" xfId="0" applyAlignment="1" applyBorder="1" applyFont="1" applyNumberFormat="1">
      <alignment vertical="bottom"/>
    </xf>
    <xf borderId="9" fillId="0" fontId="2" numFmtId="167" xfId="0" applyAlignment="1" applyBorder="1" applyFont="1" applyNumberFormat="1">
      <alignment vertical="bottom"/>
    </xf>
    <xf borderId="8" fillId="9" fontId="3" numFmtId="0" xfId="0" applyAlignment="1" applyBorder="1" applyFill="1" applyFont="1">
      <alignment vertical="bottom"/>
    </xf>
    <xf borderId="9" fillId="9" fontId="3" numFmtId="0" xfId="0" applyAlignment="1" applyBorder="1" applyFont="1">
      <alignment vertical="bottom"/>
    </xf>
    <xf borderId="9" fillId="9" fontId="2" numFmtId="0" xfId="0" applyAlignment="1" applyBorder="1" applyFont="1">
      <alignment vertical="bottom"/>
    </xf>
    <xf borderId="9" fillId="9" fontId="2" numFmtId="169" xfId="0" applyAlignment="1" applyBorder="1" applyFont="1" applyNumberFormat="1">
      <alignment vertical="bottom"/>
    </xf>
    <xf borderId="9" fillId="9" fontId="2" numFmtId="167" xfId="0" applyAlignment="1" applyBorder="1" applyFont="1" applyNumberFormat="1">
      <alignment vertical="bottom"/>
    </xf>
    <xf borderId="10" fillId="9" fontId="2" numFmtId="167" xfId="0" applyAlignment="1" applyBorder="1" applyFont="1" applyNumberFormat="1">
      <alignment vertical="bottom"/>
    </xf>
    <xf borderId="21" fillId="0" fontId="2" numFmtId="0" xfId="0" applyAlignment="1" applyBorder="1" applyFont="1">
      <alignment vertical="bottom"/>
    </xf>
    <xf borderId="22" fillId="0" fontId="2" numFmtId="0" xfId="0" applyAlignment="1" applyBorder="1" applyFont="1">
      <alignment vertical="bottom"/>
    </xf>
    <xf borderId="23" fillId="0" fontId="2" numFmtId="0" xfId="0" applyAlignment="1" applyBorder="1" applyFont="1">
      <alignment horizontal="center" vertical="bottom"/>
    </xf>
    <xf borderId="24" fillId="0" fontId="2" numFmtId="167" xfId="0" applyAlignment="1" applyBorder="1" applyFont="1" applyNumberFormat="1">
      <alignment horizontal="center" vertical="bottom"/>
    </xf>
    <xf borderId="25" fillId="0" fontId="2" numFmtId="167" xfId="0" applyAlignment="1" applyBorder="1" applyFont="1" applyNumberFormat="1">
      <alignment horizontal="right" vertical="bottom"/>
    </xf>
    <xf borderId="25" fillId="3" fontId="2" numFmtId="167" xfId="0" applyAlignment="1" applyBorder="1" applyFont="1" applyNumberFormat="1">
      <alignment horizontal="right" readingOrder="0" vertical="bottom"/>
    </xf>
    <xf borderId="26" fillId="0" fontId="2" numFmtId="167" xfId="0" applyAlignment="1" applyBorder="1" applyFont="1" applyNumberFormat="1">
      <alignment horizontal="right" vertical="bottom"/>
    </xf>
    <xf borderId="27" fillId="0" fontId="2" numFmtId="0" xfId="0" applyAlignment="1" applyBorder="1" applyFont="1">
      <alignment horizontal="center" vertical="bottom"/>
    </xf>
    <xf borderId="22" fillId="0" fontId="2" numFmtId="167" xfId="0" applyAlignment="1" applyBorder="1" applyFont="1" applyNumberFormat="1">
      <alignment horizontal="center" vertical="bottom"/>
    </xf>
    <xf borderId="28" fillId="0" fontId="2" numFmtId="167" xfId="0" applyAlignment="1" applyBorder="1" applyFont="1" applyNumberFormat="1">
      <alignment horizontal="right" vertical="bottom"/>
    </xf>
    <xf borderId="28" fillId="3" fontId="2" numFmtId="167" xfId="0" applyAlignment="1" applyBorder="1" applyFont="1" applyNumberFormat="1">
      <alignment horizontal="right" readingOrder="0" vertical="bottom"/>
    </xf>
    <xf borderId="29" fillId="0" fontId="2" numFmtId="167" xfId="0" applyAlignment="1" applyBorder="1" applyFont="1" applyNumberFormat="1">
      <alignment horizontal="right" vertical="bottom"/>
    </xf>
    <xf borderId="20" fillId="0" fontId="2" numFmtId="0" xfId="0" applyAlignment="1" applyBorder="1" applyFont="1">
      <alignment vertical="bottom"/>
    </xf>
    <xf borderId="18" fillId="0" fontId="2" numFmtId="0" xfId="0" applyAlignment="1" applyBorder="1" applyFont="1">
      <alignment vertical="bottom"/>
    </xf>
    <xf borderId="30" fillId="0" fontId="2" numFmtId="0" xfId="0" applyAlignment="1" applyBorder="1" applyFont="1">
      <alignment horizontal="center" vertical="bottom"/>
    </xf>
    <xf borderId="18" fillId="0" fontId="2" numFmtId="165" xfId="0" applyAlignment="1" applyBorder="1" applyFont="1" applyNumberFormat="1">
      <alignment horizontal="center" vertical="bottom"/>
    </xf>
    <xf borderId="18" fillId="0" fontId="2" numFmtId="167" xfId="0" applyAlignment="1" applyBorder="1" applyFont="1" applyNumberFormat="1">
      <alignment vertical="bottom"/>
    </xf>
    <xf borderId="18" fillId="3" fontId="2" numFmtId="167" xfId="0" applyAlignment="1" applyBorder="1" applyFont="1" applyNumberFormat="1">
      <alignment horizontal="right" readingOrder="0" vertical="bottom"/>
    </xf>
    <xf borderId="10" fillId="0" fontId="2" numFmtId="167" xfId="0" applyAlignment="1" applyBorder="1" applyFont="1" applyNumberFormat="1">
      <alignment horizontal="right" vertical="bottom"/>
    </xf>
    <xf borderId="8" fillId="9" fontId="3" numFmtId="0" xfId="0" applyAlignment="1" applyBorder="1" applyFont="1">
      <alignment shrinkToFit="0" vertical="bottom" wrapText="0"/>
    </xf>
    <xf borderId="18" fillId="9" fontId="2" numFmtId="167" xfId="0" applyAlignment="1" applyBorder="1" applyFont="1" applyNumberFormat="1">
      <alignment vertical="bottom"/>
    </xf>
    <xf borderId="10" fillId="9" fontId="3" numFmtId="167" xfId="0" applyAlignment="1" applyBorder="1" applyFont="1" applyNumberFormat="1">
      <alignment horizontal="right" vertical="bottom"/>
    </xf>
    <xf borderId="18" fillId="0" fontId="2" numFmtId="167" xfId="0" applyAlignment="1" applyBorder="1" applyFont="1" applyNumberFormat="1">
      <alignment horizontal="center" vertical="bottom"/>
    </xf>
    <xf borderId="18" fillId="0" fontId="2" numFmtId="167" xfId="0" applyAlignment="1" applyBorder="1" applyFont="1" applyNumberFormat="1">
      <alignment horizontal="right" vertical="bottom"/>
    </xf>
    <xf borderId="9" fillId="0" fontId="3" numFmtId="0" xfId="0" applyAlignment="1" applyBorder="1" applyFont="1">
      <alignment vertical="bottom"/>
    </xf>
    <xf borderId="13" fillId="9" fontId="3" numFmtId="0" xfId="0" applyAlignment="1" applyBorder="1" applyFont="1">
      <alignment vertical="bottom"/>
    </xf>
    <xf borderId="14" fillId="9" fontId="3" numFmtId="0" xfId="0" applyAlignment="1" applyBorder="1" applyFont="1">
      <alignment vertical="bottom"/>
    </xf>
    <xf borderId="14" fillId="9" fontId="2" numFmtId="0" xfId="0" applyAlignment="1" applyBorder="1" applyFont="1">
      <alignment vertical="bottom"/>
    </xf>
    <xf borderId="14" fillId="9" fontId="2" numFmtId="169" xfId="0" applyAlignment="1" applyBorder="1" applyFont="1" applyNumberFormat="1">
      <alignment vertical="bottom"/>
    </xf>
    <xf borderId="14" fillId="9" fontId="2" numFmtId="167" xfId="0" applyAlignment="1" applyBorder="1" applyFont="1" applyNumberFormat="1">
      <alignment vertical="bottom"/>
    </xf>
    <xf borderId="15" fillId="9" fontId="2" numFmtId="167" xfId="0" applyAlignment="1" applyBorder="1" applyFont="1" applyNumberFormat="1">
      <alignment vertical="bottom"/>
    </xf>
    <xf borderId="31" fillId="0" fontId="2" numFmtId="0" xfId="0" applyAlignment="1" applyBorder="1" applyFont="1">
      <alignment shrinkToFit="0" vertical="center" wrapText="1"/>
    </xf>
    <xf borderId="32" fillId="0" fontId="2" numFmtId="167" xfId="0" applyAlignment="1" applyBorder="1" applyFont="1" applyNumberFormat="1">
      <alignment shrinkToFit="0" vertical="center" wrapText="1"/>
    </xf>
    <xf borderId="33" fillId="0" fontId="2" numFmtId="167" xfId="0" applyAlignment="1" applyBorder="1" applyFont="1" applyNumberFormat="1">
      <alignment horizontal="center" shrinkToFit="0" vertical="center" wrapText="1"/>
    </xf>
    <xf borderId="34" fillId="0" fontId="2" numFmtId="167" xfId="0" applyAlignment="1" applyBorder="1" applyFont="1" applyNumberFormat="1">
      <alignment horizontal="right" shrinkToFit="0" vertical="center" wrapText="1"/>
    </xf>
    <xf borderId="34" fillId="0" fontId="2" numFmtId="167" xfId="0" applyAlignment="1" applyBorder="1" applyFont="1" applyNumberFormat="1">
      <alignment vertical="center"/>
    </xf>
    <xf borderId="34" fillId="3" fontId="2" numFmtId="167" xfId="0" applyAlignment="1" applyBorder="1" applyFont="1" applyNumberFormat="1">
      <alignment horizontal="right" readingOrder="0" shrinkToFit="0" vertical="center" wrapText="1"/>
    </xf>
    <xf borderId="31" fillId="0" fontId="2" numFmtId="170" xfId="0" applyAlignment="1" applyBorder="1" applyFont="1" applyNumberFormat="1">
      <alignment vertical="center"/>
    </xf>
    <xf borderId="32" fillId="0" fontId="2" numFmtId="0" xfId="0" applyAlignment="1" applyBorder="1" applyFont="1">
      <alignment shrinkToFit="0" vertical="center" wrapText="1"/>
    </xf>
    <xf borderId="35" fillId="0" fontId="2" numFmtId="167" xfId="0" applyAlignment="1" applyBorder="1" applyFont="1" applyNumberFormat="1">
      <alignment horizontal="center" vertical="center"/>
    </xf>
    <xf borderId="32" fillId="0" fontId="2" numFmtId="167" xfId="0" applyAlignment="1" applyBorder="1" applyFont="1" applyNumberFormat="1">
      <alignment horizontal="right" vertical="center"/>
    </xf>
    <xf borderId="32" fillId="0" fontId="2" numFmtId="167" xfId="0" applyAlignment="1" applyBorder="1" applyFont="1" applyNumberFormat="1">
      <alignment vertical="center"/>
    </xf>
    <xf borderId="32" fillId="3" fontId="2" numFmtId="167" xfId="0" applyAlignment="1" applyBorder="1" applyFont="1" applyNumberFormat="1">
      <alignment horizontal="right" readingOrder="0" vertical="center"/>
    </xf>
    <xf borderId="36" fillId="0" fontId="2" numFmtId="170" xfId="0" applyAlignment="1" applyBorder="1" applyFont="1" applyNumberFormat="1">
      <alignment vertical="bottom"/>
    </xf>
    <xf borderId="37" fillId="0" fontId="2" numFmtId="0" xfId="0" applyAlignment="1" applyBorder="1" applyFont="1">
      <alignment vertical="bottom"/>
    </xf>
    <xf borderId="38" fillId="0" fontId="2" numFmtId="167" xfId="0" applyAlignment="1" applyBorder="1" applyFont="1" applyNumberFormat="1">
      <alignment horizontal="center" vertical="bottom"/>
    </xf>
    <xf borderId="37" fillId="0" fontId="2" numFmtId="167" xfId="0" applyAlignment="1" applyBorder="1" applyFont="1" applyNumberFormat="1">
      <alignment horizontal="right" vertical="bottom"/>
    </xf>
    <xf borderId="37" fillId="0" fontId="2" numFmtId="167" xfId="0" applyAlignment="1" applyBorder="1" applyFont="1" applyNumberFormat="1">
      <alignment vertical="bottom"/>
    </xf>
    <xf borderId="37" fillId="3" fontId="2" numFmtId="167" xfId="0" applyAlignment="1" applyBorder="1" applyFont="1" applyNumberFormat="1">
      <alignment horizontal="right" readingOrder="0" vertical="bottom"/>
    </xf>
    <xf quotePrefix="1" borderId="8" fillId="9" fontId="3" numFmtId="0" xfId="0" applyAlignment="1" applyBorder="1" applyFont="1">
      <alignment vertical="bottom"/>
    </xf>
    <xf quotePrefix="1" borderId="20" fillId="0" fontId="2" numFmtId="0" xfId="0" applyAlignment="1" applyBorder="1" applyFont="1">
      <alignment vertical="bottom"/>
    </xf>
    <xf borderId="39" fillId="0" fontId="2" numFmtId="0" xfId="0" applyAlignment="1" applyBorder="1" applyFont="1">
      <alignment horizontal="center" vertical="bottom"/>
    </xf>
    <xf borderId="40" fillId="0" fontId="2" numFmtId="10" xfId="0" applyAlignment="1" applyBorder="1" applyFont="1" applyNumberFormat="1">
      <alignment horizontal="center" vertical="bottom"/>
    </xf>
    <xf borderId="40" fillId="0" fontId="2" numFmtId="167" xfId="0" applyAlignment="1" applyBorder="1" applyFont="1" applyNumberFormat="1">
      <alignment vertical="bottom"/>
    </xf>
    <xf borderId="40" fillId="3" fontId="2" numFmtId="167" xfId="0" applyAlignment="1" applyBorder="1" applyFont="1" applyNumberFormat="1">
      <alignment horizontal="right" readingOrder="0" vertical="bottom"/>
    </xf>
    <xf borderId="8" fillId="8" fontId="3" numFmtId="0" xfId="0" applyAlignment="1" applyBorder="1" applyFont="1">
      <alignment shrinkToFit="0" vertical="bottom" wrapText="0"/>
    </xf>
    <xf borderId="9" fillId="8" fontId="2" numFmtId="167" xfId="0" applyAlignment="1" applyBorder="1" applyFont="1" applyNumberFormat="1">
      <alignment vertical="bottom"/>
    </xf>
    <xf borderId="10" fillId="8" fontId="3" numFmtId="167" xfId="0" applyAlignment="1" applyBorder="1" applyFont="1" applyNumberFormat="1">
      <alignment horizontal="right" vertical="bottom"/>
    </xf>
    <xf borderId="0" fillId="0" fontId="2" numFmtId="0" xfId="0" applyAlignment="1" applyFont="1">
      <alignment horizontal="left" vertical="center"/>
    </xf>
    <xf borderId="0" fillId="0" fontId="22" numFmtId="0" xfId="0" applyAlignment="1" applyFont="1">
      <alignment horizontal="center" readingOrder="1" shrinkToFit="0" vertical="top" wrapText="1"/>
    </xf>
    <xf borderId="0" fillId="0" fontId="23" numFmtId="0" xfId="0" applyAlignment="1" applyFont="1">
      <alignment horizontal="left" shrinkToFit="0" vertical="center" wrapText="1"/>
    </xf>
    <xf borderId="0" fillId="0" fontId="24" numFmtId="0" xfId="0" applyAlignment="1" applyFont="1">
      <alignment horizontal="left" vertical="center"/>
    </xf>
    <xf borderId="0" fillId="0" fontId="3" numFmtId="0" xfId="0" applyAlignment="1" applyFont="1">
      <alignment horizontal="center" vertical="center"/>
    </xf>
    <xf borderId="0" fillId="0" fontId="25" numFmtId="0" xfId="0" applyAlignment="1" applyFont="1">
      <alignment horizontal="center" vertical="center"/>
    </xf>
    <xf borderId="1" fillId="3" fontId="3" numFmtId="0" xfId="0" applyAlignment="1" applyBorder="1" applyFont="1">
      <alignment horizontal="center" vertical="center"/>
    </xf>
    <xf borderId="1" fillId="3" fontId="3" numFmtId="0" xfId="0" applyAlignment="1" applyBorder="1" applyFont="1">
      <alignment horizontal="center" shrinkToFit="0" vertical="center" wrapText="1"/>
    </xf>
    <xf borderId="1" fillId="3" fontId="16" numFmtId="0" xfId="0" applyAlignment="1" applyBorder="1" applyFont="1">
      <alignment horizontal="left" vertical="center"/>
    </xf>
    <xf borderId="1" fillId="3" fontId="2" numFmtId="0" xfId="0" applyAlignment="1" applyBorder="1" applyFont="1">
      <alignment shrinkToFit="0" vertical="center" wrapText="1"/>
    </xf>
    <xf borderId="1" fillId="3" fontId="2" numFmtId="0" xfId="0" applyAlignment="1" applyBorder="1" applyFont="1">
      <alignment horizontal="center" vertical="center"/>
    </xf>
    <xf borderId="1" fillId="3" fontId="2" numFmtId="0" xfId="0" applyAlignment="1" applyBorder="1" applyFont="1">
      <alignment vertical="center"/>
    </xf>
    <xf borderId="1" fillId="3" fontId="3" numFmtId="0" xfId="0" applyAlignment="1" applyBorder="1" applyFont="1">
      <alignment horizontal="left" vertical="center"/>
    </xf>
    <xf borderId="2" fillId="3" fontId="3" numFmtId="0" xfId="0" applyAlignment="1" applyBorder="1" applyFont="1">
      <alignment shrinkToFit="0" vertical="center" wrapText="1"/>
    </xf>
    <xf borderId="1" fillId="0" fontId="3" numFmtId="0" xfId="0" applyAlignment="1" applyBorder="1" applyFont="1">
      <alignment horizontal="left" vertical="center"/>
    </xf>
    <xf borderId="1" fillId="0" fontId="3" numFmtId="0" xfId="0" applyAlignment="1" applyBorder="1" applyFont="1">
      <alignment shrinkToFit="0" vertical="center" wrapText="1"/>
    </xf>
    <xf borderId="1" fillId="0" fontId="2" numFmtId="0" xfId="0" applyAlignment="1" applyBorder="1" applyFont="1">
      <alignment horizontal="left" vertical="center"/>
    </xf>
    <xf borderId="1" fillId="0" fontId="2" numFmtId="10" xfId="0" applyAlignment="1" applyBorder="1" applyFont="1" applyNumberFormat="1">
      <alignment horizontal="center" vertical="center"/>
    </xf>
    <xf borderId="1" fillId="10" fontId="2" numFmtId="4" xfId="0" applyAlignment="1" applyBorder="1" applyFill="1" applyFont="1" applyNumberFormat="1">
      <alignment horizontal="center" readingOrder="0" vertical="center"/>
    </xf>
    <xf borderId="1" fillId="3" fontId="3" numFmtId="0" xfId="0" applyAlignment="1" applyBorder="1" applyFont="1">
      <alignment shrinkToFit="0" vertical="center" wrapText="1"/>
    </xf>
    <xf borderId="1" fillId="3" fontId="2" numFmtId="4" xfId="0" applyAlignment="1" applyBorder="1" applyFont="1" applyNumberFormat="1">
      <alignment vertical="center"/>
    </xf>
    <xf borderId="1" fillId="3" fontId="3" numFmtId="4" xfId="0" applyAlignment="1" applyBorder="1" applyFont="1" applyNumberFormat="1">
      <alignment vertical="center"/>
    </xf>
    <xf borderId="1" fillId="3" fontId="3" numFmtId="0" xfId="0" applyAlignment="1" applyBorder="1" applyFont="1">
      <alignment vertical="center"/>
    </xf>
    <xf borderId="1" fillId="10" fontId="2" numFmtId="0" xfId="0" applyAlignment="1" applyBorder="1" applyFont="1">
      <alignment horizontal="center" readingOrder="0"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6.83" defaultRowHeight="15.0"/>
  <cols>
    <col customWidth="1" min="4" max="4" width="53.0"/>
  </cols>
  <sheetData>
    <row r="2">
      <c r="C2" s="1" t="s">
        <v>0</v>
      </c>
    </row>
    <row r="3">
      <c r="C3" s="1" t="s">
        <v>1</v>
      </c>
    </row>
    <row r="5">
      <c r="C5" s="2" t="s">
        <v>2</v>
      </c>
      <c r="D5" s="3" t="s">
        <v>3</v>
      </c>
    </row>
    <row r="8">
      <c r="C8" s="4" t="s">
        <v>4</v>
      </c>
      <c r="D8" s="4"/>
      <c r="E8" s="4" t="s">
        <v>5</v>
      </c>
      <c r="F8" s="5"/>
      <c r="G8" s="5"/>
      <c r="H8" s="5"/>
      <c r="I8" s="5"/>
    </row>
    <row r="9">
      <c r="C9" s="4" t="s">
        <v>6</v>
      </c>
      <c r="D9" s="4"/>
      <c r="E9" s="4" t="s">
        <v>7</v>
      </c>
      <c r="F9" s="5"/>
      <c r="G9" s="5"/>
      <c r="H9" s="5"/>
      <c r="I9" s="5"/>
    </row>
    <row r="10">
      <c r="C10" s="5"/>
      <c r="D10" s="5"/>
      <c r="E10" s="5"/>
      <c r="F10" s="5"/>
      <c r="G10" s="5"/>
      <c r="H10" s="5"/>
      <c r="I10" s="5"/>
    </row>
    <row r="11">
      <c r="C11" s="6" t="s">
        <v>8</v>
      </c>
      <c r="D11" s="7"/>
      <c r="E11" s="7"/>
      <c r="F11" s="7"/>
      <c r="G11" s="7"/>
      <c r="H11" s="7"/>
      <c r="I11" s="8"/>
    </row>
    <row r="12">
      <c r="C12" s="5"/>
      <c r="D12" s="5"/>
      <c r="E12" s="5"/>
      <c r="F12" s="5"/>
      <c r="G12" s="5"/>
      <c r="H12" s="5"/>
      <c r="I12" s="5"/>
    </row>
    <row r="13">
      <c r="C13" s="9">
        <v>1.0</v>
      </c>
      <c r="D13" s="5" t="s">
        <v>9</v>
      </c>
      <c r="E13" s="5"/>
      <c r="F13" s="5"/>
      <c r="G13" s="5"/>
      <c r="H13" s="5"/>
      <c r="I13" s="10">
        <f>Estructura!G346</f>
        <v>0</v>
      </c>
      <c r="K13" s="11"/>
    </row>
    <row r="14">
      <c r="C14" s="9">
        <v>2.0</v>
      </c>
      <c r="D14" s="5" t="s">
        <v>10</v>
      </c>
      <c r="E14" s="5"/>
      <c r="F14" s="5"/>
      <c r="G14" s="5"/>
      <c r="H14" s="5"/>
      <c r="I14" s="10">
        <f>Arquitectura!G443</f>
        <v>0</v>
      </c>
      <c r="K14" s="11"/>
    </row>
    <row r="15">
      <c r="C15" s="9">
        <v>3.0</v>
      </c>
      <c r="D15" s="5" t="s">
        <v>11</v>
      </c>
      <c r="E15" s="5"/>
      <c r="F15" s="5"/>
      <c r="G15" s="5"/>
      <c r="H15" s="5"/>
      <c r="I15" s="10">
        <f>Sanitaria!G651</f>
        <v>0</v>
      </c>
      <c r="K15" s="11"/>
    </row>
    <row r="16">
      <c r="C16" s="9">
        <v>4.0</v>
      </c>
      <c r="D16" s="5" t="s">
        <v>12</v>
      </c>
      <c r="E16" s="5"/>
      <c r="F16" s="5"/>
      <c r="G16" s="5"/>
      <c r="H16" s="5"/>
      <c r="I16" s="10">
        <f>Electrico!G916</f>
        <v>0</v>
      </c>
      <c r="K16" s="11"/>
    </row>
    <row r="17">
      <c r="C17" s="9">
        <v>5.0</v>
      </c>
      <c r="D17" s="5" t="s">
        <v>13</v>
      </c>
      <c r="E17" s="5"/>
      <c r="F17" s="5"/>
      <c r="G17" s="5"/>
      <c r="H17" s="5"/>
      <c r="I17" s="10">
        <f>'Mecánica'!G658</f>
        <v>0</v>
      </c>
      <c r="K17" s="11"/>
    </row>
    <row r="18">
      <c r="C18" s="5"/>
      <c r="D18" s="5"/>
      <c r="E18" s="5"/>
      <c r="F18" s="5" t="s">
        <v>14</v>
      </c>
      <c r="G18" s="5"/>
      <c r="H18" s="5" t="s">
        <v>15</v>
      </c>
      <c r="I18" s="10">
        <f>SUM(I13:I17)</f>
        <v>0</v>
      </c>
      <c r="K18" s="11"/>
    </row>
    <row r="19">
      <c r="C19" s="5"/>
      <c r="D19" s="4"/>
      <c r="E19" s="5"/>
      <c r="F19" s="5"/>
      <c r="G19" s="5"/>
      <c r="H19" s="5"/>
      <c r="I19" s="5"/>
    </row>
    <row r="20">
      <c r="C20" s="5"/>
      <c r="D20" s="4" t="s">
        <v>16</v>
      </c>
      <c r="E20" s="5"/>
      <c r="F20" s="5"/>
      <c r="G20" s="4"/>
      <c r="H20" s="4"/>
      <c r="I20" s="12">
        <f>I18</f>
        <v>0</v>
      </c>
    </row>
    <row r="21">
      <c r="C21" s="5"/>
      <c r="D21" s="4" t="s">
        <v>17</v>
      </c>
      <c r="E21" s="5"/>
      <c r="F21" s="5"/>
      <c r="G21" s="13" t="str">
        <f>'Resumen GGU'!H23</f>
        <v>#DIV/0!</v>
      </c>
      <c r="H21" s="4"/>
      <c r="I21" s="12" t="str">
        <f>round(G21*I20,2)</f>
        <v>#DIV/0!</v>
      </c>
    </row>
    <row r="22">
      <c r="C22" s="5"/>
      <c r="D22" s="4" t="s">
        <v>18</v>
      </c>
      <c r="E22" s="5"/>
      <c r="F22" s="5"/>
      <c r="G22" s="13" t="str">
        <f>'Resumen GGU'!E24</f>
        <v/>
      </c>
      <c r="H22" s="4"/>
      <c r="I22" s="12">
        <f>round(G22*I20,2)</f>
        <v>0</v>
      </c>
    </row>
    <row r="23">
      <c r="C23" s="5"/>
      <c r="D23" s="4"/>
      <c r="E23" s="5"/>
      <c r="F23" s="5"/>
      <c r="G23" s="4"/>
      <c r="H23" s="4"/>
      <c r="I23" s="4" t="s">
        <v>19</v>
      </c>
    </row>
    <row r="24">
      <c r="C24" s="5"/>
      <c r="D24" s="4" t="s">
        <v>20</v>
      </c>
      <c r="E24" s="5"/>
      <c r="F24" s="5"/>
      <c r="G24" s="4"/>
      <c r="H24" s="4"/>
      <c r="I24" s="12" t="str">
        <f>SUM(I20:I22)</f>
        <v>#DIV/0!</v>
      </c>
    </row>
    <row r="25">
      <c r="C25" s="5"/>
      <c r="D25" s="4" t="s">
        <v>21</v>
      </c>
      <c r="E25" s="5"/>
      <c r="F25" s="5"/>
      <c r="G25" s="14">
        <v>0.18</v>
      </c>
      <c r="H25" s="4"/>
      <c r="I25" s="12" t="str">
        <f>round(G25*I24,2)</f>
        <v>#DIV/0!</v>
      </c>
    </row>
    <row r="26">
      <c r="C26" s="5"/>
      <c r="D26" s="4"/>
      <c r="E26" s="5"/>
      <c r="F26" s="5"/>
      <c r="G26" s="4"/>
      <c r="H26" s="4"/>
      <c r="I26" s="4"/>
    </row>
    <row r="27">
      <c r="C27" s="5"/>
      <c r="D27" s="4"/>
      <c r="E27" s="5"/>
      <c r="F27" s="5"/>
      <c r="G27" s="4"/>
      <c r="H27" s="4"/>
      <c r="I27" s="4"/>
    </row>
    <row r="28">
      <c r="C28" s="5"/>
      <c r="D28" s="5" t="s">
        <v>22</v>
      </c>
      <c r="E28" s="5"/>
      <c r="F28" s="5"/>
      <c r="G28" s="4"/>
      <c r="H28" s="4"/>
      <c r="I28" s="12" t="str">
        <f>round(SUM(I24:I25),2)</f>
        <v>#DIV/0!</v>
      </c>
    </row>
  </sheetData>
  <mergeCells count="4">
    <mergeCell ref="C2:H2"/>
    <mergeCell ref="C3:H3"/>
    <mergeCell ref="D5:I5"/>
    <mergeCell ref="C11:I11"/>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6.83" defaultRowHeight="15.0"/>
  <cols>
    <col customWidth="1" min="2" max="2" width="19.67"/>
    <col customWidth="1" min="3" max="3" width="72.33"/>
  </cols>
  <sheetData>
    <row r="1">
      <c r="B1" s="262"/>
      <c r="C1" s="15"/>
      <c r="D1" s="16"/>
      <c r="E1" s="16"/>
      <c r="F1" s="16"/>
      <c r="G1" s="16"/>
      <c r="H1" s="16"/>
    </row>
    <row r="2">
      <c r="B2" s="263" t="s">
        <v>5566</v>
      </c>
      <c r="I2" s="264"/>
    </row>
    <row r="3">
      <c r="B3" s="264"/>
      <c r="C3" s="264"/>
      <c r="D3" s="264"/>
      <c r="E3" s="264"/>
      <c r="F3" s="264"/>
      <c r="G3" s="264"/>
      <c r="H3" s="264"/>
      <c r="I3" s="264"/>
    </row>
    <row r="4">
      <c r="B4" s="264" t="s">
        <v>3</v>
      </c>
    </row>
    <row r="5">
      <c r="B5" s="262"/>
      <c r="C5" s="15"/>
      <c r="D5" s="16"/>
      <c r="E5" s="16"/>
      <c r="F5" s="16"/>
      <c r="G5" s="16"/>
      <c r="H5" s="16"/>
    </row>
    <row r="6">
      <c r="B6" s="265" t="s">
        <v>5588</v>
      </c>
      <c r="F6" s="266"/>
      <c r="G6" s="267" t="s">
        <v>7</v>
      </c>
      <c r="H6" s="16"/>
    </row>
    <row r="7">
      <c r="B7" s="262"/>
      <c r="C7" s="15"/>
      <c r="D7" s="16"/>
      <c r="E7" s="16"/>
      <c r="F7" s="16"/>
      <c r="G7" s="16"/>
      <c r="H7" s="16"/>
    </row>
    <row r="8">
      <c r="B8" s="262"/>
      <c r="C8" s="3" t="s">
        <v>5589</v>
      </c>
      <c r="D8" s="266">
        <v>18.0</v>
      </c>
      <c r="E8" s="16"/>
      <c r="F8" s="16"/>
      <c r="G8" s="16"/>
      <c r="H8" s="16"/>
    </row>
    <row r="9">
      <c r="B9" s="262"/>
      <c r="C9" s="15"/>
      <c r="D9" s="16"/>
      <c r="E9" s="16"/>
      <c r="F9" s="16"/>
      <c r="G9" s="16"/>
      <c r="H9" s="16"/>
    </row>
    <row r="10">
      <c r="B10" s="262"/>
      <c r="C10" s="15"/>
      <c r="D10" s="16"/>
      <c r="E10" s="16"/>
      <c r="F10" s="16"/>
      <c r="G10" s="16"/>
      <c r="H10" s="16"/>
    </row>
    <row r="11">
      <c r="B11" s="268" t="s">
        <v>5590</v>
      </c>
      <c r="C11" s="269" t="s">
        <v>5591</v>
      </c>
      <c r="D11" s="268" t="s">
        <v>5592</v>
      </c>
      <c r="E11" s="268" t="s">
        <v>5632</v>
      </c>
      <c r="F11" s="268" t="s">
        <v>5593</v>
      </c>
      <c r="G11" s="268" t="s">
        <v>5594</v>
      </c>
      <c r="H11" s="268" t="s">
        <v>5633</v>
      </c>
      <c r="I11" s="268" t="s">
        <v>5596</v>
      </c>
    </row>
    <row r="12">
      <c r="B12" s="270" t="s">
        <v>5634</v>
      </c>
      <c r="C12" s="271"/>
      <c r="D12" s="272"/>
      <c r="E12" s="272"/>
      <c r="F12" s="272"/>
      <c r="G12" s="272"/>
      <c r="H12" s="272"/>
      <c r="I12" s="273"/>
    </row>
    <row r="13">
      <c r="B13" s="274" t="s">
        <v>5598</v>
      </c>
      <c r="C13" s="275" t="s">
        <v>5635</v>
      </c>
      <c r="D13" s="7"/>
      <c r="E13" s="7"/>
      <c r="F13" s="7"/>
      <c r="G13" s="7"/>
      <c r="H13" s="7"/>
      <c r="I13" s="8"/>
    </row>
    <row r="14">
      <c r="B14" s="276" t="s">
        <v>5636</v>
      </c>
      <c r="C14" s="277" t="s">
        <v>5637</v>
      </c>
      <c r="D14" s="9"/>
      <c r="E14" s="9"/>
      <c r="F14" s="9"/>
      <c r="G14" s="9"/>
      <c r="H14" s="9"/>
      <c r="I14" s="5"/>
    </row>
    <row r="15">
      <c r="B15" s="278">
        <v>1.01</v>
      </c>
      <c r="C15" s="74" t="s">
        <v>5638</v>
      </c>
      <c r="D15" s="9" t="s">
        <v>155</v>
      </c>
      <c r="E15" s="279">
        <v>1.0</v>
      </c>
      <c r="F15" s="9">
        <v>1.0</v>
      </c>
      <c r="G15" s="9">
        <v>18.0</v>
      </c>
      <c r="H15" s="280"/>
      <c r="I15" s="10">
        <f t="shared" ref="I15:I43" si="1">ROUND(E15*F15*G15*H15,2)</f>
        <v>0</v>
      </c>
    </row>
    <row r="16">
      <c r="B16" s="278">
        <v>1.02</v>
      </c>
      <c r="C16" s="74" t="s">
        <v>5639</v>
      </c>
      <c r="D16" s="9" t="s">
        <v>155</v>
      </c>
      <c r="E16" s="279">
        <v>1.0</v>
      </c>
      <c r="F16" s="9">
        <v>1.0</v>
      </c>
      <c r="G16" s="9">
        <v>18.0</v>
      </c>
      <c r="H16" s="280"/>
      <c r="I16" s="10">
        <f t="shared" si="1"/>
        <v>0</v>
      </c>
    </row>
    <row r="17">
      <c r="B17" s="278">
        <v>1.03</v>
      </c>
      <c r="C17" s="74" t="s">
        <v>5640</v>
      </c>
      <c r="D17" s="9" t="s">
        <v>155</v>
      </c>
      <c r="E17" s="279">
        <v>1.0</v>
      </c>
      <c r="F17" s="9">
        <v>1.0</v>
      </c>
      <c r="G17" s="9">
        <v>18.0</v>
      </c>
      <c r="H17" s="280"/>
      <c r="I17" s="10">
        <f t="shared" si="1"/>
        <v>0</v>
      </c>
    </row>
    <row r="18">
      <c r="B18" s="278">
        <v>1.04</v>
      </c>
      <c r="C18" s="74" t="s">
        <v>5641</v>
      </c>
      <c r="D18" s="9" t="s">
        <v>155</v>
      </c>
      <c r="E18" s="279">
        <v>1.0</v>
      </c>
      <c r="F18" s="9">
        <v>1.0</v>
      </c>
      <c r="G18" s="9">
        <v>16.0</v>
      </c>
      <c r="H18" s="280"/>
      <c r="I18" s="10">
        <f t="shared" si="1"/>
        <v>0</v>
      </c>
    </row>
    <row r="19">
      <c r="B19" s="278">
        <v>1.05</v>
      </c>
      <c r="C19" s="74" t="s">
        <v>5642</v>
      </c>
      <c r="D19" s="9" t="s">
        <v>155</v>
      </c>
      <c r="E19" s="279">
        <v>1.0</v>
      </c>
      <c r="F19" s="9">
        <v>1.0</v>
      </c>
      <c r="G19" s="9">
        <v>18.0</v>
      </c>
      <c r="H19" s="280"/>
      <c r="I19" s="10">
        <f t="shared" si="1"/>
        <v>0</v>
      </c>
    </row>
    <row r="20">
      <c r="B20" s="278">
        <v>1.06</v>
      </c>
      <c r="C20" s="74" t="s">
        <v>5643</v>
      </c>
      <c r="D20" s="9" t="s">
        <v>155</v>
      </c>
      <c r="E20" s="279">
        <v>1.0</v>
      </c>
      <c r="F20" s="9">
        <v>1.0</v>
      </c>
      <c r="G20" s="9">
        <v>17.0</v>
      </c>
      <c r="H20" s="280"/>
      <c r="I20" s="10">
        <f t="shared" si="1"/>
        <v>0</v>
      </c>
    </row>
    <row r="21">
      <c r="B21" s="278">
        <v>1.07</v>
      </c>
      <c r="C21" s="74" t="s">
        <v>5644</v>
      </c>
      <c r="D21" s="9" t="s">
        <v>155</v>
      </c>
      <c r="E21" s="279">
        <v>1.0</v>
      </c>
      <c r="F21" s="9">
        <v>1.0</v>
      </c>
      <c r="G21" s="9">
        <v>17.0</v>
      </c>
      <c r="H21" s="280"/>
      <c r="I21" s="10">
        <f t="shared" si="1"/>
        <v>0</v>
      </c>
    </row>
    <row r="22">
      <c r="B22" s="278">
        <v>1.08</v>
      </c>
      <c r="C22" s="74" t="s">
        <v>5645</v>
      </c>
      <c r="D22" s="9" t="s">
        <v>155</v>
      </c>
      <c r="E22" s="279">
        <v>1.0</v>
      </c>
      <c r="F22" s="9">
        <v>1.0</v>
      </c>
      <c r="G22" s="9">
        <v>10.0</v>
      </c>
      <c r="H22" s="280"/>
      <c r="I22" s="10">
        <f t="shared" si="1"/>
        <v>0</v>
      </c>
    </row>
    <row r="23">
      <c r="B23" s="278">
        <v>1.09</v>
      </c>
      <c r="C23" s="74" t="s">
        <v>5646</v>
      </c>
      <c r="D23" s="9" t="s">
        <v>155</v>
      </c>
      <c r="E23" s="279">
        <v>1.0</v>
      </c>
      <c r="F23" s="9">
        <v>1.0</v>
      </c>
      <c r="G23" s="9">
        <v>12.0</v>
      </c>
      <c r="H23" s="280"/>
      <c r="I23" s="10">
        <f t="shared" si="1"/>
        <v>0</v>
      </c>
    </row>
    <row r="24">
      <c r="B24" s="278">
        <v>1.1</v>
      </c>
      <c r="C24" s="74" t="s">
        <v>5647</v>
      </c>
      <c r="D24" s="9" t="s">
        <v>155</v>
      </c>
      <c r="E24" s="279">
        <v>1.0</v>
      </c>
      <c r="F24" s="9">
        <v>1.0</v>
      </c>
      <c r="G24" s="9">
        <v>18.0</v>
      </c>
      <c r="H24" s="280"/>
      <c r="I24" s="10">
        <f t="shared" si="1"/>
        <v>0</v>
      </c>
    </row>
    <row r="25">
      <c r="B25" s="278">
        <v>1.11</v>
      </c>
      <c r="C25" s="74" t="s">
        <v>5648</v>
      </c>
      <c r="D25" s="9" t="s">
        <v>155</v>
      </c>
      <c r="E25" s="279">
        <v>1.0</v>
      </c>
      <c r="F25" s="9">
        <v>1.0</v>
      </c>
      <c r="G25" s="9">
        <v>2.0</v>
      </c>
      <c r="H25" s="280"/>
      <c r="I25" s="10">
        <f t="shared" si="1"/>
        <v>0</v>
      </c>
    </row>
    <row r="26">
      <c r="B26" s="278">
        <v>1.12</v>
      </c>
      <c r="C26" s="74" t="s">
        <v>5649</v>
      </c>
      <c r="D26" s="9" t="s">
        <v>155</v>
      </c>
      <c r="E26" s="279">
        <v>1.0</v>
      </c>
      <c r="F26" s="9">
        <v>1.0</v>
      </c>
      <c r="G26" s="9">
        <v>10.0</v>
      </c>
      <c r="H26" s="280"/>
      <c r="I26" s="10">
        <f t="shared" si="1"/>
        <v>0</v>
      </c>
    </row>
    <row r="27">
      <c r="B27" s="278">
        <v>1.13</v>
      </c>
      <c r="C27" s="74" t="s">
        <v>5650</v>
      </c>
      <c r="D27" s="9" t="s">
        <v>155</v>
      </c>
      <c r="E27" s="279">
        <v>1.0</v>
      </c>
      <c r="F27" s="9">
        <v>1.0</v>
      </c>
      <c r="G27" s="9">
        <v>18.0</v>
      </c>
      <c r="H27" s="280"/>
      <c r="I27" s="10">
        <f t="shared" si="1"/>
        <v>0</v>
      </c>
    </row>
    <row r="28">
      <c r="B28" s="278">
        <v>1.14</v>
      </c>
      <c r="C28" s="74" t="s">
        <v>5651</v>
      </c>
      <c r="D28" s="9" t="s">
        <v>155</v>
      </c>
      <c r="E28" s="279">
        <v>1.0</v>
      </c>
      <c r="F28" s="9">
        <v>1.0</v>
      </c>
      <c r="G28" s="9">
        <v>18.0</v>
      </c>
      <c r="H28" s="280"/>
      <c r="I28" s="10">
        <f t="shared" si="1"/>
        <v>0</v>
      </c>
    </row>
    <row r="29">
      <c r="B29" s="278">
        <v>1.15</v>
      </c>
      <c r="C29" s="74" t="s">
        <v>5652</v>
      </c>
      <c r="D29" s="9" t="s">
        <v>155</v>
      </c>
      <c r="E29" s="279">
        <v>1.0</v>
      </c>
      <c r="F29" s="9">
        <v>1.0</v>
      </c>
      <c r="G29" s="9">
        <v>4.0</v>
      </c>
      <c r="H29" s="280"/>
      <c r="I29" s="10">
        <f t="shared" si="1"/>
        <v>0</v>
      </c>
    </row>
    <row r="30">
      <c r="B30" s="278">
        <v>1.16</v>
      </c>
      <c r="C30" s="74" t="s">
        <v>5653</v>
      </c>
      <c r="D30" s="9" t="s">
        <v>155</v>
      </c>
      <c r="E30" s="279">
        <v>1.0</v>
      </c>
      <c r="F30" s="9">
        <v>1.0</v>
      </c>
      <c r="G30" s="9">
        <v>18.0</v>
      </c>
      <c r="H30" s="280"/>
      <c r="I30" s="10">
        <f t="shared" si="1"/>
        <v>0</v>
      </c>
    </row>
    <row r="31">
      <c r="B31" s="278">
        <v>1.17</v>
      </c>
      <c r="C31" s="74" t="s">
        <v>5654</v>
      </c>
      <c r="D31" s="9" t="s">
        <v>155</v>
      </c>
      <c r="E31" s="279">
        <v>1.0</v>
      </c>
      <c r="F31" s="9">
        <v>1.0</v>
      </c>
      <c r="G31" s="9">
        <v>16.0</v>
      </c>
      <c r="H31" s="280"/>
      <c r="I31" s="10">
        <f t="shared" si="1"/>
        <v>0</v>
      </c>
    </row>
    <row r="32">
      <c r="B32" s="278">
        <v>1.18</v>
      </c>
      <c r="C32" s="74" t="s">
        <v>5655</v>
      </c>
      <c r="D32" s="9" t="s">
        <v>155</v>
      </c>
      <c r="E32" s="279">
        <v>1.0</v>
      </c>
      <c r="F32" s="9">
        <v>1.0</v>
      </c>
      <c r="G32" s="9">
        <v>16.0</v>
      </c>
      <c r="H32" s="280"/>
      <c r="I32" s="10">
        <f t="shared" si="1"/>
        <v>0</v>
      </c>
    </row>
    <row r="33">
      <c r="B33" s="278">
        <v>1.19</v>
      </c>
      <c r="C33" s="74" t="s">
        <v>5656</v>
      </c>
      <c r="D33" s="9" t="s">
        <v>155</v>
      </c>
      <c r="E33" s="279">
        <v>1.0</v>
      </c>
      <c r="F33" s="9">
        <v>1.0</v>
      </c>
      <c r="G33" s="9">
        <v>18.0</v>
      </c>
      <c r="H33" s="280"/>
      <c r="I33" s="10">
        <f t="shared" si="1"/>
        <v>0</v>
      </c>
    </row>
    <row r="34">
      <c r="B34" s="278">
        <v>1.2</v>
      </c>
      <c r="C34" s="74" t="s">
        <v>5657</v>
      </c>
      <c r="D34" s="9" t="s">
        <v>155</v>
      </c>
      <c r="E34" s="279">
        <v>1.0</v>
      </c>
      <c r="F34" s="9">
        <v>1.0</v>
      </c>
      <c r="G34" s="9">
        <v>17.0</v>
      </c>
      <c r="H34" s="280"/>
      <c r="I34" s="10">
        <f t="shared" si="1"/>
        <v>0</v>
      </c>
    </row>
    <row r="35">
      <c r="B35" s="278">
        <v>1.21</v>
      </c>
      <c r="C35" s="74" t="s">
        <v>5658</v>
      </c>
      <c r="D35" s="9" t="s">
        <v>155</v>
      </c>
      <c r="E35" s="279">
        <v>1.0</v>
      </c>
      <c r="F35" s="9">
        <v>1.0</v>
      </c>
      <c r="G35" s="9">
        <v>17.0</v>
      </c>
      <c r="H35" s="280"/>
      <c r="I35" s="10">
        <f t="shared" si="1"/>
        <v>0</v>
      </c>
    </row>
    <row r="36">
      <c r="B36" s="278">
        <v>1.22</v>
      </c>
      <c r="C36" s="74" t="s">
        <v>5659</v>
      </c>
      <c r="D36" s="9" t="s">
        <v>155</v>
      </c>
      <c r="E36" s="279">
        <v>1.0</v>
      </c>
      <c r="F36" s="9">
        <v>1.0</v>
      </c>
      <c r="G36" s="9">
        <v>10.0</v>
      </c>
      <c r="H36" s="280"/>
      <c r="I36" s="10">
        <f t="shared" si="1"/>
        <v>0</v>
      </c>
    </row>
    <row r="37">
      <c r="B37" s="278">
        <v>1.23</v>
      </c>
      <c r="C37" s="74" t="s">
        <v>5660</v>
      </c>
      <c r="D37" s="9" t="s">
        <v>155</v>
      </c>
      <c r="E37" s="279">
        <v>1.0</v>
      </c>
      <c r="F37" s="9">
        <v>1.0</v>
      </c>
      <c r="G37" s="9">
        <v>12.0</v>
      </c>
      <c r="H37" s="280"/>
      <c r="I37" s="10">
        <f t="shared" si="1"/>
        <v>0</v>
      </c>
    </row>
    <row r="38">
      <c r="B38" s="278">
        <v>1.24</v>
      </c>
      <c r="C38" s="74" t="s">
        <v>5661</v>
      </c>
      <c r="D38" s="9" t="s">
        <v>155</v>
      </c>
      <c r="E38" s="279">
        <v>1.0</v>
      </c>
      <c r="F38" s="9">
        <v>1.0</v>
      </c>
      <c r="G38" s="9">
        <v>10.0</v>
      </c>
      <c r="H38" s="280"/>
      <c r="I38" s="10">
        <f t="shared" si="1"/>
        <v>0</v>
      </c>
    </row>
    <row r="39">
      <c r="B39" s="278">
        <v>1.25</v>
      </c>
      <c r="C39" s="74" t="s">
        <v>5662</v>
      </c>
      <c r="D39" s="9" t="s">
        <v>155</v>
      </c>
      <c r="E39" s="279">
        <v>1.0</v>
      </c>
      <c r="F39" s="9">
        <v>1.0</v>
      </c>
      <c r="G39" s="9">
        <v>18.0</v>
      </c>
      <c r="H39" s="280"/>
      <c r="I39" s="10">
        <f t="shared" si="1"/>
        <v>0</v>
      </c>
    </row>
    <row r="40">
      <c r="B40" s="278">
        <v>1.26</v>
      </c>
      <c r="C40" s="74" t="s">
        <v>5663</v>
      </c>
      <c r="D40" s="9" t="s">
        <v>155</v>
      </c>
      <c r="E40" s="279">
        <v>1.0</v>
      </c>
      <c r="F40" s="9">
        <v>1.0</v>
      </c>
      <c r="G40" s="9">
        <v>18.0</v>
      </c>
      <c r="H40" s="280"/>
      <c r="I40" s="10">
        <f t="shared" si="1"/>
        <v>0</v>
      </c>
    </row>
    <row r="41">
      <c r="B41" s="278">
        <v>1.27</v>
      </c>
      <c r="C41" s="74" t="s">
        <v>5664</v>
      </c>
      <c r="D41" s="9" t="s">
        <v>155</v>
      </c>
      <c r="E41" s="279">
        <v>1.0</v>
      </c>
      <c r="F41" s="9">
        <v>1.0</v>
      </c>
      <c r="G41" s="9">
        <v>18.0</v>
      </c>
      <c r="H41" s="280"/>
      <c r="I41" s="10">
        <f t="shared" si="1"/>
        <v>0</v>
      </c>
    </row>
    <row r="42">
      <c r="B42" s="278">
        <v>1.28</v>
      </c>
      <c r="C42" s="74" t="s">
        <v>5665</v>
      </c>
      <c r="D42" s="9" t="s">
        <v>155</v>
      </c>
      <c r="E42" s="279">
        <v>0.5</v>
      </c>
      <c r="F42" s="9">
        <v>1.0</v>
      </c>
      <c r="G42" s="9">
        <v>18.0</v>
      </c>
      <c r="H42" s="280"/>
      <c r="I42" s="10">
        <f t="shared" si="1"/>
        <v>0</v>
      </c>
    </row>
    <row r="43">
      <c r="B43" s="278">
        <v>1.29</v>
      </c>
      <c r="C43" s="74" t="s">
        <v>5666</v>
      </c>
      <c r="D43" s="9" t="s">
        <v>155</v>
      </c>
      <c r="E43" s="279">
        <v>1.0</v>
      </c>
      <c r="F43" s="9">
        <v>1.0</v>
      </c>
      <c r="G43" s="9">
        <v>18.0</v>
      </c>
      <c r="H43" s="280"/>
      <c r="I43" s="10">
        <f t="shared" si="1"/>
        <v>0</v>
      </c>
    </row>
    <row r="44">
      <c r="B44" s="276" t="s">
        <v>5667</v>
      </c>
      <c r="C44" s="277" t="s">
        <v>5668</v>
      </c>
      <c r="D44" s="9"/>
      <c r="E44" s="9"/>
      <c r="F44" s="9"/>
      <c r="G44" s="9"/>
      <c r="H44" s="9"/>
      <c r="I44" s="5"/>
    </row>
    <row r="45">
      <c r="B45" s="278">
        <v>1.3</v>
      </c>
      <c r="C45" s="74" t="s">
        <v>5669</v>
      </c>
      <c r="D45" s="9" t="s">
        <v>155</v>
      </c>
      <c r="E45" s="279">
        <v>1.0</v>
      </c>
      <c r="F45" s="9">
        <v>1.0</v>
      </c>
      <c r="G45" s="9">
        <v>18.0</v>
      </c>
      <c r="H45" s="280"/>
      <c r="I45" s="10">
        <f t="shared" ref="I45:I51" si="2">ROUND(E45*F45*G45*H45,2)</f>
        <v>0</v>
      </c>
    </row>
    <row r="46">
      <c r="B46" s="278">
        <v>1.31</v>
      </c>
      <c r="C46" s="74" t="s">
        <v>5670</v>
      </c>
      <c r="D46" s="9" t="s">
        <v>155</v>
      </c>
      <c r="E46" s="279">
        <v>1.0</v>
      </c>
      <c r="F46" s="9">
        <v>1.0</v>
      </c>
      <c r="G46" s="9">
        <v>12.0</v>
      </c>
      <c r="H46" s="280"/>
      <c r="I46" s="10">
        <f t="shared" si="2"/>
        <v>0</v>
      </c>
    </row>
    <row r="47">
      <c r="B47" s="278">
        <v>1.32</v>
      </c>
      <c r="C47" s="74" t="s">
        <v>5671</v>
      </c>
      <c r="D47" s="9" t="s">
        <v>155</v>
      </c>
      <c r="E47" s="279">
        <v>1.0</v>
      </c>
      <c r="F47" s="9">
        <v>2.0</v>
      </c>
      <c r="G47" s="9">
        <v>18.0</v>
      </c>
      <c r="H47" s="280"/>
      <c r="I47" s="10">
        <f t="shared" si="2"/>
        <v>0</v>
      </c>
    </row>
    <row r="48">
      <c r="B48" s="278">
        <v>1.33</v>
      </c>
      <c r="C48" s="74" t="s">
        <v>5672</v>
      </c>
      <c r="D48" s="9" t="s">
        <v>155</v>
      </c>
      <c r="E48" s="279">
        <v>1.0</v>
      </c>
      <c r="F48" s="9">
        <v>1.0</v>
      </c>
      <c r="G48" s="9">
        <v>18.0</v>
      </c>
      <c r="H48" s="280"/>
      <c r="I48" s="10">
        <f t="shared" si="2"/>
        <v>0</v>
      </c>
    </row>
    <row r="49">
      <c r="B49" s="278">
        <v>1.34</v>
      </c>
      <c r="C49" s="74" t="s">
        <v>5673</v>
      </c>
      <c r="D49" s="9" t="s">
        <v>155</v>
      </c>
      <c r="E49" s="279">
        <v>1.0</v>
      </c>
      <c r="F49" s="9">
        <v>1.0</v>
      </c>
      <c r="G49" s="9">
        <v>18.0</v>
      </c>
      <c r="H49" s="280"/>
      <c r="I49" s="10">
        <f t="shared" si="2"/>
        <v>0</v>
      </c>
    </row>
    <row r="50">
      <c r="B50" s="278">
        <v>1.35</v>
      </c>
      <c r="C50" s="74" t="s">
        <v>5674</v>
      </c>
      <c r="D50" s="9" t="s">
        <v>155</v>
      </c>
      <c r="E50" s="279">
        <v>1.0</v>
      </c>
      <c r="F50" s="9">
        <v>1.0</v>
      </c>
      <c r="G50" s="9">
        <v>18.0</v>
      </c>
      <c r="H50" s="280"/>
      <c r="I50" s="10">
        <f t="shared" si="2"/>
        <v>0</v>
      </c>
    </row>
    <row r="51">
      <c r="B51" s="278">
        <v>1.36</v>
      </c>
      <c r="C51" s="74" t="s">
        <v>5675</v>
      </c>
      <c r="D51" s="9" t="s">
        <v>155</v>
      </c>
      <c r="E51" s="279">
        <v>1.0</v>
      </c>
      <c r="F51" s="9">
        <v>1.0</v>
      </c>
      <c r="G51" s="9">
        <v>18.0</v>
      </c>
      <c r="H51" s="280"/>
      <c r="I51" s="10">
        <f t="shared" si="2"/>
        <v>0</v>
      </c>
    </row>
    <row r="52">
      <c r="B52" s="276" t="s">
        <v>5676</v>
      </c>
      <c r="C52" s="277" t="s">
        <v>5677</v>
      </c>
      <c r="D52" s="9"/>
      <c r="E52" s="9"/>
      <c r="F52" s="9"/>
      <c r="G52" s="9"/>
      <c r="H52" s="9"/>
      <c r="I52" s="5"/>
    </row>
    <row r="53">
      <c r="B53" s="278">
        <v>1.37</v>
      </c>
      <c r="C53" s="74" t="s">
        <v>5639</v>
      </c>
      <c r="D53" s="9" t="s">
        <v>155</v>
      </c>
      <c r="E53" s="279">
        <v>1.0</v>
      </c>
      <c r="F53" s="9">
        <v>1.0</v>
      </c>
      <c r="G53" s="9">
        <v>2.0</v>
      </c>
      <c r="H53" s="280"/>
      <c r="I53" s="10">
        <f t="shared" ref="I53:I55" si="3">ROUND(E53*F53*G53*H53,2)</f>
        <v>0</v>
      </c>
    </row>
    <row r="54">
      <c r="B54" s="278">
        <v>1.38</v>
      </c>
      <c r="C54" s="74" t="s">
        <v>5678</v>
      </c>
      <c r="D54" s="9" t="s">
        <v>155</v>
      </c>
      <c r="E54" s="279">
        <v>1.0</v>
      </c>
      <c r="F54" s="9">
        <v>1.0</v>
      </c>
      <c r="G54" s="9">
        <v>2.0</v>
      </c>
      <c r="H54" s="280"/>
      <c r="I54" s="10">
        <f t="shared" si="3"/>
        <v>0</v>
      </c>
    </row>
    <row r="55">
      <c r="B55" s="278">
        <v>1.39</v>
      </c>
      <c r="C55" s="74" t="s">
        <v>5663</v>
      </c>
      <c r="D55" s="9" t="s">
        <v>155</v>
      </c>
      <c r="E55" s="279">
        <v>0.5</v>
      </c>
      <c r="F55" s="9">
        <v>1.0</v>
      </c>
      <c r="G55" s="9">
        <v>2.0</v>
      </c>
      <c r="H55" s="280"/>
      <c r="I55" s="10">
        <f t="shared" si="3"/>
        <v>0</v>
      </c>
    </row>
    <row r="56">
      <c r="B56" s="274" t="s">
        <v>5679</v>
      </c>
      <c r="C56" s="281"/>
      <c r="D56" s="268"/>
      <c r="E56" s="268"/>
      <c r="F56" s="272"/>
      <c r="G56" s="272"/>
      <c r="H56" s="272"/>
      <c r="I56" s="282">
        <f>SUM(I15:I55)</f>
        <v>0</v>
      </c>
    </row>
    <row r="57">
      <c r="B57" s="262"/>
      <c r="C57" s="15"/>
      <c r="D57" s="16"/>
      <c r="E57" s="16"/>
      <c r="F57" s="16"/>
      <c r="G57" s="16"/>
      <c r="H57" s="16"/>
    </row>
    <row r="58">
      <c r="B58" s="262"/>
      <c r="C58" s="15"/>
      <c r="D58" s="16"/>
      <c r="E58" s="16"/>
      <c r="F58" s="16"/>
      <c r="G58" s="16"/>
      <c r="H58" s="16"/>
    </row>
    <row r="59">
      <c r="B59" s="274" t="s">
        <v>5607</v>
      </c>
      <c r="C59" s="281" t="s">
        <v>5680</v>
      </c>
      <c r="D59" s="272"/>
      <c r="E59" s="272"/>
      <c r="F59" s="272"/>
      <c r="G59" s="272"/>
      <c r="H59" s="272"/>
      <c r="I59" s="273"/>
    </row>
    <row r="60">
      <c r="B60" s="278">
        <v>2.01</v>
      </c>
      <c r="C60" s="74" t="s">
        <v>5681</v>
      </c>
      <c r="D60" s="9" t="s">
        <v>5138</v>
      </c>
      <c r="E60" s="9"/>
      <c r="F60" s="9"/>
      <c r="G60" s="9"/>
      <c r="H60" s="280"/>
      <c r="I60" s="10" t="str">
        <f>H60</f>
        <v/>
      </c>
    </row>
    <row r="61">
      <c r="B61" s="274" t="s">
        <v>5682</v>
      </c>
      <c r="C61" s="281"/>
      <c r="D61" s="272"/>
      <c r="E61" s="272"/>
      <c r="F61" s="272"/>
      <c r="G61" s="272"/>
      <c r="H61" s="272"/>
      <c r="I61" s="283" t="str">
        <f>I60</f>
        <v/>
      </c>
    </row>
    <row r="62">
      <c r="B62" s="278"/>
      <c r="C62" s="74"/>
      <c r="D62" s="9"/>
      <c r="E62" s="9"/>
      <c r="F62" s="9"/>
      <c r="G62" s="9"/>
      <c r="H62" s="9"/>
      <c r="I62" s="5"/>
    </row>
    <row r="63">
      <c r="B63" s="274" t="s">
        <v>5616</v>
      </c>
      <c r="C63" s="281" t="s">
        <v>5683</v>
      </c>
      <c r="D63" s="268"/>
      <c r="E63" s="268"/>
      <c r="F63" s="268"/>
      <c r="G63" s="268"/>
      <c r="H63" s="268"/>
      <c r="I63" s="284"/>
    </row>
    <row r="64">
      <c r="B64" s="278">
        <v>3.01</v>
      </c>
      <c r="C64" s="74" t="s">
        <v>5684</v>
      </c>
      <c r="D64" s="9" t="s">
        <v>5138</v>
      </c>
      <c r="E64" s="9"/>
      <c r="F64" s="9"/>
      <c r="G64" s="9"/>
      <c r="H64" s="280"/>
      <c r="I64" s="10" t="str">
        <f t="shared" ref="I64:I65" si="4">H64</f>
        <v/>
      </c>
    </row>
    <row r="65">
      <c r="B65" s="278">
        <v>3.02</v>
      </c>
      <c r="C65" s="74" t="s">
        <v>5685</v>
      </c>
      <c r="D65" s="9" t="s">
        <v>5138</v>
      </c>
      <c r="E65" s="9"/>
      <c r="F65" s="9"/>
      <c r="G65" s="9"/>
      <c r="H65" s="280"/>
      <c r="I65" s="10" t="str">
        <f t="shared" si="4"/>
        <v/>
      </c>
    </row>
    <row r="66">
      <c r="B66" s="274" t="s">
        <v>5686</v>
      </c>
      <c r="C66" s="281"/>
      <c r="D66" s="272"/>
      <c r="E66" s="272"/>
      <c r="F66" s="272"/>
      <c r="G66" s="272"/>
      <c r="H66" s="272"/>
      <c r="I66" s="283">
        <f>SUM(I64:I65)</f>
        <v>0</v>
      </c>
    </row>
    <row r="67">
      <c r="B67" s="278"/>
      <c r="C67" s="74"/>
      <c r="D67" s="9"/>
      <c r="E67" s="9"/>
      <c r="F67" s="9"/>
      <c r="G67" s="9"/>
      <c r="H67" s="9"/>
      <c r="I67" s="5"/>
    </row>
    <row r="68">
      <c r="B68" s="274" t="s">
        <v>5626</v>
      </c>
      <c r="C68" s="281" t="s">
        <v>5687</v>
      </c>
      <c r="D68" s="268"/>
      <c r="E68" s="268"/>
      <c r="F68" s="268"/>
      <c r="G68" s="268"/>
      <c r="H68" s="268"/>
      <c r="I68" s="284"/>
    </row>
    <row r="69">
      <c r="B69" s="278">
        <v>4.01</v>
      </c>
      <c r="C69" s="74" t="s">
        <v>5688</v>
      </c>
      <c r="D69" s="9" t="s">
        <v>5689</v>
      </c>
      <c r="E69" s="9"/>
      <c r="F69" s="9">
        <v>32.0</v>
      </c>
      <c r="G69" s="9"/>
      <c r="H69" s="280"/>
      <c r="I69" s="10">
        <f t="shared" ref="I69:I70" si="5">ROUND(F69*H69,2)</f>
        <v>0</v>
      </c>
    </row>
    <row r="70">
      <c r="B70" s="278">
        <v>4.02</v>
      </c>
      <c r="C70" s="74" t="s">
        <v>5690</v>
      </c>
      <c r="D70" s="9" t="s">
        <v>5689</v>
      </c>
      <c r="E70" s="9"/>
      <c r="F70" s="9">
        <v>3.0</v>
      </c>
      <c r="G70" s="9"/>
      <c r="H70" s="280"/>
      <c r="I70" s="10">
        <f t="shared" si="5"/>
        <v>0</v>
      </c>
    </row>
    <row r="71">
      <c r="B71" s="278">
        <v>4.03</v>
      </c>
      <c r="C71" s="74" t="s">
        <v>5691</v>
      </c>
      <c r="D71" s="9" t="s">
        <v>155</v>
      </c>
      <c r="E71" s="9"/>
      <c r="F71" s="9">
        <v>1.0</v>
      </c>
      <c r="G71" s="9">
        <v>18.0</v>
      </c>
      <c r="H71" s="280"/>
      <c r="I71" s="10">
        <f>ROUND(F71*H71*G71,2)</f>
        <v>0</v>
      </c>
    </row>
    <row r="72">
      <c r="B72" s="278">
        <v>4.04</v>
      </c>
      <c r="C72" s="74" t="s">
        <v>5692</v>
      </c>
      <c r="D72" s="9" t="s">
        <v>155</v>
      </c>
      <c r="E72" s="9"/>
      <c r="F72" s="9">
        <v>32.0</v>
      </c>
      <c r="G72" s="9"/>
      <c r="H72" s="280"/>
      <c r="I72" s="10">
        <f>ROUND(F72*H72,2)</f>
        <v>0</v>
      </c>
    </row>
    <row r="73">
      <c r="B73" s="274" t="s">
        <v>5693</v>
      </c>
      <c r="C73" s="281"/>
      <c r="D73" s="268"/>
      <c r="E73" s="268"/>
      <c r="F73" s="268"/>
      <c r="G73" s="268"/>
      <c r="H73" s="268"/>
      <c r="I73" s="283">
        <f>SUM(I69:I72)</f>
        <v>0</v>
      </c>
    </row>
    <row r="74">
      <c r="B74" s="278"/>
      <c r="C74" s="74"/>
      <c r="D74" s="9"/>
      <c r="E74" s="9"/>
      <c r="F74" s="9"/>
      <c r="G74" s="9"/>
      <c r="H74" s="9"/>
      <c r="I74" s="5"/>
    </row>
    <row r="75">
      <c r="B75" s="274" t="s">
        <v>5694</v>
      </c>
      <c r="C75" s="281" t="s">
        <v>5695</v>
      </c>
      <c r="D75" s="268"/>
      <c r="E75" s="268"/>
      <c r="F75" s="268"/>
      <c r="G75" s="268"/>
      <c r="H75" s="268"/>
      <c r="I75" s="284"/>
    </row>
    <row r="76">
      <c r="B76" s="278">
        <v>5.01</v>
      </c>
      <c r="C76" s="74" t="s">
        <v>5696</v>
      </c>
      <c r="D76" s="9" t="s">
        <v>155</v>
      </c>
      <c r="E76" s="9"/>
      <c r="F76" s="9">
        <v>1.0</v>
      </c>
      <c r="G76" s="9">
        <v>18.0</v>
      </c>
      <c r="H76" s="285"/>
      <c r="I76" s="10">
        <f t="shared" ref="I76:I80" si="6">ROUND(F76*H76*G76,2)</f>
        <v>0</v>
      </c>
    </row>
    <row r="77">
      <c r="B77" s="278">
        <v>5.02</v>
      </c>
      <c r="C77" s="74" t="s">
        <v>5697</v>
      </c>
      <c r="D77" s="9" t="s">
        <v>155</v>
      </c>
      <c r="E77" s="9"/>
      <c r="F77" s="9">
        <v>1.0</v>
      </c>
      <c r="G77" s="9">
        <v>18.0</v>
      </c>
      <c r="H77" s="285"/>
      <c r="I77" s="10">
        <f t="shared" si="6"/>
        <v>0</v>
      </c>
    </row>
    <row r="78">
      <c r="B78" s="278">
        <v>5.03</v>
      </c>
      <c r="C78" s="74" t="s">
        <v>5698</v>
      </c>
      <c r="D78" s="9" t="s">
        <v>155</v>
      </c>
      <c r="E78" s="9"/>
      <c r="F78" s="9">
        <v>1.0</v>
      </c>
      <c r="G78" s="9">
        <v>18.0</v>
      </c>
      <c r="H78" s="280"/>
      <c r="I78" s="10">
        <f t="shared" si="6"/>
        <v>0</v>
      </c>
    </row>
    <row r="79">
      <c r="B79" s="278">
        <v>5.04</v>
      </c>
      <c r="C79" s="74" t="s">
        <v>5699</v>
      </c>
      <c r="D79" s="9" t="s">
        <v>155</v>
      </c>
      <c r="E79" s="9"/>
      <c r="F79" s="9">
        <v>1.0</v>
      </c>
      <c r="G79" s="9">
        <v>18.0</v>
      </c>
      <c r="H79" s="285"/>
      <c r="I79" s="10">
        <f t="shared" si="6"/>
        <v>0</v>
      </c>
    </row>
    <row r="80">
      <c r="B80" s="278">
        <v>5.05</v>
      </c>
      <c r="C80" s="74" t="s">
        <v>5700</v>
      </c>
      <c r="D80" s="9" t="s">
        <v>155</v>
      </c>
      <c r="E80" s="9"/>
      <c r="F80" s="9">
        <v>1.0</v>
      </c>
      <c r="G80" s="9">
        <v>18.0</v>
      </c>
      <c r="H80" s="280"/>
      <c r="I80" s="10">
        <f t="shared" si="6"/>
        <v>0</v>
      </c>
    </row>
    <row r="81">
      <c r="B81" s="278"/>
      <c r="C81" s="74"/>
      <c r="D81" s="9"/>
      <c r="E81" s="9"/>
      <c r="F81" s="9"/>
      <c r="G81" s="9"/>
      <c r="H81" s="9"/>
      <c r="I81" s="5"/>
    </row>
    <row r="82">
      <c r="B82" s="274" t="s">
        <v>5701</v>
      </c>
      <c r="C82" s="281"/>
      <c r="D82" s="268"/>
      <c r="E82" s="268"/>
      <c r="F82" s="268"/>
      <c r="G82" s="268"/>
      <c r="H82" s="268"/>
      <c r="I82" s="283">
        <f>SUM(I76:I80)</f>
        <v>0</v>
      </c>
    </row>
    <row r="83">
      <c r="B83" s="278"/>
      <c r="C83" s="74"/>
      <c r="D83" s="9"/>
      <c r="E83" s="9"/>
      <c r="F83" s="9"/>
      <c r="G83" s="9"/>
      <c r="H83" s="9"/>
      <c r="I83" s="5"/>
    </row>
    <row r="84">
      <c r="B84" s="274" t="s">
        <v>5702</v>
      </c>
      <c r="C84" s="281" t="s">
        <v>5703</v>
      </c>
      <c r="D84" s="268"/>
      <c r="E84" s="268"/>
      <c r="F84" s="268"/>
      <c r="G84" s="268"/>
      <c r="H84" s="268"/>
      <c r="I84" s="284"/>
    </row>
    <row r="85">
      <c r="B85" s="278">
        <v>6.01</v>
      </c>
      <c r="C85" s="74" t="s">
        <v>5704</v>
      </c>
      <c r="D85" s="9" t="s">
        <v>155</v>
      </c>
      <c r="E85" s="9"/>
      <c r="F85" s="9">
        <v>1.0</v>
      </c>
      <c r="G85" s="9">
        <v>18.0</v>
      </c>
      <c r="H85" s="280"/>
      <c r="I85" s="10">
        <f t="shared" ref="I85:I86" si="7">ROUND(F85*H85*G85,2)</f>
        <v>0</v>
      </c>
    </row>
    <row r="86">
      <c r="B86" s="278">
        <v>6.02</v>
      </c>
      <c r="C86" s="74" t="s">
        <v>5705</v>
      </c>
      <c r="D86" s="9" t="s">
        <v>5706</v>
      </c>
      <c r="E86" s="9"/>
      <c r="F86" s="9">
        <v>1.0</v>
      </c>
      <c r="G86" s="9">
        <v>1.0</v>
      </c>
      <c r="H86" s="280"/>
      <c r="I86" s="10">
        <f t="shared" si="7"/>
        <v>0</v>
      </c>
    </row>
    <row r="87">
      <c r="B87" s="274" t="s">
        <v>5701</v>
      </c>
      <c r="C87" s="281"/>
      <c r="D87" s="268"/>
      <c r="E87" s="268"/>
      <c r="F87" s="268"/>
      <c r="G87" s="268"/>
      <c r="H87" s="268"/>
      <c r="I87" s="283">
        <f>SUM(I85:I86)</f>
        <v>0</v>
      </c>
    </row>
    <row r="88">
      <c r="B88" s="278"/>
      <c r="C88" s="74"/>
      <c r="D88" s="9"/>
      <c r="E88" s="9"/>
      <c r="F88" s="9"/>
      <c r="G88" s="9"/>
      <c r="H88" s="9"/>
      <c r="I88" s="5"/>
    </row>
    <row r="89">
      <c r="B89" s="274" t="s">
        <v>5707</v>
      </c>
      <c r="C89" s="281" t="s">
        <v>5708</v>
      </c>
      <c r="D89" s="268"/>
      <c r="E89" s="268"/>
      <c r="F89" s="268"/>
      <c r="G89" s="268"/>
      <c r="H89" s="268"/>
      <c r="I89" s="284"/>
    </row>
    <row r="90">
      <c r="B90" s="278"/>
      <c r="C90" s="74" t="s">
        <v>5709</v>
      </c>
      <c r="D90" s="9"/>
      <c r="E90" s="9"/>
      <c r="F90" s="9"/>
      <c r="G90" s="9"/>
      <c r="H90" s="9"/>
      <c r="I90" s="5"/>
    </row>
    <row r="91">
      <c r="B91" s="278">
        <v>7.01</v>
      </c>
      <c r="C91" s="74" t="s">
        <v>5710</v>
      </c>
      <c r="D91" s="9" t="s">
        <v>155</v>
      </c>
      <c r="E91" s="279">
        <v>1.0</v>
      </c>
      <c r="F91" s="9">
        <v>1.0</v>
      </c>
      <c r="G91" s="9">
        <v>18.0</v>
      </c>
      <c r="H91" s="280"/>
      <c r="I91" s="10">
        <f t="shared" ref="I91:I92" si="8">ROUND(E91*F91*G91*H91,2)</f>
        <v>0</v>
      </c>
    </row>
    <row r="92">
      <c r="B92" s="278">
        <v>7.02</v>
      </c>
      <c r="C92" s="74" t="s">
        <v>5711</v>
      </c>
      <c r="D92" s="9" t="s">
        <v>155</v>
      </c>
      <c r="E92" s="279">
        <v>1.0</v>
      </c>
      <c r="F92" s="9">
        <v>1.0</v>
      </c>
      <c r="G92" s="9">
        <v>18.0</v>
      </c>
      <c r="H92" s="280"/>
      <c r="I92" s="10">
        <f t="shared" si="8"/>
        <v>0</v>
      </c>
    </row>
    <row r="93">
      <c r="B93" s="274" t="s">
        <v>5712</v>
      </c>
      <c r="C93" s="281"/>
      <c r="D93" s="268"/>
      <c r="E93" s="268"/>
      <c r="F93" s="268"/>
      <c r="G93" s="268"/>
      <c r="H93" s="268"/>
      <c r="I93" s="283">
        <f>SUM(I91:I92)</f>
        <v>0</v>
      </c>
    </row>
    <row r="94">
      <c r="B94" s="278"/>
      <c r="C94" s="74"/>
      <c r="D94" s="9"/>
      <c r="E94" s="9"/>
      <c r="F94" s="9"/>
      <c r="G94" s="9"/>
      <c r="H94" s="9"/>
      <c r="I94" s="5"/>
    </row>
    <row r="95">
      <c r="B95" s="274" t="s">
        <v>5713</v>
      </c>
      <c r="C95" s="281" t="s">
        <v>5714</v>
      </c>
      <c r="D95" s="268"/>
      <c r="E95" s="268"/>
      <c r="F95" s="268"/>
      <c r="G95" s="268"/>
      <c r="H95" s="268"/>
      <c r="I95" s="284"/>
    </row>
    <row r="96">
      <c r="B96" s="278">
        <v>8.01</v>
      </c>
      <c r="C96" s="74" t="s">
        <v>5715</v>
      </c>
      <c r="D96" s="9"/>
      <c r="E96" s="9"/>
      <c r="F96" s="9"/>
      <c r="G96" s="9"/>
      <c r="H96" s="9"/>
      <c r="I96" s="5"/>
    </row>
    <row r="97">
      <c r="B97" s="278" t="s">
        <v>5716</v>
      </c>
      <c r="C97" s="74" t="s">
        <v>5717</v>
      </c>
      <c r="D97" s="9"/>
      <c r="E97" s="9"/>
      <c r="F97" s="9"/>
      <c r="G97" s="9"/>
      <c r="H97" s="280"/>
      <c r="I97" s="10" t="str">
        <f t="shared" ref="I97:I99" si="9">H97</f>
        <v/>
      </c>
    </row>
    <row r="98">
      <c r="B98" s="278" t="s">
        <v>5718</v>
      </c>
      <c r="C98" s="74" t="s">
        <v>5719</v>
      </c>
      <c r="D98" s="9"/>
      <c r="E98" s="9"/>
      <c r="F98" s="9"/>
      <c r="G98" s="9"/>
      <c r="H98" s="280"/>
      <c r="I98" s="10" t="str">
        <f t="shared" si="9"/>
        <v/>
      </c>
    </row>
    <row r="99">
      <c r="B99" s="278" t="s">
        <v>5720</v>
      </c>
      <c r="C99" s="74" t="s">
        <v>5721</v>
      </c>
      <c r="D99" s="9"/>
      <c r="E99" s="9"/>
      <c r="F99" s="9"/>
      <c r="G99" s="9"/>
      <c r="H99" s="280"/>
      <c r="I99" s="10" t="str">
        <f t="shared" si="9"/>
        <v/>
      </c>
    </row>
    <row r="100">
      <c r="B100" s="278">
        <v>8.02</v>
      </c>
      <c r="C100" s="74" t="s">
        <v>5722</v>
      </c>
      <c r="D100" s="9"/>
      <c r="E100" s="9"/>
      <c r="F100" s="9"/>
      <c r="G100" s="9"/>
      <c r="H100" s="9"/>
      <c r="I100" s="5"/>
    </row>
    <row r="101">
      <c r="B101" s="278" t="s">
        <v>5723</v>
      </c>
      <c r="C101" s="74" t="s">
        <v>5724</v>
      </c>
      <c r="D101" s="9"/>
      <c r="E101" s="9"/>
      <c r="F101" s="9"/>
      <c r="G101" s="9"/>
      <c r="H101" s="280"/>
      <c r="I101" s="10" t="str">
        <f t="shared" ref="I101:I104" si="10">H101</f>
        <v/>
      </c>
    </row>
    <row r="102">
      <c r="B102" s="278" t="s">
        <v>5725</v>
      </c>
      <c r="C102" s="74" t="s">
        <v>5726</v>
      </c>
      <c r="D102" s="9"/>
      <c r="E102" s="9"/>
      <c r="F102" s="9"/>
      <c r="G102" s="9"/>
      <c r="H102" s="280"/>
      <c r="I102" s="10" t="str">
        <f t="shared" si="10"/>
        <v/>
      </c>
    </row>
    <row r="103">
      <c r="B103" s="278" t="s">
        <v>5727</v>
      </c>
      <c r="C103" s="74" t="s">
        <v>5728</v>
      </c>
      <c r="D103" s="9"/>
      <c r="E103" s="9"/>
      <c r="F103" s="9"/>
      <c r="G103" s="9"/>
      <c r="H103" s="280"/>
      <c r="I103" s="10" t="str">
        <f t="shared" si="10"/>
        <v/>
      </c>
    </row>
    <row r="104">
      <c r="B104" s="278" t="s">
        <v>5729</v>
      </c>
      <c r="C104" s="74" t="s">
        <v>5730</v>
      </c>
      <c r="D104" s="9"/>
      <c r="E104" s="9"/>
      <c r="F104" s="9"/>
      <c r="G104" s="9"/>
      <c r="H104" s="280"/>
      <c r="I104" s="10" t="str">
        <f t="shared" si="10"/>
        <v/>
      </c>
    </row>
    <row r="105">
      <c r="B105" s="274" t="s">
        <v>5731</v>
      </c>
      <c r="C105" s="281"/>
      <c r="D105" s="268"/>
      <c r="E105" s="268"/>
      <c r="F105" s="268"/>
      <c r="G105" s="268"/>
      <c r="H105" s="268"/>
      <c r="I105" s="283">
        <f>SUM(I97:I104)</f>
        <v>0</v>
      </c>
    </row>
    <row r="106">
      <c r="B106" s="278"/>
      <c r="C106" s="74"/>
      <c r="D106" s="9"/>
      <c r="E106" s="9"/>
      <c r="F106" s="9"/>
      <c r="G106" s="9"/>
      <c r="H106" s="9"/>
      <c r="I106" s="5"/>
    </row>
    <row r="107">
      <c r="B107" s="274" t="s">
        <v>5732</v>
      </c>
      <c r="C107" s="281"/>
      <c r="D107" s="268"/>
      <c r="E107" s="268"/>
      <c r="F107" s="268"/>
      <c r="G107" s="268"/>
      <c r="H107" s="268"/>
      <c r="I107" s="283">
        <f>I105+I93+I87+I82+I73+I66+I61+I56</f>
        <v>0</v>
      </c>
    </row>
    <row r="108">
      <c r="B108" s="262"/>
      <c r="C108" s="15"/>
      <c r="D108" s="16"/>
      <c r="E108" s="16"/>
      <c r="F108" s="16"/>
      <c r="G108" s="16"/>
      <c r="H108" s="16"/>
    </row>
    <row r="109">
      <c r="B109" s="262"/>
      <c r="C109" s="15"/>
      <c r="D109" s="16"/>
      <c r="E109" s="16"/>
      <c r="F109" s="16"/>
      <c r="G109" s="16"/>
      <c r="H109" s="16"/>
    </row>
    <row r="110">
      <c r="B110" s="262"/>
      <c r="C110" s="15"/>
      <c r="D110" s="16"/>
      <c r="E110" s="16"/>
      <c r="F110" s="16"/>
      <c r="G110" s="16"/>
      <c r="H110" s="16"/>
    </row>
    <row r="111">
      <c r="B111" s="262"/>
      <c r="C111" s="15"/>
      <c r="D111" s="16"/>
      <c r="E111" s="16"/>
      <c r="F111" s="16"/>
      <c r="G111" s="16"/>
      <c r="H111" s="16"/>
    </row>
    <row r="112">
      <c r="B112" s="262"/>
      <c r="C112" s="15"/>
      <c r="D112" s="16"/>
      <c r="E112" s="16"/>
      <c r="F112" s="16"/>
      <c r="G112" s="16"/>
      <c r="H112" s="16"/>
    </row>
    <row r="113">
      <c r="B113" s="262"/>
      <c r="C113" s="15"/>
      <c r="D113" s="16"/>
      <c r="E113" s="16"/>
      <c r="F113" s="16"/>
      <c r="G113" s="16"/>
      <c r="H113" s="16"/>
    </row>
    <row r="114">
      <c r="B114" s="262"/>
      <c r="C114" s="15"/>
      <c r="D114" s="16"/>
      <c r="E114" s="16"/>
      <c r="F114" s="16"/>
      <c r="G114" s="16"/>
      <c r="H114" s="16"/>
    </row>
    <row r="115">
      <c r="B115" s="262"/>
      <c r="C115" s="15"/>
      <c r="D115" s="16"/>
      <c r="E115" s="16"/>
      <c r="F115" s="16"/>
      <c r="G115" s="16"/>
      <c r="H115" s="16"/>
    </row>
    <row r="116">
      <c r="B116" s="262"/>
      <c r="C116" s="15"/>
      <c r="D116" s="16"/>
      <c r="E116" s="16"/>
      <c r="F116" s="16"/>
      <c r="G116" s="16"/>
      <c r="H116" s="16"/>
    </row>
    <row r="117">
      <c r="B117" s="262"/>
      <c r="C117" s="15"/>
      <c r="D117" s="16"/>
      <c r="E117" s="16"/>
      <c r="F117" s="16"/>
      <c r="G117" s="16"/>
      <c r="H117" s="16"/>
    </row>
    <row r="118">
      <c r="B118" s="262"/>
      <c r="C118" s="15"/>
      <c r="D118" s="16"/>
      <c r="E118" s="16"/>
      <c r="F118" s="16"/>
      <c r="G118" s="16"/>
      <c r="H118" s="16"/>
    </row>
    <row r="119">
      <c r="B119" s="262"/>
      <c r="C119" s="15"/>
      <c r="D119" s="16"/>
      <c r="E119" s="16"/>
      <c r="F119" s="16"/>
      <c r="G119" s="16"/>
      <c r="H119" s="16"/>
    </row>
    <row r="120">
      <c r="B120" s="262"/>
      <c r="C120" s="15"/>
      <c r="D120" s="16"/>
      <c r="E120" s="16"/>
      <c r="F120" s="16"/>
      <c r="G120" s="16"/>
      <c r="H120" s="16"/>
    </row>
    <row r="121">
      <c r="B121" s="262"/>
      <c r="C121" s="15"/>
      <c r="D121" s="16"/>
      <c r="E121" s="16"/>
      <c r="F121" s="16"/>
      <c r="G121" s="16"/>
      <c r="H121" s="16"/>
    </row>
    <row r="122">
      <c r="B122" s="262"/>
      <c r="C122" s="15"/>
      <c r="D122" s="16"/>
      <c r="E122" s="16"/>
      <c r="F122" s="16"/>
      <c r="G122" s="16"/>
      <c r="H122" s="16"/>
    </row>
    <row r="123">
      <c r="B123" s="262"/>
      <c r="C123" s="15"/>
      <c r="D123" s="16"/>
      <c r="E123" s="16"/>
      <c r="F123" s="16"/>
      <c r="G123" s="16"/>
      <c r="H123" s="16"/>
    </row>
    <row r="124">
      <c r="B124" s="262"/>
      <c r="C124" s="15"/>
      <c r="D124" s="16"/>
      <c r="E124" s="16"/>
      <c r="F124" s="16"/>
      <c r="G124" s="16"/>
      <c r="H124" s="16"/>
    </row>
    <row r="125">
      <c r="B125" s="262"/>
      <c r="C125" s="15"/>
      <c r="D125" s="16"/>
      <c r="E125" s="16"/>
      <c r="F125" s="16"/>
      <c r="G125" s="16"/>
      <c r="H125" s="16"/>
    </row>
    <row r="126">
      <c r="B126" s="262"/>
      <c r="C126" s="15"/>
      <c r="D126" s="16"/>
      <c r="E126" s="16"/>
      <c r="F126" s="16"/>
      <c r="G126" s="16"/>
      <c r="H126" s="16"/>
    </row>
    <row r="127">
      <c r="B127" s="262"/>
      <c r="C127" s="15"/>
      <c r="D127" s="16"/>
      <c r="E127" s="16"/>
      <c r="F127" s="16"/>
      <c r="G127" s="16"/>
      <c r="H127" s="16"/>
    </row>
    <row r="128">
      <c r="B128" s="262"/>
      <c r="C128" s="15"/>
      <c r="D128" s="16"/>
      <c r="E128" s="16"/>
      <c r="F128" s="16"/>
      <c r="G128" s="16"/>
      <c r="H128" s="16"/>
    </row>
    <row r="129">
      <c r="B129" s="262"/>
      <c r="C129" s="15"/>
      <c r="D129" s="16"/>
      <c r="E129" s="16"/>
      <c r="F129" s="16"/>
      <c r="G129" s="16"/>
      <c r="H129" s="16"/>
    </row>
    <row r="130">
      <c r="B130" s="262"/>
      <c r="C130" s="15"/>
      <c r="D130" s="16"/>
      <c r="E130" s="16"/>
      <c r="F130" s="16"/>
      <c r="G130" s="16"/>
      <c r="H130" s="16"/>
    </row>
    <row r="131">
      <c r="B131" s="262"/>
      <c r="C131" s="15"/>
      <c r="D131" s="16"/>
      <c r="E131" s="16"/>
      <c r="F131" s="16"/>
      <c r="G131" s="16"/>
      <c r="H131" s="16"/>
    </row>
    <row r="132">
      <c r="B132" s="262"/>
      <c r="C132" s="15"/>
      <c r="D132" s="16"/>
      <c r="E132" s="16"/>
      <c r="F132" s="16"/>
      <c r="G132" s="16"/>
      <c r="H132" s="16"/>
    </row>
    <row r="133">
      <c r="B133" s="262"/>
      <c r="C133" s="15"/>
      <c r="D133" s="16"/>
      <c r="E133" s="16"/>
      <c r="F133" s="16"/>
      <c r="G133" s="16"/>
      <c r="H133" s="16"/>
    </row>
    <row r="134">
      <c r="B134" s="262"/>
      <c r="C134" s="15"/>
      <c r="D134" s="16"/>
      <c r="E134" s="16"/>
      <c r="F134" s="16"/>
      <c r="G134" s="16"/>
      <c r="H134" s="16"/>
    </row>
    <row r="135">
      <c r="B135" s="262"/>
      <c r="C135" s="15"/>
      <c r="D135" s="16"/>
      <c r="E135" s="16"/>
      <c r="F135" s="16"/>
      <c r="G135" s="16"/>
      <c r="H135" s="16"/>
    </row>
    <row r="136">
      <c r="B136" s="262"/>
      <c r="C136" s="15"/>
      <c r="D136" s="16"/>
      <c r="E136" s="16"/>
      <c r="F136" s="16"/>
      <c r="G136" s="16"/>
      <c r="H136" s="16"/>
    </row>
    <row r="137">
      <c r="B137" s="262"/>
      <c r="C137" s="15"/>
      <c r="D137" s="16"/>
      <c r="E137" s="16"/>
      <c r="F137" s="16"/>
      <c r="G137" s="16"/>
      <c r="H137" s="16"/>
    </row>
    <row r="138">
      <c r="B138" s="262"/>
      <c r="C138" s="15"/>
      <c r="D138" s="16"/>
      <c r="E138" s="16"/>
      <c r="F138" s="16"/>
      <c r="G138" s="16"/>
      <c r="H138" s="16"/>
    </row>
    <row r="139">
      <c r="B139" s="262"/>
      <c r="C139" s="15"/>
      <c r="D139" s="16"/>
      <c r="E139" s="16"/>
      <c r="F139" s="16"/>
      <c r="G139" s="16"/>
      <c r="H139" s="16"/>
    </row>
    <row r="140">
      <c r="B140" s="262"/>
      <c r="C140" s="15"/>
      <c r="D140" s="16"/>
      <c r="E140" s="16"/>
      <c r="F140" s="16"/>
      <c r="G140" s="16"/>
      <c r="H140" s="16"/>
    </row>
    <row r="141">
      <c r="B141" s="262"/>
      <c r="C141" s="15"/>
      <c r="D141" s="16"/>
      <c r="E141" s="16"/>
      <c r="F141" s="16"/>
      <c r="G141" s="16"/>
      <c r="H141" s="16"/>
    </row>
    <row r="142">
      <c r="B142" s="262"/>
      <c r="C142" s="15"/>
      <c r="D142" s="16"/>
      <c r="E142" s="16"/>
      <c r="F142" s="16"/>
      <c r="G142" s="16"/>
      <c r="H142" s="16"/>
    </row>
    <row r="143">
      <c r="B143" s="262"/>
      <c r="C143" s="15"/>
      <c r="D143" s="16"/>
      <c r="E143" s="16"/>
      <c r="F143" s="16"/>
      <c r="G143" s="16"/>
      <c r="H143" s="16"/>
    </row>
    <row r="144">
      <c r="B144" s="262"/>
      <c r="C144" s="15"/>
      <c r="D144" s="16"/>
      <c r="E144" s="16"/>
      <c r="F144" s="16"/>
      <c r="G144" s="16"/>
      <c r="H144" s="16"/>
    </row>
    <row r="145">
      <c r="B145" s="262"/>
      <c r="C145" s="15"/>
      <c r="D145" s="16"/>
      <c r="E145" s="16"/>
      <c r="F145" s="16"/>
      <c r="G145" s="16"/>
      <c r="H145" s="16"/>
    </row>
    <row r="146">
      <c r="B146" s="262"/>
      <c r="C146" s="15"/>
      <c r="D146" s="16"/>
      <c r="E146" s="16"/>
      <c r="F146" s="16"/>
      <c r="G146" s="16"/>
      <c r="H146" s="16"/>
    </row>
    <row r="147">
      <c r="B147" s="262"/>
      <c r="C147" s="15"/>
      <c r="D147" s="16"/>
      <c r="E147" s="16"/>
      <c r="F147" s="16"/>
      <c r="G147" s="16"/>
      <c r="H147" s="16"/>
    </row>
    <row r="148">
      <c r="B148" s="262"/>
      <c r="C148" s="15"/>
      <c r="D148" s="16"/>
      <c r="E148" s="16"/>
      <c r="F148" s="16"/>
      <c r="G148" s="16"/>
      <c r="H148" s="16"/>
    </row>
    <row r="149">
      <c r="B149" s="262"/>
      <c r="C149" s="15"/>
      <c r="D149" s="16"/>
      <c r="E149" s="16"/>
      <c r="F149" s="16"/>
      <c r="G149" s="16"/>
      <c r="H149" s="16"/>
    </row>
    <row r="150">
      <c r="B150" s="262"/>
      <c r="C150" s="15"/>
      <c r="D150" s="16"/>
      <c r="E150" s="16"/>
      <c r="F150" s="16"/>
      <c r="G150" s="16"/>
      <c r="H150" s="16"/>
    </row>
    <row r="151">
      <c r="B151" s="262"/>
      <c r="C151" s="15"/>
      <c r="D151" s="16"/>
      <c r="E151" s="16"/>
      <c r="F151" s="16"/>
      <c r="G151" s="16"/>
      <c r="H151" s="16"/>
    </row>
    <row r="152">
      <c r="B152" s="262"/>
      <c r="C152" s="15"/>
      <c r="D152" s="16"/>
      <c r="E152" s="16"/>
      <c r="F152" s="16"/>
      <c r="G152" s="16"/>
      <c r="H152" s="16"/>
    </row>
    <row r="153">
      <c r="B153" s="262"/>
      <c r="C153" s="15"/>
      <c r="D153" s="16"/>
      <c r="E153" s="16"/>
      <c r="F153" s="16"/>
      <c r="G153" s="16"/>
      <c r="H153" s="16"/>
    </row>
    <row r="154">
      <c r="B154" s="262"/>
      <c r="C154" s="15"/>
      <c r="D154" s="16"/>
      <c r="E154" s="16"/>
      <c r="F154" s="16"/>
      <c r="G154" s="16"/>
      <c r="H154" s="16"/>
    </row>
    <row r="155">
      <c r="B155" s="262"/>
      <c r="C155" s="15"/>
      <c r="D155" s="16"/>
      <c r="E155" s="16"/>
      <c r="F155" s="16"/>
      <c r="G155" s="16"/>
      <c r="H155" s="16"/>
    </row>
    <row r="156">
      <c r="B156" s="262"/>
      <c r="C156" s="15"/>
      <c r="D156" s="16"/>
      <c r="E156" s="16"/>
      <c r="F156" s="16"/>
      <c r="G156" s="16"/>
      <c r="H156" s="16"/>
    </row>
    <row r="157">
      <c r="B157" s="262"/>
      <c r="C157" s="15"/>
      <c r="D157" s="16"/>
      <c r="E157" s="16"/>
      <c r="F157" s="16"/>
      <c r="G157" s="16"/>
      <c r="H157" s="16"/>
    </row>
    <row r="158">
      <c r="B158" s="262"/>
      <c r="C158" s="15"/>
      <c r="D158" s="16"/>
      <c r="E158" s="16"/>
      <c r="F158" s="16"/>
      <c r="G158" s="16"/>
      <c r="H158" s="16"/>
    </row>
    <row r="159">
      <c r="B159" s="262"/>
      <c r="C159" s="15"/>
      <c r="D159" s="16"/>
      <c r="E159" s="16"/>
      <c r="F159" s="16"/>
      <c r="G159" s="16"/>
      <c r="H159" s="16"/>
    </row>
    <row r="160">
      <c r="B160" s="262"/>
      <c r="C160" s="15"/>
      <c r="D160" s="16"/>
      <c r="E160" s="16"/>
      <c r="F160" s="16"/>
      <c r="G160" s="16"/>
      <c r="H160" s="16"/>
    </row>
    <row r="161">
      <c r="B161" s="262"/>
      <c r="C161" s="15"/>
      <c r="D161" s="16"/>
      <c r="E161" s="16"/>
      <c r="F161" s="16"/>
      <c r="G161" s="16"/>
      <c r="H161" s="16"/>
    </row>
    <row r="162">
      <c r="B162" s="262"/>
      <c r="C162" s="15"/>
      <c r="D162" s="16"/>
      <c r="E162" s="16"/>
      <c r="F162" s="16"/>
      <c r="G162" s="16"/>
      <c r="H162" s="16"/>
    </row>
    <row r="163">
      <c r="B163" s="262"/>
      <c r="C163" s="15"/>
      <c r="D163" s="16"/>
      <c r="E163" s="16"/>
      <c r="F163" s="16"/>
      <c r="G163" s="16"/>
      <c r="H163" s="16"/>
    </row>
    <row r="164">
      <c r="B164" s="262"/>
      <c r="C164" s="15"/>
      <c r="D164" s="16"/>
      <c r="E164" s="16"/>
      <c r="F164" s="16"/>
      <c r="G164" s="16"/>
      <c r="H164" s="16"/>
    </row>
    <row r="165">
      <c r="B165" s="262"/>
      <c r="C165" s="15"/>
      <c r="D165" s="16"/>
      <c r="E165" s="16"/>
      <c r="F165" s="16"/>
      <c r="G165" s="16"/>
      <c r="H165" s="16"/>
    </row>
    <row r="166">
      <c r="B166" s="262"/>
      <c r="C166" s="15"/>
      <c r="D166" s="16"/>
      <c r="E166" s="16"/>
      <c r="F166" s="16"/>
      <c r="G166" s="16"/>
      <c r="H166" s="16"/>
    </row>
    <row r="167">
      <c r="B167" s="262"/>
      <c r="C167" s="15"/>
      <c r="D167" s="16"/>
      <c r="E167" s="16"/>
      <c r="F167" s="16"/>
      <c r="G167" s="16"/>
      <c r="H167" s="16"/>
    </row>
    <row r="168">
      <c r="B168" s="262"/>
      <c r="C168" s="15"/>
      <c r="D168" s="16"/>
      <c r="E168" s="16"/>
      <c r="F168" s="16"/>
      <c r="G168" s="16"/>
      <c r="H168" s="16"/>
    </row>
    <row r="169">
      <c r="B169" s="262"/>
      <c r="C169" s="15"/>
      <c r="D169" s="16"/>
      <c r="E169" s="16"/>
      <c r="F169" s="16"/>
      <c r="G169" s="16"/>
      <c r="H169" s="16"/>
    </row>
    <row r="170">
      <c r="B170" s="262"/>
      <c r="C170" s="15"/>
      <c r="D170" s="16"/>
      <c r="E170" s="16"/>
      <c r="F170" s="16"/>
      <c r="G170" s="16"/>
      <c r="H170" s="16"/>
    </row>
    <row r="171">
      <c r="B171" s="262"/>
      <c r="C171" s="15"/>
      <c r="D171" s="16"/>
      <c r="E171" s="16"/>
      <c r="F171" s="16"/>
      <c r="G171" s="16"/>
      <c r="H171" s="16"/>
    </row>
    <row r="172">
      <c r="B172" s="262"/>
      <c r="C172" s="15"/>
      <c r="D172" s="16"/>
      <c r="E172" s="16"/>
      <c r="F172" s="16"/>
      <c r="G172" s="16"/>
      <c r="H172" s="16"/>
    </row>
    <row r="173">
      <c r="B173" s="262"/>
      <c r="C173" s="15"/>
      <c r="D173" s="16"/>
      <c r="E173" s="16"/>
      <c r="F173" s="16"/>
      <c r="G173" s="16"/>
      <c r="H173" s="16"/>
    </row>
    <row r="174">
      <c r="B174" s="262"/>
      <c r="C174" s="15"/>
      <c r="D174" s="16"/>
      <c r="E174" s="16"/>
      <c r="F174" s="16"/>
      <c r="G174" s="16"/>
      <c r="H174" s="16"/>
    </row>
    <row r="175">
      <c r="B175" s="262"/>
      <c r="C175" s="15"/>
      <c r="D175" s="16"/>
      <c r="E175" s="16"/>
      <c r="F175" s="16"/>
      <c r="G175" s="16"/>
      <c r="H175" s="16"/>
    </row>
    <row r="176">
      <c r="B176" s="262"/>
      <c r="C176" s="15"/>
      <c r="D176" s="16"/>
      <c r="E176" s="16"/>
      <c r="F176" s="16"/>
      <c r="G176" s="16"/>
      <c r="H176" s="16"/>
    </row>
    <row r="177">
      <c r="B177" s="262"/>
      <c r="C177" s="15"/>
      <c r="D177" s="16"/>
      <c r="E177" s="16"/>
      <c r="F177" s="16"/>
      <c r="G177" s="16"/>
      <c r="H177" s="16"/>
    </row>
    <row r="178">
      <c r="B178" s="262"/>
      <c r="C178" s="15"/>
      <c r="D178" s="16"/>
      <c r="E178" s="16"/>
      <c r="F178" s="16"/>
      <c r="G178" s="16"/>
      <c r="H178" s="16"/>
    </row>
    <row r="179">
      <c r="B179" s="262"/>
      <c r="C179" s="15"/>
      <c r="D179" s="16"/>
      <c r="E179" s="16"/>
      <c r="F179" s="16"/>
      <c r="G179" s="16"/>
      <c r="H179" s="16"/>
    </row>
    <row r="180">
      <c r="B180" s="262"/>
      <c r="C180" s="15"/>
      <c r="D180" s="16"/>
      <c r="E180" s="16"/>
      <c r="F180" s="16"/>
      <c r="G180" s="16"/>
      <c r="H180" s="16"/>
    </row>
    <row r="181">
      <c r="B181" s="262"/>
      <c r="C181" s="15"/>
      <c r="D181" s="16"/>
      <c r="E181" s="16"/>
      <c r="F181" s="16"/>
      <c r="G181" s="16"/>
      <c r="H181" s="16"/>
    </row>
    <row r="182">
      <c r="B182" s="262"/>
      <c r="C182" s="15"/>
      <c r="D182" s="16"/>
      <c r="E182" s="16"/>
      <c r="F182" s="16"/>
      <c r="G182" s="16"/>
      <c r="H182" s="16"/>
    </row>
    <row r="183">
      <c r="B183" s="262"/>
      <c r="C183" s="15"/>
      <c r="D183" s="16"/>
      <c r="E183" s="16"/>
      <c r="F183" s="16"/>
      <c r="G183" s="16"/>
      <c r="H183" s="16"/>
    </row>
    <row r="184">
      <c r="B184" s="262"/>
      <c r="C184" s="15"/>
      <c r="D184" s="16"/>
      <c r="E184" s="16"/>
      <c r="F184" s="16"/>
      <c r="G184" s="16"/>
      <c r="H184" s="16"/>
    </row>
    <row r="185">
      <c r="B185" s="262"/>
      <c r="C185" s="15"/>
      <c r="D185" s="16"/>
      <c r="E185" s="16"/>
      <c r="F185" s="16"/>
      <c r="G185" s="16"/>
      <c r="H185" s="16"/>
    </row>
    <row r="186">
      <c r="B186" s="262"/>
      <c r="C186" s="15"/>
      <c r="D186" s="16"/>
      <c r="E186" s="16"/>
      <c r="F186" s="16"/>
      <c r="G186" s="16"/>
      <c r="H186" s="16"/>
    </row>
    <row r="187">
      <c r="B187" s="262"/>
      <c r="C187" s="15"/>
      <c r="D187" s="16"/>
      <c r="E187" s="16"/>
      <c r="F187" s="16"/>
      <c r="G187" s="16"/>
      <c r="H187" s="16"/>
    </row>
    <row r="188">
      <c r="B188" s="262"/>
      <c r="C188" s="15"/>
      <c r="D188" s="16"/>
      <c r="E188" s="16"/>
      <c r="F188" s="16"/>
      <c r="G188" s="16"/>
      <c r="H188" s="16"/>
    </row>
    <row r="189">
      <c r="B189" s="262"/>
      <c r="C189" s="15"/>
      <c r="D189" s="16"/>
      <c r="E189" s="16"/>
      <c r="F189" s="16"/>
      <c r="G189" s="16"/>
      <c r="H189" s="16"/>
    </row>
    <row r="190">
      <c r="B190" s="262"/>
      <c r="C190" s="15"/>
      <c r="D190" s="16"/>
      <c r="E190" s="16"/>
      <c r="F190" s="16"/>
      <c r="G190" s="16"/>
      <c r="H190" s="16"/>
    </row>
    <row r="191">
      <c r="B191" s="262"/>
      <c r="C191" s="15"/>
      <c r="D191" s="16"/>
      <c r="E191" s="16"/>
      <c r="F191" s="16"/>
      <c r="G191" s="16"/>
      <c r="H191" s="16"/>
    </row>
    <row r="192">
      <c r="B192" s="262"/>
      <c r="C192" s="15"/>
      <c r="D192" s="16"/>
      <c r="E192" s="16"/>
      <c r="F192" s="16"/>
      <c r="G192" s="16"/>
      <c r="H192" s="16"/>
    </row>
    <row r="193">
      <c r="B193" s="262"/>
      <c r="C193" s="15"/>
      <c r="D193" s="16"/>
      <c r="E193" s="16"/>
      <c r="F193" s="16"/>
      <c r="G193" s="16"/>
      <c r="H193" s="16"/>
    </row>
    <row r="194">
      <c r="B194" s="262"/>
      <c r="C194" s="15"/>
      <c r="D194" s="16"/>
      <c r="E194" s="16"/>
      <c r="F194" s="16"/>
      <c r="G194" s="16"/>
      <c r="H194" s="16"/>
    </row>
    <row r="195">
      <c r="B195" s="262"/>
      <c r="C195" s="15"/>
      <c r="D195" s="16"/>
      <c r="E195" s="16"/>
      <c r="F195" s="16"/>
      <c r="G195" s="16"/>
      <c r="H195" s="16"/>
    </row>
    <row r="196">
      <c r="B196" s="262"/>
      <c r="C196" s="15"/>
      <c r="D196" s="16"/>
      <c r="E196" s="16"/>
      <c r="F196" s="16"/>
      <c r="G196" s="16"/>
      <c r="H196" s="16"/>
    </row>
    <row r="197">
      <c r="B197" s="262"/>
      <c r="C197" s="15"/>
      <c r="D197" s="16"/>
      <c r="E197" s="16"/>
      <c r="F197" s="16"/>
      <c r="G197" s="16"/>
      <c r="H197" s="16"/>
    </row>
    <row r="198">
      <c r="B198" s="262"/>
      <c r="C198" s="15"/>
      <c r="D198" s="16"/>
      <c r="E198" s="16"/>
      <c r="F198" s="16"/>
      <c r="G198" s="16"/>
      <c r="H198" s="16"/>
    </row>
    <row r="199">
      <c r="B199" s="262"/>
      <c r="C199" s="15"/>
      <c r="D199" s="16"/>
      <c r="E199" s="16"/>
      <c r="F199" s="16"/>
      <c r="G199" s="16"/>
      <c r="H199" s="16"/>
    </row>
    <row r="200">
      <c r="B200" s="262"/>
      <c r="C200" s="15"/>
      <c r="D200" s="16"/>
      <c r="E200" s="16"/>
      <c r="F200" s="16"/>
      <c r="G200" s="16"/>
      <c r="H200" s="16"/>
    </row>
    <row r="201">
      <c r="B201" s="262"/>
      <c r="C201" s="15"/>
      <c r="D201" s="16"/>
      <c r="E201" s="16"/>
      <c r="F201" s="16"/>
      <c r="G201" s="16"/>
      <c r="H201" s="16"/>
    </row>
    <row r="202">
      <c r="B202" s="262"/>
      <c r="C202" s="15"/>
      <c r="D202" s="16"/>
      <c r="E202" s="16"/>
      <c r="F202" s="16"/>
      <c r="G202" s="16"/>
      <c r="H202" s="16"/>
    </row>
    <row r="203">
      <c r="B203" s="262"/>
      <c r="C203" s="15"/>
      <c r="D203" s="16"/>
      <c r="E203" s="16"/>
      <c r="F203" s="16"/>
      <c r="G203" s="16"/>
      <c r="H203" s="16"/>
    </row>
    <row r="204">
      <c r="B204" s="262"/>
      <c r="C204" s="15"/>
      <c r="D204" s="16"/>
      <c r="E204" s="16"/>
      <c r="F204" s="16"/>
      <c r="G204" s="16"/>
      <c r="H204" s="16"/>
    </row>
    <row r="205">
      <c r="B205" s="262"/>
      <c r="C205" s="15"/>
      <c r="D205" s="16"/>
      <c r="E205" s="16"/>
      <c r="F205" s="16"/>
      <c r="G205" s="16"/>
      <c r="H205" s="16"/>
    </row>
    <row r="206">
      <c r="B206" s="262"/>
      <c r="C206" s="15"/>
      <c r="D206" s="16"/>
      <c r="E206" s="16"/>
      <c r="F206" s="16"/>
      <c r="G206" s="16"/>
      <c r="H206" s="16"/>
    </row>
    <row r="207">
      <c r="B207" s="262"/>
      <c r="C207" s="15"/>
      <c r="D207" s="16"/>
      <c r="E207" s="16"/>
      <c r="F207" s="16"/>
      <c r="G207" s="16"/>
      <c r="H207" s="16"/>
    </row>
    <row r="208">
      <c r="B208" s="262"/>
      <c r="C208" s="15"/>
      <c r="D208" s="16"/>
      <c r="E208" s="16"/>
      <c r="F208" s="16"/>
      <c r="G208" s="16"/>
      <c r="H208" s="16"/>
    </row>
    <row r="209">
      <c r="B209" s="262"/>
      <c r="C209" s="15"/>
      <c r="D209" s="16"/>
      <c r="E209" s="16"/>
      <c r="F209" s="16"/>
      <c r="G209" s="16"/>
      <c r="H209" s="16"/>
    </row>
    <row r="210">
      <c r="B210" s="262"/>
      <c r="C210" s="15"/>
      <c r="D210" s="16"/>
      <c r="E210" s="16"/>
      <c r="F210" s="16"/>
      <c r="G210" s="16"/>
      <c r="H210" s="16"/>
    </row>
    <row r="211">
      <c r="B211" s="262"/>
      <c r="C211" s="15"/>
      <c r="D211" s="16"/>
      <c r="E211" s="16"/>
      <c r="F211" s="16"/>
      <c r="G211" s="16"/>
      <c r="H211" s="16"/>
    </row>
    <row r="212">
      <c r="B212" s="262"/>
      <c r="C212" s="15"/>
      <c r="D212" s="16"/>
      <c r="E212" s="16"/>
      <c r="F212" s="16"/>
      <c r="G212" s="16"/>
      <c r="H212" s="16"/>
    </row>
    <row r="213">
      <c r="B213" s="262"/>
      <c r="C213" s="15"/>
      <c r="D213" s="16"/>
      <c r="E213" s="16"/>
      <c r="F213" s="16"/>
      <c r="G213" s="16"/>
      <c r="H213" s="16"/>
    </row>
    <row r="214">
      <c r="B214" s="262"/>
      <c r="C214" s="15"/>
      <c r="D214" s="16"/>
      <c r="E214" s="16"/>
      <c r="F214" s="16"/>
      <c r="G214" s="16"/>
      <c r="H214" s="16"/>
    </row>
    <row r="215">
      <c r="B215" s="262"/>
      <c r="C215" s="15"/>
      <c r="D215" s="16"/>
      <c r="E215" s="16"/>
      <c r="F215" s="16"/>
      <c r="G215" s="16"/>
      <c r="H215" s="16"/>
    </row>
    <row r="216">
      <c r="B216" s="262"/>
      <c r="C216" s="15"/>
      <c r="D216" s="16"/>
      <c r="E216" s="16"/>
      <c r="F216" s="16"/>
      <c r="G216" s="16"/>
      <c r="H216" s="16"/>
    </row>
    <row r="217">
      <c r="B217" s="262"/>
      <c r="C217" s="15"/>
      <c r="D217" s="16"/>
      <c r="E217" s="16"/>
      <c r="F217" s="16"/>
      <c r="G217" s="16"/>
      <c r="H217" s="16"/>
    </row>
    <row r="218">
      <c r="B218" s="262"/>
      <c r="C218" s="15"/>
      <c r="D218" s="16"/>
      <c r="E218" s="16"/>
      <c r="F218" s="16"/>
      <c r="G218" s="16"/>
      <c r="H218" s="16"/>
    </row>
    <row r="219">
      <c r="B219" s="262"/>
      <c r="C219" s="15"/>
      <c r="D219" s="16"/>
      <c r="E219" s="16"/>
      <c r="F219" s="16"/>
      <c r="G219" s="16"/>
      <c r="H219" s="16"/>
    </row>
    <row r="220">
      <c r="B220" s="262"/>
      <c r="C220" s="15"/>
      <c r="D220" s="16"/>
      <c r="E220" s="16"/>
      <c r="F220" s="16"/>
      <c r="G220" s="16"/>
      <c r="H220" s="16"/>
    </row>
    <row r="221">
      <c r="B221" s="262"/>
      <c r="C221" s="15"/>
      <c r="D221" s="16"/>
      <c r="E221" s="16"/>
      <c r="F221" s="16"/>
      <c r="G221" s="16"/>
      <c r="H221" s="16"/>
    </row>
    <row r="222">
      <c r="B222" s="262"/>
      <c r="C222" s="15"/>
      <c r="D222" s="16"/>
      <c r="E222" s="16"/>
      <c r="F222" s="16"/>
      <c r="G222" s="16"/>
      <c r="H222" s="16"/>
    </row>
    <row r="223">
      <c r="B223" s="262"/>
      <c r="C223" s="15"/>
      <c r="D223" s="16"/>
      <c r="E223" s="16"/>
      <c r="F223" s="16"/>
      <c r="G223" s="16"/>
      <c r="H223" s="16"/>
    </row>
    <row r="224">
      <c r="B224" s="262"/>
      <c r="C224" s="15"/>
      <c r="D224" s="16"/>
      <c r="E224" s="16"/>
      <c r="F224" s="16"/>
      <c r="G224" s="16"/>
      <c r="H224" s="16"/>
    </row>
    <row r="225">
      <c r="B225" s="262"/>
      <c r="C225" s="15"/>
      <c r="D225" s="16"/>
      <c r="E225" s="16"/>
      <c r="F225" s="16"/>
      <c r="G225" s="16"/>
      <c r="H225" s="16"/>
    </row>
    <row r="226">
      <c r="B226" s="262"/>
      <c r="C226" s="15"/>
      <c r="D226" s="16"/>
      <c r="E226" s="16"/>
      <c r="F226" s="16"/>
      <c r="G226" s="16"/>
      <c r="H226" s="16"/>
    </row>
    <row r="227">
      <c r="B227" s="262"/>
      <c r="C227" s="15"/>
      <c r="D227" s="16"/>
      <c r="E227" s="16"/>
      <c r="F227" s="16"/>
      <c r="G227" s="16"/>
      <c r="H227" s="16"/>
    </row>
    <row r="228">
      <c r="B228" s="262"/>
      <c r="C228" s="15"/>
      <c r="D228" s="16"/>
      <c r="E228" s="16"/>
      <c r="F228" s="16"/>
      <c r="G228" s="16"/>
      <c r="H228" s="16"/>
    </row>
    <row r="229">
      <c r="B229" s="262"/>
      <c r="C229" s="15"/>
      <c r="D229" s="16"/>
      <c r="E229" s="16"/>
      <c r="F229" s="16"/>
      <c r="G229" s="16"/>
      <c r="H229" s="16"/>
    </row>
    <row r="230">
      <c r="B230" s="262"/>
      <c r="C230" s="15"/>
      <c r="D230" s="16"/>
      <c r="E230" s="16"/>
      <c r="F230" s="16"/>
      <c r="G230" s="16"/>
      <c r="H230" s="16"/>
    </row>
    <row r="231">
      <c r="B231" s="262"/>
      <c r="C231" s="15"/>
      <c r="D231" s="16"/>
      <c r="E231" s="16"/>
      <c r="F231" s="16"/>
      <c r="G231" s="16"/>
      <c r="H231" s="16"/>
    </row>
    <row r="232">
      <c r="B232" s="262"/>
      <c r="C232" s="15"/>
      <c r="D232" s="16"/>
      <c r="E232" s="16"/>
      <c r="F232" s="16"/>
      <c r="G232" s="16"/>
      <c r="H232" s="16"/>
    </row>
    <row r="233">
      <c r="B233" s="262"/>
      <c r="C233" s="15"/>
      <c r="D233" s="16"/>
      <c r="E233" s="16"/>
      <c r="F233" s="16"/>
      <c r="G233" s="16"/>
      <c r="H233" s="16"/>
    </row>
    <row r="234">
      <c r="B234" s="262"/>
      <c r="C234" s="15"/>
      <c r="D234" s="16"/>
      <c r="E234" s="16"/>
      <c r="F234" s="16"/>
      <c r="G234" s="16"/>
      <c r="H234" s="16"/>
    </row>
    <row r="235">
      <c r="B235" s="262"/>
      <c r="C235" s="15"/>
      <c r="D235" s="16"/>
      <c r="E235" s="16"/>
      <c r="F235" s="16"/>
      <c r="G235" s="16"/>
      <c r="H235" s="16"/>
    </row>
    <row r="236">
      <c r="B236" s="262"/>
      <c r="C236" s="15"/>
      <c r="D236" s="16"/>
      <c r="E236" s="16"/>
      <c r="F236" s="16"/>
      <c r="G236" s="16"/>
      <c r="H236" s="16"/>
    </row>
    <row r="237">
      <c r="B237" s="262"/>
      <c r="C237" s="15"/>
      <c r="D237" s="16"/>
      <c r="E237" s="16"/>
      <c r="F237" s="16"/>
      <c r="G237" s="16"/>
      <c r="H237" s="16"/>
    </row>
    <row r="238">
      <c r="B238" s="262"/>
      <c r="C238" s="15"/>
      <c r="D238" s="16"/>
      <c r="E238" s="16"/>
      <c r="F238" s="16"/>
      <c r="G238" s="16"/>
      <c r="H238" s="16"/>
    </row>
    <row r="239">
      <c r="B239" s="262"/>
      <c r="C239" s="15"/>
      <c r="D239" s="16"/>
      <c r="E239" s="16"/>
      <c r="F239" s="16"/>
      <c r="G239" s="16"/>
      <c r="H239" s="16"/>
    </row>
    <row r="240">
      <c r="B240" s="262"/>
      <c r="C240" s="15"/>
      <c r="D240" s="16"/>
      <c r="E240" s="16"/>
      <c r="F240" s="16"/>
      <c r="G240" s="16"/>
      <c r="H240" s="16"/>
    </row>
    <row r="241">
      <c r="B241" s="262"/>
      <c r="C241" s="15"/>
      <c r="D241" s="16"/>
      <c r="E241" s="16"/>
      <c r="F241" s="16"/>
      <c r="G241" s="16"/>
      <c r="H241" s="16"/>
    </row>
    <row r="242">
      <c r="B242" s="262"/>
      <c r="C242" s="15"/>
      <c r="D242" s="16"/>
      <c r="E242" s="16"/>
      <c r="F242" s="16"/>
      <c r="G242" s="16"/>
      <c r="H242" s="16"/>
    </row>
    <row r="243">
      <c r="B243" s="262"/>
      <c r="C243" s="15"/>
      <c r="D243" s="16"/>
      <c r="E243" s="16"/>
      <c r="F243" s="16"/>
      <c r="G243" s="16"/>
      <c r="H243" s="16"/>
    </row>
    <row r="244">
      <c r="B244" s="262"/>
      <c r="C244" s="15"/>
      <c r="D244" s="16"/>
      <c r="E244" s="16"/>
      <c r="F244" s="16"/>
      <c r="G244" s="16"/>
      <c r="H244" s="16"/>
    </row>
    <row r="245">
      <c r="B245" s="262"/>
      <c r="C245" s="15"/>
      <c r="D245" s="16"/>
      <c r="E245" s="16"/>
      <c r="F245" s="16"/>
      <c r="G245" s="16"/>
      <c r="H245" s="16"/>
    </row>
    <row r="246">
      <c r="B246" s="262"/>
      <c r="C246" s="15"/>
      <c r="D246" s="16"/>
      <c r="E246" s="16"/>
      <c r="F246" s="16"/>
      <c r="G246" s="16"/>
      <c r="H246" s="16"/>
    </row>
    <row r="247">
      <c r="B247" s="262"/>
      <c r="C247" s="15"/>
      <c r="D247" s="16"/>
      <c r="E247" s="16"/>
      <c r="F247" s="16"/>
      <c r="G247" s="16"/>
      <c r="H247" s="16"/>
    </row>
    <row r="248">
      <c r="B248" s="262"/>
      <c r="C248" s="15"/>
      <c r="D248" s="16"/>
      <c r="E248" s="16"/>
      <c r="F248" s="16"/>
      <c r="G248" s="16"/>
      <c r="H248" s="16"/>
    </row>
    <row r="249">
      <c r="B249" s="262"/>
      <c r="C249" s="15"/>
      <c r="D249" s="16"/>
      <c r="E249" s="16"/>
      <c r="F249" s="16"/>
      <c r="G249" s="16"/>
      <c r="H249" s="16"/>
    </row>
    <row r="250">
      <c r="B250" s="262"/>
      <c r="C250" s="15"/>
      <c r="D250" s="16"/>
      <c r="E250" s="16"/>
      <c r="F250" s="16"/>
      <c r="G250" s="16"/>
      <c r="H250" s="16"/>
    </row>
    <row r="251">
      <c r="B251" s="262"/>
      <c r="C251" s="15"/>
      <c r="D251" s="16"/>
      <c r="E251" s="16"/>
      <c r="F251" s="16"/>
      <c r="G251" s="16"/>
      <c r="H251" s="16"/>
    </row>
    <row r="252">
      <c r="B252" s="262"/>
      <c r="C252" s="15"/>
      <c r="D252" s="16"/>
      <c r="E252" s="16"/>
      <c r="F252" s="16"/>
      <c r="G252" s="16"/>
      <c r="H252" s="16"/>
    </row>
    <row r="253">
      <c r="B253" s="262"/>
      <c r="C253" s="15"/>
      <c r="D253" s="16"/>
      <c r="E253" s="16"/>
      <c r="F253" s="16"/>
      <c r="G253" s="16"/>
      <c r="H253" s="16"/>
    </row>
    <row r="254">
      <c r="B254" s="262"/>
      <c r="C254" s="15"/>
      <c r="D254" s="16"/>
      <c r="E254" s="16"/>
      <c r="F254" s="16"/>
      <c r="G254" s="16"/>
      <c r="H254" s="16"/>
    </row>
    <row r="255">
      <c r="B255" s="262"/>
      <c r="C255" s="15"/>
      <c r="D255" s="16"/>
      <c r="E255" s="16"/>
      <c r="F255" s="16"/>
      <c r="G255" s="16"/>
      <c r="H255" s="16"/>
    </row>
    <row r="256">
      <c r="B256" s="262"/>
      <c r="C256" s="15"/>
      <c r="D256" s="16"/>
      <c r="E256" s="16"/>
      <c r="F256" s="16"/>
      <c r="G256" s="16"/>
      <c r="H256" s="16"/>
    </row>
    <row r="257">
      <c r="B257" s="262"/>
      <c r="C257" s="15"/>
      <c r="D257" s="16"/>
      <c r="E257" s="16"/>
      <c r="F257" s="16"/>
      <c r="G257" s="16"/>
      <c r="H257" s="16"/>
    </row>
    <row r="258">
      <c r="B258" s="262"/>
      <c r="C258" s="15"/>
      <c r="D258" s="16"/>
      <c r="E258" s="16"/>
      <c r="F258" s="16"/>
      <c r="G258" s="16"/>
      <c r="H258" s="16"/>
    </row>
    <row r="259">
      <c r="B259" s="262"/>
      <c r="C259" s="15"/>
      <c r="D259" s="16"/>
      <c r="E259" s="16"/>
      <c r="F259" s="16"/>
      <c r="G259" s="16"/>
      <c r="H259" s="16"/>
    </row>
    <row r="260">
      <c r="B260" s="262"/>
      <c r="C260" s="15"/>
      <c r="D260" s="16"/>
      <c r="E260" s="16"/>
      <c r="F260" s="16"/>
      <c r="G260" s="16"/>
      <c r="H260" s="16"/>
    </row>
    <row r="261">
      <c r="B261" s="262"/>
      <c r="C261" s="15"/>
      <c r="D261" s="16"/>
      <c r="E261" s="16"/>
      <c r="F261" s="16"/>
      <c r="G261" s="16"/>
      <c r="H261" s="16"/>
    </row>
    <row r="262">
      <c r="B262" s="262"/>
      <c r="C262" s="15"/>
      <c r="D262" s="16"/>
      <c r="E262" s="16"/>
      <c r="F262" s="16"/>
      <c r="G262" s="16"/>
      <c r="H262" s="16"/>
    </row>
    <row r="263">
      <c r="B263" s="262"/>
      <c r="C263" s="15"/>
      <c r="D263" s="16"/>
      <c r="E263" s="16"/>
      <c r="F263" s="16"/>
      <c r="G263" s="16"/>
      <c r="H263" s="16"/>
    </row>
    <row r="264">
      <c r="B264" s="262"/>
      <c r="C264" s="15"/>
      <c r="D264" s="16"/>
      <c r="E264" s="16"/>
      <c r="F264" s="16"/>
      <c r="G264" s="16"/>
      <c r="H264" s="16"/>
    </row>
    <row r="265">
      <c r="B265" s="262"/>
      <c r="C265" s="15"/>
      <c r="D265" s="16"/>
      <c r="E265" s="16"/>
      <c r="F265" s="16"/>
      <c r="G265" s="16"/>
      <c r="H265" s="16"/>
    </row>
    <row r="266">
      <c r="B266" s="262"/>
      <c r="C266" s="15"/>
      <c r="D266" s="16"/>
      <c r="E266" s="16"/>
      <c r="F266" s="16"/>
      <c r="G266" s="16"/>
      <c r="H266" s="16"/>
    </row>
    <row r="267">
      <c r="B267" s="262"/>
      <c r="C267" s="15"/>
      <c r="D267" s="16"/>
      <c r="E267" s="16"/>
      <c r="F267" s="16"/>
      <c r="G267" s="16"/>
      <c r="H267" s="16"/>
    </row>
    <row r="268">
      <c r="B268" s="262"/>
      <c r="C268" s="15"/>
      <c r="D268" s="16"/>
      <c r="E268" s="16"/>
      <c r="F268" s="16"/>
      <c r="G268" s="16"/>
      <c r="H268" s="16"/>
    </row>
    <row r="269">
      <c r="B269" s="262"/>
      <c r="C269" s="15"/>
      <c r="D269" s="16"/>
      <c r="E269" s="16"/>
      <c r="F269" s="16"/>
      <c r="G269" s="16"/>
      <c r="H269" s="16"/>
    </row>
    <row r="270">
      <c r="B270" s="262"/>
      <c r="C270" s="15"/>
      <c r="D270" s="16"/>
      <c r="E270" s="16"/>
      <c r="F270" s="16"/>
      <c r="G270" s="16"/>
      <c r="H270" s="16"/>
    </row>
    <row r="271">
      <c r="B271" s="262"/>
      <c r="C271" s="15"/>
      <c r="D271" s="16"/>
      <c r="E271" s="16"/>
      <c r="F271" s="16"/>
      <c r="G271" s="16"/>
      <c r="H271" s="16"/>
    </row>
    <row r="272">
      <c r="B272" s="262"/>
      <c r="C272" s="15"/>
      <c r="D272" s="16"/>
      <c r="E272" s="16"/>
      <c r="F272" s="16"/>
      <c r="G272" s="16"/>
      <c r="H272" s="16"/>
    </row>
    <row r="273">
      <c r="B273" s="262"/>
      <c r="C273" s="15"/>
      <c r="D273" s="16"/>
      <c r="E273" s="16"/>
      <c r="F273" s="16"/>
      <c r="G273" s="16"/>
      <c r="H273" s="16"/>
    </row>
    <row r="274">
      <c r="B274" s="262"/>
      <c r="C274" s="15"/>
      <c r="D274" s="16"/>
      <c r="E274" s="16"/>
      <c r="F274" s="16"/>
      <c r="G274" s="16"/>
      <c r="H274" s="16"/>
    </row>
    <row r="275">
      <c r="B275" s="262"/>
      <c r="C275" s="15"/>
      <c r="D275" s="16"/>
      <c r="E275" s="16"/>
      <c r="F275" s="16"/>
      <c r="G275" s="16"/>
      <c r="H275" s="16"/>
    </row>
    <row r="276">
      <c r="B276" s="262"/>
      <c r="C276" s="15"/>
      <c r="D276" s="16"/>
      <c r="E276" s="16"/>
      <c r="F276" s="16"/>
      <c r="G276" s="16"/>
      <c r="H276" s="16"/>
    </row>
    <row r="277">
      <c r="B277" s="262"/>
      <c r="C277" s="15"/>
      <c r="D277" s="16"/>
      <c r="E277" s="16"/>
      <c r="F277" s="16"/>
      <c r="G277" s="16"/>
      <c r="H277" s="16"/>
    </row>
    <row r="278">
      <c r="B278" s="262"/>
      <c r="C278" s="15"/>
      <c r="D278" s="16"/>
      <c r="E278" s="16"/>
      <c r="F278" s="16"/>
      <c r="G278" s="16"/>
      <c r="H278" s="16"/>
    </row>
    <row r="279">
      <c r="B279" s="262"/>
      <c r="C279" s="15"/>
      <c r="D279" s="16"/>
      <c r="E279" s="16"/>
      <c r="F279" s="16"/>
      <c r="G279" s="16"/>
      <c r="H279" s="16"/>
    </row>
    <row r="280">
      <c r="B280" s="262"/>
      <c r="C280" s="15"/>
      <c r="D280" s="16"/>
      <c r="E280" s="16"/>
      <c r="F280" s="16"/>
      <c r="G280" s="16"/>
      <c r="H280" s="16"/>
    </row>
    <row r="281">
      <c r="B281" s="262"/>
      <c r="C281" s="15"/>
      <c r="D281" s="16"/>
      <c r="E281" s="16"/>
      <c r="F281" s="16"/>
      <c r="G281" s="16"/>
      <c r="H281" s="16"/>
    </row>
    <row r="282">
      <c r="B282" s="262"/>
      <c r="C282" s="15"/>
      <c r="D282" s="16"/>
      <c r="E282" s="16"/>
      <c r="F282" s="16"/>
      <c r="G282" s="16"/>
      <c r="H282" s="16"/>
    </row>
    <row r="283">
      <c r="B283" s="262"/>
      <c r="C283" s="15"/>
      <c r="D283" s="16"/>
      <c r="E283" s="16"/>
      <c r="F283" s="16"/>
      <c r="G283" s="16"/>
      <c r="H283" s="16"/>
    </row>
    <row r="284">
      <c r="B284" s="262"/>
      <c r="C284" s="15"/>
      <c r="D284" s="16"/>
      <c r="E284" s="16"/>
      <c r="F284" s="16"/>
      <c r="G284" s="16"/>
      <c r="H284" s="16"/>
    </row>
    <row r="285">
      <c r="B285" s="262"/>
      <c r="C285" s="15"/>
      <c r="D285" s="16"/>
      <c r="E285" s="16"/>
      <c r="F285" s="16"/>
      <c r="G285" s="16"/>
      <c r="H285" s="16"/>
    </row>
    <row r="286">
      <c r="B286" s="262"/>
      <c r="C286" s="15"/>
      <c r="D286" s="16"/>
      <c r="E286" s="16"/>
      <c r="F286" s="16"/>
      <c r="G286" s="16"/>
      <c r="H286" s="16"/>
    </row>
    <row r="287">
      <c r="B287" s="262"/>
      <c r="C287" s="15"/>
      <c r="D287" s="16"/>
      <c r="E287" s="16"/>
      <c r="F287" s="16"/>
      <c r="G287" s="16"/>
      <c r="H287" s="16"/>
    </row>
    <row r="288">
      <c r="B288" s="262"/>
      <c r="C288" s="15"/>
      <c r="D288" s="16"/>
      <c r="E288" s="16"/>
      <c r="F288" s="16"/>
      <c r="G288" s="16"/>
      <c r="H288" s="16"/>
    </row>
    <row r="289">
      <c r="B289" s="262"/>
      <c r="C289" s="15"/>
      <c r="D289" s="16"/>
      <c r="E289" s="16"/>
      <c r="F289" s="16"/>
      <c r="G289" s="16"/>
      <c r="H289" s="16"/>
    </row>
    <row r="290">
      <c r="B290" s="262"/>
      <c r="C290" s="15"/>
      <c r="D290" s="16"/>
      <c r="E290" s="16"/>
      <c r="F290" s="16"/>
      <c r="G290" s="16"/>
      <c r="H290" s="16"/>
    </row>
    <row r="291">
      <c r="B291" s="262"/>
      <c r="C291" s="15"/>
      <c r="D291" s="16"/>
      <c r="E291" s="16"/>
      <c r="F291" s="16"/>
      <c r="G291" s="16"/>
      <c r="H291" s="16"/>
    </row>
    <row r="292">
      <c r="B292" s="262"/>
      <c r="C292" s="15"/>
      <c r="D292" s="16"/>
      <c r="E292" s="16"/>
      <c r="F292" s="16"/>
      <c r="G292" s="16"/>
      <c r="H292" s="16"/>
    </row>
    <row r="293">
      <c r="B293" s="262"/>
      <c r="C293" s="15"/>
      <c r="D293" s="16"/>
      <c r="E293" s="16"/>
      <c r="F293" s="16"/>
      <c r="G293" s="16"/>
      <c r="H293" s="16"/>
    </row>
    <row r="294">
      <c r="B294" s="262"/>
      <c r="C294" s="15"/>
      <c r="D294" s="16"/>
      <c r="E294" s="16"/>
      <c r="F294" s="16"/>
      <c r="G294" s="16"/>
      <c r="H294" s="16"/>
    </row>
    <row r="295">
      <c r="B295" s="262"/>
      <c r="C295" s="15"/>
      <c r="D295" s="16"/>
      <c r="E295" s="16"/>
      <c r="F295" s="16"/>
      <c r="G295" s="16"/>
      <c r="H295" s="16"/>
    </row>
    <row r="296">
      <c r="B296" s="262"/>
      <c r="C296" s="15"/>
      <c r="D296" s="16"/>
      <c r="E296" s="16"/>
      <c r="F296" s="16"/>
      <c r="G296" s="16"/>
      <c r="H296" s="16"/>
    </row>
    <row r="297">
      <c r="B297" s="262"/>
      <c r="C297" s="15"/>
      <c r="D297" s="16"/>
      <c r="E297" s="16"/>
      <c r="F297" s="16"/>
      <c r="G297" s="16"/>
      <c r="H297" s="16"/>
    </row>
    <row r="298">
      <c r="B298" s="262"/>
      <c r="C298" s="15"/>
      <c r="D298" s="16"/>
      <c r="E298" s="16"/>
      <c r="F298" s="16"/>
      <c r="G298" s="16"/>
      <c r="H298" s="16"/>
    </row>
    <row r="299">
      <c r="B299" s="262"/>
      <c r="C299" s="15"/>
      <c r="D299" s="16"/>
      <c r="E299" s="16"/>
      <c r="F299" s="16"/>
      <c r="G299" s="16"/>
      <c r="H299" s="16"/>
    </row>
    <row r="300">
      <c r="B300" s="262"/>
      <c r="C300" s="15"/>
      <c r="D300" s="16"/>
      <c r="E300" s="16"/>
      <c r="F300" s="16"/>
      <c r="G300" s="16"/>
      <c r="H300" s="16"/>
    </row>
    <row r="301">
      <c r="B301" s="262"/>
      <c r="C301" s="15"/>
      <c r="D301" s="16"/>
      <c r="E301" s="16"/>
      <c r="F301" s="16"/>
      <c r="G301" s="16"/>
      <c r="H301" s="16"/>
    </row>
    <row r="302">
      <c r="B302" s="262"/>
      <c r="C302" s="15"/>
      <c r="D302" s="16"/>
      <c r="E302" s="16"/>
      <c r="F302" s="16"/>
      <c r="G302" s="16"/>
      <c r="H302" s="16"/>
    </row>
    <row r="303">
      <c r="B303" s="262"/>
      <c r="C303" s="15"/>
      <c r="D303" s="16"/>
      <c r="E303" s="16"/>
      <c r="F303" s="16"/>
      <c r="G303" s="16"/>
      <c r="H303" s="16"/>
    </row>
    <row r="304">
      <c r="B304" s="262"/>
      <c r="C304" s="15"/>
      <c r="D304" s="16"/>
      <c r="E304" s="16"/>
      <c r="F304" s="16"/>
      <c r="G304" s="16"/>
      <c r="H304" s="16"/>
    </row>
    <row r="305">
      <c r="B305" s="262"/>
      <c r="C305" s="15"/>
      <c r="D305" s="16"/>
      <c r="E305" s="16"/>
      <c r="F305" s="16"/>
      <c r="G305" s="16"/>
      <c r="H305" s="16"/>
    </row>
    <row r="306">
      <c r="B306" s="262"/>
      <c r="C306" s="15"/>
      <c r="D306" s="16"/>
      <c r="E306" s="16"/>
      <c r="F306" s="16"/>
      <c r="G306" s="16"/>
      <c r="H306" s="16"/>
    </row>
    <row r="307">
      <c r="B307" s="262"/>
      <c r="C307" s="15"/>
      <c r="D307" s="16"/>
      <c r="E307" s="16"/>
      <c r="F307" s="16"/>
      <c r="G307" s="16"/>
      <c r="H307" s="16"/>
    </row>
    <row r="308">
      <c r="B308" s="262"/>
      <c r="C308" s="15"/>
      <c r="D308" s="16"/>
      <c r="E308" s="16"/>
      <c r="F308" s="16"/>
      <c r="G308" s="16"/>
      <c r="H308" s="16"/>
    </row>
    <row r="309">
      <c r="B309" s="262"/>
      <c r="C309" s="15"/>
      <c r="D309" s="16"/>
      <c r="E309" s="16"/>
      <c r="F309" s="16"/>
      <c r="G309" s="16"/>
      <c r="H309" s="16"/>
    </row>
    <row r="310">
      <c r="B310" s="262"/>
      <c r="C310" s="15"/>
      <c r="D310" s="16"/>
      <c r="E310" s="16"/>
      <c r="F310" s="16"/>
      <c r="G310" s="16"/>
      <c r="H310" s="16"/>
    </row>
    <row r="311">
      <c r="B311" s="262"/>
      <c r="C311" s="15"/>
      <c r="D311" s="16"/>
      <c r="E311" s="16"/>
      <c r="F311" s="16"/>
      <c r="G311" s="16"/>
      <c r="H311" s="16"/>
    </row>
    <row r="312">
      <c r="B312" s="262"/>
      <c r="C312" s="15"/>
      <c r="D312" s="16"/>
      <c r="E312" s="16"/>
      <c r="F312" s="16"/>
      <c r="G312" s="16"/>
      <c r="H312" s="16"/>
    </row>
    <row r="313">
      <c r="B313" s="262"/>
      <c r="C313" s="15"/>
      <c r="D313" s="16"/>
      <c r="E313" s="16"/>
      <c r="F313" s="16"/>
      <c r="G313" s="16"/>
      <c r="H313" s="16"/>
    </row>
    <row r="314">
      <c r="B314" s="262"/>
      <c r="C314" s="15"/>
      <c r="D314" s="16"/>
      <c r="E314" s="16"/>
      <c r="F314" s="16"/>
      <c r="G314" s="16"/>
      <c r="H314" s="16"/>
    </row>
    <row r="315">
      <c r="B315" s="262"/>
      <c r="C315" s="15"/>
      <c r="D315" s="16"/>
      <c r="E315" s="16"/>
      <c r="F315" s="16"/>
      <c r="G315" s="16"/>
      <c r="H315" s="16"/>
    </row>
    <row r="316">
      <c r="B316" s="262"/>
      <c r="C316" s="15"/>
      <c r="D316" s="16"/>
      <c r="E316" s="16"/>
      <c r="F316" s="16"/>
      <c r="G316" s="16"/>
      <c r="H316" s="16"/>
    </row>
    <row r="317">
      <c r="B317" s="262"/>
      <c r="C317" s="15"/>
      <c r="D317" s="16"/>
      <c r="E317" s="16"/>
      <c r="F317" s="16"/>
      <c r="G317" s="16"/>
      <c r="H317" s="16"/>
    </row>
    <row r="318">
      <c r="B318" s="262"/>
      <c r="C318" s="15"/>
      <c r="D318" s="16"/>
      <c r="E318" s="16"/>
      <c r="F318" s="16"/>
      <c r="G318" s="16"/>
      <c r="H318" s="16"/>
    </row>
    <row r="319">
      <c r="B319" s="262"/>
      <c r="C319" s="15"/>
      <c r="D319" s="16"/>
      <c r="E319" s="16"/>
      <c r="F319" s="16"/>
      <c r="G319" s="16"/>
      <c r="H319" s="16"/>
    </row>
    <row r="320">
      <c r="B320" s="262"/>
      <c r="C320" s="15"/>
      <c r="D320" s="16"/>
      <c r="E320" s="16"/>
      <c r="F320" s="16"/>
      <c r="G320" s="16"/>
      <c r="H320" s="16"/>
    </row>
    <row r="321">
      <c r="B321" s="262"/>
      <c r="C321" s="15"/>
      <c r="D321" s="16"/>
      <c r="E321" s="16"/>
      <c r="F321" s="16"/>
      <c r="G321" s="16"/>
      <c r="H321" s="16"/>
    </row>
    <row r="322">
      <c r="B322" s="262"/>
      <c r="C322" s="15"/>
      <c r="D322" s="16"/>
      <c r="E322" s="16"/>
      <c r="F322" s="16"/>
      <c r="G322" s="16"/>
      <c r="H322" s="16"/>
    </row>
    <row r="323">
      <c r="B323" s="262"/>
      <c r="C323" s="15"/>
      <c r="D323" s="16"/>
      <c r="E323" s="16"/>
      <c r="F323" s="16"/>
      <c r="G323" s="16"/>
      <c r="H323" s="16"/>
    </row>
    <row r="324">
      <c r="B324" s="262"/>
      <c r="C324" s="15"/>
      <c r="D324" s="16"/>
      <c r="E324" s="16"/>
      <c r="F324" s="16"/>
      <c r="G324" s="16"/>
      <c r="H324" s="16"/>
    </row>
    <row r="325">
      <c r="B325" s="262"/>
      <c r="C325" s="15"/>
      <c r="D325" s="16"/>
      <c r="E325" s="16"/>
      <c r="F325" s="16"/>
      <c r="G325" s="16"/>
      <c r="H325" s="16"/>
    </row>
    <row r="326">
      <c r="B326" s="262"/>
      <c r="C326" s="15"/>
      <c r="D326" s="16"/>
      <c r="E326" s="16"/>
      <c r="F326" s="16"/>
      <c r="G326" s="16"/>
      <c r="H326" s="16"/>
    </row>
    <row r="327">
      <c r="B327" s="262"/>
      <c r="C327" s="15"/>
      <c r="D327" s="16"/>
      <c r="E327" s="16"/>
      <c r="F327" s="16"/>
      <c r="G327" s="16"/>
      <c r="H327" s="16"/>
    </row>
    <row r="328">
      <c r="B328" s="262"/>
      <c r="C328" s="15"/>
      <c r="D328" s="16"/>
      <c r="E328" s="16"/>
      <c r="F328" s="16"/>
      <c r="G328" s="16"/>
      <c r="H328" s="16"/>
    </row>
    <row r="329">
      <c r="B329" s="262"/>
      <c r="C329" s="15"/>
      <c r="D329" s="16"/>
      <c r="E329" s="16"/>
      <c r="F329" s="16"/>
      <c r="G329" s="16"/>
      <c r="H329" s="16"/>
    </row>
    <row r="330">
      <c r="B330" s="262"/>
      <c r="C330" s="15"/>
      <c r="D330" s="16"/>
      <c r="E330" s="16"/>
      <c r="F330" s="16"/>
      <c r="G330" s="16"/>
      <c r="H330" s="16"/>
    </row>
    <row r="331">
      <c r="B331" s="262"/>
      <c r="C331" s="15"/>
      <c r="D331" s="16"/>
      <c r="E331" s="16"/>
      <c r="F331" s="16"/>
      <c r="G331" s="16"/>
      <c r="H331" s="16"/>
    </row>
    <row r="332">
      <c r="B332" s="262"/>
      <c r="C332" s="15"/>
      <c r="D332" s="16"/>
      <c r="E332" s="16"/>
      <c r="F332" s="16"/>
      <c r="G332" s="16"/>
      <c r="H332" s="16"/>
    </row>
    <row r="333">
      <c r="B333" s="262"/>
      <c r="C333" s="15"/>
      <c r="D333" s="16"/>
      <c r="E333" s="16"/>
      <c r="F333" s="16"/>
      <c r="G333" s="16"/>
      <c r="H333" s="16"/>
    </row>
    <row r="334">
      <c r="B334" s="262"/>
      <c r="C334" s="15"/>
      <c r="D334" s="16"/>
      <c r="E334" s="16"/>
      <c r="F334" s="16"/>
      <c r="G334" s="16"/>
      <c r="H334" s="16"/>
    </row>
    <row r="335">
      <c r="B335" s="262"/>
      <c r="C335" s="15"/>
      <c r="D335" s="16"/>
      <c r="E335" s="16"/>
      <c r="F335" s="16"/>
      <c r="G335" s="16"/>
      <c r="H335" s="16"/>
    </row>
    <row r="336">
      <c r="B336" s="262"/>
      <c r="C336" s="15"/>
      <c r="D336" s="16"/>
      <c r="E336" s="16"/>
      <c r="F336" s="16"/>
      <c r="G336" s="16"/>
      <c r="H336" s="16"/>
    </row>
    <row r="337">
      <c r="B337" s="262"/>
      <c r="C337" s="15"/>
      <c r="D337" s="16"/>
      <c r="E337" s="16"/>
      <c r="F337" s="16"/>
      <c r="G337" s="16"/>
      <c r="H337" s="16"/>
    </row>
    <row r="338">
      <c r="B338" s="262"/>
      <c r="C338" s="15"/>
      <c r="D338" s="16"/>
      <c r="E338" s="16"/>
      <c r="F338" s="16"/>
      <c r="G338" s="16"/>
      <c r="H338" s="16"/>
    </row>
    <row r="339">
      <c r="B339" s="262"/>
      <c r="C339" s="15"/>
      <c r="D339" s="16"/>
      <c r="E339" s="16"/>
      <c r="F339" s="16"/>
      <c r="G339" s="16"/>
      <c r="H339" s="16"/>
    </row>
    <row r="340">
      <c r="B340" s="262"/>
      <c r="C340" s="15"/>
      <c r="D340" s="16"/>
      <c r="E340" s="16"/>
      <c r="F340" s="16"/>
      <c r="G340" s="16"/>
      <c r="H340" s="16"/>
    </row>
    <row r="341">
      <c r="B341" s="262"/>
      <c r="C341" s="15"/>
      <c r="D341" s="16"/>
      <c r="E341" s="16"/>
      <c r="F341" s="16"/>
      <c r="G341" s="16"/>
      <c r="H341" s="16"/>
    </row>
    <row r="342">
      <c r="B342" s="262"/>
      <c r="C342" s="15"/>
      <c r="D342" s="16"/>
      <c r="E342" s="16"/>
      <c r="F342" s="16"/>
      <c r="G342" s="16"/>
      <c r="H342" s="16"/>
    </row>
    <row r="343">
      <c r="B343" s="262"/>
      <c r="C343" s="15"/>
      <c r="D343" s="16"/>
      <c r="E343" s="16"/>
      <c r="F343" s="16"/>
      <c r="G343" s="16"/>
      <c r="H343" s="16"/>
    </row>
    <row r="344">
      <c r="B344" s="262"/>
      <c r="C344" s="15"/>
      <c r="D344" s="16"/>
      <c r="E344" s="16"/>
      <c r="F344" s="16"/>
      <c r="G344" s="16"/>
      <c r="H344" s="16"/>
    </row>
    <row r="345">
      <c r="B345" s="262"/>
      <c r="C345" s="15"/>
      <c r="D345" s="16"/>
      <c r="E345" s="16"/>
      <c r="F345" s="16"/>
      <c r="G345" s="16"/>
      <c r="H345" s="16"/>
    </row>
    <row r="346">
      <c r="B346" s="262"/>
      <c r="C346" s="15"/>
      <c r="D346" s="16"/>
      <c r="E346" s="16"/>
      <c r="F346" s="16"/>
      <c r="G346" s="16"/>
      <c r="H346" s="16"/>
    </row>
    <row r="347">
      <c r="B347" s="262"/>
      <c r="C347" s="15"/>
      <c r="D347" s="16"/>
      <c r="E347" s="16"/>
      <c r="F347" s="16"/>
      <c r="G347" s="16"/>
      <c r="H347" s="16"/>
    </row>
    <row r="348">
      <c r="B348" s="262"/>
      <c r="C348" s="15"/>
      <c r="D348" s="16"/>
      <c r="E348" s="16"/>
      <c r="F348" s="16"/>
      <c r="G348" s="16"/>
      <c r="H348" s="16"/>
    </row>
    <row r="349">
      <c r="B349" s="262"/>
      <c r="C349" s="15"/>
      <c r="D349" s="16"/>
      <c r="E349" s="16"/>
      <c r="F349" s="16"/>
      <c r="G349" s="16"/>
      <c r="H349" s="16"/>
    </row>
    <row r="350">
      <c r="B350" s="262"/>
      <c r="C350" s="15"/>
      <c r="D350" s="16"/>
      <c r="E350" s="16"/>
      <c r="F350" s="16"/>
      <c r="G350" s="16"/>
      <c r="H350" s="16"/>
    </row>
    <row r="351">
      <c r="B351" s="262"/>
      <c r="C351" s="15"/>
      <c r="D351" s="16"/>
      <c r="E351" s="16"/>
      <c r="F351" s="16"/>
      <c r="G351" s="16"/>
      <c r="H351" s="16"/>
    </row>
    <row r="352">
      <c r="B352" s="262"/>
      <c r="C352" s="15"/>
      <c r="D352" s="16"/>
      <c r="E352" s="16"/>
      <c r="F352" s="16"/>
      <c r="G352" s="16"/>
      <c r="H352" s="16"/>
    </row>
    <row r="353">
      <c r="B353" s="262"/>
      <c r="C353" s="15"/>
      <c r="D353" s="16"/>
      <c r="E353" s="16"/>
      <c r="F353" s="16"/>
      <c r="G353" s="16"/>
      <c r="H353" s="16"/>
    </row>
    <row r="354">
      <c r="B354" s="262"/>
      <c r="C354" s="15"/>
      <c r="D354" s="16"/>
      <c r="E354" s="16"/>
      <c r="F354" s="16"/>
      <c r="G354" s="16"/>
      <c r="H354" s="16"/>
    </row>
    <row r="355">
      <c r="B355" s="262"/>
      <c r="C355" s="15"/>
      <c r="D355" s="16"/>
      <c r="E355" s="16"/>
      <c r="F355" s="16"/>
      <c r="G355" s="16"/>
      <c r="H355" s="16"/>
    </row>
    <row r="356">
      <c r="B356" s="262"/>
      <c r="C356" s="15"/>
      <c r="D356" s="16"/>
      <c r="E356" s="16"/>
      <c r="F356" s="16"/>
      <c r="G356" s="16"/>
      <c r="H356" s="16"/>
    </row>
    <row r="357">
      <c r="B357" s="262"/>
      <c r="C357" s="15"/>
      <c r="D357" s="16"/>
      <c r="E357" s="16"/>
      <c r="F357" s="16"/>
      <c r="G357" s="16"/>
      <c r="H357" s="16"/>
    </row>
    <row r="358">
      <c r="B358" s="262"/>
      <c r="C358" s="15"/>
      <c r="D358" s="16"/>
      <c r="E358" s="16"/>
      <c r="F358" s="16"/>
      <c r="G358" s="16"/>
      <c r="H358" s="16"/>
    </row>
    <row r="359">
      <c r="B359" s="262"/>
      <c r="C359" s="15"/>
      <c r="D359" s="16"/>
      <c r="E359" s="16"/>
      <c r="F359" s="16"/>
      <c r="G359" s="16"/>
      <c r="H359" s="16"/>
    </row>
    <row r="360">
      <c r="B360" s="262"/>
      <c r="C360" s="15"/>
      <c r="D360" s="16"/>
      <c r="E360" s="16"/>
      <c r="F360" s="16"/>
      <c r="G360" s="16"/>
      <c r="H360" s="16"/>
    </row>
    <row r="361">
      <c r="B361" s="262"/>
      <c r="C361" s="15"/>
      <c r="D361" s="16"/>
      <c r="E361" s="16"/>
      <c r="F361" s="16"/>
      <c r="G361" s="16"/>
      <c r="H361" s="16"/>
    </row>
    <row r="362">
      <c r="B362" s="262"/>
      <c r="C362" s="15"/>
      <c r="D362" s="16"/>
      <c r="E362" s="16"/>
      <c r="F362" s="16"/>
      <c r="G362" s="16"/>
      <c r="H362" s="16"/>
    </row>
    <row r="363">
      <c r="B363" s="262"/>
      <c r="C363" s="15"/>
      <c r="D363" s="16"/>
      <c r="E363" s="16"/>
      <c r="F363" s="16"/>
      <c r="G363" s="16"/>
      <c r="H363" s="16"/>
    </row>
    <row r="364">
      <c r="B364" s="262"/>
      <c r="C364" s="15"/>
      <c r="D364" s="16"/>
      <c r="E364" s="16"/>
      <c r="F364" s="16"/>
      <c r="G364" s="16"/>
      <c r="H364" s="16"/>
    </row>
    <row r="365">
      <c r="B365" s="262"/>
      <c r="C365" s="15"/>
      <c r="D365" s="16"/>
      <c r="E365" s="16"/>
      <c r="F365" s="16"/>
      <c r="G365" s="16"/>
      <c r="H365" s="16"/>
    </row>
    <row r="366">
      <c r="B366" s="262"/>
      <c r="C366" s="15"/>
      <c r="D366" s="16"/>
      <c r="E366" s="16"/>
      <c r="F366" s="16"/>
      <c r="G366" s="16"/>
      <c r="H366" s="16"/>
    </row>
    <row r="367">
      <c r="B367" s="262"/>
      <c r="C367" s="15"/>
      <c r="D367" s="16"/>
      <c r="E367" s="16"/>
      <c r="F367" s="16"/>
      <c r="G367" s="16"/>
      <c r="H367" s="16"/>
    </row>
    <row r="368">
      <c r="B368" s="262"/>
      <c r="C368" s="15"/>
      <c r="D368" s="16"/>
      <c r="E368" s="16"/>
      <c r="F368" s="16"/>
      <c r="G368" s="16"/>
      <c r="H368" s="16"/>
    </row>
    <row r="369">
      <c r="B369" s="262"/>
      <c r="C369" s="15"/>
      <c r="D369" s="16"/>
      <c r="E369" s="16"/>
      <c r="F369" s="16"/>
      <c r="G369" s="16"/>
      <c r="H369" s="16"/>
    </row>
    <row r="370">
      <c r="B370" s="262"/>
      <c r="C370" s="15"/>
      <c r="D370" s="16"/>
      <c r="E370" s="16"/>
      <c r="F370" s="16"/>
      <c r="G370" s="16"/>
      <c r="H370" s="16"/>
    </row>
    <row r="371">
      <c r="B371" s="262"/>
      <c r="C371" s="15"/>
      <c r="D371" s="16"/>
      <c r="E371" s="16"/>
      <c r="F371" s="16"/>
      <c r="G371" s="16"/>
      <c r="H371" s="16"/>
    </row>
    <row r="372">
      <c r="B372" s="262"/>
      <c r="C372" s="15"/>
      <c r="D372" s="16"/>
      <c r="E372" s="16"/>
      <c r="F372" s="16"/>
      <c r="G372" s="16"/>
      <c r="H372" s="16"/>
    </row>
    <row r="373">
      <c r="B373" s="262"/>
      <c r="C373" s="15"/>
      <c r="D373" s="16"/>
      <c r="E373" s="16"/>
      <c r="F373" s="16"/>
      <c r="G373" s="16"/>
      <c r="H373" s="16"/>
    </row>
    <row r="374">
      <c r="B374" s="262"/>
      <c r="C374" s="15"/>
      <c r="D374" s="16"/>
      <c r="E374" s="16"/>
      <c r="F374" s="16"/>
      <c r="G374" s="16"/>
      <c r="H374" s="16"/>
    </row>
    <row r="375">
      <c r="B375" s="262"/>
      <c r="C375" s="15"/>
      <c r="D375" s="16"/>
      <c r="E375" s="16"/>
      <c r="F375" s="16"/>
      <c r="G375" s="16"/>
      <c r="H375" s="16"/>
    </row>
    <row r="376">
      <c r="B376" s="262"/>
      <c r="C376" s="15"/>
      <c r="D376" s="16"/>
      <c r="E376" s="16"/>
      <c r="F376" s="16"/>
      <c r="G376" s="16"/>
      <c r="H376" s="16"/>
    </row>
    <row r="377">
      <c r="B377" s="262"/>
      <c r="C377" s="15"/>
      <c r="D377" s="16"/>
      <c r="E377" s="16"/>
      <c r="F377" s="16"/>
      <c r="G377" s="16"/>
      <c r="H377" s="16"/>
    </row>
    <row r="378">
      <c r="B378" s="262"/>
      <c r="C378" s="15"/>
      <c r="D378" s="16"/>
      <c r="E378" s="16"/>
      <c r="F378" s="16"/>
      <c r="G378" s="16"/>
      <c r="H378" s="16"/>
    </row>
    <row r="379">
      <c r="B379" s="262"/>
      <c r="C379" s="15"/>
      <c r="D379" s="16"/>
      <c r="E379" s="16"/>
      <c r="F379" s="16"/>
      <c r="G379" s="16"/>
      <c r="H379" s="16"/>
    </row>
    <row r="380">
      <c r="B380" s="262"/>
      <c r="C380" s="15"/>
      <c r="D380" s="16"/>
      <c r="E380" s="16"/>
      <c r="F380" s="16"/>
      <c r="G380" s="16"/>
      <c r="H380" s="16"/>
    </row>
    <row r="381">
      <c r="B381" s="262"/>
      <c r="C381" s="15"/>
      <c r="D381" s="16"/>
      <c r="E381" s="16"/>
      <c r="F381" s="16"/>
      <c r="G381" s="16"/>
      <c r="H381" s="16"/>
    </row>
    <row r="382">
      <c r="B382" s="262"/>
      <c r="C382" s="15"/>
      <c r="D382" s="16"/>
      <c r="E382" s="16"/>
      <c r="F382" s="16"/>
      <c r="G382" s="16"/>
      <c r="H382" s="16"/>
    </row>
    <row r="383">
      <c r="B383" s="262"/>
      <c r="C383" s="15"/>
      <c r="D383" s="16"/>
      <c r="E383" s="16"/>
      <c r="F383" s="16"/>
      <c r="G383" s="16"/>
      <c r="H383" s="16"/>
    </row>
    <row r="384">
      <c r="B384" s="262"/>
      <c r="C384" s="15"/>
      <c r="D384" s="16"/>
      <c r="E384" s="16"/>
      <c r="F384" s="16"/>
      <c r="G384" s="16"/>
      <c r="H384" s="16"/>
    </row>
    <row r="385">
      <c r="B385" s="262"/>
      <c r="C385" s="15"/>
      <c r="D385" s="16"/>
      <c r="E385" s="16"/>
      <c r="F385" s="16"/>
      <c r="G385" s="16"/>
      <c r="H385" s="16"/>
    </row>
    <row r="386">
      <c r="B386" s="262"/>
      <c r="C386" s="15"/>
      <c r="D386" s="16"/>
      <c r="E386" s="16"/>
      <c r="F386" s="16"/>
      <c r="G386" s="16"/>
      <c r="H386" s="16"/>
    </row>
    <row r="387">
      <c r="B387" s="262"/>
      <c r="C387" s="15"/>
      <c r="D387" s="16"/>
      <c r="E387" s="16"/>
      <c r="F387" s="16"/>
      <c r="G387" s="16"/>
      <c r="H387" s="16"/>
    </row>
    <row r="388">
      <c r="B388" s="262"/>
      <c r="C388" s="15"/>
      <c r="D388" s="16"/>
      <c r="E388" s="16"/>
      <c r="F388" s="16"/>
      <c r="G388" s="16"/>
      <c r="H388" s="16"/>
    </row>
    <row r="389">
      <c r="B389" s="262"/>
      <c r="C389" s="15"/>
      <c r="D389" s="16"/>
      <c r="E389" s="16"/>
      <c r="F389" s="16"/>
      <c r="G389" s="16"/>
      <c r="H389" s="16"/>
    </row>
    <row r="390">
      <c r="B390" s="262"/>
      <c r="C390" s="15"/>
      <c r="D390" s="16"/>
      <c r="E390" s="16"/>
      <c r="F390" s="16"/>
      <c r="G390" s="16"/>
      <c r="H390" s="16"/>
    </row>
    <row r="391">
      <c r="B391" s="262"/>
      <c r="C391" s="15"/>
      <c r="D391" s="16"/>
      <c r="E391" s="16"/>
      <c r="F391" s="16"/>
      <c r="G391" s="16"/>
      <c r="H391" s="16"/>
    </row>
    <row r="392">
      <c r="B392" s="262"/>
      <c r="C392" s="15"/>
      <c r="D392" s="16"/>
      <c r="E392" s="16"/>
      <c r="F392" s="16"/>
      <c r="G392" s="16"/>
      <c r="H392" s="16"/>
    </row>
    <row r="393">
      <c r="B393" s="262"/>
      <c r="C393" s="15"/>
      <c r="D393" s="16"/>
      <c r="E393" s="16"/>
      <c r="F393" s="16"/>
      <c r="G393" s="16"/>
      <c r="H393" s="16"/>
    </row>
    <row r="394">
      <c r="B394" s="262"/>
      <c r="C394" s="15"/>
      <c r="D394" s="16"/>
      <c r="E394" s="16"/>
      <c r="F394" s="16"/>
      <c r="G394" s="16"/>
      <c r="H394" s="16"/>
    </row>
    <row r="395">
      <c r="B395" s="262"/>
      <c r="C395" s="15"/>
      <c r="D395" s="16"/>
      <c r="E395" s="16"/>
      <c r="F395" s="16"/>
      <c r="G395" s="16"/>
      <c r="H395" s="16"/>
    </row>
    <row r="396">
      <c r="B396" s="262"/>
      <c r="C396" s="15"/>
      <c r="D396" s="16"/>
      <c r="E396" s="16"/>
      <c r="F396" s="16"/>
      <c r="G396" s="16"/>
      <c r="H396" s="16"/>
    </row>
    <row r="397">
      <c r="B397" s="262"/>
      <c r="C397" s="15"/>
      <c r="D397" s="16"/>
      <c r="E397" s="16"/>
      <c r="F397" s="16"/>
      <c r="G397" s="16"/>
      <c r="H397" s="16"/>
    </row>
    <row r="398">
      <c r="B398" s="262"/>
      <c r="C398" s="15"/>
      <c r="D398" s="16"/>
      <c r="E398" s="16"/>
      <c r="F398" s="16"/>
      <c r="G398" s="16"/>
      <c r="H398" s="16"/>
    </row>
    <row r="399">
      <c r="B399" s="262"/>
      <c r="C399" s="15"/>
      <c r="D399" s="16"/>
      <c r="E399" s="16"/>
      <c r="F399" s="16"/>
      <c r="G399" s="16"/>
      <c r="H399" s="16"/>
    </row>
    <row r="400">
      <c r="B400" s="262"/>
      <c r="C400" s="15"/>
      <c r="D400" s="16"/>
      <c r="E400" s="16"/>
      <c r="F400" s="16"/>
      <c r="G400" s="16"/>
      <c r="H400" s="16"/>
    </row>
    <row r="401">
      <c r="B401" s="262"/>
      <c r="C401" s="15"/>
      <c r="D401" s="16"/>
      <c r="E401" s="16"/>
      <c r="F401" s="16"/>
      <c r="G401" s="16"/>
      <c r="H401" s="16"/>
    </row>
    <row r="402">
      <c r="B402" s="262"/>
      <c r="C402" s="15"/>
      <c r="D402" s="16"/>
      <c r="E402" s="16"/>
      <c r="F402" s="16"/>
      <c r="G402" s="16"/>
      <c r="H402" s="16"/>
    </row>
    <row r="403">
      <c r="B403" s="262"/>
      <c r="C403" s="15"/>
      <c r="D403" s="16"/>
      <c r="E403" s="16"/>
      <c r="F403" s="16"/>
      <c r="G403" s="16"/>
      <c r="H403" s="16"/>
    </row>
    <row r="404">
      <c r="B404" s="262"/>
      <c r="C404" s="15"/>
      <c r="D404" s="16"/>
      <c r="E404" s="16"/>
      <c r="F404" s="16"/>
      <c r="G404" s="16"/>
      <c r="H404" s="16"/>
    </row>
    <row r="405">
      <c r="B405" s="262"/>
      <c r="C405" s="15"/>
      <c r="D405" s="16"/>
      <c r="E405" s="16"/>
      <c r="F405" s="16"/>
      <c r="G405" s="16"/>
      <c r="H405" s="16"/>
    </row>
    <row r="406">
      <c r="B406" s="262"/>
      <c r="C406" s="15"/>
      <c r="D406" s="16"/>
      <c r="E406" s="16"/>
      <c r="F406" s="16"/>
      <c r="G406" s="16"/>
      <c r="H406" s="16"/>
    </row>
    <row r="407">
      <c r="B407" s="262"/>
      <c r="C407" s="15"/>
      <c r="D407" s="16"/>
      <c r="E407" s="16"/>
      <c r="F407" s="16"/>
      <c r="G407" s="16"/>
      <c r="H407" s="16"/>
    </row>
    <row r="408">
      <c r="B408" s="262"/>
      <c r="C408" s="15"/>
      <c r="D408" s="16"/>
      <c r="E408" s="16"/>
      <c r="F408" s="16"/>
      <c r="G408" s="16"/>
      <c r="H408" s="16"/>
    </row>
    <row r="409">
      <c r="B409" s="262"/>
      <c r="C409" s="15"/>
      <c r="D409" s="16"/>
      <c r="E409" s="16"/>
      <c r="F409" s="16"/>
      <c r="G409" s="16"/>
      <c r="H409" s="16"/>
    </row>
    <row r="410">
      <c r="B410" s="262"/>
      <c r="C410" s="15"/>
      <c r="D410" s="16"/>
      <c r="E410" s="16"/>
      <c r="F410" s="16"/>
      <c r="G410" s="16"/>
      <c r="H410" s="16"/>
    </row>
    <row r="411">
      <c r="B411" s="262"/>
      <c r="C411" s="15"/>
      <c r="D411" s="16"/>
      <c r="E411" s="16"/>
      <c r="F411" s="16"/>
      <c r="G411" s="16"/>
      <c r="H411" s="16"/>
    </row>
    <row r="412">
      <c r="B412" s="262"/>
      <c r="C412" s="15"/>
      <c r="D412" s="16"/>
      <c r="E412" s="16"/>
      <c r="F412" s="16"/>
      <c r="G412" s="16"/>
      <c r="H412" s="16"/>
    </row>
    <row r="413">
      <c r="B413" s="262"/>
      <c r="C413" s="15"/>
      <c r="D413" s="16"/>
      <c r="E413" s="16"/>
      <c r="F413" s="16"/>
      <c r="G413" s="16"/>
      <c r="H413" s="16"/>
    </row>
    <row r="414">
      <c r="B414" s="262"/>
      <c r="C414" s="15"/>
      <c r="D414" s="16"/>
      <c r="E414" s="16"/>
      <c r="F414" s="16"/>
      <c r="G414" s="16"/>
      <c r="H414" s="16"/>
    </row>
    <row r="415">
      <c r="B415" s="262"/>
      <c r="C415" s="15"/>
      <c r="D415" s="16"/>
      <c r="E415" s="16"/>
      <c r="F415" s="16"/>
      <c r="G415" s="16"/>
      <c r="H415" s="16"/>
    </row>
    <row r="416">
      <c r="B416" s="262"/>
      <c r="C416" s="15"/>
      <c r="D416" s="16"/>
      <c r="E416" s="16"/>
      <c r="F416" s="16"/>
      <c r="G416" s="16"/>
      <c r="H416" s="16"/>
    </row>
    <row r="417">
      <c r="B417" s="262"/>
      <c r="C417" s="15"/>
      <c r="D417" s="16"/>
      <c r="E417" s="16"/>
      <c r="F417" s="16"/>
      <c r="G417" s="16"/>
      <c r="H417" s="16"/>
    </row>
    <row r="418">
      <c r="B418" s="262"/>
      <c r="C418" s="15"/>
      <c r="D418" s="16"/>
      <c r="E418" s="16"/>
      <c r="F418" s="16"/>
      <c r="G418" s="16"/>
      <c r="H418" s="16"/>
    </row>
    <row r="419">
      <c r="B419" s="262"/>
      <c r="C419" s="15"/>
      <c r="D419" s="16"/>
      <c r="E419" s="16"/>
      <c r="F419" s="16"/>
      <c r="G419" s="16"/>
      <c r="H419" s="16"/>
    </row>
    <row r="420">
      <c r="B420" s="262"/>
      <c r="C420" s="15"/>
      <c r="D420" s="16"/>
      <c r="E420" s="16"/>
      <c r="F420" s="16"/>
      <c r="G420" s="16"/>
      <c r="H420" s="16"/>
    </row>
    <row r="421">
      <c r="B421" s="262"/>
      <c r="C421" s="15"/>
      <c r="D421" s="16"/>
      <c r="E421" s="16"/>
      <c r="F421" s="16"/>
      <c r="G421" s="16"/>
      <c r="H421" s="16"/>
    </row>
    <row r="422">
      <c r="B422" s="262"/>
      <c r="C422" s="15"/>
      <c r="D422" s="16"/>
      <c r="E422" s="16"/>
      <c r="F422" s="16"/>
      <c r="G422" s="16"/>
      <c r="H422" s="16"/>
    </row>
    <row r="423">
      <c r="B423" s="262"/>
      <c r="C423" s="15"/>
      <c r="D423" s="16"/>
      <c r="E423" s="16"/>
      <c r="F423" s="16"/>
      <c r="G423" s="16"/>
      <c r="H423" s="16"/>
    </row>
    <row r="424">
      <c r="B424" s="262"/>
      <c r="C424" s="15"/>
      <c r="D424" s="16"/>
      <c r="E424" s="16"/>
      <c r="F424" s="16"/>
      <c r="G424" s="16"/>
      <c r="H424" s="16"/>
    </row>
    <row r="425">
      <c r="B425" s="262"/>
      <c r="C425" s="15"/>
      <c r="D425" s="16"/>
      <c r="E425" s="16"/>
      <c r="F425" s="16"/>
      <c r="G425" s="16"/>
      <c r="H425" s="16"/>
    </row>
    <row r="426">
      <c r="B426" s="262"/>
      <c r="C426" s="15"/>
      <c r="D426" s="16"/>
      <c r="E426" s="16"/>
      <c r="F426" s="16"/>
      <c r="G426" s="16"/>
      <c r="H426" s="16"/>
    </row>
    <row r="427">
      <c r="B427" s="262"/>
      <c r="C427" s="15"/>
      <c r="D427" s="16"/>
      <c r="E427" s="16"/>
      <c r="F427" s="16"/>
      <c r="G427" s="16"/>
      <c r="H427" s="16"/>
    </row>
    <row r="428">
      <c r="B428" s="262"/>
      <c r="C428" s="15"/>
      <c r="D428" s="16"/>
      <c r="E428" s="16"/>
      <c r="F428" s="16"/>
      <c r="G428" s="16"/>
      <c r="H428" s="16"/>
    </row>
    <row r="429">
      <c r="B429" s="262"/>
      <c r="C429" s="15"/>
      <c r="D429" s="16"/>
      <c r="E429" s="16"/>
      <c r="F429" s="16"/>
      <c r="G429" s="16"/>
      <c r="H429" s="16"/>
    </row>
    <row r="430">
      <c r="B430" s="262"/>
      <c r="C430" s="15"/>
      <c r="D430" s="16"/>
      <c r="E430" s="16"/>
      <c r="F430" s="16"/>
      <c r="G430" s="16"/>
      <c r="H430" s="16"/>
    </row>
    <row r="431">
      <c r="B431" s="262"/>
      <c r="C431" s="15"/>
      <c r="D431" s="16"/>
      <c r="E431" s="16"/>
      <c r="F431" s="16"/>
      <c r="G431" s="16"/>
      <c r="H431" s="16"/>
    </row>
    <row r="432">
      <c r="B432" s="262"/>
      <c r="C432" s="15"/>
      <c r="D432" s="16"/>
      <c r="E432" s="16"/>
      <c r="F432" s="16"/>
      <c r="G432" s="16"/>
      <c r="H432" s="16"/>
    </row>
    <row r="433">
      <c r="B433" s="262"/>
      <c r="C433" s="15"/>
      <c r="D433" s="16"/>
      <c r="E433" s="16"/>
      <c r="F433" s="16"/>
      <c r="G433" s="16"/>
      <c r="H433" s="16"/>
    </row>
    <row r="434">
      <c r="B434" s="262"/>
      <c r="C434" s="15"/>
      <c r="D434" s="16"/>
      <c r="E434" s="16"/>
      <c r="F434" s="16"/>
      <c r="G434" s="16"/>
      <c r="H434" s="16"/>
    </row>
    <row r="435">
      <c r="B435" s="262"/>
      <c r="C435" s="15"/>
      <c r="D435" s="16"/>
      <c r="E435" s="16"/>
      <c r="F435" s="16"/>
      <c r="G435" s="16"/>
      <c r="H435" s="16"/>
    </row>
    <row r="436">
      <c r="B436" s="262"/>
      <c r="C436" s="15"/>
      <c r="D436" s="16"/>
      <c r="E436" s="16"/>
      <c r="F436" s="16"/>
      <c r="G436" s="16"/>
      <c r="H436" s="16"/>
    </row>
    <row r="437">
      <c r="B437" s="262"/>
      <c r="C437" s="15"/>
      <c r="D437" s="16"/>
      <c r="E437" s="16"/>
      <c r="F437" s="16"/>
      <c r="G437" s="16"/>
      <c r="H437" s="16"/>
    </row>
    <row r="438">
      <c r="B438" s="262"/>
      <c r="C438" s="15"/>
      <c r="D438" s="16"/>
      <c r="E438" s="16"/>
      <c r="F438" s="16"/>
      <c r="G438" s="16"/>
      <c r="H438" s="16"/>
    </row>
    <row r="439">
      <c r="B439" s="262"/>
      <c r="C439" s="15"/>
      <c r="D439" s="16"/>
      <c r="E439" s="16"/>
      <c r="F439" s="16"/>
      <c r="G439" s="16"/>
      <c r="H439" s="16"/>
    </row>
    <row r="440">
      <c r="B440" s="262"/>
      <c r="C440" s="15"/>
      <c r="D440" s="16"/>
      <c r="E440" s="16"/>
      <c r="F440" s="16"/>
      <c r="G440" s="16"/>
      <c r="H440" s="16"/>
    </row>
    <row r="441">
      <c r="B441" s="262"/>
      <c r="C441" s="15"/>
      <c r="D441" s="16"/>
      <c r="E441" s="16"/>
      <c r="F441" s="16"/>
      <c r="G441" s="16"/>
      <c r="H441" s="16"/>
    </row>
    <row r="442">
      <c r="B442" s="262"/>
      <c r="C442" s="15"/>
      <c r="D442" s="16"/>
      <c r="E442" s="16"/>
      <c r="F442" s="16"/>
      <c r="G442" s="16"/>
      <c r="H442" s="16"/>
    </row>
    <row r="443">
      <c r="B443" s="262"/>
      <c r="C443" s="15"/>
      <c r="D443" s="16"/>
      <c r="E443" s="16"/>
      <c r="F443" s="16"/>
      <c r="G443" s="16"/>
      <c r="H443" s="16"/>
    </row>
    <row r="444">
      <c r="B444" s="262"/>
      <c r="C444" s="15"/>
      <c r="D444" s="16"/>
      <c r="E444" s="16"/>
      <c r="F444" s="16"/>
      <c r="G444" s="16"/>
      <c r="H444" s="16"/>
    </row>
    <row r="445">
      <c r="B445" s="262"/>
      <c r="C445" s="15"/>
      <c r="D445" s="16"/>
      <c r="E445" s="16"/>
      <c r="F445" s="16"/>
      <c r="G445" s="16"/>
      <c r="H445" s="16"/>
    </row>
    <row r="446">
      <c r="B446" s="262"/>
      <c r="C446" s="15"/>
      <c r="D446" s="16"/>
      <c r="E446" s="16"/>
      <c r="F446" s="16"/>
      <c r="G446" s="16"/>
      <c r="H446" s="16"/>
    </row>
    <row r="447">
      <c r="B447" s="262"/>
      <c r="C447" s="15"/>
      <c r="D447" s="16"/>
      <c r="E447" s="16"/>
      <c r="F447" s="16"/>
      <c r="G447" s="16"/>
      <c r="H447" s="16"/>
    </row>
    <row r="448">
      <c r="B448" s="262"/>
      <c r="C448" s="15"/>
      <c r="D448" s="16"/>
      <c r="E448" s="16"/>
      <c r="F448" s="16"/>
      <c r="G448" s="16"/>
      <c r="H448" s="16"/>
    </row>
    <row r="449">
      <c r="B449" s="262"/>
      <c r="C449" s="15"/>
      <c r="D449" s="16"/>
      <c r="E449" s="16"/>
      <c r="F449" s="16"/>
      <c r="G449" s="16"/>
      <c r="H449" s="16"/>
    </row>
    <row r="450">
      <c r="B450" s="262"/>
      <c r="C450" s="15"/>
      <c r="D450" s="16"/>
      <c r="E450" s="16"/>
      <c r="F450" s="16"/>
      <c r="G450" s="16"/>
      <c r="H450" s="16"/>
    </row>
    <row r="451">
      <c r="B451" s="262"/>
      <c r="C451" s="15"/>
      <c r="D451" s="16"/>
      <c r="E451" s="16"/>
      <c r="F451" s="16"/>
      <c r="G451" s="16"/>
      <c r="H451" s="16"/>
    </row>
    <row r="452">
      <c r="B452" s="262"/>
      <c r="C452" s="15"/>
      <c r="D452" s="16"/>
      <c r="E452" s="16"/>
      <c r="F452" s="16"/>
      <c r="G452" s="16"/>
      <c r="H452" s="16"/>
    </row>
    <row r="453">
      <c r="B453" s="262"/>
      <c r="C453" s="15"/>
      <c r="D453" s="16"/>
      <c r="E453" s="16"/>
      <c r="F453" s="16"/>
      <c r="G453" s="16"/>
      <c r="H453" s="16"/>
    </row>
    <row r="454">
      <c r="B454" s="262"/>
      <c r="C454" s="15"/>
      <c r="D454" s="16"/>
      <c r="E454" s="16"/>
      <c r="F454" s="16"/>
      <c r="G454" s="16"/>
      <c r="H454" s="16"/>
    </row>
    <row r="455">
      <c r="B455" s="262"/>
      <c r="C455" s="15"/>
      <c r="D455" s="16"/>
      <c r="E455" s="16"/>
      <c r="F455" s="16"/>
      <c r="G455" s="16"/>
      <c r="H455" s="16"/>
    </row>
    <row r="456">
      <c r="B456" s="262"/>
      <c r="C456" s="15"/>
      <c r="D456" s="16"/>
      <c r="E456" s="16"/>
      <c r="F456" s="16"/>
      <c r="G456" s="16"/>
      <c r="H456" s="16"/>
    </row>
    <row r="457">
      <c r="B457" s="262"/>
      <c r="C457" s="15"/>
      <c r="D457" s="16"/>
      <c r="E457" s="16"/>
      <c r="F457" s="16"/>
      <c r="G457" s="16"/>
      <c r="H457" s="16"/>
    </row>
    <row r="458">
      <c r="B458" s="262"/>
      <c r="C458" s="15"/>
      <c r="D458" s="16"/>
      <c r="E458" s="16"/>
      <c r="F458" s="16"/>
      <c r="G458" s="16"/>
      <c r="H458" s="16"/>
    </row>
    <row r="459">
      <c r="B459" s="262"/>
      <c r="C459" s="15"/>
      <c r="D459" s="16"/>
      <c r="E459" s="16"/>
      <c r="F459" s="16"/>
      <c r="G459" s="16"/>
      <c r="H459" s="16"/>
    </row>
    <row r="460">
      <c r="B460" s="262"/>
      <c r="C460" s="15"/>
      <c r="D460" s="16"/>
      <c r="E460" s="16"/>
      <c r="F460" s="16"/>
      <c r="G460" s="16"/>
      <c r="H460" s="16"/>
    </row>
    <row r="461">
      <c r="B461" s="262"/>
      <c r="C461" s="15"/>
      <c r="D461" s="16"/>
      <c r="E461" s="16"/>
      <c r="F461" s="16"/>
      <c r="G461" s="16"/>
      <c r="H461" s="16"/>
    </row>
    <row r="462">
      <c r="B462" s="262"/>
      <c r="C462" s="15"/>
      <c r="D462" s="16"/>
      <c r="E462" s="16"/>
      <c r="F462" s="16"/>
      <c r="G462" s="16"/>
      <c r="H462" s="16"/>
    </row>
    <row r="463">
      <c r="B463" s="262"/>
      <c r="C463" s="15"/>
      <c r="D463" s="16"/>
      <c r="E463" s="16"/>
      <c r="F463" s="16"/>
      <c r="G463" s="16"/>
      <c r="H463" s="16"/>
    </row>
    <row r="464">
      <c r="B464" s="262"/>
      <c r="C464" s="15"/>
      <c r="D464" s="16"/>
      <c r="E464" s="16"/>
      <c r="F464" s="16"/>
      <c r="G464" s="16"/>
      <c r="H464" s="16"/>
    </row>
    <row r="465">
      <c r="B465" s="262"/>
      <c r="C465" s="15"/>
      <c r="D465" s="16"/>
      <c r="E465" s="16"/>
      <c r="F465" s="16"/>
      <c r="G465" s="16"/>
      <c r="H465" s="16"/>
    </row>
    <row r="466">
      <c r="B466" s="262"/>
      <c r="C466" s="15"/>
      <c r="D466" s="16"/>
      <c r="E466" s="16"/>
      <c r="F466" s="16"/>
      <c r="G466" s="16"/>
      <c r="H466" s="16"/>
    </row>
    <row r="467">
      <c r="B467" s="262"/>
      <c r="C467" s="15"/>
      <c r="D467" s="16"/>
      <c r="E467" s="16"/>
      <c r="F467" s="16"/>
      <c r="G467" s="16"/>
      <c r="H467" s="16"/>
    </row>
    <row r="468">
      <c r="B468" s="262"/>
      <c r="C468" s="15"/>
      <c r="D468" s="16"/>
      <c r="E468" s="16"/>
      <c r="F468" s="16"/>
      <c r="G468" s="16"/>
      <c r="H468" s="16"/>
    </row>
    <row r="469">
      <c r="B469" s="262"/>
      <c r="C469" s="15"/>
      <c r="D469" s="16"/>
      <c r="E469" s="16"/>
      <c r="F469" s="16"/>
      <c r="G469" s="16"/>
      <c r="H469" s="16"/>
    </row>
    <row r="470">
      <c r="B470" s="262"/>
      <c r="C470" s="15"/>
      <c r="D470" s="16"/>
      <c r="E470" s="16"/>
      <c r="F470" s="16"/>
      <c r="G470" s="16"/>
      <c r="H470" s="16"/>
    </row>
    <row r="471">
      <c r="B471" s="262"/>
      <c r="C471" s="15"/>
      <c r="D471" s="16"/>
      <c r="E471" s="16"/>
      <c r="F471" s="16"/>
      <c r="G471" s="16"/>
      <c r="H471" s="16"/>
    </row>
    <row r="472">
      <c r="B472" s="262"/>
      <c r="C472" s="15"/>
      <c r="D472" s="16"/>
      <c r="E472" s="16"/>
      <c r="F472" s="16"/>
      <c r="G472" s="16"/>
      <c r="H472" s="16"/>
    </row>
    <row r="473">
      <c r="B473" s="262"/>
      <c r="C473" s="15"/>
      <c r="D473" s="16"/>
      <c r="E473" s="16"/>
      <c r="F473" s="16"/>
      <c r="G473" s="16"/>
      <c r="H473" s="16"/>
    </row>
    <row r="474">
      <c r="B474" s="262"/>
      <c r="C474" s="15"/>
      <c r="D474" s="16"/>
      <c r="E474" s="16"/>
      <c r="F474" s="16"/>
      <c r="G474" s="16"/>
      <c r="H474" s="16"/>
    </row>
    <row r="475">
      <c r="B475" s="262"/>
      <c r="C475" s="15"/>
      <c r="D475" s="16"/>
      <c r="E475" s="16"/>
      <c r="F475" s="16"/>
      <c r="G475" s="16"/>
      <c r="H475" s="16"/>
    </row>
    <row r="476">
      <c r="B476" s="262"/>
      <c r="C476" s="15"/>
      <c r="D476" s="16"/>
      <c r="E476" s="16"/>
      <c r="F476" s="16"/>
      <c r="G476" s="16"/>
      <c r="H476" s="16"/>
    </row>
    <row r="477">
      <c r="B477" s="262"/>
      <c r="C477" s="15"/>
      <c r="D477" s="16"/>
      <c r="E477" s="16"/>
      <c r="F477" s="16"/>
      <c r="G477" s="16"/>
      <c r="H477" s="16"/>
    </row>
    <row r="478">
      <c r="B478" s="262"/>
      <c r="C478" s="15"/>
      <c r="D478" s="16"/>
      <c r="E478" s="16"/>
      <c r="F478" s="16"/>
      <c r="G478" s="16"/>
      <c r="H478" s="16"/>
    </row>
    <row r="479">
      <c r="B479" s="262"/>
      <c r="C479" s="15"/>
      <c r="D479" s="16"/>
      <c r="E479" s="16"/>
      <c r="F479" s="16"/>
      <c r="G479" s="16"/>
      <c r="H479" s="16"/>
    </row>
    <row r="480">
      <c r="B480" s="262"/>
      <c r="C480" s="15"/>
      <c r="D480" s="16"/>
      <c r="E480" s="16"/>
      <c r="F480" s="16"/>
      <c r="G480" s="16"/>
      <c r="H480" s="16"/>
    </row>
    <row r="481">
      <c r="B481" s="262"/>
      <c r="C481" s="15"/>
      <c r="D481" s="16"/>
      <c r="E481" s="16"/>
      <c r="F481" s="16"/>
      <c r="G481" s="16"/>
      <c r="H481" s="16"/>
    </row>
    <row r="482">
      <c r="B482" s="262"/>
      <c r="C482" s="15"/>
      <c r="D482" s="16"/>
      <c r="E482" s="16"/>
      <c r="F482" s="16"/>
      <c r="G482" s="16"/>
      <c r="H482" s="16"/>
    </row>
    <row r="483">
      <c r="B483" s="262"/>
      <c r="C483" s="15"/>
      <c r="D483" s="16"/>
      <c r="E483" s="16"/>
      <c r="F483" s="16"/>
      <c r="G483" s="16"/>
      <c r="H483" s="16"/>
    </row>
    <row r="484">
      <c r="B484" s="262"/>
      <c r="C484" s="15"/>
      <c r="D484" s="16"/>
      <c r="E484" s="16"/>
      <c r="F484" s="16"/>
      <c r="G484" s="16"/>
      <c r="H484" s="16"/>
    </row>
    <row r="485">
      <c r="B485" s="262"/>
      <c r="C485" s="15"/>
      <c r="D485" s="16"/>
      <c r="E485" s="16"/>
      <c r="F485" s="16"/>
      <c r="G485" s="16"/>
      <c r="H485" s="16"/>
    </row>
    <row r="486">
      <c r="B486" s="262"/>
      <c r="C486" s="15"/>
      <c r="D486" s="16"/>
      <c r="E486" s="16"/>
      <c r="F486" s="16"/>
      <c r="G486" s="16"/>
      <c r="H486" s="16"/>
    </row>
    <row r="487">
      <c r="B487" s="262"/>
      <c r="C487" s="15"/>
      <c r="D487" s="16"/>
      <c r="E487" s="16"/>
      <c r="F487" s="16"/>
      <c r="G487" s="16"/>
      <c r="H487" s="16"/>
    </row>
    <row r="488">
      <c r="B488" s="262"/>
      <c r="C488" s="15"/>
      <c r="D488" s="16"/>
      <c r="E488" s="16"/>
      <c r="F488" s="16"/>
      <c r="G488" s="16"/>
      <c r="H488" s="16"/>
    </row>
    <row r="489">
      <c r="B489" s="262"/>
      <c r="C489" s="15"/>
      <c r="D489" s="16"/>
      <c r="E489" s="16"/>
      <c r="F489" s="16"/>
      <c r="G489" s="16"/>
      <c r="H489" s="16"/>
    </row>
    <row r="490">
      <c r="B490" s="262"/>
      <c r="C490" s="15"/>
      <c r="D490" s="16"/>
      <c r="E490" s="16"/>
      <c r="F490" s="16"/>
      <c r="G490" s="16"/>
      <c r="H490" s="16"/>
    </row>
    <row r="491">
      <c r="B491" s="262"/>
      <c r="C491" s="15"/>
      <c r="D491" s="16"/>
      <c r="E491" s="16"/>
      <c r="F491" s="16"/>
      <c r="G491" s="16"/>
      <c r="H491" s="16"/>
    </row>
    <row r="492">
      <c r="B492" s="262"/>
      <c r="C492" s="15"/>
      <c r="D492" s="16"/>
      <c r="E492" s="16"/>
      <c r="F492" s="16"/>
      <c r="G492" s="16"/>
      <c r="H492" s="16"/>
    </row>
    <row r="493">
      <c r="B493" s="262"/>
      <c r="C493" s="15"/>
      <c r="D493" s="16"/>
      <c r="E493" s="16"/>
      <c r="F493" s="16"/>
      <c r="G493" s="16"/>
      <c r="H493" s="16"/>
    </row>
    <row r="494">
      <c r="B494" s="262"/>
      <c r="C494" s="15"/>
      <c r="D494" s="16"/>
      <c r="E494" s="16"/>
      <c r="F494" s="16"/>
      <c r="G494" s="16"/>
      <c r="H494" s="16"/>
    </row>
    <row r="495">
      <c r="B495" s="262"/>
      <c r="C495" s="15"/>
      <c r="D495" s="16"/>
      <c r="E495" s="16"/>
      <c r="F495" s="16"/>
      <c r="G495" s="16"/>
      <c r="H495" s="16"/>
    </row>
    <row r="496">
      <c r="B496" s="262"/>
      <c r="C496" s="15"/>
      <c r="D496" s="16"/>
      <c r="E496" s="16"/>
      <c r="F496" s="16"/>
      <c r="G496" s="16"/>
      <c r="H496" s="16"/>
    </row>
    <row r="497">
      <c r="B497" s="262"/>
      <c r="C497" s="15"/>
      <c r="D497" s="16"/>
      <c r="E497" s="16"/>
      <c r="F497" s="16"/>
      <c r="G497" s="16"/>
      <c r="H497" s="16"/>
    </row>
    <row r="498">
      <c r="B498" s="262"/>
      <c r="C498" s="15"/>
      <c r="D498" s="16"/>
      <c r="E498" s="16"/>
      <c r="F498" s="16"/>
      <c r="G498" s="16"/>
      <c r="H498" s="16"/>
    </row>
    <row r="499">
      <c r="B499" s="262"/>
      <c r="C499" s="15"/>
      <c r="D499" s="16"/>
      <c r="E499" s="16"/>
      <c r="F499" s="16"/>
      <c r="G499" s="16"/>
      <c r="H499" s="16"/>
    </row>
    <row r="500">
      <c r="B500" s="262"/>
      <c r="C500" s="15"/>
      <c r="D500" s="16"/>
      <c r="E500" s="16"/>
      <c r="F500" s="16"/>
      <c r="G500" s="16"/>
      <c r="H500" s="16"/>
    </row>
    <row r="501">
      <c r="B501" s="262"/>
      <c r="C501" s="15"/>
      <c r="D501" s="16"/>
      <c r="E501" s="16"/>
      <c r="F501" s="16"/>
      <c r="G501" s="16"/>
      <c r="H501" s="16"/>
    </row>
    <row r="502">
      <c r="B502" s="262"/>
      <c r="C502" s="15"/>
      <c r="D502" s="16"/>
      <c r="E502" s="16"/>
      <c r="F502" s="16"/>
      <c r="G502" s="16"/>
      <c r="H502" s="16"/>
    </row>
    <row r="503">
      <c r="B503" s="262"/>
      <c r="C503" s="15"/>
      <c r="D503" s="16"/>
      <c r="E503" s="16"/>
      <c r="F503" s="16"/>
      <c r="G503" s="16"/>
      <c r="H503" s="16"/>
    </row>
    <row r="504">
      <c r="B504" s="262"/>
      <c r="C504" s="15"/>
      <c r="D504" s="16"/>
      <c r="E504" s="16"/>
      <c r="F504" s="16"/>
      <c r="G504" s="16"/>
      <c r="H504" s="16"/>
    </row>
    <row r="505">
      <c r="B505" s="262"/>
      <c r="C505" s="15"/>
      <c r="D505" s="16"/>
      <c r="E505" s="16"/>
      <c r="F505" s="16"/>
      <c r="G505" s="16"/>
      <c r="H505" s="16"/>
    </row>
    <row r="506">
      <c r="B506" s="262"/>
      <c r="C506" s="15"/>
      <c r="D506" s="16"/>
      <c r="E506" s="16"/>
      <c r="F506" s="16"/>
      <c r="G506" s="16"/>
      <c r="H506" s="16"/>
    </row>
    <row r="507">
      <c r="B507" s="262"/>
      <c r="C507" s="15"/>
      <c r="D507" s="16"/>
      <c r="E507" s="16"/>
      <c r="F507" s="16"/>
      <c r="G507" s="16"/>
      <c r="H507" s="16"/>
    </row>
    <row r="508">
      <c r="B508" s="262"/>
      <c r="C508" s="15"/>
      <c r="D508" s="16"/>
      <c r="E508" s="16"/>
      <c r="F508" s="16"/>
      <c r="G508" s="16"/>
      <c r="H508" s="16"/>
    </row>
    <row r="509">
      <c r="B509" s="262"/>
      <c r="C509" s="15"/>
      <c r="D509" s="16"/>
      <c r="E509" s="16"/>
      <c r="F509" s="16"/>
      <c r="G509" s="16"/>
      <c r="H509" s="16"/>
    </row>
    <row r="510">
      <c r="B510" s="262"/>
      <c r="C510" s="15"/>
      <c r="D510" s="16"/>
      <c r="E510" s="16"/>
      <c r="F510" s="16"/>
      <c r="G510" s="16"/>
      <c r="H510" s="16"/>
    </row>
    <row r="511">
      <c r="B511" s="262"/>
      <c r="C511" s="15"/>
      <c r="D511" s="16"/>
      <c r="E511" s="16"/>
      <c r="F511" s="16"/>
      <c r="G511" s="16"/>
      <c r="H511" s="16"/>
    </row>
    <row r="512">
      <c r="B512" s="262"/>
      <c r="C512" s="15"/>
      <c r="D512" s="16"/>
      <c r="E512" s="16"/>
      <c r="F512" s="16"/>
      <c r="G512" s="16"/>
      <c r="H512" s="16"/>
    </row>
    <row r="513">
      <c r="B513" s="262"/>
      <c r="C513" s="15"/>
      <c r="D513" s="16"/>
      <c r="E513" s="16"/>
      <c r="F513" s="16"/>
      <c r="G513" s="16"/>
      <c r="H513" s="16"/>
    </row>
    <row r="514">
      <c r="B514" s="262"/>
      <c r="C514" s="15"/>
      <c r="D514" s="16"/>
      <c r="E514" s="16"/>
      <c r="F514" s="16"/>
      <c r="G514" s="16"/>
      <c r="H514" s="16"/>
    </row>
    <row r="515">
      <c r="B515" s="262"/>
      <c r="C515" s="15"/>
      <c r="D515" s="16"/>
      <c r="E515" s="16"/>
      <c r="F515" s="16"/>
      <c r="G515" s="16"/>
      <c r="H515" s="16"/>
    </row>
    <row r="516">
      <c r="B516" s="262"/>
      <c r="C516" s="15"/>
      <c r="D516" s="16"/>
      <c r="E516" s="16"/>
      <c r="F516" s="16"/>
      <c r="G516" s="16"/>
      <c r="H516" s="16"/>
    </row>
    <row r="517">
      <c r="B517" s="262"/>
      <c r="C517" s="15"/>
      <c r="D517" s="16"/>
      <c r="E517" s="16"/>
      <c r="F517" s="16"/>
      <c r="G517" s="16"/>
      <c r="H517" s="16"/>
    </row>
    <row r="518">
      <c r="B518" s="262"/>
      <c r="C518" s="15"/>
      <c r="D518" s="16"/>
      <c r="E518" s="16"/>
      <c r="F518" s="16"/>
      <c r="G518" s="16"/>
      <c r="H518" s="16"/>
    </row>
    <row r="519">
      <c r="B519" s="262"/>
      <c r="C519" s="15"/>
      <c r="D519" s="16"/>
      <c r="E519" s="16"/>
      <c r="F519" s="16"/>
      <c r="G519" s="16"/>
      <c r="H519" s="16"/>
    </row>
    <row r="520">
      <c r="B520" s="262"/>
      <c r="C520" s="15"/>
      <c r="D520" s="16"/>
      <c r="E520" s="16"/>
      <c r="F520" s="16"/>
      <c r="G520" s="16"/>
      <c r="H520" s="16"/>
    </row>
    <row r="521">
      <c r="B521" s="262"/>
      <c r="C521" s="15"/>
      <c r="D521" s="16"/>
      <c r="E521" s="16"/>
      <c r="F521" s="16"/>
      <c r="G521" s="16"/>
      <c r="H521" s="16"/>
    </row>
    <row r="522">
      <c r="B522" s="262"/>
      <c r="C522" s="15"/>
      <c r="D522" s="16"/>
      <c r="E522" s="16"/>
      <c r="F522" s="16"/>
      <c r="G522" s="16"/>
      <c r="H522" s="16"/>
    </row>
    <row r="523">
      <c r="B523" s="262"/>
      <c r="C523" s="15"/>
      <c r="D523" s="16"/>
      <c r="E523" s="16"/>
      <c r="F523" s="16"/>
      <c r="G523" s="16"/>
      <c r="H523" s="16"/>
    </row>
    <row r="524">
      <c r="B524" s="262"/>
      <c r="C524" s="15"/>
      <c r="D524" s="16"/>
      <c r="E524" s="16"/>
      <c r="F524" s="16"/>
      <c r="G524" s="16"/>
      <c r="H524" s="16"/>
    </row>
    <row r="525">
      <c r="B525" s="262"/>
      <c r="C525" s="15"/>
      <c r="D525" s="16"/>
      <c r="E525" s="16"/>
      <c r="F525" s="16"/>
      <c r="G525" s="16"/>
      <c r="H525" s="16"/>
    </row>
    <row r="526">
      <c r="B526" s="262"/>
      <c r="C526" s="15"/>
      <c r="D526" s="16"/>
      <c r="E526" s="16"/>
      <c r="F526" s="16"/>
      <c r="G526" s="16"/>
      <c r="H526" s="16"/>
    </row>
    <row r="527">
      <c r="B527" s="262"/>
      <c r="C527" s="15"/>
      <c r="D527" s="16"/>
      <c r="E527" s="16"/>
      <c r="F527" s="16"/>
      <c r="G527" s="16"/>
      <c r="H527" s="16"/>
    </row>
    <row r="528">
      <c r="B528" s="262"/>
      <c r="C528" s="15"/>
      <c r="D528" s="16"/>
      <c r="E528" s="16"/>
      <c r="F528" s="16"/>
      <c r="G528" s="16"/>
      <c r="H528" s="16"/>
    </row>
    <row r="529">
      <c r="B529" s="262"/>
      <c r="C529" s="15"/>
      <c r="D529" s="16"/>
      <c r="E529" s="16"/>
      <c r="F529" s="16"/>
      <c r="G529" s="16"/>
      <c r="H529" s="16"/>
    </row>
    <row r="530">
      <c r="B530" s="262"/>
      <c r="C530" s="15"/>
      <c r="D530" s="16"/>
      <c r="E530" s="16"/>
      <c r="F530" s="16"/>
      <c r="G530" s="16"/>
      <c r="H530" s="16"/>
    </row>
    <row r="531">
      <c r="B531" s="262"/>
      <c r="C531" s="15"/>
      <c r="D531" s="16"/>
      <c r="E531" s="16"/>
      <c r="F531" s="16"/>
      <c r="G531" s="16"/>
      <c r="H531" s="16"/>
    </row>
    <row r="532">
      <c r="B532" s="262"/>
      <c r="C532" s="15"/>
      <c r="D532" s="16"/>
      <c r="E532" s="16"/>
      <c r="F532" s="16"/>
      <c r="G532" s="16"/>
      <c r="H532" s="16"/>
    </row>
    <row r="533">
      <c r="B533" s="262"/>
      <c r="C533" s="15"/>
      <c r="D533" s="16"/>
      <c r="E533" s="16"/>
      <c r="F533" s="16"/>
      <c r="G533" s="16"/>
      <c r="H533" s="16"/>
    </row>
    <row r="534">
      <c r="B534" s="262"/>
      <c r="C534" s="15"/>
      <c r="D534" s="16"/>
      <c r="E534" s="16"/>
      <c r="F534" s="16"/>
      <c r="G534" s="16"/>
      <c r="H534" s="16"/>
    </row>
    <row r="535">
      <c r="B535" s="262"/>
      <c r="C535" s="15"/>
      <c r="D535" s="16"/>
      <c r="E535" s="16"/>
      <c r="F535" s="16"/>
      <c r="G535" s="16"/>
      <c r="H535" s="16"/>
    </row>
    <row r="536">
      <c r="B536" s="262"/>
      <c r="C536" s="15"/>
      <c r="D536" s="16"/>
      <c r="E536" s="16"/>
      <c r="F536" s="16"/>
      <c r="G536" s="16"/>
      <c r="H536" s="16"/>
    </row>
    <row r="537">
      <c r="B537" s="262"/>
      <c r="C537" s="15"/>
      <c r="D537" s="16"/>
      <c r="E537" s="16"/>
      <c r="F537" s="16"/>
      <c r="G537" s="16"/>
      <c r="H537" s="16"/>
    </row>
    <row r="538">
      <c r="B538" s="262"/>
      <c r="C538" s="15"/>
      <c r="D538" s="16"/>
      <c r="E538" s="16"/>
      <c r="F538" s="16"/>
      <c r="G538" s="16"/>
      <c r="H538" s="16"/>
    </row>
    <row r="539">
      <c r="B539" s="262"/>
      <c r="C539" s="15"/>
      <c r="D539" s="16"/>
      <c r="E539" s="16"/>
      <c r="F539" s="16"/>
      <c r="G539" s="16"/>
      <c r="H539" s="16"/>
    </row>
    <row r="540">
      <c r="B540" s="262"/>
      <c r="C540" s="15"/>
      <c r="D540" s="16"/>
      <c r="E540" s="16"/>
      <c r="F540" s="16"/>
      <c r="G540" s="16"/>
      <c r="H540" s="16"/>
    </row>
    <row r="541">
      <c r="B541" s="262"/>
      <c r="C541" s="15"/>
      <c r="D541" s="16"/>
      <c r="E541" s="16"/>
      <c r="F541" s="16"/>
      <c r="G541" s="16"/>
      <c r="H541" s="16"/>
    </row>
    <row r="542">
      <c r="B542" s="262"/>
      <c r="C542" s="15"/>
      <c r="D542" s="16"/>
      <c r="E542" s="16"/>
      <c r="F542" s="16"/>
      <c r="G542" s="16"/>
      <c r="H542" s="16"/>
    </row>
    <row r="543">
      <c r="B543" s="262"/>
      <c r="C543" s="15"/>
      <c r="D543" s="16"/>
      <c r="E543" s="16"/>
      <c r="F543" s="16"/>
      <c r="G543" s="16"/>
      <c r="H543" s="16"/>
    </row>
    <row r="544">
      <c r="B544" s="262"/>
      <c r="C544" s="15"/>
      <c r="D544" s="16"/>
      <c r="E544" s="16"/>
      <c r="F544" s="16"/>
      <c r="G544" s="16"/>
      <c r="H544" s="16"/>
    </row>
    <row r="545">
      <c r="B545" s="262"/>
      <c r="C545" s="15"/>
      <c r="D545" s="16"/>
      <c r="E545" s="16"/>
      <c r="F545" s="16"/>
      <c r="G545" s="16"/>
      <c r="H545" s="16"/>
    </row>
    <row r="546">
      <c r="B546" s="262"/>
      <c r="C546" s="15"/>
      <c r="D546" s="16"/>
      <c r="E546" s="16"/>
      <c r="F546" s="16"/>
      <c r="G546" s="16"/>
      <c r="H546" s="16"/>
    </row>
    <row r="547">
      <c r="B547" s="262"/>
      <c r="C547" s="15"/>
      <c r="D547" s="16"/>
      <c r="E547" s="16"/>
      <c r="F547" s="16"/>
      <c r="G547" s="16"/>
      <c r="H547" s="16"/>
    </row>
    <row r="548">
      <c r="B548" s="262"/>
      <c r="C548" s="15"/>
      <c r="D548" s="16"/>
      <c r="E548" s="16"/>
      <c r="F548" s="16"/>
      <c r="G548" s="16"/>
      <c r="H548" s="16"/>
    </row>
    <row r="549">
      <c r="B549" s="262"/>
      <c r="C549" s="15"/>
      <c r="D549" s="16"/>
      <c r="E549" s="16"/>
      <c r="F549" s="16"/>
      <c r="G549" s="16"/>
      <c r="H549" s="16"/>
    </row>
    <row r="550">
      <c r="B550" s="262"/>
      <c r="C550" s="15"/>
      <c r="D550" s="16"/>
      <c r="E550" s="16"/>
      <c r="F550" s="16"/>
      <c r="G550" s="16"/>
      <c r="H550" s="16"/>
    </row>
    <row r="551">
      <c r="B551" s="262"/>
      <c r="C551" s="15"/>
      <c r="D551" s="16"/>
      <c r="E551" s="16"/>
      <c r="F551" s="16"/>
      <c r="G551" s="16"/>
      <c r="H551" s="16"/>
    </row>
    <row r="552">
      <c r="B552" s="262"/>
      <c r="C552" s="15"/>
      <c r="D552" s="16"/>
      <c r="E552" s="16"/>
      <c r="F552" s="16"/>
      <c r="G552" s="16"/>
      <c r="H552" s="16"/>
    </row>
    <row r="553">
      <c r="B553" s="262"/>
      <c r="C553" s="15"/>
      <c r="D553" s="16"/>
      <c r="E553" s="16"/>
      <c r="F553" s="16"/>
      <c r="G553" s="16"/>
      <c r="H553" s="16"/>
    </row>
    <row r="554">
      <c r="B554" s="262"/>
      <c r="C554" s="15"/>
      <c r="D554" s="16"/>
      <c r="E554" s="16"/>
      <c r="F554" s="16"/>
      <c r="G554" s="16"/>
      <c r="H554" s="16"/>
    </row>
    <row r="555">
      <c r="B555" s="262"/>
      <c r="C555" s="15"/>
      <c r="D555" s="16"/>
      <c r="E555" s="16"/>
      <c r="F555" s="16"/>
      <c r="G555" s="16"/>
      <c r="H555" s="16"/>
    </row>
    <row r="556">
      <c r="B556" s="262"/>
      <c r="C556" s="15"/>
      <c r="D556" s="16"/>
      <c r="E556" s="16"/>
      <c r="F556" s="16"/>
      <c r="G556" s="16"/>
      <c r="H556" s="16"/>
    </row>
    <row r="557">
      <c r="B557" s="262"/>
      <c r="C557" s="15"/>
      <c r="D557" s="16"/>
      <c r="E557" s="16"/>
      <c r="F557" s="16"/>
      <c r="G557" s="16"/>
      <c r="H557" s="16"/>
    </row>
    <row r="558">
      <c r="B558" s="262"/>
      <c r="C558" s="15"/>
      <c r="D558" s="16"/>
      <c r="E558" s="16"/>
      <c r="F558" s="16"/>
      <c r="G558" s="16"/>
      <c r="H558" s="16"/>
    </row>
    <row r="559">
      <c r="B559" s="262"/>
      <c r="C559" s="15"/>
      <c r="D559" s="16"/>
      <c r="E559" s="16"/>
      <c r="F559" s="16"/>
      <c r="G559" s="16"/>
      <c r="H559" s="16"/>
    </row>
    <row r="560">
      <c r="B560" s="262"/>
      <c r="C560" s="15"/>
      <c r="D560" s="16"/>
      <c r="E560" s="16"/>
      <c r="F560" s="16"/>
      <c r="G560" s="16"/>
      <c r="H560" s="16"/>
    </row>
    <row r="561">
      <c r="B561" s="262"/>
      <c r="C561" s="15"/>
      <c r="D561" s="16"/>
      <c r="E561" s="16"/>
      <c r="F561" s="16"/>
      <c r="G561" s="16"/>
      <c r="H561" s="16"/>
    </row>
    <row r="562">
      <c r="B562" s="262"/>
      <c r="C562" s="15"/>
      <c r="D562" s="16"/>
      <c r="E562" s="16"/>
      <c r="F562" s="16"/>
      <c r="G562" s="16"/>
      <c r="H562" s="16"/>
    </row>
    <row r="563">
      <c r="B563" s="262"/>
      <c r="C563" s="15"/>
      <c r="D563" s="16"/>
      <c r="E563" s="16"/>
      <c r="F563" s="16"/>
      <c r="G563" s="16"/>
      <c r="H563" s="16"/>
    </row>
    <row r="564">
      <c r="B564" s="262"/>
      <c r="C564" s="15"/>
      <c r="D564" s="16"/>
      <c r="E564" s="16"/>
      <c r="F564" s="16"/>
      <c r="G564" s="16"/>
      <c r="H564" s="16"/>
    </row>
    <row r="565">
      <c r="B565" s="262"/>
      <c r="C565" s="15"/>
      <c r="D565" s="16"/>
      <c r="E565" s="16"/>
      <c r="F565" s="16"/>
      <c r="G565" s="16"/>
      <c r="H565" s="16"/>
    </row>
    <row r="566">
      <c r="B566" s="262"/>
      <c r="C566" s="15"/>
      <c r="D566" s="16"/>
      <c r="E566" s="16"/>
      <c r="F566" s="16"/>
      <c r="G566" s="16"/>
      <c r="H566" s="16"/>
    </row>
    <row r="567">
      <c r="B567" s="262"/>
      <c r="C567" s="15"/>
      <c r="D567" s="16"/>
      <c r="E567" s="16"/>
      <c r="F567" s="16"/>
      <c r="G567" s="16"/>
      <c r="H567" s="16"/>
    </row>
    <row r="568">
      <c r="B568" s="262"/>
      <c r="C568" s="15"/>
      <c r="D568" s="16"/>
      <c r="E568" s="16"/>
      <c r="F568" s="16"/>
      <c r="G568" s="16"/>
      <c r="H568" s="16"/>
    </row>
    <row r="569">
      <c r="B569" s="262"/>
      <c r="C569" s="15"/>
      <c r="D569" s="16"/>
      <c r="E569" s="16"/>
      <c r="F569" s="16"/>
      <c r="G569" s="16"/>
      <c r="H569" s="16"/>
    </row>
    <row r="570">
      <c r="B570" s="262"/>
      <c r="C570" s="15"/>
      <c r="D570" s="16"/>
      <c r="E570" s="16"/>
      <c r="F570" s="16"/>
      <c r="G570" s="16"/>
      <c r="H570" s="16"/>
    </row>
    <row r="571">
      <c r="B571" s="262"/>
      <c r="C571" s="15"/>
      <c r="D571" s="16"/>
      <c r="E571" s="16"/>
      <c r="F571" s="16"/>
      <c r="G571" s="16"/>
      <c r="H571" s="16"/>
    </row>
    <row r="572">
      <c r="B572" s="262"/>
      <c r="C572" s="15"/>
      <c r="D572" s="16"/>
      <c r="E572" s="16"/>
      <c r="F572" s="16"/>
      <c r="G572" s="16"/>
      <c r="H572" s="16"/>
    </row>
    <row r="573">
      <c r="B573" s="262"/>
      <c r="C573" s="15"/>
      <c r="D573" s="16"/>
      <c r="E573" s="16"/>
      <c r="F573" s="16"/>
      <c r="G573" s="16"/>
      <c r="H573" s="16"/>
    </row>
    <row r="574">
      <c r="B574" s="262"/>
      <c r="C574" s="15"/>
      <c r="D574" s="16"/>
      <c r="E574" s="16"/>
      <c r="F574" s="16"/>
      <c r="G574" s="16"/>
      <c r="H574" s="16"/>
    </row>
    <row r="575">
      <c r="B575" s="262"/>
      <c r="C575" s="15"/>
      <c r="D575" s="16"/>
      <c r="E575" s="16"/>
      <c r="F575" s="16"/>
      <c r="G575" s="16"/>
      <c r="H575" s="16"/>
    </row>
    <row r="576">
      <c r="B576" s="262"/>
      <c r="C576" s="15"/>
      <c r="D576" s="16"/>
      <c r="E576" s="16"/>
      <c r="F576" s="16"/>
      <c r="G576" s="16"/>
      <c r="H576" s="16"/>
    </row>
    <row r="577">
      <c r="B577" s="262"/>
      <c r="C577" s="15"/>
      <c r="D577" s="16"/>
      <c r="E577" s="16"/>
      <c r="F577" s="16"/>
      <c r="G577" s="16"/>
      <c r="H577" s="16"/>
    </row>
    <row r="578">
      <c r="B578" s="262"/>
      <c r="C578" s="15"/>
      <c r="D578" s="16"/>
      <c r="E578" s="16"/>
      <c r="F578" s="16"/>
      <c r="G578" s="16"/>
      <c r="H578" s="16"/>
    </row>
    <row r="579">
      <c r="B579" s="262"/>
      <c r="C579" s="15"/>
      <c r="D579" s="16"/>
      <c r="E579" s="16"/>
      <c r="F579" s="16"/>
      <c r="G579" s="16"/>
      <c r="H579" s="16"/>
    </row>
    <row r="580">
      <c r="B580" s="262"/>
      <c r="C580" s="15"/>
      <c r="D580" s="16"/>
      <c r="E580" s="16"/>
      <c r="F580" s="16"/>
      <c r="G580" s="16"/>
      <c r="H580" s="16"/>
    </row>
    <row r="581">
      <c r="B581" s="262"/>
      <c r="C581" s="15"/>
      <c r="D581" s="16"/>
      <c r="E581" s="16"/>
      <c r="F581" s="16"/>
      <c r="G581" s="16"/>
      <c r="H581" s="16"/>
    </row>
    <row r="582">
      <c r="B582" s="262"/>
      <c r="C582" s="15"/>
      <c r="D582" s="16"/>
      <c r="E582" s="16"/>
      <c r="F582" s="16"/>
      <c r="G582" s="16"/>
      <c r="H582" s="16"/>
    </row>
    <row r="583">
      <c r="B583" s="262"/>
      <c r="C583" s="15"/>
      <c r="D583" s="16"/>
      <c r="E583" s="16"/>
      <c r="F583" s="16"/>
      <c r="G583" s="16"/>
      <c r="H583" s="16"/>
    </row>
    <row r="584">
      <c r="B584" s="262"/>
      <c r="C584" s="15"/>
      <c r="D584" s="16"/>
      <c r="E584" s="16"/>
      <c r="F584" s="16"/>
      <c r="G584" s="16"/>
      <c r="H584" s="16"/>
    </row>
    <row r="585">
      <c r="B585" s="262"/>
      <c r="C585" s="15"/>
      <c r="D585" s="16"/>
      <c r="E585" s="16"/>
      <c r="F585" s="16"/>
      <c r="G585" s="16"/>
      <c r="H585" s="16"/>
    </row>
    <row r="586">
      <c r="B586" s="262"/>
      <c r="C586" s="15"/>
      <c r="D586" s="16"/>
      <c r="E586" s="16"/>
      <c r="F586" s="16"/>
      <c r="G586" s="16"/>
      <c r="H586" s="16"/>
    </row>
    <row r="587">
      <c r="B587" s="262"/>
      <c r="C587" s="15"/>
      <c r="D587" s="16"/>
      <c r="E587" s="16"/>
      <c r="F587" s="16"/>
      <c r="G587" s="16"/>
      <c r="H587" s="16"/>
    </row>
    <row r="588">
      <c r="B588" s="262"/>
      <c r="C588" s="15"/>
      <c r="D588" s="16"/>
      <c r="E588" s="16"/>
      <c r="F588" s="16"/>
      <c r="G588" s="16"/>
      <c r="H588" s="16"/>
    </row>
    <row r="589">
      <c r="B589" s="262"/>
      <c r="C589" s="15"/>
      <c r="D589" s="16"/>
      <c r="E589" s="16"/>
      <c r="F589" s="16"/>
      <c r="G589" s="16"/>
      <c r="H589" s="16"/>
    </row>
    <row r="590">
      <c r="B590" s="262"/>
      <c r="C590" s="15"/>
      <c r="D590" s="16"/>
      <c r="E590" s="16"/>
      <c r="F590" s="16"/>
      <c r="G590" s="16"/>
      <c r="H590" s="16"/>
    </row>
    <row r="591">
      <c r="B591" s="262"/>
      <c r="C591" s="15"/>
      <c r="D591" s="16"/>
      <c r="E591" s="16"/>
      <c r="F591" s="16"/>
      <c r="G591" s="16"/>
      <c r="H591" s="16"/>
    </row>
    <row r="592">
      <c r="B592" s="262"/>
      <c r="C592" s="15"/>
      <c r="D592" s="16"/>
      <c r="E592" s="16"/>
      <c r="F592" s="16"/>
      <c r="G592" s="16"/>
      <c r="H592" s="16"/>
    </row>
    <row r="593">
      <c r="B593" s="262"/>
      <c r="C593" s="15"/>
      <c r="D593" s="16"/>
      <c r="E593" s="16"/>
      <c r="F593" s="16"/>
      <c r="G593" s="16"/>
      <c r="H593" s="16"/>
    </row>
    <row r="594">
      <c r="B594" s="262"/>
      <c r="C594" s="15"/>
      <c r="D594" s="16"/>
      <c r="E594" s="16"/>
      <c r="F594" s="16"/>
      <c r="G594" s="16"/>
      <c r="H594" s="16"/>
    </row>
    <row r="595">
      <c r="B595" s="262"/>
      <c r="C595" s="15"/>
      <c r="D595" s="16"/>
      <c r="E595" s="16"/>
      <c r="F595" s="16"/>
      <c r="G595" s="16"/>
      <c r="H595" s="16"/>
    </row>
    <row r="596">
      <c r="B596" s="262"/>
      <c r="C596" s="15"/>
      <c r="D596" s="16"/>
      <c r="E596" s="16"/>
      <c r="F596" s="16"/>
      <c r="G596" s="16"/>
      <c r="H596" s="16"/>
    </row>
    <row r="597">
      <c r="B597" s="262"/>
      <c r="C597" s="15"/>
      <c r="D597" s="16"/>
      <c r="E597" s="16"/>
      <c r="F597" s="16"/>
      <c r="G597" s="16"/>
      <c r="H597" s="16"/>
    </row>
    <row r="598">
      <c r="B598" s="262"/>
      <c r="C598" s="15"/>
      <c r="D598" s="16"/>
      <c r="E598" s="16"/>
      <c r="F598" s="16"/>
      <c r="G598" s="16"/>
      <c r="H598" s="16"/>
    </row>
    <row r="599">
      <c r="B599" s="262"/>
      <c r="C599" s="15"/>
      <c r="D599" s="16"/>
      <c r="E599" s="16"/>
      <c r="F599" s="16"/>
      <c r="G599" s="16"/>
      <c r="H599" s="16"/>
    </row>
    <row r="600">
      <c r="B600" s="262"/>
      <c r="C600" s="15"/>
      <c r="D600" s="16"/>
      <c r="E600" s="16"/>
      <c r="F600" s="16"/>
      <c r="G600" s="16"/>
      <c r="H600" s="16"/>
    </row>
    <row r="601">
      <c r="B601" s="262"/>
      <c r="C601" s="15"/>
      <c r="D601" s="16"/>
      <c r="E601" s="16"/>
      <c r="F601" s="16"/>
      <c r="G601" s="16"/>
      <c r="H601" s="16"/>
    </row>
    <row r="602">
      <c r="B602" s="262"/>
      <c r="C602" s="15"/>
      <c r="D602" s="16"/>
      <c r="E602" s="16"/>
      <c r="F602" s="16"/>
      <c r="G602" s="16"/>
      <c r="H602" s="16"/>
    </row>
    <row r="603">
      <c r="B603" s="262"/>
      <c r="C603" s="15"/>
      <c r="D603" s="16"/>
      <c r="E603" s="16"/>
      <c r="F603" s="16"/>
      <c r="G603" s="16"/>
      <c r="H603" s="16"/>
    </row>
    <row r="604">
      <c r="B604" s="262"/>
      <c r="C604" s="15"/>
      <c r="D604" s="16"/>
      <c r="E604" s="16"/>
      <c r="F604" s="16"/>
      <c r="G604" s="16"/>
      <c r="H604" s="16"/>
    </row>
    <row r="605">
      <c r="B605" s="262"/>
      <c r="C605" s="15"/>
      <c r="D605" s="16"/>
      <c r="E605" s="16"/>
      <c r="F605" s="16"/>
      <c r="G605" s="16"/>
      <c r="H605" s="16"/>
    </row>
    <row r="606">
      <c r="B606" s="262"/>
      <c r="C606" s="15"/>
      <c r="D606" s="16"/>
      <c r="E606" s="16"/>
      <c r="F606" s="16"/>
      <c r="G606" s="16"/>
      <c r="H606" s="16"/>
    </row>
    <row r="607">
      <c r="B607" s="262"/>
      <c r="C607" s="15"/>
      <c r="D607" s="16"/>
      <c r="E607" s="16"/>
      <c r="F607" s="16"/>
      <c r="G607" s="16"/>
      <c r="H607" s="16"/>
    </row>
    <row r="608">
      <c r="B608" s="262"/>
      <c r="C608" s="15"/>
      <c r="D608" s="16"/>
      <c r="E608" s="16"/>
      <c r="F608" s="16"/>
      <c r="G608" s="16"/>
      <c r="H608" s="16"/>
    </row>
    <row r="609">
      <c r="B609" s="262"/>
      <c r="C609" s="15"/>
      <c r="D609" s="16"/>
      <c r="E609" s="16"/>
      <c r="F609" s="16"/>
      <c r="G609" s="16"/>
      <c r="H609" s="16"/>
    </row>
    <row r="610">
      <c r="B610" s="262"/>
      <c r="C610" s="15"/>
      <c r="D610" s="16"/>
      <c r="E610" s="16"/>
      <c r="F610" s="16"/>
      <c r="G610" s="16"/>
      <c r="H610" s="16"/>
    </row>
    <row r="611">
      <c r="B611" s="262"/>
      <c r="C611" s="15"/>
      <c r="D611" s="16"/>
      <c r="E611" s="16"/>
      <c r="F611" s="16"/>
      <c r="G611" s="16"/>
      <c r="H611" s="16"/>
    </row>
    <row r="612">
      <c r="B612" s="262"/>
      <c r="C612" s="15"/>
      <c r="D612" s="16"/>
      <c r="E612" s="16"/>
      <c r="F612" s="16"/>
      <c r="G612" s="16"/>
      <c r="H612" s="16"/>
    </row>
    <row r="613">
      <c r="B613" s="262"/>
      <c r="C613" s="15"/>
      <c r="D613" s="16"/>
      <c r="E613" s="16"/>
      <c r="F613" s="16"/>
      <c r="G613" s="16"/>
      <c r="H613" s="16"/>
    </row>
    <row r="614">
      <c r="B614" s="262"/>
      <c r="C614" s="15"/>
      <c r="D614" s="16"/>
      <c r="E614" s="16"/>
      <c r="F614" s="16"/>
      <c r="G614" s="16"/>
      <c r="H614" s="16"/>
    </row>
    <row r="615">
      <c r="B615" s="262"/>
      <c r="C615" s="15"/>
      <c r="D615" s="16"/>
      <c r="E615" s="16"/>
      <c r="F615" s="16"/>
      <c r="G615" s="16"/>
      <c r="H615" s="16"/>
    </row>
    <row r="616">
      <c r="B616" s="262"/>
      <c r="C616" s="15"/>
      <c r="D616" s="16"/>
      <c r="E616" s="16"/>
      <c r="F616" s="16"/>
      <c r="G616" s="16"/>
      <c r="H616" s="16"/>
    </row>
    <row r="617">
      <c r="B617" s="262"/>
      <c r="C617" s="15"/>
      <c r="D617" s="16"/>
      <c r="E617" s="16"/>
      <c r="F617" s="16"/>
      <c r="G617" s="16"/>
      <c r="H617" s="16"/>
    </row>
    <row r="618">
      <c r="B618" s="262"/>
      <c r="C618" s="15"/>
      <c r="D618" s="16"/>
      <c r="E618" s="16"/>
      <c r="F618" s="16"/>
      <c r="G618" s="16"/>
      <c r="H618" s="16"/>
    </row>
    <row r="619">
      <c r="B619" s="262"/>
      <c r="C619" s="15"/>
      <c r="D619" s="16"/>
      <c r="E619" s="16"/>
      <c r="F619" s="16"/>
      <c r="G619" s="16"/>
      <c r="H619" s="16"/>
    </row>
    <row r="620">
      <c r="B620" s="262"/>
      <c r="C620" s="15"/>
      <c r="D620" s="16"/>
      <c r="E620" s="16"/>
      <c r="F620" s="16"/>
      <c r="G620" s="16"/>
      <c r="H620" s="16"/>
    </row>
    <row r="621">
      <c r="B621" s="262"/>
      <c r="C621" s="15"/>
      <c r="D621" s="16"/>
      <c r="E621" s="16"/>
      <c r="F621" s="16"/>
      <c r="G621" s="16"/>
      <c r="H621" s="16"/>
    </row>
    <row r="622">
      <c r="B622" s="262"/>
      <c r="C622" s="15"/>
      <c r="D622" s="16"/>
      <c r="E622" s="16"/>
      <c r="F622" s="16"/>
      <c r="G622" s="16"/>
      <c r="H622" s="16"/>
    </row>
    <row r="623">
      <c r="B623" s="262"/>
      <c r="C623" s="15"/>
      <c r="D623" s="16"/>
      <c r="E623" s="16"/>
      <c r="F623" s="16"/>
      <c r="G623" s="16"/>
      <c r="H623" s="16"/>
    </row>
    <row r="624">
      <c r="B624" s="262"/>
      <c r="C624" s="15"/>
      <c r="D624" s="16"/>
      <c r="E624" s="16"/>
      <c r="F624" s="16"/>
      <c r="G624" s="16"/>
      <c r="H624" s="16"/>
    </row>
    <row r="625">
      <c r="B625" s="262"/>
      <c r="C625" s="15"/>
      <c r="D625" s="16"/>
      <c r="E625" s="16"/>
      <c r="F625" s="16"/>
      <c r="G625" s="16"/>
      <c r="H625" s="16"/>
    </row>
    <row r="626">
      <c r="B626" s="262"/>
      <c r="C626" s="15"/>
      <c r="D626" s="16"/>
      <c r="E626" s="16"/>
      <c r="F626" s="16"/>
      <c r="G626" s="16"/>
      <c r="H626" s="16"/>
    </row>
    <row r="627">
      <c r="B627" s="262"/>
      <c r="C627" s="15"/>
      <c r="D627" s="16"/>
      <c r="E627" s="16"/>
      <c r="F627" s="16"/>
      <c r="G627" s="16"/>
      <c r="H627" s="16"/>
    </row>
    <row r="628">
      <c r="B628" s="262"/>
      <c r="C628" s="15"/>
      <c r="D628" s="16"/>
      <c r="E628" s="16"/>
      <c r="F628" s="16"/>
      <c r="G628" s="16"/>
      <c r="H628" s="16"/>
    </row>
    <row r="629">
      <c r="B629" s="262"/>
      <c r="C629" s="15"/>
      <c r="D629" s="16"/>
      <c r="E629" s="16"/>
      <c r="F629" s="16"/>
      <c r="G629" s="16"/>
      <c r="H629" s="16"/>
    </row>
    <row r="630">
      <c r="B630" s="262"/>
      <c r="C630" s="15"/>
      <c r="D630" s="16"/>
      <c r="E630" s="16"/>
      <c r="F630" s="16"/>
      <c r="G630" s="16"/>
      <c r="H630" s="16"/>
    </row>
    <row r="631">
      <c r="B631" s="262"/>
      <c r="C631" s="15"/>
      <c r="D631" s="16"/>
      <c r="E631" s="16"/>
      <c r="F631" s="16"/>
      <c r="G631" s="16"/>
      <c r="H631" s="16"/>
    </row>
    <row r="632">
      <c r="B632" s="262"/>
      <c r="C632" s="15"/>
      <c r="D632" s="16"/>
      <c r="E632" s="16"/>
      <c r="F632" s="16"/>
      <c r="G632" s="16"/>
      <c r="H632" s="16"/>
    </row>
    <row r="633">
      <c r="B633" s="262"/>
      <c r="C633" s="15"/>
      <c r="D633" s="16"/>
      <c r="E633" s="16"/>
      <c r="F633" s="16"/>
      <c r="G633" s="16"/>
      <c r="H633" s="16"/>
    </row>
    <row r="634">
      <c r="B634" s="262"/>
      <c r="C634" s="15"/>
      <c r="D634" s="16"/>
      <c r="E634" s="16"/>
      <c r="F634" s="16"/>
      <c r="G634" s="16"/>
      <c r="H634" s="16"/>
    </row>
    <row r="635">
      <c r="B635" s="262"/>
      <c r="C635" s="15"/>
      <c r="D635" s="16"/>
      <c r="E635" s="16"/>
      <c r="F635" s="16"/>
      <c r="G635" s="16"/>
      <c r="H635" s="16"/>
    </row>
    <row r="636">
      <c r="B636" s="262"/>
      <c r="C636" s="15"/>
      <c r="D636" s="16"/>
      <c r="E636" s="16"/>
      <c r="F636" s="16"/>
      <c r="G636" s="16"/>
      <c r="H636" s="16"/>
    </row>
    <row r="637">
      <c r="B637" s="262"/>
      <c r="C637" s="15"/>
      <c r="D637" s="16"/>
      <c r="E637" s="16"/>
      <c r="F637" s="16"/>
      <c r="G637" s="16"/>
      <c r="H637" s="16"/>
    </row>
    <row r="638">
      <c r="B638" s="262"/>
      <c r="C638" s="15"/>
      <c r="D638" s="16"/>
      <c r="E638" s="16"/>
      <c r="F638" s="16"/>
      <c r="G638" s="16"/>
      <c r="H638" s="16"/>
    </row>
    <row r="639">
      <c r="B639" s="262"/>
      <c r="C639" s="15"/>
      <c r="D639" s="16"/>
      <c r="E639" s="16"/>
      <c r="F639" s="16"/>
      <c r="G639" s="16"/>
      <c r="H639" s="16"/>
    </row>
    <row r="640">
      <c r="B640" s="262"/>
      <c r="C640" s="15"/>
      <c r="D640" s="16"/>
      <c r="E640" s="16"/>
      <c r="F640" s="16"/>
      <c r="G640" s="16"/>
      <c r="H640" s="16"/>
    </row>
    <row r="641">
      <c r="B641" s="262"/>
      <c r="C641" s="15"/>
      <c r="D641" s="16"/>
      <c r="E641" s="16"/>
      <c r="F641" s="16"/>
      <c r="G641" s="16"/>
      <c r="H641" s="16"/>
    </row>
    <row r="642">
      <c r="B642" s="262"/>
      <c r="C642" s="15"/>
      <c r="D642" s="16"/>
      <c r="E642" s="16"/>
      <c r="F642" s="16"/>
      <c r="G642" s="16"/>
      <c r="H642" s="16"/>
    </row>
    <row r="643">
      <c r="B643" s="262"/>
      <c r="C643" s="15"/>
      <c r="D643" s="16"/>
      <c r="E643" s="16"/>
      <c r="F643" s="16"/>
      <c r="G643" s="16"/>
      <c r="H643" s="16"/>
    </row>
    <row r="644">
      <c r="B644" s="262"/>
      <c r="C644" s="15"/>
      <c r="D644" s="16"/>
      <c r="E644" s="16"/>
      <c r="F644" s="16"/>
      <c r="G644" s="16"/>
      <c r="H644" s="16"/>
    </row>
    <row r="645">
      <c r="B645" s="262"/>
      <c r="C645" s="15"/>
      <c r="D645" s="16"/>
      <c r="E645" s="16"/>
      <c r="F645" s="16"/>
      <c r="G645" s="16"/>
      <c r="H645" s="16"/>
    </row>
    <row r="646">
      <c r="B646" s="262"/>
      <c r="C646" s="15"/>
      <c r="D646" s="16"/>
      <c r="E646" s="16"/>
      <c r="F646" s="16"/>
      <c r="G646" s="16"/>
      <c r="H646" s="16"/>
    </row>
    <row r="647">
      <c r="B647" s="262"/>
      <c r="C647" s="15"/>
      <c r="D647" s="16"/>
      <c r="E647" s="16"/>
      <c r="F647" s="16"/>
      <c r="G647" s="16"/>
      <c r="H647" s="16"/>
    </row>
    <row r="648">
      <c r="B648" s="262"/>
      <c r="C648" s="15"/>
      <c r="D648" s="16"/>
      <c r="E648" s="16"/>
      <c r="F648" s="16"/>
      <c r="G648" s="16"/>
      <c r="H648" s="16"/>
    </row>
    <row r="649">
      <c r="B649" s="262"/>
      <c r="C649" s="15"/>
      <c r="D649" s="16"/>
      <c r="E649" s="16"/>
      <c r="F649" s="16"/>
      <c r="G649" s="16"/>
      <c r="H649" s="16"/>
    </row>
    <row r="650">
      <c r="B650" s="262"/>
      <c r="C650" s="15"/>
      <c r="D650" s="16"/>
      <c r="E650" s="16"/>
      <c r="F650" s="16"/>
      <c r="G650" s="16"/>
      <c r="H650" s="16"/>
    </row>
    <row r="651">
      <c r="B651" s="262"/>
      <c r="C651" s="15"/>
      <c r="D651" s="16"/>
      <c r="E651" s="16"/>
      <c r="F651" s="16"/>
      <c r="G651" s="16"/>
      <c r="H651" s="16"/>
    </row>
    <row r="652">
      <c r="B652" s="262"/>
      <c r="C652" s="15"/>
      <c r="D652" s="16"/>
      <c r="E652" s="16"/>
      <c r="F652" s="16"/>
      <c r="G652" s="16"/>
      <c r="H652" s="16"/>
    </row>
    <row r="653">
      <c r="B653" s="262"/>
      <c r="C653" s="15"/>
      <c r="D653" s="16"/>
      <c r="E653" s="16"/>
      <c r="F653" s="16"/>
      <c r="G653" s="16"/>
      <c r="H653" s="16"/>
    </row>
    <row r="654">
      <c r="B654" s="262"/>
      <c r="C654" s="15"/>
      <c r="D654" s="16"/>
      <c r="E654" s="16"/>
      <c r="F654" s="16"/>
      <c r="G654" s="16"/>
      <c r="H654" s="16"/>
    </row>
    <row r="655">
      <c r="B655" s="262"/>
      <c r="C655" s="15"/>
      <c r="D655" s="16"/>
      <c r="E655" s="16"/>
      <c r="F655" s="16"/>
      <c r="G655" s="16"/>
      <c r="H655" s="16"/>
    </row>
    <row r="656">
      <c r="B656" s="262"/>
      <c r="C656" s="15"/>
      <c r="D656" s="16"/>
      <c r="E656" s="16"/>
      <c r="F656" s="16"/>
      <c r="G656" s="16"/>
      <c r="H656" s="16"/>
    </row>
    <row r="657">
      <c r="B657" s="262"/>
      <c r="C657" s="15"/>
      <c r="D657" s="16"/>
      <c r="E657" s="16"/>
      <c r="F657" s="16"/>
      <c r="G657" s="16"/>
      <c r="H657" s="16"/>
    </row>
    <row r="658">
      <c r="B658" s="262"/>
      <c r="C658" s="15"/>
      <c r="D658" s="16"/>
      <c r="E658" s="16"/>
      <c r="F658" s="16"/>
      <c r="G658" s="16"/>
      <c r="H658" s="16"/>
    </row>
    <row r="659">
      <c r="B659" s="262"/>
      <c r="C659" s="15"/>
      <c r="D659" s="16"/>
      <c r="E659" s="16"/>
      <c r="F659" s="16"/>
      <c r="G659" s="16"/>
      <c r="H659" s="16"/>
    </row>
    <row r="660">
      <c r="B660" s="262"/>
      <c r="C660" s="15"/>
      <c r="D660" s="16"/>
      <c r="E660" s="16"/>
      <c r="F660" s="16"/>
      <c r="G660" s="16"/>
      <c r="H660" s="16"/>
    </row>
    <row r="661">
      <c r="B661" s="262"/>
      <c r="C661" s="15"/>
      <c r="D661" s="16"/>
      <c r="E661" s="16"/>
      <c r="F661" s="16"/>
      <c r="G661" s="16"/>
      <c r="H661" s="16"/>
    </row>
    <row r="662">
      <c r="B662" s="262"/>
      <c r="C662" s="15"/>
      <c r="D662" s="16"/>
      <c r="E662" s="16"/>
      <c r="F662" s="16"/>
      <c r="G662" s="16"/>
      <c r="H662" s="16"/>
    </row>
    <row r="663">
      <c r="B663" s="262"/>
      <c r="C663" s="15"/>
      <c r="D663" s="16"/>
      <c r="E663" s="16"/>
      <c r="F663" s="16"/>
      <c r="G663" s="16"/>
      <c r="H663" s="16"/>
    </row>
    <row r="664">
      <c r="B664" s="262"/>
      <c r="C664" s="15"/>
      <c r="D664" s="16"/>
      <c r="E664" s="16"/>
      <c r="F664" s="16"/>
      <c r="G664" s="16"/>
      <c r="H664" s="16"/>
    </row>
    <row r="665">
      <c r="B665" s="262"/>
      <c r="C665" s="15"/>
      <c r="D665" s="16"/>
      <c r="E665" s="16"/>
      <c r="F665" s="16"/>
      <c r="G665" s="16"/>
      <c r="H665" s="16"/>
    </row>
    <row r="666">
      <c r="B666" s="262"/>
      <c r="C666" s="15"/>
      <c r="D666" s="16"/>
      <c r="E666" s="16"/>
      <c r="F666" s="16"/>
      <c r="G666" s="16"/>
      <c r="H666" s="16"/>
    </row>
    <row r="667">
      <c r="B667" s="262"/>
      <c r="C667" s="15"/>
      <c r="D667" s="16"/>
      <c r="E667" s="16"/>
      <c r="F667" s="16"/>
      <c r="G667" s="16"/>
      <c r="H667" s="16"/>
    </row>
    <row r="668">
      <c r="B668" s="262"/>
      <c r="C668" s="15"/>
      <c r="D668" s="16"/>
      <c r="E668" s="16"/>
      <c r="F668" s="16"/>
      <c r="G668" s="16"/>
      <c r="H668" s="16"/>
    </row>
    <row r="669">
      <c r="B669" s="262"/>
      <c r="C669" s="15"/>
      <c r="D669" s="16"/>
      <c r="E669" s="16"/>
      <c r="F669" s="16"/>
      <c r="G669" s="16"/>
      <c r="H669" s="16"/>
    </row>
    <row r="670">
      <c r="B670" s="262"/>
      <c r="C670" s="15"/>
      <c r="D670" s="16"/>
      <c r="E670" s="16"/>
      <c r="F670" s="16"/>
      <c r="G670" s="16"/>
      <c r="H670" s="16"/>
    </row>
    <row r="671">
      <c r="B671" s="262"/>
      <c r="C671" s="15"/>
      <c r="D671" s="16"/>
      <c r="E671" s="16"/>
      <c r="F671" s="16"/>
      <c r="G671" s="16"/>
      <c r="H671" s="16"/>
    </row>
    <row r="672">
      <c r="B672" s="262"/>
      <c r="C672" s="15"/>
      <c r="D672" s="16"/>
      <c r="E672" s="16"/>
      <c r="F672" s="16"/>
      <c r="G672" s="16"/>
      <c r="H672" s="16"/>
    </row>
    <row r="673">
      <c r="B673" s="262"/>
      <c r="C673" s="15"/>
      <c r="D673" s="16"/>
      <c r="E673" s="16"/>
      <c r="F673" s="16"/>
      <c r="G673" s="16"/>
      <c r="H673" s="16"/>
    </row>
    <row r="674">
      <c r="B674" s="262"/>
      <c r="C674" s="15"/>
      <c r="D674" s="16"/>
      <c r="E674" s="16"/>
      <c r="F674" s="16"/>
      <c r="G674" s="16"/>
      <c r="H674" s="16"/>
    </row>
    <row r="675">
      <c r="B675" s="262"/>
      <c r="C675" s="15"/>
      <c r="D675" s="16"/>
      <c r="E675" s="16"/>
      <c r="F675" s="16"/>
      <c r="G675" s="16"/>
      <c r="H675" s="16"/>
    </row>
    <row r="676">
      <c r="B676" s="262"/>
      <c r="C676" s="15"/>
      <c r="D676" s="16"/>
      <c r="E676" s="16"/>
      <c r="F676" s="16"/>
      <c r="G676" s="16"/>
      <c r="H676" s="16"/>
    </row>
    <row r="677">
      <c r="B677" s="262"/>
      <c r="C677" s="15"/>
      <c r="D677" s="16"/>
      <c r="E677" s="16"/>
      <c r="F677" s="16"/>
      <c r="G677" s="16"/>
      <c r="H677" s="16"/>
    </row>
    <row r="678">
      <c r="B678" s="262"/>
      <c r="C678" s="15"/>
      <c r="D678" s="16"/>
      <c r="E678" s="16"/>
      <c r="F678" s="16"/>
      <c r="G678" s="16"/>
      <c r="H678" s="16"/>
    </row>
    <row r="679">
      <c r="B679" s="262"/>
      <c r="C679" s="15"/>
      <c r="D679" s="16"/>
      <c r="E679" s="16"/>
      <c r="F679" s="16"/>
      <c r="G679" s="16"/>
      <c r="H679" s="16"/>
    </row>
    <row r="680">
      <c r="B680" s="262"/>
      <c r="C680" s="15"/>
      <c r="D680" s="16"/>
      <c r="E680" s="16"/>
      <c r="F680" s="16"/>
      <c r="G680" s="16"/>
      <c r="H680" s="16"/>
    </row>
    <row r="681">
      <c r="B681" s="262"/>
      <c r="C681" s="15"/>
      <c r="D681" s="16"/>
      <c r="E681" s="16"/>
      <c r="F681" s="16"/>
      <c r="G681" s="16"/>
      <c r="H681" s="16"/>
    </row>
    <row r="682">
      <c r="B682" s="262"/>
      <c r="C682" s="15"/>
      <c r="D682" s="16"/>
      <c r="E682" s="16"/>
      <c r="F682" s="16"/>
      <c r="G682" s="16"/>
      <c r="H682" s="16"/>
    </row>
    <row r="683">
      <c r="B683" s="262"/>
      <c r="C683" s="15"/>
      <c r="D683" s="16"/>
      <c r="E683" s="16"/>
      <c r="F683" s="16"/>
      <c r="G683" s="16"/>
      <c r="H683" s="16"/>
    </row>
    <row r="684">
      <c r="B684" s="262"/>
      <c r="C684" s="15"/>
      <c r="D684" s="16"/>
      <c r="E684" s="16"/>
      <c r="F684" s="16"/>
      <c r="G684" s="16"/>
      <c r="H684" s="16"/>
    </row>
    <row r="685">
      <c r="B685" s="262"/>
      <c r="C685" s="15"/>
      <c r="D685" s="16"/>
      <c r="E685" s="16"/>
      <c r="F685" s="16"/>
      <c r="G685" s="16"/>
      <c r="H685" s="16"/>
    </row>
    <row r="686">
      <c r="B686" s="262"/>
      <c r="C686" s="15"/>
      <c r="D686" s="16"/>
      <c r="E686" s="16"/>
      <c r="F686" s="16"/>
      <c r="G686" s="16"/>
      <c r="H686" s="16"/>
    </row>
    <row r="687">
      <c r="B687" s="262"/>
      <c r="C687" s="15"/>
      <c r="D687" s="16"/>
      <c r="E687" s="16"/>
      <c r="F687" s="16"/>
      <c r="G687" s="16"/>
      <c r="H687" s="16"/>
    </row>
    <row r="688">
      <c r="B688" s="262"/>
      <c r="C688" s="15"/>
      <c r="D688" s="16"/>
      <c r="E688" s="16"/>
      <c r="F688" s="16"/>
      <c r="G688" s="16"/>
      <c r="H688" s="16"/>
    </row>
    <row r="689">
      <c r="B689" s="262"/>
      <c r="C689" s="15"/>
      <c r="D689" s="16"/>
      <c r="E689" s="16"/>
      <c r="F689" s="16"/>
      <c r="G689" s="16"/>
      <c r="H689" s="16"/>
    </row>
    <row r="690">
      <c r="B690" s="262"/>
      <c r="C690" s="15"/>
      <c r="D690" s="16"/>
      <c r="E690" s="16"/>
      <c r="F690" s="16"/>
      <c r="G690" s="16"/>
      <c r="H690" s="16"/>
    </row>
    <row r="691">
      <c r="B691" s="262"/>
      <c r="C691" s="15"/>
      <c r="D691" s="16"/>
      <c r="E691" s="16"/>
      <c r="F691" s="16"/>
      <c r="G691" s="16"/>
      <c r="H691" s="16"/>
    </row>
    <row r="692">
      <c r="B692" s="262"/>
      <c r="C692" s="15"/>
      <c r="D692" s="16"/>
      <c r="E692" s="16"/>
      <c r="F692" s="16"/>
      <c r="G692" s="16"/>
      <c r="H692" s="16"/>
    </row>
    <row r="693">
      <c r="B693" s="262"/>
      <c r="C693" s="15"/>
      <c r="D693" s="16"/>
      <c r="E693" s="16"/>
      <c r="F693" s="16"/>
      <c r="G693" s="16"/>
      <c r="H693" s="16"/>
    </row>
    <row r="694">
      <c r="B694" s="262"/>
      <c r="C694" s="15"/>
      <c r="D694" s="16"/>
      <c r="E694" s="16"/>
      <c r="F694" s="16"/>
      <c r="G694" s="16"/>
      <c r="H694" s="16"/>
    </row>
    <row r="695">
      <c r="B695" s="262"/>
      <c r="C695" s="15"/>
      <c r="D695" s="16"/>
      <c r="E695" s="16"/>
      <c r="F695" s="16"/>
      <c r="G695" s="16"/>
      <c r="H695" s="16"/>
    </row>
    <row r="696">
      <c r="B696" s="262"/>
      <c r="C696" s="15"/>
      <c r="D696" s="16"/>
      <c r="E696" s="16"/>
      <c r="F696" s="16"/>
      <c r="G696" s="16"/>
      <c r="H696" s="16"/>
    </row>
    <row r="697">
      <c r="B697" s="262"/>
      <c r="C697" s="15"/>
      <c r="D697" s="16"/>
      <c r="E697" s="16"/>
      <c r="F697" s="16"/>
      <c r="G697" s="16"/>
      <c r="H697" s="16"/>
    </row>
    <row r="698">
      <c r="B698" s="262"/>
      <c r="C698" s="15"/>
      <c r="D698" s="16"/>
      <c r="E698" s="16"/>
      <c r="F698" s="16"/>
      <c r="G698" s="16"/>
      <c r="H698" s="16"/>
    </row>
    <row r="699">
      <c r="B699" s="262"/>
      <c r="C699" s="15"/>
      <c r="D699" s="16"/>
      <c r="E699" s="16"/>
      <c r="F699" s="16"/>
      <c r="G699" s="16"/>
      <c r="H699" s="16"/>
    </row>
    <row r="700">
      <c r="B700" s="262"/>
      <c r="C700" s="15"/>
      <c r="D700" s="16"/>
      <c r="E700" s="16"/>
      <c r="F700" s="16"/>
      <c r="G700" s="16"/>
      <c r="H700" s="16"/>
    </row>
    <row r="701">
      <c r="B701" s="262"/>
      <c r="C701" s="15"/>
      <c r="D701" s="16"/>
      <c r="E701" s="16"/>
      <c r="F701" s="16"/>
      <c r="G701" s="16"/>
      <c r="H701" s="16"/>
    </row>
    <row r="702">
      <c r="B702" s="262"/>
      <c r="C702" s="15"/>
      <c r="D702" s="16"/>
      <c r="E702" s="16"/>
      <c r="F702" s="16"/>
      <c r="G702" s="16"/>
      <c r="H702" s="16"/>
    </row>
    <row r="703">
      <c r="B703" s="262"/>
      <c r="C703" s="15"/>
      <c r="D703" s="16"/>
      <c r="E703" s="16"/>
      <c r="F703" s="16"/>
      <c r="G703" s="16"/>
      <c r="H703" s="16"/>
    </row>
    <row r="704">
      <c r="B704" s="262"/>
      <c r="C704" s="15"/>
      <c r="D704" s="16"/>
      <c r="E704" s="16"/>
      <c r="F704" s="16"/>
      <c r="G704" s="16"/>
      <c r="H704" s="16"/>
    </row>
    <row r="705">
      <c r="B705" s="262"/>
      <c r="C705" s="15"/>
      <c r="D705" s="16"/>
      <c r="E705" s="16"/>
      <c r="F705" s="16"/>
      <c r="G705" s="16"/>
      <c r="H705" s="16"/>
    </row>
    <row r="706">
      <c r="B706" s="262"/>
      <c r="C706" s="15"/>
      <c r="D706" s="16"/>
      <c r="E706" s="16"/>
      <c r="F706" s="16"/>
      <c r="G706" s="16"/>
      <c r="H706" s="16"/>
    </row>
    <row r="707">
      <c r="B707" s="262"/>
      <c r="C707" s="15"/>
      <c r="D707" s="16"/>
      <c r="E707" s="16"/>
      <c r="F707" s="16"/>
      <c r="G707" s="16"/>
      <c r="H707" s="16"/>
    </row>
    <row r="708">
      <c r="B708" s="262"/>
      <c r="C708" s="15"/>
      <c r="D708" s="16"/>
      <c r="E708" s="16"/>
      <c r="F708" s="16"/>
      <c r="G708" s="16"/>
      <c r="H708" s="16"/>
    </row>
    <row r="709">
      <c r="B709" s="262"/>
      <c r="C709" s="15"/>
      <c r="D709" s="16"/>
      <c r="E709" s="16"/>
      <c r="F709" s="16"/>
      <c r="G709" s="16"/>
      <c r="H709" s="16"/>
    </row>
    <row r="710">
      <c r="B710" s="262"/>
      <c r="C710" s="15"/>
      <c r="D710" s="16"/>
      <c r="E710" s="16"/>
      <c r="F710" s="16"/>
      <c r="G710" s="16"/>
      <c r="H710" s="16"/>
    </row>
    <row r="711">
      <c r="B711" s="262"/>
      <c r="C711" s="15"/>
      <c r="D711" s="16"/>
      <c r="E711" s="16"/>
      <c r="F711" s="16"/>
      <c r="G711" s="16"/>
      <c r="H711" s="16"/>
    </row>
    <row r="712">
      <c r="B712" s="262"/>
      <c r="C712" s="15"/>
      <c r="D712" s="16"/>
      <c r="E712" s="16"/>
      <c r="F712" s="16"/>
      <c r="G712" s="16"/>
      <c r="H712" s="16"/>
    </row>
    <row r="713">
      <c r="B713" s="262"/>
      <c r="C713" s="15"/>
      <c r="D713" s="16"/>
      <c r="E713" s="16"/>
      <c r="F713" s="16"/>
      <c r="G713" s="16"/>
      <c r="H713" s="16"/>
    </row>
    <row r="714">
      <c r="B714" s="262"/>
      <c r="C714" s="15"/>
      <c r="D714" s="16"/>
      <c r="E714" s="16"/>
      <c r="F714" s="16"/>
      <c r="G714" s="16"/>
      <c r="H714" s="16"/>
    </row>
    <row r="715">
      <c r="B715" s="262"/>
      <c r="C715" s="15"/>
      <c r="D715" s="16"/>
      <c r="E715" s="16"/>
      <c r="F715" s="16"/>
      <c r="G715" s="16"/>
      <c r="H715" s="16"/>
    </row>
    <row r="716">
      <c r="B716" s="262"/>
      <c r="C716" s="15"/>
      <c r="D716" s="16"/>
      <c r="E716" s="16"/>
      <c r="F716" s="16"/>
      <c r="G716" s="16"/>
      <c r="H716" s="16"/>
    </row>
    <row r="717">
      <c r="B717" s="262"/>
      <c r="C717" s="15"/>
      <c r="D717" s="16"/>
      <c r="E717" s="16"/>
      <c r="F717" s="16"/>
      <c r="G717" s="16"/>
      <c r="H717" s="16"/>
    </row>
    <row r="718">
      <c r="B718" s="262"/>
      <c r="C718" s="15"/>
      <c r="D718" s="16"/>
      <c r="E718" s="16"/>
      <c r="F718" s="16"/>
      <c r="G718" s="16"/>
      <c r="H718" s="16"/>
    </row>
    <row r="719">
      <c r="B719" s="262"/>
      <c r="C719" s="15"/>
      <c r="D719" s="16"/>
      <c r="E719" s="16"/>
      <c r="F719" s="16"/>
      <c r="G719" s="16"/>
      <c r="H719" s="16"/>
    </row>
    <row r="720">
      <c r="B720" s="262"/>
      <c r="C720" s="15"/>
      <c r="D720" s="16"/>
      <c r="E720" s="16"/>
      <c r="F720" s="16"/>
      <c r="G720" s="16"/>
      <c r="H720" s="16"/>
    </row>
    <row r="721">
      <c r="B721" s="262"/>
      <c r="C721" s="15"/>
      <c r="D721" s="16"/>
      <c r="E721" s="16"/>
      <c r="F721" s="16"/>
      <c r="G721" s="16"/>
      <c r="H721" s="16"/>
    </row>
    <row r="722">
      <c r="B722" s="262"/>
      <c r="C722" s="15"/>
      <c r="D722" s="16"/>
      <c r="E722" s="16"/>
      <c r="F722" s="16"/>
      <c r="G722" s="16"/>
      <c r="H722" s="16"/>
    </row>
    <row r="723">
      <c r="B723" s="262"/>
      <c r="C723" s="15"/>
      <c r="D723" s="16"/>
      <c r="E723" s="16"/>
      <c r="F723" s="16"/>
      <c r="G723" s="16"/>
      <c r="H723" s="16"/>
    </row>
    <row r="724">
      <c r="B724" s="262"/>
      <c r="C724" s="15"/>
      <c r="D724" s="16"/>
      <c r="E724" s="16"/>
      <c r="F724" s="16"/>
      <c r="G724" s="16"/>
      <c r="H724" s="16"/>
    </row>
    <row r="725">
      <c r="B725" s="262"/>
      <c r="C725" s="15"/>
      <c r="D725" s="16"/>
      <c r="E725" s="16"/>
      <c r="F725" s="16"/>
      <c r="G725" s="16"/>
      <c r="H725" s="16"/>
    </row>
    <row r="726">
      <c r="B726" s="262"/>
      <c r="C726" s="15"/>
      <c r="D726" s="16"/>
      <c r="E726" s="16"/>
      <c r="F726" s="16"/>
      <c r="G726" s="16"/>
      <c r="H726" s="16"/>
    </row>
    <row r="727">
      <c r="B727" s="262"/>
      <c r="C727" s="15"/>
      <c r="D727" s="16"/>
      <c r="E727" s="16"/>
      <c r="F727" s="16"/>
      <c r="G727" s="16"/>
      <c r="H727" s="16"/>
    </row>
    <row r="728">
      <c r="B728" s="262"/>
      <c r="C728" s="15"/>
      <c r="D728" s="16"/>
      <c r="E728" s="16"/>
      <c r="F728" s="16"/>
      <c r="G728" s="16"/>
      <c r="H728" s="16"/>
    </row>
    <row r="729">
      <c r="B729" s="262"/>
      <c r="C729" s="15"/>
      <c r="D729" s="16"/>
      <c r="E729" s="16"/>
      <c r="F729" s="16"/>
      <c r="G729" s="16"/>
      <c r="H729" s="16"/>
    </row>
    <row r="730">
      <c r="B730" s="262"/>
      <c r="C730" s="15"/>
      <c r="D730" s="16"/>
      <c r="E730" s="16"/>
      <c r="F730" s="16"/>
      <c r="G730" s="16"/>
      <c r="H730" s="16"/>
    </row>
    <row r="731">
      <c r="B731" s="262"/>
      <c r="C731" s="15"/>
      <c r="D731" s="16"/>
      <c r="E731" s="16"/>
      <c r="F731" s="16"/>
      <c r="G731" s="16"/>
      <c r="H731" s="16"/>
    </row>
    <row r="732">
      <c r="B732" s="262"/>
      <c r="C732" s="15"/>
      <c r="D732" s="16"/>
      <c r="E732" s="16"/>
      <c r="F732" s="16"/>
      <c r="G732" s="16"/>
      <c r="H732" s="16"/>
    </row>
    <row r="733">
      <c r="B733" s="262"/>
      <c r="C733" s="15"/>
      <c r="D733" s="16"/>
      <c r="E733" s="16"/>
      <c r="F733" s="16"/>
      <c r="G733" s="16"/>
      <c r="H733" s="16"/>
    </row>
    <row r="734">
      <c r="B734" s="262"/>
      <c r="C734" s="15"/>
      <c r="D734" s="16"/>
      <c r="E734" s="16"/>
      <c r="F734" s="16"/>
      <c r="G734" s="16"/>
      <c r="H734" s="16"/>
    </row>
    <row r="735">
      <c r="B735" s="262"/>
      <c r="C735" s="15"/>
      <c r="D735" s="16"/>
      <c r="E735" s="16"/>
      <c r="F735" s="16"/>
      <c r="G735" s="16"/>
      <c r="H735" s="16"/>
    </row>
    <row r="736">
      <c r="B736" s="262"/>
      <c r="C736" s="15"/>
      <c r="D736" s="16"/>
      <c r="E736" s="16"/>
      <c r="F736" s="16"/>
      <c r="G736" s="16"/>
      <c r="H736" s="16"/>
    </row>
    <row r="737">
      <c r="B737" s="262"/>
      <c r="C737" s="15"/>
      <c r="D737" s="16"/>
      <c r="E737" s="16"/>
      <c r="F737" s="16"/>
      <c r="G737" s="16"/>
      <c r="H737" s="16"/>
    </row>
    <row r="738">
      <c r="B738" s="262"/>
      <c r="C738" s="15"/>
      <c r="D738" s="16"/>
      <c r="E738" s="16"/>
      <c r="F738" s="16"/>
      <c r="G738" s="16"/>
      <c r="H738" s="16"/>
    </row>
    <row r="739">
      <c r="B739" s="262"/>
      <c r="C739" s="15"/>
      <c r="D739" s="16"/>
      <c r="E739" s="16"/>
      <c r="F739" s="16"/>
      <c r="G739" s="16"/>
      <c r="H739" s="16"/>
    </row>
    <row r="740">
      <c r="B740" s="262"/>
      <c r="C740" s="15"/>
      <c r="D740" s="16"/>
      <c r="E740" s="16"/>
      <c r="F740" s="16"/>
      <c r="G740" s="16"/>
      <c r="H740" s="16"/>
    </row>
    <row r="741">
      <c r="B741" s="262"/>
      <c r="C741" s="15"/>
      <c r="D741" s="16"/>
      <c r="E741" s="16"/>
      <c r="F741" s="16"/>
      <c r="G741" s="16"/>
      <c r="H741" s="16"/>
    </row>
    <row r="742">
      <c r="B742" s="262"/>
      <c r="C742" s="15"/>
      <c r="D742" s="16"/>
      <c r="E742" s="16"/>
      <c r="F742" s="16"/>
      <c r="G742" s="16"/>
      <c r="H742" s="16"/>
    </row>
    <row r="743">
      <c r="B743" s="262"/>
      <c r="C743" s="15"/>
      <c r="D743" s="16"/>
      <c r="E743" s="16"/>
      <c r="F743" s="16"/>
      <c r="G743" s="16"/>
      <c r="H743" s="16"/>
    </row>
    <row r="744">
      <c r="B744" s="262"/>
      <c r="C744" s="15"/>
      <c r="D744" s="16"/>
      <c r="E744" s="16"/>
      <c r="F744" s="16"/>
      <c r="G744" s="16"/>
      <c r="H744" s="16"/>
    </row>
    <row r="745">
      <c r="B745" s="262"/>
      <c r="C745" s="15"/>
      <c r="D745" s="16"/>
      <c r="E745" s="16"/>
      <c r="F745" s="16"/>
      <c r="G745" s="16"/>
      <c r="H745" s="16"/>
    </row>
    <row r="746">
      <c r="B746" s="262"/>
      <c r="C746" s="15"/>
      <c r="D746" s="16"/>
      <c r="E746" s="16"/>
      <c r="F746" s="16"/>
      <c r="G746" s="16"/>
      <c r="H746" s="16"/>
    </row>
    <row r="747">
      <c r="B747" s="262"/>
      <c r="C747" s="15"/>
      <c r="D747" s="16"/>
      <c r="E747" s="16"/>
      <c r="F747" s="16"/>
      <c r="G747" s="16"/>
      <c r="H747" s="16"/>
    </row>
    <row r="748">
      <c r="B748" s="262"/>
      <c r="C748" s="15"/>
      <c r="D748" s="16"/>
      <c r="E748" s="16"/>
      <c r="F748" s="16"/>
      <c r="G748" s="16"/>
      <c r="H748" s="16"/>
    </row>
    <row r="749">
      <c r="B749" s="262"/>
      <c r="C749" s="15"/>
      <c r="D749" s="16"/>
      <c r="E749" s="16"/>
      <c r="F749" s="16"/>
      <c r="G749" s="16"/>
      <c r="H749" s="16"/>
    </row>
    <row r="750">
      <c r="B750" s="262"/>
      <c r="C750" s="15"/>
      <c r="D750" s="16"/>
      <c r="E750" s="16"/>
      <c r="F750" s="16"/>
      <c r="G750" s="16"/>
      <c r="H750" s="16"/>
    </row>
    <row r="751">
      <c r="B751" s="262"/>
      <c r="C751" s="15"/>
      <c r="D751" s="16"/>
      <c r="E751" s="16"/>
      <c r="F751" s="16"/>
      <c r="G751" s="16"/>
      <c r="H751" s="16"/>
    </row>
    <row r="752">
      <c r="B752" s="262"/>
      <c r="C752" s="15"/>
      <c r="D752" s="16"/>
      <c r="E752" s="16"/>
      <c r="F752" s="16"/>
      <c r="G752" s="16"/>
      <c r="H752" s="16"/>
    </row>
    <row r="753">
      <c r="B753" s="262"/>
      <c r="C753" s="15"/>
      <c r="D753" s="16"/>
      <c r="E753" s="16"/>
      <c r="F753" s="16"/>
      <c r="G753" s="16"/>
      <c r="H753" s="16"/>
    </row>
    <row r="754">
      <c r="B754" s="262"/>
      <c r="C754" s="15"/>
      <c r="D754" s="16"/>
      <c r="E754" s="16"/>
      <c r="F754" s="16"/>
      <c r="G754" s="16"/>
      <c r="H754" s="16"/>
    </row>
    <row r="755">
      <c r="B755" s="262"/>
      <c r="C755" s="15"/>
      <c r="D755" s="16"/>
      <c r="E755" s="16"/>
      <c r="F755" s="16"/>
      <c r="G755" s="16"/>
      <c r="H755" s="16"/>
    </row>
    <row r="756">
      <c r="B756" s="262"/>
      <c r="C756" s="15"/>
      <c r="D756" s="16"/>
      <c r="E756" s="16"/>
      <c r="F756" s="16"/>
      <c r="G756" s="16"/>
      <c r="H756" s="16"/>
    </row>
    <row r="757">
      <c r="B757" s="262"/>
      <c r="C757" s="15"/>
      <c r="D757" s="16"/>
      <c r="E757" s="16"/>
      <c r="F757" s="16"/>
      <c r="G757" s="16"/>
      <c r="H757" s="16"/>
    </row>
    <row r="758">
      <c r="B758" s="262"/>
      <c r="C758" s="15"/>
      <c r="D758" s="16"/>
      <c r="E758" s="16"/>
      <c r="F758" s="16"/>
      <c r="G758" s="16"/>
      <c r="H758" s="16"/>
    </row>
    <row r="759">
      <c r="B759" s="262"/>
      <c r="C759" s="15"/>
      <c r="D759" s="16"/>
      <c r="E759" s="16"/>
      <c r="F759" s="16"/>
      <c r="G759" s="16"/>
      <c r="H759" s="16"/>
    </row>
    <row r="760">
      <c r="B760" s="262"/>
      <c r="C760" s="15"/>
      <c r="D760" s="16"/>
      <c r="E760" s="16"/>
      <c r="F760" s="16"/>
      <c r="G760" s="16"/>
      <c r="H760" s="16"/>
    </row>
    <row r="761">
      <c r="B761" s="262"/>
      <c r="C761" s="15"/>
      <c r="D761" s="16"/>
      <c r="E761" s="16"/>
      <c r="F761" s="16"/>
      <c r="G761" s="16"/>
      <c r="H761" s="16"/>
    </row>
    <row r="762">
      <c r="B762" s="262"/>
      <c r="C762" s="15"/>
      <c r="D762" s="16"/>
      <c r="E762" s="16"/>
      <c r="F762" s="16"/>
      <c r="G762" s="16"/>
      <c r="H762" s="16"/>
    </row>
    <row r="763">
      <c r="B763" s="262"/>
      <c r="C763" s="15"/>
      <c r="D763" s="16"/>
      <c r="E763" s="16"/>
      <c r="F763" s="16"/>
      <c r="G763" s="16"/>
      <c r="H763" s="16"/>
    </row>
    <row r="764">
      <c r="B764" s="262"/>
      <c r="C764" s="15"/>
      <c r="D764" s="16"/>
      <c r="E764" s="16"/>
      <c r="F764" s="16"/>
      <c r="G764" s="16"/>
      <c r="H764" s="16"/>
    </row>
    <row r="765">
      <c r="B765" s="262"/>
      <c r="C765" s="15"/>
      <c r="D765" s="16"/>
      <c r="E765" s="16"/>
      <c r="F765" s="16"/>
      <c r="G765" s="16"/>
      <c r="H765" s="16"/>
    </row>
    <row r="766">
      <c r="B766" s="262"/>
      <c r="C766" s="15"/>
      <c r="D766" s="16"/>
      <c r="E766" s="16"/>
      <c r="F766" s="16"/>
      <c r="G766" s="16"/>
      <c r="H766" s="16"/>
    </row>
    <row r="767">
      <c r="B767" s="262"/>
      <c r="C767" s="15"/>
      <c r="D767" s="16"/>
      <c r="E767" s="16"/>
      <c r="F767" s="16"/>
      <c r="G767" s="16"/>
      <c r="H767" s="16"/>
    </row>
    <row r="768">
      <c r="B768" s="262"/>
      <c r="C768" s="15"/>
      <c r="D768" s="16"/>
      <c r="E768" s="16"/>
      <c r="F768" s="16"/>
      <c r="G768" s="16"/>
      <c r="H768" s="16"/>
    </row>
    <row r="769">
      <c r="B769" s="262"/>
      <c r="C769" s="15"/>
      <c r="D769" s="16"/>
      <c r="E769" s="16"/>
      <c r="F769" s="16"/>
      <c r="G769" s="16"/>
      <c r="H769" s="16"/>
    </row>
    <row r="770">
      <c r="B770" s="262"/>
      <c r="C770" s="15"/>
      <c r="D770" s="16"/>
      <c r="E770" s="16"/>
      <c r="F770" s="16"/>
      <c r="G770" s="16"/>
      <c r="H770" s="16"/>
    </row>
    <row r="771">
      <c r="B771" s="262"/>
      <c r="C771" s="15"/>
      <c r="D771" s="16"/>
      <c r="E771" s="16"/>
      <c r="F771" s="16"/>
      <c r="G771" s="16"/>
      <c r="H771" s="16"/>
    </row>
    <row r="772">
      <c r="B772" s="262"/>
      <c r="C772" s="15"/>
      <c r="D772" s="16"/>
      <c r="E772" s="16"/>
      <c r="F772" s="16"/>
      <c r="G772" s="16"/>
      <c r="H772" s="16"/>
    </row>
    <row r="773">
      <c r="B773" s="262"/>
      <c r="C773" s="15"/>
      <c r="D773" s="16"/>
      <c r="E773" s="16"/>
      <c r="F773" s="16"/>
      <c r="G773" s="16"/>
      <c r="H773" s="16"/>
    </row>
    <row r="774">
      <c r="B774" s="262"/>
      <c r="C774" s="15"/>
      <c r="D774" s="16"/>
      <c r="E774" s="16"/>
      <c r="F774" s="16"/>
      <c r="G774" s="16"/>
      <c r="H774" s="16"/>
    </row>
    <row r="775">
      <c r="B775" s="262"/>
      <c r="C775" s="15"/>
      <c r="D775" s="16"/>
      <c r="E775" s="16"/>
      <c r="F775" s="16"/>
      <c r="G775" s="16"/>
      <c r="H775" s="16"/>
    </row>
    <row r="776">
      <c r="B776" s="262"/>
      <c r="C776" s="15"/>
      <c r="D776" s="16"/>
      <c r="E776" s="16"/>
      <c r="F776" s="16"/>
      <c r="G776" s="16"/>
      <c r="H776" s="16"/>
    </row>
    <row r="777">
      <c r="B777" s="262"/>
      <c r="C777" s="15"/>
      <c r="D777" s="16"/>
      <c r="E777" s="16"/>
      <c r="F777" s="16"/>
      <c r="G777" s="16"/>
      <c r="H777" s="16"/>
    </row>
    <row r="778">
      <c r="B778" s="262"/>
      <c r="C778" s="15"/>
      <c r="D778" s="16"/>
      <c r="E778" s="16"/>
      <c r="F778" s="16"/>
      <c r="G778" s="16"/>
      <c r="H778" s="16"/>
    </row>
    <row r="779">
      <c r="B779" s="262"/>
      <c r="C779" s="15"/>
      <c r="D779" s="16"/>
      <c r="E779" s="16"/>
      <c r="F779" s="16"/>
      <c r="G779" s="16"/>
      <c r="H779" s="16"/>
    </row>
    <row r="780">
      <c r="B780" s="262"/>
      <c r="C780" s="15"/>
      <c r="D780" s="16"/>
      <c r="E780" s="16"/>
      <c r="F780" s="16"/>
      <c r="G780" s="16"/>
      <c r="H780" s="16"/>
    </row>
    <row r="781">
      <c r="B781" s="262"/>
      <c r="C781" s="15"/>
      <c r="D781" s="16"/>
      <c r="E781" s="16"/>
      <c r="F781" s="16"/>
      <c r="G781" s="16"/>
      <c r="H781" s="16"/>
    </row>
    <row r="782">
      <c r="B782" s="262"/>
      <c r="C782" s="15"/>
      <c r="D782" s="16"/>
      <c r="E782" s="16"/>
      <c r="F782" s="16"/>
      <c r="G782" s="16"/>
      <c r="H782" s="16"/>
    </row>
    <row r="783">
      <c r="B783" s="262"/>
      <c r="C783" s="15"/>
      <c r="D783" s="16"/>
      <c r="E783" s="16"/>
      <c r="F783" s="16"/>
      <c r="G783" s="16"/>
      <c r="H783" s="16"/>
    </row>
    <row r="784">
      <c r="B784" s="262"/>
      <c r="C784" s="15"/>
      <c r="D784" s="16"/>
      <c r="E784" s="16"/>
      <c r="F784" s="16"/>
      <c r="G784" s="16"/>
      <c r="H784" s="16"/>
    </row>
    <row r="785">
      <c r="B785" s="262"/>
      <c r="C785" s="15"/>
      <c r="D785" s="16"/>
      <c r="E785" s="16"/>
      <c r="F785" s="16"/>
      <c r="G785" s="16"/>
      <c r="H785" s="16"/>
    </row>
    <row r="786">
      <c r="B786" s="262"/>
      <c r="C786" s="15"/>
      <c r="D786" s="16"/>
      <c r="E786" s="16"/>
      <c r="F786" s="16"/>
      <c r="G786" s="16"/>
      <c r="H786" s="16"/>
    </row>
    <row r="787">
      <c r="B787" s="262"/>
      <c r="C787" s="15"/>
      <c r="D787" s="16"/>
      <c r="E787" s="16"/>
      <c r="F787" s="16"/>
      <c r="G787" s="16"/>
      <c r="H787" s="16"/>
    </row>
    <row r="788">
      <c r="B788" s="262"/>
      <c r="C788" s="15"/>
      <c r="D788" s="16"/>
      <c r="E788" s="16"/>
      <c r="F788" s="16"/>
      <c r="G788" s="16"/>
      <c r="H788" s="16"/>
    </row>
    <row r="789">
      <c r="B789" s="262"/>
      <c r="C789" s="15"/>
      <c r="D789" s="16"/>
      <c r="E789" s="16"/>
      <c r="F789" s="16"/>
      <c r="G789" s="16"/>
      <c r="H789" s="16"/>
    </row>
    <row r="790">
      <c r="B790" s="262"/>
      <c r="C790" s="15"/>
      <c r="D790" s="16"/>
      <c r="E790" s="16"/>
      <c r="F790" s="16"/>
      <c r="G790" s="16"/>
      <c r="H790" s="16"/>
    </row>
    <row r="791">
      <c r="B791" s="262"/>
      <c r="C791" s="15"/>
      <c r="D791" s="16"/>
      <c r="E791" s="16"/>
      <c r="F791" s="16"/>
      <c r="G791" s="16"/>
      <c r="H791" s="16"/>
    </row>
    <row r="792">
      <c r="B792" s="262"/>
      <c r="C792" s="15"/>
      <c r="D792" s="16"/>
      <c r="E792" s="16"/>
      <c r="F792" s="16"/>
      <c r="G792" s="16"/>
      <c r="H792" s="16"/>
    </row>
    <row r="793">
      <c r="B793" s="262"/>
      <c r="C793" s="15"/>
      <c r="D793" s="16"/>
      <c r="E793" s="16"/>
      <c r="F793" s="16"/>
      <c r="G793" s="16"/>
      <c r="H793" s="16"/>
    </row>
    <row r="794">
      <c r="B794" s="262"/>
      <c r="C794" s="15"/>
      <c r="D794" s="16"/>
      <c r="E794" s="16"/>
      <c r="F794" s="16"/>
      <c r="G794" s="16"/>
      <c r="H794" s="16"/>
    </row>
    <row r="795">
      <c r="B795" s="262"/>
      <c r="C795" s="15"/>
      <c r="D795" s="16"/>
      <c r="E795" s="16"/>
      <c r="F795" s="16"/>
      <c r="G795" s="16"/>
      <c r="H795" s="16"/>
    </row>
    <row r="796">
      <c r="B796" s="262"/>
      <c r="C796" s="15"/>
      <c r="D796" s="16"/>
      <c r="E796" s="16"/>
      <c r="F796" s="16"/>
      <c r="G796" s="16"/>
      <c r="H796" s="16"/>
    </row>
    <row r="797">
      <c r="B797" s="262"/>
      <c r="C797" s="15"/>
      <c r="D797" s="16"/>
      <c r="E797" s="16"/>
      <c r="F797" s="16"/>
      <c r="G797" s="16"/>
      <c r="H797" s="16"/>
    </row>
    <row r="798">
      <c r="B798" s="262"/>
      <c r="C798" s="15"/>
      <c r="D798" s="16"/>
      <c r="E798" s="16"/>
      <c r="F798" s="16"/>
      <c r="G798" s="16"/>
      <c r="H798" s="16"/>
    </row>
    <row r="799">
      <c r="B799" s="262"/>
      <c r="C799" s="15"/>
      <c r="D799" s="16"/>
      <c r="E799" s="16"/>
      <c r="F799" s="16"/>
      <c r="G799" s="16"/>
      <c r="H799" s="16"/>
    </row>
    <row r="800">
      <c r="B800" s="262"/>
      <c r="C800" s="15"/>
      <c r="D800" s="16"/>
      <c r="E800" s="16"/>
      <c r="F800" s="16"/>
      <c r="G800" s="16"/>
      <c r="H800" s="16"/>
    </row>
    <row r="801">
      <c r="B801" s="262"/>
      <c r="C801" s="15"/>
      <c r="D801" s="16"/>
      <c r="E801" s="16"/>
      <c r="F801" s="16"/>
      <c r="G801" s="16"/>
      <c r="H801" s="16"/>
    </row>
    <row r="802">
      <c r="B802" s="262"/>
      <c r="C802" s="15"/>
      <c r="D802" s="16"/>
      <c r="E802" s="16"/>
      <c r="F802" s="16"/>
      <c r="G802" s="16"/>
      <c r="H802" s="16"/>
    </row>
    <row r="803">
      <c r="B803" s="262"/>
      <c r="C803" s="15"/>
      <c r="D803" s="16"/>
      <c r="E803" s="16"/>
      <c r="F803" s="16"/>
      <c r="G803" s="16"/>
      <c r="H803" s="16"/>
    </row>
    <row r="804">
      <c r="B804" s="262"/>
      <c r="C804" s="15"/>
      <c r="D804" s="16"/>
      <c r="E804" s="16"/>
      <c r="F804" s="16"/>
      <c r="G804" s="16"/>
      <c r="H804" s="16"/>
    </row>
    <row r="805">
      <c r="B805" s="262"/>
      <c r="C805" s="15"/>
      <c r="D805" s="16"/>
      <c r="E805" s="16"/>
      <c r="F805" s="16"/>
      <c r="G805" s="16"/>
      <c r="H805" s="16"/>
    </row>
    <row r="806">
      <c r="B806" s="262"/>
      <c r="C806" s="15"/>
      <c r="D806" s="16"/>
      <c r="E806" s="16"/>
      <c r="F806" s="16"/>
      <c r="G806" s="16"/>
      <c r="H806" s="16"/>
    </row>
    <row r="807">
      <c r="B807" s="262"/>
      <c r="C807" s="15"/>
      <c r="D807" s="16"/>
      <c r="E807" s="16"/>
      <c r="F807" s="16"/>
      <c r="G807" s="16"/>
      <c r="H807" s="16"/>
    </row>
    <row r="808">
      <c r="B808" s="262"/>
      <c r="C808" s="15"/>
      <c r="D808" s="16"/>
      <c r="E808" s="16"/>
      <c r="F808" s="16"/>
      <c r="G808" s="16"/>
      <c r="H808" s="16"/>
    </row>
    <row r="809">
      <c r="B809" s="262"/>
      <c r="C809" s="15"/>
      <c r="D809" s="16"/>
      <c r="E809" s="16"/>
      <c r="F809" s="16"/>
      <c r="G809" s="16"/>
      <c r="H809" s="16"/>
    </row>
    <row r="810">
      <c r="B810" s="262"/>
      <c r="C810" s="15"/>
      <c r="D810" s="16"/>
      <c r="E810" s="16"/>
      <c r="F810" s="16"/>
      <c r="G810" s="16"/>
      <c r="H810" s="16"/>
    </row>
    <row r="811">
      <c r="B811" s="262"/>
      <c r="C811" s="15"/>
      <c r="D811" s="16"/>
      <c r="E811" s="16"/>
      <c r="F811" s="16"/>
      <c r="G811" s="16"/>
      <c r="H811" s="16"/>
    </row>
    <row r="812">
      <c r="B812" s="262"/>
      <c r="C812" s="15"/>
      <c r="D812" s="16"/>
      <c r="E812" s="16"/>
      <c r="F812" s="16"/>
      <c r="G812" s="16"/>
      <c r="H812" s="16"/>
    </row>
    <row r="813">
      <c r="B813" s="262"/>
      <c r="C813" s="15"/>
      <c r="D813" s="16"/>
      <c r="E813" s="16"/>
      <c r="F813" s="16"/>
      <c r="G813" s="16"/>
      <c r="H813" s="16"/>
    </row>
    <row r="814">
      <c r="B814" s="262"/>
      <c r="C814" s="15"/>
      <c r="D814" s="16"/>
      <c r="E814" s="16"/>
      <c r="F814" s="16"/>
      <c r="G814" s="16"/>
      <c r="H814" s="16"/>
    </row>
    <row r="815">
      <c r="B815" s="262"/>
      <c r="C815" s="15"/>
      <c r="D815" s="16"/>
      <c r="E815" s="16"/>
      <c r="F815" s="16"/>
      <c r="G815" s="16"/>
      <c r="H815" s="16"/>
    </row>
    <row r="816">
      <c r="B816" s="262"/>
      <c r="C816" s="15"/>
      <c r="D816" s="16"/>
      <c r="E816" s="16"/>
      <c r="F816" s="16"/>
      <c r="G816" s="16"/>
      <c r="H816" s="16"/>
    </row>
    <row r="817">
      <c r="B817" s="262"/>
      <c r="C817" s="15"/>
      <c r="D817" s="16"/>
      <c r="E817" s="16"/>
      <c r="F817" s="16"/>
      <c r="G817" s="16"/>
      <c r="H817" s="16"/>
    </row>
    <row r="818">
      <c r="B818" s="262"/>
      <c r="C818" s="15"/>
      <c r="D818" s="16"/>
      <c r="E818" s="16"/>
      <c r="F818" s="16"/>
      <c r="G818" s="16"/>
      <c r="H818" s="16"/>
    </row>
    <row r="819">
      <c r="B819" s="262"/>
      <c r="C819" s="15"/>
      <c r="D819" s="16"/>
      <c r="E819" s="16"/>
      <c r="F819" s="16"/>
      <c r="G819" s="16"/>
      <c r="H819" s="16"/>
    </row>
    <row r="820">
      <c r="B820" s="262"/>
      <c r="C820" s="15"/>
      <c r="D820" s="16"/>
      <c r="E820" s="16"/>
      <c r="F820" s="16"/>
      <c r="G820" s="16"/>
      <c r="H820" s="16"/>
    </row>
    <row r="821">
      <c r="B821" s="262"/>
      <c r="C821" s="15"/>
      <c r="D821" s="16"/>
      <c r="E821" s="16"/>
      <c r="F821" s="16"/>
      <c r="G821" s="16"/>
      <c r="H821" s="16"/>
    </row>
    <row r="822">
      <c r="B822" s="262"/>
      <c r="C822" s="15"/>
      <c r="D822" s="16"/>
      <c r="E822" s="16"/>
      <c r="F822" s="16"/>
      <c r="G822" s="16"/>
      <c r="H822" s="16"/>
    </row>
    <row r="823">
      <c r="B823" s="262"/>
      <c r="C823" s="15"/>
      <c r="D823" s="16"/>
      <c r="E823" s="16"/>
      <c r="F823" s="16"/>
      <c r="G823" s="16"/>
      <c r="H823" s="16"/>
    </row>
    <row r="824">
      <c r="B824" s="262"/>
      <c r="C824" s="15"/>
      <c r="D824" s="16"/>
      <c r="E824" s="16"/>
      <c r="F824" s="16"/>
      <c r="G824" s="16"/>
      <c r="H824" s="16"/>
    </row>
    <row r="825">
      <c r="B825" s="262"/>
      <c r="C825" s="15"/>
      <c r="D825" s="16"/>
      <c r="E825" s="16"/>
      <c r="F825" s="16"/>
      <c r="G825" s="16"/>
      <c r="H825" s="16"/>
    </row>
    <row r="826">
      <c r="B826" s="262"/>
      <c r="C826" s="15"/>
      <c r="D826" s="16"/>
      <c r="E826" s="16"/>
      <c r="F826" s="16"/>
      <c r="G826" s="16"/>
      <c r="H826" s="16"/>
    </row>
    <row r="827">
      <c r="B827" s="262"/>
      <c r="C827" s="15"/>
      <c r="D827" s="16"/>
      <c r="E827" s="16"/>
      <c r="F827" s="16"/>
      <c r="G827" s="16"/>
      <c r="H827" s="16"/>
    </row>
    <row r="828">
      <c r="B828" s="262"/>
      <c r="C828" s="15"/>
      <c r="D828" s="16"/>
      <c r="E828" s="16"/>
      <c r="F828" s="16"/>
      <c r="G828" s="16"/>
      <c r="H828" s="16"/>
    </row>
    <row r="829">
      <c r="B829" s="262"/>
      <c r="C829" s="15"/>
      <c r="D829" s="16"/>
      <c r="E829" s="16"/>
      <c r="F829" s="16"/>
      <c r="G829" s="16"/>
      <c r="H829" s="16"/>
    </row>
    <row r="830">
      <c r="B830" s="262"/>
      <c r="C830" s="15"/>
      <c r="D830" s="16"/>
      <c r="E830" s="16"/>
      <c r="F830" s="16"/>
      <c r="G830" s="16"/>
      <c r="H830" s="16"/>
    </row>
    <row r="831">
      <c r="B831" s="262"/>
      <c r="C831" s="15"/>
      <c r="D831" s="16"/>
      <c r="E831" s="16"/>
      <c r="F831" s="16"/>
      <c r="G831" s="16"/>
      <c r="H831" s="16"/>
    </row>
    <row r="832">
      <c r="B832" s="262"/>
      <c r="C832" s="15"/>
      <c r="D832" s="16"/>
      <c r="E832" s="16"/>
      <c r="F832" s="16"/>
      <c r="G832" s="16"/>
      <c r="H832" s="16"/>
    </row>
    <row r="833">
      <c r="B833" s="262"/>
      <c r="C833" s="15"/>
      <c r="D833" s="16"/>
      <c r="E833" s="16"/>
      <c r="F833" s="16"/>
      <c r="G833" s="16"/>
      <c r="H833" s="16"/>
    </row>
    <row r="834">
      <c r="B834" s="262"/>
      <c r="C834" s="15"/>
      <c r="D834" s="16"/>
      <c r="E834" s="16"/>
      <c r="F834" s="16"/>
      <c r="G834" s="16"/>
      <c r="H834" s="16"/>
    </row>
    <row r="835">
      <c r="B835" s="262"/>
      <c r="C835" s="15"/>
      <c r="D835" s="16"/>
      <c r="E835" s="16"/>
      <c r="F835" s="16"/>
      <c r="G835" s="16"/>
      <c r="H835" s="16"/>
    </row>
    <row r="836">
      <c r="B836" s="262"/>
      <c r="C836" s="15"/>
      <c r="D836" s="16"/>
      <c r="E836" s="16"/>
      <c r="F836" s="16"/>
      <c r="G836" s="16"/>
      <c r="H836" s="16"/>
    </row>
    <row r="837">
      <c r="B837" s="262"/>
      <c r="C837" s="15"/>
      <c r="D837" s="16"/>
      <c r="E837" s="16"/>
      <c r="F837" s="16"/>
      <c r="G837" s="16"/>
      <c r="H837" s="16"/>
    </row>
    <row r="838">
      <c r="B838" s="262"/>
      <c r="C838" s="15"/>
      <c r="D838" s="16"/>
      <c r="E838" s="16"/>
      <c r="F838" s="16"/>
      <c r="G838" s="16"/>
      <c r="H838" s="16"/>
    </row>
    <row r="839">
      <c r="B839" s="262"/>
      <c r="C839" s="15"/>
      <c r="D839" s="16"/>
      <c r="E839" s="16"/>
      <c r="F839" s="16"/>
      <c r="G839" s="16"/>
      <c r="H839" s="16"/>
    </row>
    <row r="840">
      <c r="B840" s="262"/>
      <c r="C840" s="15"/>
      <c r="D840" s="16"/>
      <c r="E840" s="16"/>
      <c r="F840" s="16"/>
      <c r="G840" s="16"/>
      <c r="H840" s="16"/>
    </row>
    <row r="841">
      <c r="B841" s="262"/>
      <c r="C841" s="15"/>
      <c r="D841" s="16"/>
      <c r="E841" s="16"/>
      <c r="F841" s="16"/>
      <c r="G841" s="16"/>
      <c r="H841" s="16"/>
    </row>
    <row r="842">
      <c r="B842" s="262"/>
      <c r="C842" s="15"/>
      <c r="D842" s="16"/>
      <c r="E842" s="16"/>
      <c r="F842" s="16"/>
      <c r="G842" s="16"/>
      <c r="H842" s="16"/>
    </row>
    <row r="843">
      <c r="B843" s="262"/>
      <c r="C843" s="15"/>
      <c r="D843" s="16"/>
      <c r="E843" s="16"/>
      <c r="F843" s="16"/>
      <c r="G843" s="16"/>
      <c r="H843" s="16"/>
    </row>
    <row r="844">
      <c r="B844" s="262"/>
      <c r="C844" s="15"/>
      <c r="D844" s="16"/>
      <c r="E844" s="16"/>
      <c r="F844" s="16"/>
      <c r="G844" s="16"/>
      <c r="H844" s="16"/>
    </row>
    <row r="845">
      <c r="B845" s="262"/>
      <c r="C845" s="15"/>
      <c r="D845" s="16"/>
      <c r="E845" s="16"/>
      <c r="F845" s="16"/>
      <c r="G845" s="16"/>
      <c r="H845" s="16"/>
    </row>
    <row r="846">
      <c r="B846" s="262"/>
      <c r="C846" s="15"/>
      <c r="D846" s="16"/>
      <c r="E846" s="16"/>
      <c r="F846" s="16"/>
      <c r="G846" s="16"/>
      <c r="H846" s="16"/>
    </row>
    <row r="847">
      <c r="B847" s="262"/>
      <c r="C847" s="15"/>
      <c r="D847" s="16"/>
      <c r="E847" s="16"/>
      <c r="F847" s="16"/>
      <c r="G847" s="16"/>
      <c r="H847" s="16"/>
    </row>
    <row r="848">
      <c r="B848" s="262"/>
      <c r="C848" s="15"/>
      <c r="D848" s="16"/>
      <c r="E848" s="16"/>
      <c r="F848" s="16"/>
      <c r="G848" s="16"/>
      <c r="H848" s="16"/>
    </row>
    <row r="849">
      <c r="B849" s="262"/>
      <c r="C849" s="15"/>
      <c r="D849" s="16"/>
      <c r="E849" s="16"/>
      <c r="F849" s="16"/>
      <c r="G849" s="16"/>
      <c r="H849" s="16"/>
    </row>
    <row r="850">
      <c r="B850" s="262"/>
      <c r="C850" s="15"/>
      <c r="D850" s="16"/>
      <c r="E850" s="16"/>
      <c r="F850" s="16"/>
      <c r="G850" s="16"/>
      <c r="H850" s="16"/>
    </row>
    <row r="851">
      <c r="B851" s="262"/>
      <c r="C851" s="15"/>
      <c r="D851" s="16"/>
      <c r="E851" s="16"/>
      <c r="F851" s="16"/>
      <c r="G851" s="16"/>
      <c r="H851" s="16"/>
    </row>
    <row r="852">
      <c r="B852" s="262"/>
      <c r="C852" s="15"/>
      <c r="D852" s="16"/>
      <c r="E852" s="16"/>
      <c r="F852" s="16"/>
      <c r="G852" s="16"/>
      <c r="H852" s="16"/>
    </row>
    <row r="853">
      <c r="B853" s="262"/>
      <c r="C853" s="15"/>
      <c r="D853" s="16"/>
      <c r="E853" s="16"/>
      <c r="F853" s="16"/>
      <c r="G853" s="16"/>
      <c r="H853" s="16"/>
    </row>
    <row r="854">
      <c r="B854" s="262"/>
      <c r="C854" s="15"/>
      <c r="D854" s="16"/>
      <c r="E854" s="16"/>
      <c r="F854" s="16"/>
      <c r="G854" s="16"/>
      <c r="H854" s="16"/>
    </row>
    <row r="855">
      <c r="B855" s="262"/>
      <c r="C855" s="15"/>
      <c r="D855" s="16"/>
      <c r="E855" s="16"/>
      <c r="F855" s="16"/>
      <c r="G855" s="16"/>
      <c r="H855" s="16"/>
    </row>
    <row r="856">
      <c r="B856" s="262"/>
      <c r="C856" s="15"/>
      <c r="D856" s="16"/>
      <c r="E856" s="16"/>
      <c r="F856" s="16"/>
      <c r="G856" s="16"/>
      <c r="H856" s="16"/>
    </row>
    <row r="857">
      <c r="B857" s="262"/>
      <c r="C857" s="15"/>
      <c r="D857" s="16"/>
      <c r="E857" s="16"/>
      <c r="F857" s="16"/>
      <c r="G857" s="16"/>
      <c r="H857" s="16"/>
    </row>
    <row r="858">
      <c r="B858" s="262"/>
      <c r="C858" s="15"/>
      <c r="D858" s="16"/>
      <c r="E858" s="16"/>
      <c r="F858" s="16"/>
      <c r="G858" s="16"/>
      <c r="H858" s="16"/>
    </row>
    <row r="859">
      <c r="B859" s="262"/>
      <c r="C859" s="15"/>
      <c r="D859" s="16"/>
      <c r="E859" s="16"/>
      <c r="F859" s="16"/>
      <c r="G859" s="16"/>
      <c r="H859" s="16"/>
    </row>
    <row r="860">
      <c r="B860" s="262"/>
      <c r="C860" s="15"/>
      <c r="D860" s="16"/>
      <c r="E860" s="16"/>
      <c r="F860" s="16"/>
      <c r="G860" s="16"/>
      <c r="H860" s="16"/>
    </row>
    <row r="861">
      <c r="B861" s="262"/>
      <c r="C861" s="15"/>
      <c r="D861" s="16"/>
      <c r="E861" s="16"/>
      <c r="F861" s="16"/>
      <c r="G861" s="16"/>
      <c r="H861" s="16"/>
    </row>
    <row r="862">
      <c r="B862" s="262"/>
      <c r="C862" s="15"/>
      <c r="D862" s="16"/>
      <c r="E862" s="16"/>
      <c r="F862" s="16"/>
      <c r="G862" s="16"/>
      <c r="H862" s="16"/>
    </row>
    <row r="863">
      <c r="B863" s="262"/>
      <c r="C863" s="15"/>
      <c r="D863" s="16"/>
      <c r="E863" s="16"/>
      <c r="F863" s="16"/>
      <c r="G863" s="16"/>
      <c r="H863" s="16"/>
    </row>
    <row r="864">
      <c r="B864" s="262"/>
      <c r="C864" s="15"/>
      <c r="D864" s="16"/>
      <c r="E864" s="16"/>
      <c r="F864" s="16"/>
      <c r="G864" s="16"/>
      <c r="H864" s="16"/>
    </row>
    <row r="865">
      <c r="B865" s="262"/>
      <c r="C865" s="15"/>
      <c r="D865" s="16"/>
      <c r="E865" s="16"/>
      <c r="F865" s="16"/>
      <c r="G865" s="16"/>
      <c r="H865" s="16"/>
    </row>
    <row r="866">
      <c r="B866" s="262"/>
      <c r="C866" s="15"/>
      <c r="D866" s="16"/>
      <c r="E866" s="16"/>
      <c r="F866" s="16"/>
      <c r="G866" s="16"/>
      <c r="H866" s="16"/>
    </row>
    <row r="867">
      <c r="B867" s="262"/>
      <c r="C867" s="15"/>
      <c r="D867" s="16"/>
      <c r="E867" s="16"/>
      <c r="F867" s="16"/>
      <c r="G867" s="16"/>
      <c r="H867" s="16"/>
    </row>
    <row r="868">
      <c r="B868" s="262"/>
      <c r="C868" s="15"/>
      <c r="D868" s="16"/>
      <c r="E868" s="16"/>
      <c r="F868" s="16"/>
      <c r="G868" s="16"/>
      <c r="H868" s="16"/>
    </row>
    <row r="869">
      <c r="B869" s="262"/>
      <c r="C869" s="15"/>
      <c r="D869" s="16"/>
      <c r="E869" s="16"/>
      <c r="F869" s="16"/>
      <c r="G869" s="16"/>
      <c r="H869" s="16"/>
    </row>
    <row r="870">
      <c r="B870" s="262"/>
      <c r="C870" s="15"/>
      <c r="D870" s="16"/>
      <c r="E870" s="16"/>
      <c r="F870" s="16"/>
      <c r="G870" s="16"/>
      <c r="H870" s="16"/>
    </row>
    <row r="871">
      <c r="B871" s="262"/>
      <c r="C871" s="15"/>
      <c r="D871" s="16"/>
      <c r="E871" s="16"/>
      <c r="F871" s="16"/>
      <c r="G871" s="16"/>
      <c r="H871" s="16"/>
    </row>
    <row r="872">
      <c r="B872" s="262"/>
      <c r="C872" s="15"/>
      <c r="D872" s="16"/>
      <c r="E872" s="16"/>
      <c r="F872" s="16"/>
      <c r="G872" s="16"/>
      <c r="H872" s="16"/>
    </row>
    <row r="873">
      <c r="B873" s="262"/>
      <c r="C873" s="15"/>
      <c r="D873" s="16"/>
      <c r="E873" s="16"/>
      <c r="F873" s="16"/>
      <c r="G873" s="16"/>
      <c r="H873" s="16"/>
    </row>
    <row r="874">
      <c r="B874" s="262"/>
      <c r="C874" s="15"/>
      <c r="D874" s="16"/>
      <c r="E874" s="16"/>
      <c r="F874" s="16"/>
      <c r="G874" s="16"/>
      <c r="H874" s="16"/>
    </row>
    <row r="875">
      <c r="B875" s="262"/>
      <c r="C875" s="15"/>
      <c r="D875" s="16"/>
      <c r="E875" s="16"/>
      <c r="F875" s="16"/>
      <c r="G875" s="16"/>
      <c r="H875" s="16"/>
    </row>
    <row r="876">
      <c r="B876" s="262"/>
      <c r="C876" s="15"/>
      <c r="D876" s="16"/>
      <c r="E876" s="16"/>
      <c r="F876" s="16"/>
      <c r="G876" s="16"/>
      <c r="H876" s="16"/>
    </row>
    <row r="877">
      <c r="B877" s="262"/>
      <c r="C877" s="15"/>
      <c r="D877" s="16"/>
      <c r="E877" s="16"/>
      <c r="F877" s="16"/>
      <c r="G877" s="16"/>
      <c r="H877" s="16"/>
    </row>
    <row r="878">
      <c r="B878" s="262"/>
      <c r="C878" s="15"/>
      <c r="D878" s="16"/>
      <c r="E878" s="16"/>
      <c r="F878" s="16"/>
      <c r="G878" s="16"/>
      <c r="H878" s="16"/>
    </row>
    <row r="879">
      <c r="B879" s="262"/>
      <c r="C879" s="15"/>
      <c r="D879" s="16"/>
      <c r="E879" s="16"/>
      <c r="F879" s="16"/>
      <c r="G879" s="16"/>
      <c r="H879" s="16"/>
    </row>
    <row r="880">
      <c r="B880" s="262"/>
      <c r="C880" s="15"/>
      <c r="D880" s="16"/>
      <c r="E880" s="16"/>
      <c r="F880" s="16"/>
      <c r="G880" s="16"/>
      <c r="H880" s="16"/>
    </row>
    <row r="881">
      <c r="B881" s="262"/>
      <c r="C881" s="15"/>
      <c r="D881" s="16"/>
      <c r="E881" s="16"/>
      <c r="F881" s="16"/>
      <c r="G881" s="16"/>
      <c r="H881" s="16"/>
    </row>
    <row r="882">
      <c r="B882" s="262"/>
      <c r="C882" s="15"/>
      <c r="D882" s="16"/>
      <c r="E882" s="16"/>
      <c r="F882" s="16"/>
      <c r="G882" s="16"/>
      <c r="H882" s="16"/>
    </row>
    <row r="883">
      <c r="B883" s="262"/>
      <c r="C883" s="15"/>
      <c r="D883" s="16"/>
      <c r="E883" s="16"/>
      <c r="F883" s="16"/>
      <c r="G883" s="16"/>
      <c r="H883" s="16"/>
    </row>
    <row r="884">
      <c r="B884" s="262"/>
      <c r="C884" s="15"/>
      <c r="D884" s="16"/>
      <c r="E884" s="16"/>
      <c r="F884" s="16"/>
      <c r="G884" s="16"/>
      <c r="H884" s="16"/>
    </row>
    <row r="885">
      <c r="B885" s="262"/>
      <c r="C885" s="15"/>
      <c r="D885" s="16"/>
      <c r="E885" s="16"/>
      <c r="F885" s="16"/>
      <c r="G885" s="16"/>
      <c r="H885" s="16"/>
    </row>
    <row r="886">
      <c r="B886" s="262"/>
      <c r="C886" s="15"/>
      <c r="D886" s="16"/>
      <c r="E886" s="16"/>
      <c r="F886" s="16"/>
      <c r="G886" s="16"/>
      <c r="H886" s="16"/>
    </row>
    <row r="887">
      <c r="B887" s="262"/>
      <c r="C887" s="15"/>
      <c r="D887" s="16"/>
      <c r="E887" s="16"/>
      <c r="F887" s="16"/>
      <c r="G887" s="16"/>
      <c r="H887" s="16"/>
    </row>
    <row r="888">
      <c r="B888" s="262"/>
      <c r="C888" s="15"/>
      <c r="D888" s="16"/>
      <c r="E888" s="16"/>
      <c r="F888" s="16"/>
      <c r="G888" s="16"/>
      <c r="H888" s="16"/>
    </row>
    <row r="889">
      <c r="B889" s="262"/>
      <c r="C889" s="15"/>
      <c r="D889" s="16"/>
      <c r="E889" s="16"/>
      <c r="F889" s="16"/>
      <c r="G889" s="16"/>
      <c r="H889" s="16"/>
    </row>
    <row r="890">
      <c r="B890" s="262"/>
      <c r="C890" s="15"/>
      <c r="D890" s="16"/>
      <c r="E890" s="16"/>
      <c r="F890" s="16"/>
      <c r="G890" s="16"/>
      <c r="H890" s="16"/>
    </row>
    <row r="891">
      <c r="B891" s="262"/>
      <c r="C891" s="15"/>
      <c r="D891" s="16"/>
      <c r="E891" s="16"/>
      <c r="F891" s="16"/>
      <c r="G891" s="16"/>
      <c r="H891" s="16"/>
    </row>
    <row r="892">
      <c r="B892" s="262"/>
      <c r="C892" s="15"/>
      <c r="D892" s="16"/>
      <c r="E892" s="16"/>
      <c r="F892" s="16"/>
      <c r="G892" s="16"/>
      <c r="H892" s="16"/>
    </row>
    <row r="893">
      <c r="B893" s="262"/>
      <c r="C893" s="15"/>
      <c r="D893" s="16"/>
      <c r="E893" s="16"/>
      <c r="F893" s="16"/>
      <c r="G893" s="16"/>
      <c r="H893" s="16"/>
    </row>
    <row r="894">
      <c r="B894" s="262"/>
      <c r="C894" s="15"/>
      <c r="D894" s="16"/>
      <c r="E894" s="16"/>
      <c r="F894" s="16"/>
      <c r="G894" s="16"/>
      <c r="H894" s="16"/>
    </row>
    <row r="895">
      <c r="B895" s="262"/>
      <c r="C895" s="15"/>
      <c r="D895" s="16"/>
      <c r="E895" s="16"/>
      <c r="F895" s="16"/>
      <c r="G895" s="16"/>
      <c r="H895" s="16"/>
    </row>
    <row r="896">
      <c r="B896" s="262"/>
      <c r="C896" s="15"/>
      <c r="D896" s="16"/>
      <c r="E896" s="16"/>
      <c r="F896" s="16"/>
      <c r="G896" s="16"/>
      <c r="H896" s="16"/>
    </row>
    <row r="897">
      <c r="B897" s="262"/>
      <c r="C897" s="15"/>
      <c r="D897" s="16"/>
      <c r="E897" s="16"/>
      <c r="F897" s="16"/>
      <c r="G897" s="16"/>
      <c r="H897" s="16"/>
    </row>
    <row r="898">
      <c r="B898" s="262"/>
      <c r="C898" s="15"/>
      <c r="D898" s="16"/>
      <c r="E898" s="16"/>
      <c r="F898" s="16"/>
      <c r="G898" s="16"/>
      <c r="H898" s="16"/>
    </row>
    <row r="899">
      <c r="B899" s="262"/>
      <c r="C899" s="15"/>
      <c r="D899" s="16"/>
      <c r="E899" s="16"/>
      <c r="F899" s="16"/>
      <c r="G899" s="16"/>
      <c r="H899" s="16"/>
    </row>
    <row r="900">
      <c r="B900" s="262"/>
      <c r="C900" s="15"/>
      <c r="D900" s="16"/>
      <c r="E900" s="16"/>
      <c r="F900" s="16"/>
      <c r="G900" s="16"/>
      <c r="H900" s="16"/>
    </row>
    <row r="901">
      <c r="B901" s="262"/>
      <c r="C901" s="15"/>
      <c r="D901" s="16"/>
      <c r="E901" s="16"/>
      <c r="F901" s="16"/>
      <c r="G901" s="16"/>
      <c r="H901" s="16"/>
    </row>
    <row r="902">
      <c r="B902" s="262"/>
      <c r="C902" s="15"/>
      <c r="D902" s="16"/>
      <c r="E902" s="16"/>
      <c r="F902" s="16"/>
      <c r="G902" s="16"/>
      <c r="H902" s="16"/>
    </row>
    <row r="903">
      <c r="B903" s="262"/>
      <c r="C903" s="15"/>
      <c r="D903" s="16"/>
      <c r="E903" s="16"/>
      <c r="F903" s="16"/>
      <c r="G903" s="16"/>
      <c r="H903" s="16"/>
    </row>
    <row r="904">
      <c r="B904" s="262"/>
      <c r="C904" s="15"/>
      <c r="D904" s="16"/>
      <c r="E904" s="16"/>
      <c r="F904" s="16"/>
      <c r="G904" s="16"/>
      <c r="H904" s="16"/>
    </row>
    <row r="905">
      <c r="B905" s="262"/>
      <c r="C905" s="15"/>
      <c r="D905" s="16"/>
      <c r="E905" s="16"/>
      <c r="F905" s="16"/>
      <c r="G905" s="16"/>
      <c r="H905" s="16"/>
    </row>
    <row r="906">
      <c r="B906" s="262"/>
      <c r="C906" s="15"/>
      <c r="D906" s="16"/>
      <c r="E906" s="16"/>
      <c r="F906" s="16"/>
      <c r="G906" s="16"/>
      <c r="H906" s="16"/>
    </row>
    <row r="907">
      <c r="B907" s="262"/>
      <c r="C907" s="15"/>
      <c r="D907" s="16"/>
      <c r="E907" s="16"/>
      <c r="F907" s="16"/>
      <c r="G907" s="16"/>
      <c r="H907" s="16"/>
    </row>
    <row r="908">
      <c r="B908" s="262"/>
      <c r="C908" s="15"/>
      <c r="D908" s="16"/>
      <c r="E908" s="16"/>
      <c r="F908" s="16"/>
      <c r="G908" s="16"/>
      <c r="H908" s="16"/>
    </row>
    <row r="909">
      <c r="B909" s="262"/>
      <c r="C909" s="15"/>
      <c r="D909" s="16"/>
      <c r="E909" s="16"/>
      <c r="F909" s="16"/>
      <c r="G909" s="16"/>
      <c r="H909" s="16"/>
    </row>
    <row r="910">
      <c r="B910" s="262"/>
      <c r="C910" s="15"/>
      <c r="D910" s="16"/>
      <c r="E910" s="16"/>
      <c r="F910" s="16"/>
      <c r="G910" s="16"/>
      <c r="H910" s="16"/>
    </row>
    <row r="911">
      <c r="B911" s="262"/>
      <c r="C911" s="15"/>
      <c r="D911" s="16"/>
      <c r="E911" s="16"/>
      <c r="F911" s="16"/>
      <c r="G911" s="16"/>
      <c r="H911" s="16"/>
    </row>
    <row r="912">
      <c r="B912" s="262"/>
      <c r="C912" s="15"/>
      <c r="D912" s="16"/>
      <c r="E912" s="16"/>
      <c r="F912" s="16"/>
      <c r="G912" s="16"/>
      <c r="H912" s="16"/>
    </row>
    <row r="913">
      <c r="B913" s="262"/>
      <c r="C913" s="15"/>
      <c r="D913" s="16"/>
      <c r="E913" s="16"/>
      <c r="F913" s="16"/>
      <c r="G913" s="16"/>
      <c r="H913" s="16"/>
    </row>
    <row r="914">
      <c r="B914" s="262"/>
      <c r="C914" s="15"/>
      <c r="D914" s="16"/>
      <c r="E914" s="16"/>
      <c r="F914" s="16"/>
      <c r="G914" s="16"/>
      <c r="H914" s="16"/>
    </row>
    <row r="915">
      <c r="B915" s="262"/>
      <c r="C915" s="15"/>
      <c r="D915" s="16"/>
      <c r="E915" s="16"/>
      <c r="F915" s="16"/>
      <c r="G915" s="16"/>
      <c r="H915" s="16"/>
    </row>
    <row r="916">
      <c r="B916" s="262"/>
      <c r="C916" s="15"/>
      <c r="D916" s="16"/>
      <c r="E916" s="16"/>
      <c r="F916" s="16"/>
      <c r="G916" s="16"/>
      <c r="H916" s="16"/>
    </row>
    <row r="917">
      <c r="B917" s="262"/>
      <c r="C917" s="15"/>
      <c r="D917" s="16"/>
      <c r="E917" s="16"/>
      <c r="F917" s="16"/>
      <c r="G917" s="16"/>
      <c r="H917" s="16"/>
    </row>
    <row r="918">
      <c r="B918" s="262"/>
      <c r="C918" s="15"/>
      <c r="D918" s="16"/>
      <c r="E918" s="16"/>
      <c r="F918" s="16"/>
      <c r="G918" s="16"/>
      <c r="H918" s="16"/>
    </row>
    <row r="919">
      <c r="B919" s="262"/>
      <c r="C919" s="15"/>
      <c r="D919" s="16"/>
      <c r="E919" s="16"/>
      <c r="F919" s="16"/>
      <c r="G919" s="16"/>
      <c r="H919" s="16"/>
    </row>
    <row r="920">
      <c r="B920" s="262"/>
      <c r="C920" s="15"/>
      <c r="D920" s="16"/>
      <c r="E920" s="16"/>
      <c r="F920" s="16"/>
      <c r="G920" s="16"/>
      <c r="H920" s="16"/>
    </row>
    <row r="921">
      <c r="B921" s="262"/>
      <c r="C921" s="15"/>
      <c r="D921" s="16"/>
      <c r="E921" s="16"/>
      <c r="F921" s="16"/>
      <c r="G921" s="16"/>
      <c r="H921" s="16"/>
    </row>
    <row r="922">
      <c r="B922" s="262"/>
      <c r="C922" s="15"/>
      <c r="D922" s="16"/>
      <c r="E922" s="16"/>
      <c r="F922" s="16"/>
      <c r="G922" s="16"/>
      <c r="H922" s="16"/>
    </row>
    <row r="923">
      <c r="B923" s="262"/>
      <c r="C923" s="15"/>
      <c r="D923" s="16"/>
      <c r="E923" s="16"/>
      <c r="F923" s="16"/>
      <c r="G923" s="16"/>
      <c r="H923" s="16"/>
    </row>
    <row r="924">
      <c r="B924" s="262"/>
      <c r="C924" s="15"/>
      <c r="D924" s="16"/>
      <c r="E924" s="16"/>
      <c r="F924" s="16"/>
      <c r="G924" s="16"/>
      <c r="H924" s="16"/>
    </row>
    <row r="925">
      <c r="B925" s="262"/>
      <c r="C925" s="15"/>
      <c r="D925" s="16"/>
      <c r="E925" s="16"/>
      <c r="F925" s="16"/>
      <c r="G925" s="16"/>
      <c r="H925" s="16"/>
    </row>
    <row r="926">
      <c r="B926" s="262"/>
      <c r="C926" s="15"/>
      <c r="D926" s="16"/>
      <c r="E926" s="16"/>
      <c r="F926" s="16"/>
      <c r="G926" s="16"/>
      <c r="H926" s="16"/>
    </row>
    <row r="927">
      <c r="B927" s="262"/>
      <c r="C927" s="15"/>
      <c r="D927" s="16"/>
      <c r="E927" s="16"/>
      <c r="F927" s="16"/>
      <c r="G927" s="16"/>
      <c r="H927" s="16"/>
    </row>
    <row r="928">
      <c r="B928" s="262"/>
      <c r="C928" s="15"/>
      <c r="D928" s="16"/>
      <c r="E928" s="16"/>
      <c r="F928" s="16"/>
      <c r="G928" s="16"/>
      <c r="H928" s="16"/>
    </row>
    <row r="929">
      <c r="B929" s="262"/>
      <c r="C929" s="15"/>
      <c r="D929" s="16"/>
      <c r="E929" s="16"/>
      <c r="F929" s="16"/>
      <c r="G929" s="16"/>
      <c r="H929" s="16"/>
    </row>
    <row r="930">
      <c r="B930" s="262"/>
      <c r="C930" s="15"/>
      <c r="D930" s="16"/>
      <c r="E930" s="16"/>
      <c r="F930" s="16"/>
      <c r="G930" s="16"/>
      <c r="H930" s="16"/>
    </row>
    <row r="931">
      <c r="B931" s="262"/>
      <c r="C931" s="15"/>
      <c r="D931" s="16"/>
      <c r="E931" s="16"/>
      <c r="F931" s="16"/>
      <c r="G931" s="16"/>
      <c r="H931" s="16"/>
    </row>
    <row r="932">
      <c r="B932" s="262"/>
      <c r="C932" s="15"/>
      <c r="D932" s="16"/>
      <c r="E932" s="16"/>
      <c r="F932" s="16"/>
      <c r="G932" s="16"/>
      <c r="H932" s="16"/>
    </row>
    <row r="933">
      <c r="B933" s="262"/>
      <c r="C933" s="15"/>
      <c r="D933" s="16"/>
      <c r="E933" s="16"/>
      <c r="F933" s="16"/>
      <c r="G933" s="16"/>
      <c r="H933" s="16"/>
    </row>
    <row r="934">
      <c r="B934" s="262"/>
      <c r="C934" s="15"/>
      <c r="D934" s="16"/>
      <c r="E934" s="16"/>
      <c r="F934" s="16"/>
      <c r="G934" s="16"/>
      <c r="H934" s="16"/>
    </row>
    <row r="935">
      <c r="B935" s="262"/>
      <c r="C935" s="15"/>
      <c r="D935" s="16"/>
      <c r="E935" s="16"/>
      <c r="F935" s="16"/>
      <c r="G935" s="16"/>
      <c r="H935" s="16"/>
    </row>
    <row r="936">
      <c r="B936" s="262"/>
      <c r="C936" s="15"/>
      <c r="D936" s="16"/>
      <c r="E936" s="16"/>
      <c r="F936" s="16"/>
      <c r="G936" s="16"/>
      <c r="H936" s="16"/>
    </row>
    <row r="937">
      <c r="B937" s="262"/>
      <c r="C937" s="15"/>
      <c r="D937" s="16"/>
      <c r="E937" s="16"/>
      <c r="F937" s="16"/>
      <c r="G937" s="16"/>
      <c r="H937" s="16"/>
    </row>
    <row r="938">
      <c r="B938" s="262"/>
      <c r="C938" s="15"/>
      <c r="D938" s="16"/>
      <c r="E938" s="16"/>
      <c r="F938" s="16"/>
      <c r="G938" s="16"/>
      <c r="H938" s="16"/>
    </row>
    <row r="939">
      <c r="B939" s="262"/>
      <c r="C939" s="15"/>
      <c r="D939" s="16"/>
      <c r="E939" s="16"/>
      <c r="F939" s="16"/>
      <c r="G939" s="16"/>
      <c r="H939" s="16"/>
    </row>
    <row r="940">
      <c r="B940" s="262"/>
      <c r="C940" s="15"/>
      <c r="D940" s="16"/>
      <c r="E940" s="16"/>
      <c r="F940" s="16"/>
      <c r="G940" s="16"/>
      <c r="H940" s="16"/>
    </row>
    <row r="941">
      <c r="B941" s="262"/>
      <c r="C941" s="15"/>
      <c r="D941" s="16"/>
      <c r="E941" s="16"/>
      <c r="F941" s="16"/>
      <c r="G941" s="16"/>
      <c r="H941" s="16"/>
    </row>
    <row r="942">
      <c r="B942" s="262"/>
      <c r="C942" s="15"/>
      <c r="D942" s="16"/>
      <c r="E942" s="16"/>
      <c r="F942" s="16"/>
      <c r="G942" s="16"/>
      <c r="H942" s="16"/>
    </row>
    <row r="943">
      <c r="B943" s="262"/>
      <c r="C943" s="15"/>
      <c r="D943" s="16"/>
      <c r="E943" s="16"/>
      <c r="F943" s="16"/>
      <c r="G943" s="16"/>
      <c r="H943" s="16"/>
    </row>
    <row r="944">
      <c r="B944" s="262"/>
      <c r="C944" s="15"/>
      <c r="D944" s="16"/>
      <c r="E944" s="16"/>
      <c r="F944" s="16"/>
      <c r="G944" s="16"/>
      <c r="H944" s="16"/>
    </row>
    <row r="945">
      <c r="B945" s="262"/>
      <c r="C945" s="15"/>
      <c r="D945" s="16"/>
      <c r="E945" s="16"/>
      <c r="F945" s="16"/>
      <c r="G945" s="16"/>
      <c r="H945" s="16"/>
    </row>
    <row r="946">
      <c r="B946" s="262"/>
      <c r="C946" s="15"/>
      <c r="D946" s="16"/>
      <c r="E946" s="16"/>
      <c r="F946" s="16"/>
      <c r="G946" s="16"/>
      <c r="H946" s="16"/>
    </row>
    <row r="947">
      <c r="B947" s="262"/>
      <c r="C947" s="15"/>
      <c r="D947" s="16"/>
      <c r="E947" s="16"/>
      <c r="F947" s="16"/>
      <c r="G947" s="16"/>
      <c r="H947" s="16"/>
    </row>
    <row r="948">
      <c r="B948" s="262"/>
      <c r="C948" s="15"/>
      <c r="D948" s="16"/>
      <c r="E948" s="16"/>
      <c r="F948" s="16"/>
      <c r="G948" s="16"/>
      <c r="H948" s="16"/>
    </row>
    <row r="949">
      <c r="B949" s="262"/>
      <c r="C949" s="15"/>
      <c r="D949" s="16"/>
      <c r="E949" s="16"/>
      <c r="F949" s="16"/>
      <c r="G949" s="16"/>
      <c r="H949" s="16"/>
    </row>
    <row r="950">
      <c r="B950" s="262"/>
      <c r="C950" s="15"/>
      <c r="D950" s="16"/>
      <c r="E950" s="16"/>
      <c r="F950" s="16"/>
      <c r="G950" s="16"/>
      <c r="H950" s="16"/>
    </row>
    <row r="951">
      <c r="B951" s="262"/>
      <c r="C951" s="15"/>
      <c r="D951" s="16"/>
      <c r="E951" s="16"/>
      <c r="F951" s="16"/>
      <c r="G951" s="16"/>
      <c r="H951" s="16"/>
    </row>
    <row r="952">
      <c r="B952" s="262"/>
      <c r="C952" s="15"/>
      <c r="D952" s="16"/>
      <c r="E952" s="16"/>
      <c r="F952" s="16"/>
      <c r="G952" s="16"/>
      <c r="H952" s="16"/>
    </row>
    <row r="953">
      <c r="B953" s="262"/>
      <c r="C953" s="15"/>
      <c r="D953" s="16"/>
      <c r="E953" s="16"/>
      <c r="F953" s="16"/>
      <c r="G953" s="16"/>
      <c r="H953" s="16"/>
    </row>
    <row r="954">
      <c r="B954" s="262"/>
      <c r="C954" s="15"/>
      <c r="D954" s="16"/>
      <c r="E954" s="16"/>
      <c r="F954" s="16"/>
      <c r="G954" s="16"/>
      <c r="H954" s="16"/>
    </row>
    <row r="955">
      <c r="B955" s="262"/>
      <c r="C955" s="15"/>
      <c r="D955" s="16"/>
      <c r="E955" s="16"/>
      <c r="F955" s="16"/>
      <c r="G955" s="16"/>
      <c r="H955" s="16"/>
    </row>
    <row r="956">
      <c r="B956" s="262"/>
      <c r="C956" s="15"/>
      <c r="D956" s="16"/>
      <c r="E956" s="16"/>
      <c r="F956" s="16"/>
      <c r="G956" s="16"/>
      <c r="H956" s="16"/>
    </row>
    <row r="957">
      <c r="B957" s="262"/>
      <c r="C957" s="15"/>
      <c r="D957" s="16"/>
      <c r="E957" s="16"/>
      <c r="F957" s="16"/>
      <c r="G957" s="16"/>
      <c r="H957" s="16"/>
    </row>
    <row r="958">
      <c r="B958" s="262"/>
      <c r="C958" s="15"/>
      <c r="D958" s="16"/>
      <c r="E958" s="16"/>
      <c r="F958" s="16"/>
      <c r="G958" s="16"/>
      <c r="H958" s="16"/>
    </row>
    <row r="959">
      <c r="B959" s="262"/>
      <c r="C959" s="15"/>
      <c r="D959" s="16"/>
      <c r="E959" s="16"/>
      <c r="F959" s="16"/>
      <c r="G959" s="16"/>
      <c r="H959" s="16"/>
    </row>
    <row r="960">
      <c r="B960" s="262"/>
      <c r="C960" s="15"/>
      <c r="D960" s="16"/>
      <c r="E960" s="16"/>
      <c r="F960" s="16"/>
      <c r="G960" s="16"/>
      <c r="H960" s="16"/>
    </row>
    <row r="961">
      <c r="B961" s="262"/>
      <c r="C961" s="15"/>
      <c r="D961" s="16"/>
      <c r="E961" s="16"/>
      <c r="F961" s="16"/>
      <c r="G961" s="16"/>
      <c r="H961" s="16"/>
    </row>
    <row r="962">
      <c r="B962" s="262"/>
      <c r="C962" s="15"/>
      <c r="D962" s="16"/>
      <c r="E962" s="16"/>
      <c r="F962" s="16"/>
      <c r="G962" s="16"/>
      <c r="H962" s="16"/>
    </row>
    <row r="963">
      <c r="B963" s="262"/>
      <c r="C963" s="15"/>
      <c r="D963" s="16"/>
      <c r="E963" s="16"/>
      <c r="F963" s="16"/>
      <c r="G963" s="16"/>
      <c r="H963" s="16"/>
    </row>
    <row r="964">
      <c r="B964" s="262"/>
      <c r="C964" s="15"/>
      <c r="D964" s="16"/>
      <c r="E964" s="16"/>
      <c r="F964" s="16"/>
      <c r="G964" s="16"/>
      <c r="H964" s="16"/>
    </row>
    <row r="965">
      <c r="B965" s="262"/>
      <c r="C965" s="15"/>
      <c r="D965" s="16"/>
      <c r="E965" s="16"/>
      <c r="F965" s="16"/>
      <c r="G965" s="16"/>
      <c r="H965" s="16"/>
    </row>
    <row r="966">
      <c r="B966" s="262"/>
      <c r="C966" s="15"/>
      <c r="D966" s="16"/>
      <c r="E966" s="16"/>
      <c r="F966" s="16"/>
      <c r="G966" s="16"/>
      <c r="H966" s="16"/>
    </row>
    <row r="967">
      <c r="B967" s="262"/>
      <c r="C967" s="15"/>
      <c r="D967" s="16"/>
      <c r="E967" s="16"/>
      <c r="F967" s="16"/>
      <c r="G967" s="16"/>
      <c r="H967" s="16"/>
    </row>
    <row r="968">
      <c r="B968" s="262"/>
      <c r="C968" s="15"/>
      <c r="D968" s="16"/>
      <c r="E968" s="16"/>
      <c r="F968" s="16"/>
      <c r="G968" s="16"/>
      <c r="H968" s="16"/>
    </row>
    <row r="969">
      <c r="B969" s="262"/>
      <c r="C969" s="15"/>
      <c r="D969" s="16"/>
      <c r="E969" s="16"/>
      <c r="F969" s="16"/>
      <c r="G969" s="16"/>
      <c r="H969" s="16"/>
    </row>
    <row r="970">
      <c r="B970" s="262"/>
      <c r="C970" s="15"/>
      <c r="D970" s="16"/>
      <c r="E970" s="16"/>
      <c r="F970" s="16"/>
      <c r="G970" s="16"/>
      <c r="H970" s="16"/>
    </row>
    <row r="971">
      <c r="B971" s="262"/>
      <c r="C971" s="15"/>
      <c r="D971" s="16"/>
      <c r="E971" s="16"/>
      <c r="F971" s="16"/>
      <c r="G971" s="16"/>
      <c r="H971" s="16"/>
    </row>
    <row r="972">
      <c r="B972" s="262"/>
      <c r="C972" s="15"/>
      <c r="D972" s="16"/>
      <c r="E972" s="16"/>
      <c r="F972" s="16"/>
      <c r="G972" s="16"/>
      <c r="H972" s="16"/>
    </row>
    <row r="973">
      <c r="B973" s="262"/>
      <c r="C973" s="15"/>
      <c r="D973" s="16"/>
      <c r="E973" s="16"/>
      <c r="F973" s="16"/>
      <c r="G973" s="16"/>
      <c r="H973" s="16"/>
    </row>
    <row r="974">
      <c r="B974" s="262"/>
      <c r="C974" s="15"/>
      <c r="D974" s="16"/>
      <c r="E974" s="16"/>
      <c r="F974" s="16"/>
      <c r="G974" s="16"/>
      <c r="H974" s="16"/>
    </row>
    <row r="975">
      <c r="B975" s="262"/>
      <c r="C975" s="15"/>
      <c r="D975" s="16"/>
      <c r="E975" s="16"/>
      <c r="F975" s="16"/>
      <c r="G975" s="16"/>
      <c r="H975" s="16"/>
    </row>
    <row r="976">
      <c r="B976" s="262"/>
      <c r="C976" s="15"/>
      <c r="D976" s="16"/>
      <c r="E976" s="16"/>
      <c r="F976" s="16"/>
      <c r="G976" s="16"/>
      <c r="H976" s="16"/>
    </row>
    <row r="977">
      <c r="B977" s="262"/>
      <c r="C977" s="15"/>
      <c r="D977" s="16"/>
      <c r="E977" s="16"/>
      <c r="F977" s="16"/>
      <c r="G977" s="16"/>
      <c r="H977" s="16"/>
    </row>
    <row r="978">
      <c r="B978" s="262"/>
      <c r="C978" s="15"/>
      <c r="D978" s="16"/>
      <c r="E978" s="16"/>
      <c r="F978" s="16"/>
      <c r="G978" s="16"/>
      <c r="H978" s="16"/>
    </row>
    <row r="979">
      <c r="B979" s="262"/>
      <c r="C979" s="15"/>
      <c r="D979" s="16"/>
      <c r="E979" s="16"/>
      <c r="F979" s="16"/>
      <c r="G979" s="16"/>
      <c r="H979" s="16"/>
    </row>
    <row r="980">
      <c r="B980" s="262"/>
      <c r="C980" s="15"/>
      <c r="D980" s="16"/>
      <c r="E980" s="16"/>
      <c r="F980" s="16"/>
      <c r="G980" s="16"/>
      <c r="H980" s="16"/>
    </row>
    <row r="981">
      <c r="B981" s="262"/>
      <c r="C981" s="15"/>
      <c r="D981" s="16"/>
      <c r="E981" s="16"/>
      <c r="F981" s="16"/>
      <c r="G981" s="16"/>
      <c r="H981" s="16"/>
    </row>
    <row r="982">
      <c r="B982" s="262"/>
      <c r="C982" s="15"/>
      <c r="D982" s="16"/>
      <c r="E982" s="16"/>
      <c r="F982" s="16"/>
      <c r="G982" s="16"/>
      <c r="H982" s="16"/>
    </row>
    <row r="983">
      <c r="B983" s="262"/>
      <c r="C983" s="15"/>
      <c r="D983" s="16"/>
      <c r="E983" s="16"/>
      <c r="F983" s="16"/>
      <c r="G983" s="16"/>
      <c r="H983" s="16"/>
    </row>
    <row r="984">
      <c r="B984" s="262"/>
      <c r="C984" s="15"/>
      <c r="D984" s="16"/>
      <c r="E984" s="16"/>
      <c r="F984" s="16"/>
      <c r="G984" s="16"/>
      <c r="H984" s="16"/>
    </row>
    <row r="985">
      <c r="B985" s="262"/>
      <c r="C985" s="15"/>
      <c r="D985" s="16"/>
      <c r="E985" s="16"/>
      <c r="F985" s="16"/>
      <c r="G985" s="16"/>
      <c r="H985" s="16"/>
    </row>
    <row r="986">
      <c r="B986" s="262"/>
      <c r="C986" s="15"/>
      <c r="D986" s="16"/>
      <c r="E986" s="16"/>
      <c r="F986" s="16"/>
      <c r="G986" s="16"/>
      <c r="H986" s="16"/>
    </row>
    <row r="987">
      <c r="B987" s="262"/>
      <c r="C987" s="15"/>
      <c r="D987" s="16"/>
      <c r="E987" s="16"/>
      <c r="F987" s="16"/>
      <c r="G987" s="16"/>
      <c r="H987" s="16"/>
    </row>
    <row r="988">
      <c r="B988" s="262"/>
      <c r="C988" s="15"/>
      <c r="D988" s="16"/>
      <c r="E988" s="16"/>
      <c r="F988" s="16"/>
      <c r="G988" s="16"/>
      <c r="H988" s="16"/>
    </row>
    <row r="989">
      <c r="B989" s="262"/>
      <c r="C989" s="15"/>
      <c r="D989" s="16"/>
      <c r="E989" s="16"/>
      <c r="F989" s="16"/>
      <c r="G989" s="16"/>
      <c r="H989" s="16"/>
    </row>
    <row r="990">
      <c r="B990" s="262"/>
      <c r="C990" s="15"/>
      <c r="D990" s="16"/>
      <c r="E990" s="16"/>
      <c r="F990" s="16"/>
      <c r="G990" s="16"/>
      <c r="H990" s="16"/>
    </row>
    <row r="991">
      <c r="B991" s="262"/>
      <c r="C991" s="15"/>
      <c r="D991" s="16"/>
      <c r="E991" s="16"/>
      <c r="F991" s="16"/>
      <c r="G991" s="16"/>
      <c r="H991" s="16"/>
    </row>
    <row r="992">
      <c r="B992" s="262"/>
      <c r="C992" s="15"/>
      <c r="D992" s="16"/>
      <c r="E992" s="16"/>
      <c r="F992" s="16"/>
      <c r="G992" s="16"/>
      <c r="H992" s="16"/>
    </row>
    <row r="993">
      <c r="B993" s="262"/>
      <c r="C993" s="15"/>
      <c r="D993" s="16"/>
      <c r="E993" s="16"/>
      <c r="F993" s="16"/>
      <c r="G993" s="16"/>
      <c r="H993" s="16"/>
    </row>
    <row r="994">
      <c r="B994" s="262"/>
      <c r="C994" s="15"/>
      <c r="D994" s="16"/>
      <c r="E994" s="16"/>
      <c r="F994" s="16"/>
      <c r="G994" s="16"/>
      <c r="H994" s="16"/>
    </row>
    <row r="995">
      <c r="B995" s="262"/>
      <c r="C995" s="15"/>
      <c r="D995" s="16"/>
      <c r="E995" s="16"/>
      <c r="F995" s="16"/>
      <c r="G995" s="16"/>
      <c r="H995" s="16"/>
    </row>
    <row r="996">
      <c r="B996" s="262"/>
      <c r="C996" s="15"/>
      <c r="D996" s="16"/>
      <c r="E996" s="16"/>
      <c r="F996" s="16"/>
      <c r="G996" s="16"/>
      <c r="H996" s="16"/>
    </row>
    <row r="997">
      <c r="B997" s="262"/>
      <c r="C997" s="15"/>
      <c r="D997" s="16"/>
      <c r="E997" s="16"/>
      <c r="F997" s="16"/>
      <c r="G997" s="16"/>
      <c r="H997" s="16"/>
    </row>
    <row r="998">
      <c r="B998" s="262"/>
      <c r="C998" s="15"/>
      <c r="D998" s="16"/>
      <c r="E998" s="16"/>
      <c r="F998" s="16"/>
      <c r="G998" s="16"/>
      <c r="H998" s="16"/>
    </row>
    <row r="999">
      <c r="B999" s="262"/>
      <c r="C999" s="15"/>
      <c r="D999" s="16"/>
      <c r="E999" s="16"/>
      <c r="F999" s="16"/>
      <c r="G999" s="16"/>
      <c r="H999" s="16"/>
    </row>
  </sheetData>
  <mergeCells count="4">
    <mergeCell ref="B2:H2"/>
    <mergeCell ref="B4:I4"/>
    <mergeCell ref="B6:E6"/>
    <mergeCell ref="C13:I13"/>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6.83" defaultRowHeight="15.0"/>
  <cols>
    <col customWidth="1" min="1" max="1" width="7.67"/>
    <col customWidth="1" min="2" max="2" width="19.17"/>
    <col customWidth="1" min="3" max="3" width="77.5"/>
    <col customWidth="1" min="4" max="6" width="15.17"/>
    <col customWidth="1" min="7" max="7" width="25.5"/>
    <col customWidth="1" min="8" max="8" width="7.67"/>
    <col customWidth="1" min="9" max="10" width="9.17"/>
    <col customWidth="1" min="11" max="14" width="15.0"/>
    <col customWidth="1" min="15" max="15" width="13.33"/>
    <col customWidth="1" min="16" max="16" width="9.17"/>
  </cols>
  <sheetData>
    <row r="1" ht="11.25" customHeight="1">
      <c r="C1" s="15"/>
      <c r="D1" s="16"/>
      <c r="E1" s="16"/>
      <c r="F1" s="16"/>
      <c r="O1" s="17"/>
    </row>
    <row r="2" ht="11.25" customHeight="1">
      <c r="C2" s="15"/>
      <c r="D2" s="16"/>
      <c r="E2" s="16"/>
      <c r="F2" s="16"/>
      <c r="O2" s="17"/>
    </row>
    <row r="3" ht="23.25" customHeight="1">
      <c r="B3" s="18" t="s">
        <v>23</v>
      </c>
      <c r="O3" s="17"/>
    </row>
    <row r="4" ht="11.25" customHeight="1">
      <c r="C4" s="15"/>
      <c r="D4" s="16"/>
      <c r="E4" s="16"/>
      <c r="F4" s="16"/>
      <c r="O4" s="17"/>
    </row>
    <row r="5" ht="11.25" customHeight="1">
      <c r="A5" s="19"/>
      <c r="B5" s="19"/>
      <c r="C5" s="20"/>
      <c r="D5" s="21"/>
      <c r="E5" s="21"/>
      <c r="F5" s="21"/>
      <c r="G5" s="19"/>
      <c r="O5" s="17"/>
    </row>
    <row r="6" ht="11.25" customHeight="1">
      <c r="A6" s="22"/>
      <c r="B6" s="22"/>
      <c r="C6" s="23" t="s">
        <v>24</v>
      </c>
      <c r="D6" s="17"/>
      <c r="E6" s="17"/>
      <c r="F6" s="17"/>
      <c r="G6" s="22"/>
      <c r="O6" s="17"/>
    </row>
    <row r="7" ht="11.25" customHeight="1">
      <c r="A7" s="22"/>
      <c r="B7" s="22" t="s">
        <v>25</v>
      </c>
      <c r="C7" s="24" t="s">
        <v>26</v>
      </c>
      <c r="O7" s="17"/>
    </row>
    <row r="8" ht="11.25" customHeight="1">
      <c r="A8" s="22"/>
      <c r="B8" s="22"/>
      <c r="O8" s="17"/>
    </row>
    <row r="9" ht="11.25" customHeight="1">
      <c r="A9" s="22"/>
      <c r="B9" s="22" t="s">
        <v>27</v>
      </c>
      <c r="C9" s="25" t="s">
        <v>28</v>
      </c>
      <c r="D9" s="17"/>
      <c r="E9" s="17"/>
      <c r="F9" s="17"/>
      <c r="G9" s="22"/>
      <c r="O9" s="17"/>
    </row>
    <row r="10" ht="11.25" customHeight="1">
      <c r="A10" s="22"/>
      <c r="B10" s="22" t="s">
        <v>29</v>
      </c>
      <c r="C10" s="25" t="s">
        <v>30</v>
      </c>
      <c r="D10" s="17"/>
      <c r="E10" s="17" t="s">
        <v>31</v>
      </c>
      <c r="F10" s="17"/>
      <c r="G10" s="26">
        <v>45015.0</v>
      </c>
      <c r="O10" s="17"/>
    </row>
    <row r="11" ht="11.25" customHeight="1">
      <c r="C11" s="15"/>
      <c r="D11" s="16"/>
      <c r="E11" s="16"/>
      <c r="F11" s="16"/>
      <c r="O11" s="17"/>
    </row>
    <row r="12" ht="11.25" customHeight="1">
      <c r="A12" s="27"/>
      <c r="B12" s="28" t="s">
        <v>32</v>
      </c>
      <c r="C12" s="29" t="s">
        <v>33</v>
      </c>
      <c r="D12" s="30" t="s">
        <v>34</v>
      </c>
      <c r="E12" s="31" t="s">
        <v>35</v>
      </c>
      <c r="F12" s="31" t="s">
        <v>36</v>
      </c>
      <c r="G12" s="32" t="s">
        <v>37</v>
      </c>
      <c r="O12" s="17"/>
    </row>
    <row r="13" ht="11.25" customHeight="1">
      <c r="A13" s="33"/>
      <c r="B13" s="34" t="s">
        <v>38</v>
      </c>
      <c r="C13" s="35" t="s">
        <v>39</v>
      </c>
      <c r="D13" s="36"/>
      <c r="E13" s="37"/>
      <c r="F13" s="37"/>
      <c r="G13" s="38">
        <f>G14+G72+G82+G89</f>
        <v>0</v>
      </c>
      <c r="O13" s="17"/>
    </row>
    <row r="14" ht="11.25" customHeight="1">
      <c r="A14" s="39"/>
      <c r="B14" s="40" t="s">
        <v>40</v>
      </c>
      <c r="C14" s="41" t="s">
        <v>41</v>
      </c>
      <c r="D14" s="42"/>
      <c r="E14" s="43"/>
      <c r="F14" s="43"/>
      <c r="G14" s="44">
        <f>G15+G63</f>
        <v>0</v>
      </c>
      <c r="O14" s="17"/>
    </row>
    <row r="15" ht="11.25" customHeight="1">
      <c r="A15" s="45"/>
      <c r="B15" s="46" t="s">
        <v>42</v>
      </c>
      <c r="C15" s="47" t="s">
        <v>43</v>
      </c>
      <c r="D15" s="48"/>
      <c r="E15" s="49"/>
      <c r="F15" s="49"/>
      <c r="G15" s="50">
        <f>G16+G23+G28+G35+G39+G51+G58+G61</f>
        <v>0</v>
      </c>
      <c r="O15" s="17"/>
    </row>
    <row r="16" ht="11.25" customHeight="1">
      <c r="A16" s="51"/>
      <c r="B16" s="52" t="s">
        <v>44</v>
      </c>
      <c r="C16" s="53" t="s">
        <v>45</v>
      </c>
      <c r="D16" s="54"/>
      <c r="E16" s="55"/>
      <c r="F16" s="55"/>
      <c r="G16" s="56">
        <f>SUM(G17:G22)</f>
        <v>0</v>
      </c>
      <c r="O16" s="17"/>
    </row>
    <row r="17" ht="11.25" customHeight="1">
      <c r="A17" s="19"/>
      <c r="B17" s="57" t="s">
        <v>46</v>
      </c>
      <c r="C17" s="58" t="s">
        <v>47</v>
      </c>
      <c r="D17" s="59" t="s">
        <v>48</v>
      </c>
      <c r="E17" s="60">
        <v>189.58</v>
      </c>
      <c r="F17" s="61"/>
      <c r="G17" s="62">
        <f t="shared" ref="G17:G22" si="1">ROUND(E17*F17,2)</f>
        <v>0</v>
      </c>
      <c r="O17" s="17"/>
    </row>
    <row r="18" ht="11.25" customHeight="1">
      <c r="A18" s="19"/>
      <c r="B18" s="57" t="s">
        <v>49</v>
      </c>
      <c r="C18" s="58" t="s">
        <v>50</v>
      </c>
      <c r="D18" s="59" t="s">
        <v>48</v>
      </c>
      <c r="E18" s="60">
        <v>157.8</v>
      </c>
      <c r="F18" s="61"/>
      <c r="G18" s="62">
        <f t="shared" si="1"/>
        <v>0</v>
      </c>
      <c r="O18" s="17"/>
    </row>
    <row r="19" ht="11.25" customHeight="1">
      <c r="A19" s="19"/>
      <c r="B19" s="57" t="s">
        <v>51</v>
      </c>
      <c r="C19" s="58" t="s">
        <v>52</v>
      </c>
      <c r="D19" s="59" t="s">
        <v>48</v>
      </c>
      <c r="E19" s="60">
        <v>7.56</v>
      </c>
      <c r="F19" s="61"/>
      <c r="G19" s="62">
        <f t="shared" si="1"/>
        <v>0</v>
      </c>
      <c r="O19" s="17"/>
    </row>
    <row r="20" ht="11.25" customHeight="1">
      <c r="A20" s="19"/>
      <c r="B20" s="57" t="s">
        <v>53</v>
      </c>
      <c r="C20" s="58" t="s">
        <v>54</v>
      </c>
      <c r="D20" s="59" t="s">
        <v>48</v>
      </c>
      <c r="E20" s="60">
        <v>13.5</v>
      </c>
      <c r="F20" s="61"/>
      <c r="G20" s="62">
        <f t="shared" si="1"/>
        <v>0</v>
      </c>
      <c r="O20" s="17"/>
    </row>
    <row r="21" ht="11.25" customHeight="1">
      <c r="A21" s="19"/>
      <c r="B21" s="57" t="s">
        <v>55</v>
      </c>
      <c r="C21" s="58" t="s">
        <v>56</v>
      </c>
      <c r="D21" s="59" t="s">
        <v>48</v>
      </c>
      <c r="E21" s="60">
        <v>180.28</v>
      </c>
      <c r="F21" s="61"/>
      <c r="G21" s="62">
        <f t="shared" si="1"/>
        <v>0</v>
      </c>
      <c r="O21" s="17"/>
    </row>
    <row r="22" ht="11.25" customHeight="1">
      <c r="A22" s="19"/>
      <c r="B22" s="57" t="s">
        <v>57</v>
      </c>
      <c r="C22" s="58" t="s">
        <v>58</v>
      </c>
      <c r="D22" s="59" t="s">
        <v>48</v>
      </c>
      <c r="E22" s="60">
        <v>4.32</v>
      </c>
      <c r="F22" s="61"/>
      <c r="G22" s="62">
        <f t="shared" si="1"/>
        <v>0</v>
      </c>
      <c r="O22" s="17"/>
    </row>
    <row r="23" ht="11.25" customHeight="1">
      <c r="A23" s="51"/>
      <c r="B23" s="52" t="s">
        <v>59</v>
      </c>
      <c r="C23" s="53" t="s">
        <v>60</v>
      </c>
      <c r="D23" s="54"/>
      <c r="E23" s="55"/>
      <c r="F23" s="55"/>
      <c r="G23" s="56">
        <f>SUM(G24:G27)</f>
        <v>0</v>
      </c>
      <c r="O23" s="17"/>
    </row>
    <row r="24" ht="11.25" customHeight="1">
      <c r="A24" s="19"/>
      <c r="B24" s="57" t="s">
        <v>61</v>
      </c>
      <c r="C24" s="58" t="s">
        <v>62</v>
      </c>
      <c r="D24" s="59" t="s">
        <v>48</v>
      </c>
      <c r="E24" s="60">
        <v>117.38</v>
      </c>
      <c r="F24" s="61"/>
      <c r="G24" s="62">
        <f t="shared" ref="G24:G27" si="2">ROUND(E24*F24,2)</f>
        <v>0</v>
      </c>
      <c r="O24" s="17"/>
    </row>
    <row r="25" ht="11.25" customHeight="1">
      <c r="A25" s="19"/>
      <c r="B25" s="57" t="s">
        <v>63</v>
      </c>
      <c r="C25" s="58" t="s">
        <v>50</v>
      </c>
      <c r="D25" s="59" t="s">
        <v>48</v>
      </c>
      <c r="E25" s="60">
        <v>76.55</v>
      </c>
      <c r="F25" s="61"/>
      <c r="G25" s="62">
        <f t="shared" si="2"/>
        <v>0</v>
      </c>
      <c r="O25" s="17"/>
    </row>
    <row r="26" ht="11.25" customHeight="1">
      <c r="A26" s="19"/>
      <c r="B26" s="57" t="s">
        <v>64</v>
      </c>
      <c r="C26" s="58" t="s">
        <v>52</v>
      </c>
      <c r="D26" s="59" t="s">
        <v>48</v>
      </c>
      <c r="E26" s="60">
        <v>7.56</v>
      </c>
      <c r="F26" s="61"/>
      <c r="G26" s="62">
        <f t="shared" si="2"/>
        <v>0</v>
      </c>
      <c r="O26" s="17"/>
    </row>
    <row r="27" ht="11.25" customHeight="1">
      <c r="A27" s="19"/>
      <c r="B27" s="57" t="s">
        <v>65</v>
      </c>
      <c r="C27" s="58" t="s">
        <v>66</v>
      </c>
      <c r="D27" s="59" t="s">
        <v>48</v>
      </c>
      <c r="E27" s="60">
        <v>91.86</v>
      </c>
      <c r="F27" s="61"/>
      <c r="G27" s="62">
        <f t="shared" si="2"/>
        <v>0</v>
      </c>
      <c r="O27" s="17"/>
    </row>
    <row r="28" ht="11.25" customHeight="1">
      <c r="A28" s="51"/>
      <c r="B28" s="52" t="s">
        <v>67</v>
      </c>
      <c r="C28" s="53" t="s">
        <v>68</v>
      </c>
      <c r="D28" s="54"/>
      <c r="E28" s="55"/>
      <c r="F28" s="55"/>
      <c r="G28" s="56">
        <f>SUM(G29:G34)</f>
        <v>0</v>
      </c>
      <c r="O28" s="17"/>
    </row>
    <row r="29" ht="11.25" customHeight="1">
      <c r="A29" s="19"/>
      <c r="B29" s="57" t="s">
        <v>69</v>
      </c>
      <c r="C29" s="58" t="s">
        <v>70</v>
      </c>
      <c r="D29" s="59" t="s">
        <v>48</v>
      </c>
      <c r="E29" s="60">
        <v>41.65</v>
      </c>
      <c r="F29" s="61"/>
      <c r="G29" s="62">
        <f t="shared" ref="G29:G34" si="3">ROUND(E29*F29,2)</f>
        <v>0</v>
      </c>
      <c r="O29" s="17"/>
    </row>
    <row r="30" ht="11.25" customHeight="1">
      <c r="A30" s="19"/>
      <c r="B30" s="57" t="s">
        <v>71</v>
      </c>
      <c r="C30" s="58" t="s">
        <v>72</v>
      </c>
      <c r="D30" s="59" t="s">
        <v>48</v>
      </c>
      <c r="E30" s="60">
        <v>83.3</v>
      </c>
      <c r="F30" s="61"/>
      <c r="G30" s="62">
        <f t="shared" si="3"/>
        <v>0</v>
      </c>
      <c r="O30" s="17"/>
    </row>
    <row r="31" ht="11.25" customHeight="1">
      <c r="A31" s="19"/>
      <c r="B31" s="57" t="s">
        <v>73</v>
      </c>
      <c r="C31" s="58" t="s">
        <v>50</v>
      </c>
      <c r="D31" s="59" t="s">
        <v>48</v>
      </c>
      <c r="E31" s="60">
        <v>8.41</v>
      </c>
      <c r="F31" s="61"/>
      <c r="G31" s="62">
        <f t="shared" si="3"/>
        <v>0</v>
      </c>
      <c r="O31" s="17"/>
    </row>
    <row r="32" ht="11.25" customHeight="1">
      <c r="A32" s="19"/>
      <c r="B32" s="57" t="s">
        <v>74</v>
      </c>
      <c r="C32" s="58" t="s">
        <v>52</v>
      </c>
      <c r="D32" s="59" t="s">
        <v>48</v>
      </c>
      <c r="E32" s="60">
        <v>3.78</v>
      </c>
      <c r="F32" s="61"/>
      <c r="G32" s="62">
        <f t="shared" si="3"/>
        <v>0</v>
      </c>
      <c r="O32" s="17"/>
    </row>
    <row r="33" ht="11.25" customHeight="1">
      <c r="A33" s="19"/>
      <c r="B33" s="57" t="s">
        <v>75</v>
      </c>
      <c r="C33" s="58" t="s">
        <v>66</v>
      </c>
      <c r="D33" s="59" t="s">
        <v>48</v>
      </c>
      <c r="E33" s="60">
        <v>12.51</v>
      </c>
      <c r="F33" s="61"/>
      <c r="G33" s="62">
        <f t="shared" si="3"/>
        <v>0</v>
      </c>
      <c r="O33" s="17"/>
    </row>
    <row r="34" ht="11.25" customHeight="1">
      <c r="A34" s="19"/>
      <c r="B34" s="57" t="s">
        <v>76</v>
      </c>
      <c r="C34" s="58" t="s">
        <v>58</v>
      </c>
      <c r="D34" s="59" t="s">
        <v>48</v>
      </c>
      <c r="E34" s="60">
        <v>3.08</v>
      </c>
      <c r="F34" s="61"/>
      <c r="G34" s="62">
        <f t="shared" si="3"/>
        <v>0</v>
      </c>
      <c r="O34" s="17"/>
    </row>
    <row r="35" ht="11.25" customHeight="1">
      <c r="A35" s="51"/>
      <c r="B35" s="52" t="s">
        <v>77</v>
      </c>
      <c r="C35" s="53" t="s">
        <v>78</v>
      </c>
      <c r="D35" s="54"/>
      <c r="E35" s="55"/>
      <c r="F35" s="55"/>
      <c r="G35" s="56">
        <f>SUM(G36:G38)</f>
        <v>0</v>
      </c>
      <c r="O35" s="17"/>
    </row>
    <row r="36" ht="11.25" customHeight="1">
      <c r="A36" s="19"/>
      <c r="B36" s="57" t="s">
        <v>79</v>
      </c>
      <c r="C36" s="58" t="s">
        <v>62</v>
      </c>
      <c r="D36" s="59" t="s">
        <v>48</v>
      </c>
      <c r="E36" s="60">
        <v>156.0</v>
      </c>
      <c r="F36" s="61"/>
      <c r="G36" s="62">
        <f t="shared" ref="G36:G38" si="4">ROUND(E36*F36,2)</f>
        <v>0</v>
      </c>
      <c r="O36" s="17"/>
    </row>
    <row r="37" ht="11.25" customHeight="1">
      <c r="A37" s="19"/>
      <c r="B37" s="57" t="s">
        <v>80</v>
      </c>
      <c r="C37" s="58" t="s">
        <v>50</v>
      </c>
      <c r="D37" s="59" t="s">
        <v>48</v>
      </c>
      <c r="E37" s="60">
        <v>207.38</v>
      </c>
      <c r="F37" s="61"/>
      <c r="G37" s="62">
        <f t="shared" si="4"/>
        <v>0</v>
      </c>
      <c r="O37" s="17"/>
    </row>
    <row r="38" ht="11.25" customHeight="1">
      <c r="A38" s="19"/>
      <c r="B38" s="57" t="s">
        <v>81</v>
      </c>
      <c r="C38" s="58" t="s">
        <v>66</v>
      </c>
      <c r="D38" s="59" t="s">
        <v>48</v>
      </c>
      <c r="E38" s="60">
        <v>248.86</v>
      </c>
      <c r="F38" s="61"/>
      <c r="G38" s="62">
        <f t="shared" si="4"/>
        <v>0</v>
      </c>
      <c r="O38" s="17"/>
    </row>
    <row r="39" ht="11.25" customHeight="1">
      <c r="A39" s="51"/>
      <c r="B39" s="52" t="s">
        <v>82</v>
      </c>
      <c r="C39" s="53" t="s">
        <v>83</v>
      </c>
      <c r="D39" s="54"/>
      <c r="E39" s="55"/>
      <c r="F39" s="55"/>
      <c r="G39" s="56">
        <f>SUM(G40:G50)</f>
        <v>0</v>
      </c>
      <c r="O39" s="17"/>
    </row>
    <row r="40" ht="11.25" customHeight="1">
      <c r="A40" s="19"/>
      <c r="B40" s="57" t="s">
        <v>84</v>
      </c>
      <c r="C40" s="58" t="s">
        <v>70</v>
      </c>
      <c r="D40" s="59" t="s">
        <v>48</v>
      </c>
      <c r="E40" s="60">
        <v>191.1</v>
      </c>
      <c r="F40" s="61"/>
      <c r="G40" s="62">
        <f t="shared" ref="G40:G50" si="5">ROUND(E40*F40,2)</f>
        <v>0</v>
      </c>
      <c r="O40" s="17"/>
    </row>
    <row r="41" ht="11.25" customHeight="1">
      <c r="A41" s="19"/>
      <c r="B41" s="57" t="s">
        <v>85</v>
      </c>
      <c r="C41" s="58" t="s">
        <v>86</v>
      </c>
      <c r="D41" s="59" t="s">
        <v>48</v>
      </c>
      <c r="E41" s="60">
        <v>41.28</v>
      </c>
      <c r="F41" s="61"/>
      <c r="G41" s="62">
        <f t="shared" si="5"/>
        <v>0</v>
      </c>
      <c r="O41" s="17"/>
    </row>
    <row r="42" ht="11.25" customHeight="1">
      <c r="A42" s="19"/>
      <c r="B42" s="57" t="s">
        <v>87</v>
      </c>
      <c r="C42" s="58" t="s">
        <v>72</v>
      </c>
      <c r="D42" s="59" t="s">
        <v>48</v>
      </c>
      <c r="E42" s="60">
        <v>382.2</v>
      </c>
      <c r="F42" s="61"/>
      <c r="G42" s="62">
        <f t="shared" si="5"/>
        <v>0</v>
      </c>
      <c r="O42" s="17"/>
    </row>
    <row r="43" ht="11.25" customHeight="1">
      <c r="A43" s="19"/>
      <c r="B43" s="57" t="s">
        <v>88</v>
      </c>
      <c r="C43" s="58" t="s">
        <v>89</v>
      </c>
      <c r="D43" s="59" t="s">
        <v>48</v>
      </c>
      <c r="E43" s="60">
        <v>45.78</v>
      </c>
      <c r="F43" s="61"/>
      <c r="G43" s="62">
        <f t="shared" si="5"/>
        <v>0</v>
      </c>
      <c r="O43" s="17"/>
    </row>
    <row r="44" ht="11.25" customHeight="1">
      <c r="A44" s="19"/>
      <c r="B44" s="57" t="s">
        <v>90</v>
      </c>
      <c r="C44" s="58" t="s">
        <v>91</v>
      </c>
      <c r="D44" s="59" t="s">
        <v>48</v>
      </c>
      <c r="E44" s="60">
        <v>103.68</v>
      </c>
      <c r="F44" s="61"/>
      <c r="G44" s="62">
        <f t="shared" si="5"/>
        <v>0</v>
      </c>
      <c r="O44" s="17"/>
    </row>
    <row r="45" ht="11.25" customHeight="1">
      <c r="A45" s="19"/>
      <c r="B45" s="57" t="s">
        <v>92</v>
      </c>
      <c r="C45" s="58" t="s">
        <v>52</v>
      </c>
      <c r="D45" s="59" t="s">
        <v>48</v>
      </c>
      <c r="E45" s="60">
        <v>19.2</v>
      </c>
      <c r="F45" s="61"/>
      <c r="G45" s="62">
        <f t="shared" si="5"/>
        <v>0</v>
      </c>
      <c r="O45" s="17"/>
    </row>
    <row r="46" ht="11.25" customHeight="1">
      <c r="A46" s="19"/>
      <c r="B46" s="57" t="s">
        <v>93</v>
      </c>
      <c r="C46" s="58" t="s">
        <v>66</v>
      </c>
      <c r="D46" s="59" t="s">
        <v>48</v>
      </c>
      <c r="E46" s="60">
        <v>116.48</v>
      </c>
      <c r="F46" s="61"/>
      <c r="G46" s="62">
        <f t="shared" si="5"/>
        <v>0</v>
      </c>
      <c r="O46" s="17"/>
    </row>
    <row r="47" ht="11.25" customHeight="1">
      <c r="A47" s="19"/>
      <c r="B47" s="57" t="s">
        <v>94</v>
      </c>
      <c r="C47" s="58" t="s">
        <v>95</v>
      </c>
      <c r="D47" s="59" t="s">
        <v>48</v>
      </c>
      <c r="E47" s="60">
        <v>7.02</v>
      </c>
      <c r="F47" s="61"/>
      <c r="G47" s="62">
        <f t="shared" si="5"/>
        <v>0</v>
      </c>
      <c r="O47" s="17"/>
    </row>
    <row r="48" ht="11.25" customHeight="1">
      <c r="A48" s="19"/>
      <c r="B48" s="57" t="s">
        <v>96</v>
      </c>
      <c r="C48" s="58" t="s">
        <v>97</v>
      </c>
      <c r="D48" s="59" t="s">
        <v>48</v>
      </c>
      <c r="E48" s="60">
        <v>6.18</v>
      </c>
      <c r="F48" s="61"/>
      <c r="G48" s="62">
        <f t="shared" si="5"/>
        <v>0</v>
      </c>
      <c r="O48" s="17"/>
    </row>
    <row r="49" ht="11.25" customHeight="1">
      <c r="A49" s="19"/>
      <c r="B49" s="57" t="s">
        <v>98</v>
      </c>
      <c r="C49" s="58" t="s">
        <v>99</v>
      </c>
      <c r="D49" s="59" t="s">
        <v>100</v>
      </c>
      <c r="E49" s="60">
        <v>10.0</v>
      </c>
      <c r="F49" s="61"/>
      <c r="G49" s="62">
        <f t="shared" si="5"/>
        <v>0</v>
      </c>
      <c r="O49" s="17"/>
    </row>
    <row r="50" ht="11.25" customHeight="1">
      <c r="A50" s="19"/>
      <c r="B50" s="57" t="s">
        <v>101</v>
      </c>
      <c r="C50" s="58" t="s">
        <v>102</v>
      </c>
      <c r="D50" s="59" t="s">
        <v>100</v>
      </c>
      <c r="E50" s="60">
        <v>10.0</v>
      </c>
      <c r="F50" s="61"/>
      <c r="G50" s="62">
        <f t="shared" si="5"/>
        <v>0</v>
      </c>
      <c r="O50" s="17"/>
    </row>
    <row r="51" ht="11.25" customHeight="1">
      <c r="A51" s="51"/>
      <c r="B51" s="52" t="s">
        <v>103</v>
      </c>
      <c r="C51" s="53" t="s">
        <v>104</v>
      </c>
      <c r="D51" s="54"/>
      <c r="E51" s="55"/>
      <c r="F51" s="55"/>
      <c r="G51" s="56">
        <f>SUM(G52:G57)</f>
        <v>0</v>
      </c>
      <c r="O51" s="17"/>
    </row>
    <row r="52" ht="11.25" customHeight="1">
      <c r="A52" s="19"/>
      <c r="B52" s="57" t="s">
        <v>105</v>
      </c>
      <c r="C52" s="58" t="s">
        <v>106</v>
      </c>
      <c r="D52" s="59" t="s">
        <v>107</v>
      </c>
      <c r="E52" s="60">
        <v>10.0</v>
      </c>
      <c r="F52" s="61"/>
      <c r="G52" s="62">
        <f t="shared" ref="G52:G57" si="6">ROUND(E52*F52,2)</f>
        <v>0</v>
      </c>
      <c r="O52" s="17"/>
    </row>
    <row r="53" ht="11.25" customHeight="1">
      <c r="A53" s="19"/>
      <c r="B53" s="57" t="s">
        <v>108</v>
      </c>
      <c r="C53" s="58" t="s">
        <v>109</v>
      </c>
      <c r="D53" s="59" t="s">
        <v>100</v>
      </c>
      <c r="E53" s="60">
        <v>7.0</v>
      </c>
      <c r="F53" s="61"/>
      <c r="G53" s="62">
        <f t="shared" si="6"/>
        <v>0</v>
      </c>
      <c r="O53" s="17"/>
    </row>
    <row r="54" ht="11.25" customHeight="1">
      <c r="A54" s="19"/>
      <c r="B54" s="57" t="s">
        <v>110</v>
      </c>
      <c r="C54" s="58" t="s">
        <v>111</v>
      </c>
      <c r="D54" s="59" t="s">
        <v>107</v>
      </c>
      <c r="E54" s="60">
        <v>7.0</v>
      </c>
      <c r="F54" s="61"/>
      <c r="G54" s="62">
        <f t="shared" si="6"/>
        <v>0</v>
      </c>
      <c r="O54" s="17"/>
    </row>
    <row r="55" ht="11.25" customHeight="1">
      <c r="A55" s="19"/>
      <c r="B55" s="57" t="s">
        <v>112</v>
      </c>
      <c r="C55" s="58" t="s">
        <v>113</v>
      </c>
      <c r="D55" s="59" t="s">
        <v>107</v>
      </c>
      <c r="E55" s="60">
        <v>9.0</v>
      </c>
      <c r="F55" s="61"/>
      <c r="G55" s="62">
        <f t="shared" si="6"/>
        <v>0</v>
      </c>
      <c r="O55" s="17"/>
    </row>
    <row r="56" ht="11.25" customHeight="1">
      <c r="A56" s="19"/>
      <c r="B56" s="57" t="s">
        <v>114</v>
      </c>
      <c r="C56" s="58" t="s">
        <v>115</v>
      </c>
      <c r="D56" s="59" t="s">
        <v>100</v>
      </c>
      <c r="E56" s="60">
        <v>10.0</v>
      </c>
      <c r="F56" s="61"/>
      <c r="G56" s="62">
        <f t="shared" si="6"/>
        <v>0</v>
      </c>
      <c r="O56" s="17"/>
    </row>
    <row r="57" ht="11.25" customHeight="1">
      <c r="A57" s="19"/>
      <c r="B57" s="57" t="s">
        <v>116</v>
      </c>
      <c r="C57" s="58" t="s">
        <v>117</v>
      </c>
      <c r="D57" s="59" t="s">
        <v>107</v>
      </c>
      <c r="E57" s="60">
        <v>11.0</v>
      </c>
      <c r="F57" s="61"/>
      <c r="G57" s="62">
        <f t="shared" si="6"/>
        <v>0</v>
      </c>
      <c r="O57" s="17"/>
    </row>
    <row r="58" ht="11.25" customHeight="1">
      <c r="A58" s="51"/>
      <c r="B58" s="52" t="s">
        <v>118</v>
      </c>
      <c r="C58" s="53" t="s">
        <v>119</v>
      </c>
      <c r="D58" s="54"/>
      <c r="E58" s="55"/>
      <c r="F58" s="55"/>
      <c r="G58" s="56">
        <f>SUM(G59:G60)</f>
        <v>0</v>
      </c>
      <c r="O58" s="17"/>
    </row>
    <row r="59" ht="11.25" customHeight="1">
      <c r="A59" s="19"/>
      <c r="B59" s="57" t="s">
        <v>120</v>
      </c>
      <c r="C59" s="58" t="s">
        <v>121</v>
      </c>
      <c r="D59" s="59" t="s">
        <v>122</v>
      </c>
      <c r="E59" s="60">
        <v>598.2</v>
      </c>
      <c r="F59" s="61"/>
      <c r="G59" s="62">
        <f t="shared" ref="G59:G60" si="7">ROUND(E59*F59,2)</f>
        <v>0</v>
      </c>
      <c r="O59" s="17"/>
    </row>
    <row r="60" ht="11.25" customHeight="1">
      <c r="A60" s="19"/>
      <c r="B60" s="57" t="s">
        <v>123</v>
      </c>
      <c r="C60" s="58" t="s">
        <v>52</v>
      </c>
      <c r="D60" s="59" t="s">
        <v>48</v>
      </c>
      <c r="E60" s="60">
        <v>16.2</v>
      </c>
      <c r="F60" s="61"/>
      <c r="G60" s="62">
        <f t="shared" si="7"/>
        <v>0</v>
      </c>
      <c r="O60" s="17"/>
    </row>
    <row r="61" ht="11.25" customHeight="1">
      <c r="A61" s="51"/>
      <c r="B61" s="52" t="s">
        <v>124</v>
      </c>
      <c r="C61" s="53" t="s">
        <v>125</v>
      </c>
      <c r="D61" s="54"/>
      <c r="E61" s="55"/>
      <c r="F61" s="55"/>
      <c r="G61" s="56">
        <f>G62</f>
        <v>0</v>
      </c>
      <c r="O61" s="17"/>
    </row>
    <row r="62" ht="11.25" customHeight="1">
      <c r="A62" s="19"/>
      <c r="B62" s="57" t="s">
        <v>126</v>
      </c>
      <c r="C62" s="58" t="s">
        <v>127</v>
      </c>
      <c r="D62" s="59" t="s">
        <v>100</v>
      </c>
      <c r="E62" s="60">
        <v>1.0</v>
      </c>
      <c r="F62" s="61"/>
      <c r="G62" s="62">
        <f>ROUND(E62*F62,2)</f>
        <v>0</v>
      </c>
      <c r="O62" s="17"/>
    </row>
    <row r="63" ht="11.25" customHeight="1">
      <c r="A63" s="45"/>
      <c r="B63" s="46" t="s">
        <v>128</v>
      </c>
      <c r="C63" s="47" t="s">
        <v>129</v>
      </c>
      <c r="D63" s="48"/>
      <c r="E63" s="49"/>
      <c r="F63" s="49"/>
      <c r="G63" s="50">
        <f>G64+G67+G69</f>
        <v>0</v>
      </c>
      <c r="O63" s="17"/>
    </row>
    <row r="64" ht="11.25" customHeight="1">
      <c r="A64" s="51"/>
      <c r="B64" s="52" t="s">
        <v>130</v>
      </c>
      <c r="C64" s="53" t="s">
        <v>131</v>
      </c>
      <c r="D64" s="54"/>
      <c r="E64" s="55"/>
      <c r="F64" s="55"/>
      <c r="G64" s="56">
        <f>SUM(G65:G66)</f>
        <v>0</v>
      </c>
      <c r="O64" s="17"/>
    </row>
    <row r="65" ht="11.25" customHeight="1">
      <c r="A65" s="19"/>
      <c r="B65" s="57" t="s">
        <v>132</v>
      </c>
      <c r="C65" s="58" t="s">
        <v>133</v>
      </c>
      <c r="D65" s="59" t="s">
        <v>100</v>
      </c>
      <c r="E65" s="60">
        <v>1.0</v>
      </c>
      <c r="F65" s="61"/>
      <c r="G65" s="62">
        <f t="shared" ref="G65:G66" si="8">ROUND(E65*F65,2)</f>
        <v>0</v>
      </c>
      <c r="O65" s="17"/>
    </row>
    <row r="66" ht="11.25" customHeight="1">
      <c r="A66" s="19"/>
      <c r="B66" s="57" t="s">
        <v>134</v>
      </c>
      <c r="C66" s="58" t="s">
        <v>135</v>
      </c>
      <c r="D66" s="59" t="s">
        <v>100</v>
      </c>
      <c r="E66" s="60">
        <v>1.0</v>
      </c>
      <c r="F66" s="61"/>
      <c r="G66" s="62">
        <f t="shared" si="8"/>
        <v>0</v>
      </c>
      <c r="O66" s="17"/>
    </row>
    <row r="67" ht="11.25" customHeight="1">
      <c r="A67" s="51"/>
      <c r="B67" s="52" t="s">
        <v>136</v>
      </c>
      <c r="C67" s="53" t="s">
        <v>137</v>
      </c>
      <c r="D67" s="54"/>
      <c r="E67" s="55"/>
      <c r="F67" s="55"/>
      <c r="G67" s="56">
        <f>G68</f>
        <v>0</v>
      </c>
      <c r="O67" s="17"/>
    </row>
    <row r="68" ht="11.25" customHeight="1">
      <c r="A68" s="19"/>
      <c r="B68" s="57" t="s">
        <v>138</v>
      </c>
      <c r="C68" s="58" t="s">
        <v>139</v>
      </c>
      <c r="D68" s="59" t="s">
        <v>100</v>
      </c>
      <c r="E68" s="60">
        <v>1.0</v>
      </c>
      <c r="F68" s="61"/>
      <c r="G68" s="62">
        <f>ROUND(E68*F68,2)</f>
        <v>0</v>
      </c>
      <c r="O68" s="17"/>
    </row>
    <row r="69" ht="11.25" customHeight="1">
      <c r="A69" s="51"/>
      <c r="B69" s="52" t="s">
        <v>140</v>
      </c>
      <c r="C69" s="53" t="s">
        <v>141</v>
      </c>
      <c r="D69" s="54"/>
      <c r="E69" s="55"/>
      <c r="F69" s="55"/>
      <c r="G69" s="56">
        <f>SUM(G70:G71)</f>
        <v>0</v>
      </c>
      <c r="O69" s="17"/>
    </row>
    <row r="70" ht="11.25" customHeight="1">
      <c r="A70" s="19"/>
      <c r="B70" s="57" t="s">
        <v>142</v>
      </c>
      <c r="C70" s="58" t="s">
        <v>143</v>
      </c>
      <c r="D70" s="59" t="s">
        <v>100</v>
      </c>
      <c r="E70" s="60">
        <v>1.0</v>
      </c>
      <c r="F70" s="61"/>
      <c r="G70" s="62">
        <f t="shared" ref="G70:G71" si="9">ROUND(E70*F70,2)</f>
        <v>0</v>
      </c>
      <c r="O70" s="17"/>
    </row>
    <row r="71" ht="11.25" customHeight="1">
      <c r="A71" s="19"/>
      <c r="B71" s="57" t="s">
        <v>144</v>
      </c>
      <c r="C71" s="58" t="s">
        <v>145</v>
      </c>
      <c r="D71" s="59" t="s">
        <v>146</v>
      </c>
      <c r="E71" s="60">
        <v>1.0</v>
      </c>
      <c r="F71" s="61"/>
      <c r="G71" s="62">
        <f t="shared" si="9"/>
        <v>0</v>
      </c>
      <c r="O71" s="17"/>
    </row>
    <row r="72" ht="11.25" customHeight="1">
      <c r="A72" s="39"/>
      <c r="B72" s="40" t="s">
        <v>147</v>
      </c>
      <c r="C72" s="41" t="s">
        <v>148</v>
      </c>
      <c r="D72" s="42"/>
      <c r="E72" s="43"/>
      <c r="F72" s="43"/>
      <c r="G72" s="44">
        <f>G73+G76+G79</f>
        <v>0</v>
      </c>
      <c r="O72" s="17"/>
    </row>
    <row r="73" ht="11.25" customHeight="1">
      <c r="A73" s="45"/>
      <c r="B73" s="46" t="s">
        <v>149</v>
      </c>
      <c r="C73" s="47" t="s">
        <v>150</v>
      </c>
      <c r="D73" s="48"/>
      <c r="E73" s="49"/>
      <c r="F73" s="49"/>
      <c r="G73" s="50">
        <f>SUM(G74:G75)</f>
        <v>0</v>
      </c>
      <c r="O73" s="17"/>
    </row>
    <row r="74" ht="11.25" customHeight="1">
      <c r="A74" s="19"/>
      <c r="B74" s="57" t="s">
        <v>151</v>
      </c>
      <c r="C74" s="58" t="s">
        <v>152</v>
      </c>
      <c r="D74" s="59" t="s">
        <v>48</v>
      </c>
      <c r="E74" s="60">
        <v>20570.0</v>
      </c>
      <c r="F74" s="61"/>
      <c r="G74" s="62">
        <f t="shared" ref="G74:G75" si="10">ROUND(E74*F74,2)</f>
        <v>0</v>
      </c>
      <c r="O74" s="17"/>
    </row>
    <row r="75" ht="11.25" customHeight="1">
      <c r="A75" s="19"/>
      <c r="B75" s="57" t="s">
        <v>153</v>
      </c>
      <c r="C75" s="58" t="s">
        <v>154</v>
      </c>
      <c r="D75" s="59" t="s">
        <v>155</v>
      </c>
      <c r="E75" s="60">
        <v>18.0</v>
      </c>
      <c r="F75" s="61"/>
      <c r="G75" s="62">
        <f t="shared" si="10"/>
        <v>0</v>
      </c>
      <c r="O75" s="17"/>
    </row>
    <row r="76" ht="11.25" customHeight="1">
      <c r="A76" s="45"/>
      <c r="B76" s="46" t="s">
        <v>156</v>
      </c>
      <c r="C76" s="47" t="s">
        <v>157</v>
      </c>
      <c r="D76" s="48"/>
      <c r="E76" s="49"/>
      <c r="F76" s="49"/>
      <c r="G76" s="50">
        <f>SUM(G77:G78)</f>
        <v>0</v>
      </c>
      <c r="O76" s="17"/>
    </row>
    <row r="77" ht="11.25" customHeight="1">
      <c r="A77" s="19"/>
      <c r="B77" s="57" t="s">
        <v>158</v>
      </c>
      <c r="C77" s="58" t="s">
        <v>159</v>
      </c>
      <c r="D77" s="59" t="s">
        <v>100</v>
      </c>
      <c r="E77" s="60">
        <v>1.0</v>
      </c>
      <c r="F77" s="61"/>
      <c r="G77" s="62">
        <f t="shared" ref="G77:G78" si="11">ROUND(E77*F77,2)</f>
        <v>0</v>
      </c>
      <c r="O77" s="17"/>
    </row>
    <row r="78" ht="11.25" customHeight="1">
      <c r="A78" s="19"/>
      <c r="B78" s="57" t="s">
        <v>160</v>
      </c>
      <c r="C78" s="58" t="s">
        <v>161</v>
      </c>
      <c r="D78" s="59" t="s">
        <v>100</v>
      </c>
      <c r="E78" s="60">
        <v>1.0</v>
      </c>
      <c r="F78" s="61"/>
      <c r="G78" s="62">
        <f t="shared" si="11"/>
        <v>0</v>
      </c>
      <c r="O78" s="17"/>
    </row>
    <row r="79" ht="11.25" customHeight="1">
      <c r="A79" s="45"/>
      <c r="B79" s="46" t="s">
        <v>162</v>
      </c>
      <c r="C79" s="47" t="s">
        <v>163</v>
      </c>
      <c r="D79" s="48"/>
      <c r="E79" s="49"/>
      <c r="F79" s="49"/>
      <c r="G79" s="50">
        <f>SUM(G80:G81)</f>
        <v>0</v>
      </c>
      <c r="O79" s="17"/>
    </row>
    <row r="80" ht="11.25" customHeight="1">
      <c r="A80" s="19"/>
      <c r="B80" s="57" t="s">
        <v>164</v>
      </c>
      <c r="C80" s="58" t="s">
        <v>165</v>
      </c>
      <c r="D80" s="59" t="s">
        <v>48</v>
      </c>
      <c r="E80" s="60">
        <v>20570.0</v>
      </c>
      <c r="F80" s="61"/>
      <c r="G80" s="62">
        <f t="shared" ref="G80:G81" si="12">ROUND(E80*F80,2)</f>
        <v>0</v>
      </c>
      <c r="O80" s="17"/>
    </row>
    <row r="81" ht="11.25" customHeight="1">
      <c r="A81" s="19"/>
      <c r="B81" s="57" t="s">
        <v>166</v>
      </c>
      <c r="C81" s="58" t="s">
        <v>167</v>
      </c>
      <c r="D81" s="59" t="s">
        <v>48</v>
      </c>
      <c r="E81" s="60">
        <v>11571.87</v>
      </c>
      <c r="F81" s="61"/>
      <c r="G81" s="62">
        <f t="shared" si="12"/>
        <v>0</v>
      </c>
      <c r="O81" s="17"/>
    </row>
    <row r="82" ht="11.25" customHeight="1">
      <c r="A82" s="39"/>
      <c r="B82" s="40" t="s">
        <v>168</v>
      </c>
      <c r="C82" s="41" t="s">
        <v>169</v>
      </c>
      <c r="D82" s="42"/>
      <c r="E82" s="43"/>
      <c r="F82" s="43"/>
      <c r="G82" s="44">
        <f>SUM(G83:G88)</f>
        <v>0</v>
      </c>
      <c r="O82" s="17"/>
    </row>
    <row r="83" ht="11.25" customHeight="1">
      <c r="A83" s="19"/>
      <c r="B83" s="57" t="s">
        <v>170</v>
      </c>
      <c r="C83" s="58" t="s">
        <v>171</v>
      </c>
      <c r="D83" s="59" t="s">
        <v>100</v>
      </c>
      <c r="E83" s="60">
        <v>1.0</v>
      </c>
      <c r="F83" s="61"/>
      <c r="G83" s="62">
        <f t="shared" ref="G83:G88" si="13">ROUND(E83*F83,2)</f>
        <v>0</v>
      </c>
      <c r="O83" s="17"/>
    </row>
    <row r="84" ht="11.25" customHeight="1">
      <c r="A84" s="19"/>
      <c r="B84" s="57" t="s">
        <v>172</v>
      </c>
      <c r="C84" s="58" t="s">
        <v>173</v>
      </c>
      <c r="D84" s="59" t="s">
        <v>100</v>
      </c>
      <c r="E84" s="60">
        <v>175.0</v>
      </c>
      <c r="F84" s="61"/>
      <c r="G84" s="62">
        <f t="shared" si="13"/>
        <v>0</v>
      </c>
      <c r="O84" s="17"/>
    </row>
    <row r="85" ht="11.25" customHeight="1">
      <c r="A85" s="19"/>
      <c r="B85" s="57" t="s">
        <v>174</v>
      </c>
      <c r="C85" s="58" t="s">
        <v>175</v>
      </c>
      <c r="D85" s="59" t="s">
        <v>100</v>
      </c>
      <c r="E85" s="60">
        <v>1.0</v>
      </c>
      <c r="F85" s="61"/>
      <c r="G85" s="62">
        <f t="shared" si="13"/>
        <v>0</v>
      </c>
      <c r="O85" s="17"/>
    </row>
    <row r="86" ht="11.25" customHeight="1">
      <c r="A86" s="19"/>
      <c r="B86" s="57" t="s">
        <v>176</v>
      </c>
      <c r="C86" s="58" t="s">
        <v>177</v>
      </c>
      <c r="D86" s="59" t="s">
        <v>100</v>
      </c>
      <c r="E86" s="60">
        <v>1.0</v>
      </c>
      <c r="F86" s="61"/>
      <c r="G86" s="62">
        <f t="shared" si="13"/>
        <v>0</v>
      </c>
      <c r="O86" s="17"/>
    </row>
    <row r="87" ht="11.25" customHeight="1">
      <c r="A87" s="19"/>
      <c r="B87" s="57" t="s">
        <v>178</v>
      </c>
      <c r="C87" s="58" t="s">
        <v>179</v>
      </c>
      <c r="D87" s="59" t="s">
        <v>100</v>
      </c>
      <c r="E87" s="60">
        <v>1.0</v>
      </c>
      <c r="F87" s="61"/>
      <c r="G87" s="62">
        <f t="shared" si="13"/>
        <v>0</v>
      </c>
      <c r="O87" s="17"/>
    </row>
    <row r="88" ht="11.25" customHeight="1">
      <c r="A88" s="19"/>
      <c r="B88" s="57" t="s">
        <v>180</v>
      </c>
      <c r="C88" s="58" t="s">
        <v>181</v>
      </c>
      <c r="D88" s="59" t="s">
        <v>146</v>
      </c>
      <c r="E88" s="60">
        <v>1.0</v>
      </c>
      <c r="F88" s="61"/>
      <c r="G88" s="62">
        <f t="shared" si="13"/>
        <v>0</v>
      </c>
      <c r="O88" s="17"/>
    </row>
    <row r="89" ht="11.25" customHeight="1">
      <c r="A89" s="39"/>
      <c r="B89" s="40" t="s">
        <v>182</v>
      </c>
      <c r="C89" s="41" t="s">
        <v>183</v>
      </c>
      <c r="D89" s="42"/>
      <c r="E89" s="43"/>
      <c r="F89" s="43"/>
      <c r="G89" s="44">
        <f>SUM(G90:G91)</f>
        <v>0</v>
      </c>
      <c r="O89" s="17"/>
    </row>
    <row r="90" ht="11.25" customHeight="1">
      <c r="A90" s="19"/>
      <c r="B90" s="57" t="s">
        <v>184</v>
      </c>
      <c r="C90" s="58" t="s">
        <v>185</v>
      </c>
      <c r="D90" s="59" t="s">
        <v>146</v>
      </c>
      <c r="E90" s="60">
        <v>1.0</v>
      </c>
      <c r="F90" s="61"/>
      <c r="G90" s="62">
        <f t="shared" ref="G90:G91" si="14">ROUND(E90*F90,2)</f>
        <v>0</v>
      </c>
      <c r="O90" s="17"/>
    </row>
    <row r="91" ht="11.25" customHeight="1">
      <c r="A91" s="19"/>
      <c r="B91" s="57" t="s">
        <v>186</v>
      </c>
      <c r="C91" s="58" t="s">
        <v>187</v>
      </c>
      <c r="D91" s="59" t="s">
        <v>146</v>
      </c>
      <c r="E91" s="60">
        <v>1.0</v>
      </c>
      <c r="F91" s="61"/>
      <c r="G91" s="62">
        <f t="shared" si="14"/>
        <v>0</v>
      </c>
      <c r="O91" s="17"/>
    </row>
    <row r="92" ht="11.25" customHeight="1">
      <c r="A92" s="33"/>
      <c r="B92" s="34" t="s">
        <v>188</v>
      </c>
      <c r="C92" s="35" t="s">
        <v>189</v>
      </c>
      <c r="D92" s="36"/>
      <c r="E92" s="37"/>
      <c r="F92" s="37"/>
      <c r="G92" s="38">
        <f>G93+G108+G127+G270+G279+G281+G284+G290+G306</f>
        <v>0</v>
      </c>
      <c r="O92" s="17"/>
    </row>
    <row r="93" ht="11.25" customHeight="1">
      <c r="A93" s="39"/>
      <c r="B93" s="40" t="s">
        <v>190</v>
      </c>
      <c r="C93" s="41" t="s">
        <v>191</v>
      </c>
      <c r="D93" s="42"/>
      <c r="E93" s="43"/>
      <c r="F93" s="43"/>
      <c r="G93" s="44">
        <f>G96+G99+G101+G104+G106+G94</f>
        <v>0</v>
      </c>
      <c r="O93" s="17"/>
    </row>
    <row r="94" ht="11.25" customHeight="1">
      <c r="A94" s="45"/>
      <c r="B94" s="46" t="s">
        <v>192</v>
      </c>
      <c r="C94" s="47" t="s">
        <v>193</v>
      </c>
      <c r="D94" s="48"/>
      <c r="E94" s="49"/>
      <c r="F94" s="49"/>
      <c r="G94" s="50">
        <f>G95</f>
        <v>0</v>
      </c>
      <c r="O94" s="17"/>
    </row>
    <row r="95" ht="11.25" customHeight="1">
      <c r="A95" s="19"/>
      <c r="B95" s="57" t="s">
        <v>194</v>
      </c>
      <c r="C95" s="58" t="s">
        <v>195</v>
      </c>
      <c r="D95" s="59" t="s">
        <v>48</v>
      </c>
      <c r="E95" s="60">
        <v>7045.56</v>
      </c>
      <c r="F95" s="61"/>
      <c r="G95" s="62">
        <f>ROUND(E95*F95,2)</f>
        <v>0</v>
      </c>
      <c r="O95" s="17"/>
    </row>
    <row r="96" ht="11.25" customHeight="1">
      <c r="A96" s="45"/>
      <c r="B96" s="46" t="s">
        <v>196</v>
      </c>
      <c r="C96" s="47" t="s">
        <v>197</v>
      </c>
      <c r="D96" s="48"/>
      <c r="E96" s="49"/>
      <c r="F96" s="49"/>
      <c r="G96" s="50">
        <f>SUM(G97:G98)</f>
        <v>0</v>
      </c>
      <c r="O96" s="17"/>
    </row>
    <row r="97" ht="11.25" customHeight="1">
      <c r="A97" s="19"/>
      <c r="B97" s="57" t="s">
        <v>198</v>
      </c>
      <c r="C97" s="58" t="s">
        <v>199</v>
      </c>
      <c r="D97" s="59" t="s">
        <v>200</v>
      </c>
      <c r="E97" s="60">
        <v>21739.32</v>
      </c>
      <c r="F97" s="61"/>
      <c r="G97" s="62">
        <f t="shared" ref="G97:G98" si="15">ROUND(E97*F97,2)</f>
        <v>0</v>
      </c>
      <c r="O97" s="17"/>
    </row>
    <row r="98" ht="11.25" customHeight="1">
      <c r="A98" s="19"/>
      <c r="B98" s="57" t="s">
        <v>201</v>
      </c>
      <c r="C98" s="58" t="s">
        <v>202</v>
      </c>
      <c r="D98" s="59" t="s">
        <v>200</v>
      </c>
      <c r="E98" s="60">
        <v>30.59</v>
      </c>
      <c r="F98" s="61"/>
      <c r="G98" s="62">
        <f t="shared" si="15"/>
        <v>0</v>
      </c>
      <c r="O98" s="17"/>
    </row>
    <row r="99" ht="11.25" customHeight="1">
      <c r="A99" s="45"/>
      <c r="B99" s="46" t="s">
        <v>203</v>
      </c>
      <c r="C99" s="47" t="s">
        <v>204</v>
      </c>
      <c r="D99" s="48"/>
      <c r="E99" s="49"/>
      <c r="F99" s="49"/>
      <c r="G99" s="50">
        <f>G100</f>
        <v>0</v>
      </c>
      <c r="O99" s="17"/>
    </row>
    <row r="100" ht="11.25" customHeight="1">
      <c r="A100" s="19"/>
      <c r="B100" s="57" t="s">
        <v>205</v>
      </c>
      <c r="C100" s="58" t="s">
        <v>206</v>
      </c>
      <c r="D100" s="59" t="s">
        <v>200</v>
      </c>
      <c r="E100" s="60">
        <v>281.49</v>
      </c>
      <c r="F100" s="61"/>
      <c r="G100" s="62">
        <f>ROUND(E100*F100,2)</f>
        <v>0</v>
      </c>
      <c r="O100" s="17"/>
    </row>
    <row r="101" ht="11.25" customHeight="1">
      <c r="A101" s="45"/>
      <c r="B101" s="46" t="s">
        <v>207</v>
      </c>
      <c r="C101" s="47" t="s">
        <v>208</v>
      </c>
      <c r="D101" s="48"/>
      <c r="E101" s="49"/>
      <c r="F101" s="49"/>
      <c r="G101" s="50">
        <f>SUM(G102:G103)</f>
        <v>0</v>
      </c>
      <c r="O101" s="17"/>
    </row>
    <row r="102" ht="11.25" customHeight="1">
      <c r="A102" s="19"/>
      <c r="B102" s="57" t="s">
        <v>209</v>
      </c>
      <c r="C102" s="58" t="s">
        <v>210</v>
      </c>
      <c r="D102" s="59" t="s">
        <v>200</v>
      </c>
      <c r="E102" s="60">
        <v>2797.82</v>
      </c>
      <c r="F102" s="61"/>
      <c r="G102" s="62">
        <f t="shared" ref="G102:G103" si="16">ROUND(E102*F102,2)</f>
        <v>0</v>
      </c>
      <c r="O102" s="17"/>
    </row>
    <row r="103" ht="11.25" customHeight="1">
      <c r="A103" s="19"/>
      <c r="B103" s="57" t="s">
        <v>211</v>
      </c>
      <c r="C103" s="58" t="s">
        <v>212</v>
      </c>
      <c r="D103" s="59" t="s">
        <v>200</v>
      </c>
      <c r="E103" s="60">
        <v>9433.35</v>
      </c>
      <c r="F103" s="61"/>
      <c r="G103" s="62">
        <f t="shared" si="16"/>
        <v>0</v>
      </c>
      <c r="O103" s="17"/>
    </row>
    <row r="104" ht="11.25" customHeight="1">
      <c r="A104" s="45"/>
      <c r="B104" s="46" t="s">
        <v>213</v>
      </c>
      <c r="C104" s="47" t="s">
        <v>214</v>
      </c>
      <c r="D104" s="48"/>
      <c r="E104" s="49"/>
      <c r="F104" s="49"/>
      <c r="G104" s="50">
        <f>G105</f>
        <v>0</v>
      </c>
      <c r="O104" s="17"/>
    </row>
    <row r="105" ht="11.25" customHeight="1">
      <c r="A105" s="19"/>
      <c r="B105" s="57" t="s">
        <v>215</v>
      </c>
      <c r="C105" s="58" t="s">
        <v>216</v>
      </c>
      <c r="D105" s="59" t="s">
        <v>48</v>
      </c>
      <c r="E105" s="60">
        <v>3136.9</v>
      </c>
      <c r="F105" s="61"/>
      <c r="G105" s="62">
        <f>ROUND(E105*F105,2)</f>
        <v>0</v>
      </c>
      <c r="O105" s="17"/>
    </row>
    <row r="106" ht="11.25" customHeight="1">
      <c r="A106" s="45"/>
      <c r="B106" s="46" t="s">
        <v>217</v>
      </c>
      <c r="C106" s="47" t="s">
        <v>218</v>
      </c>
      <c r="D106" s="48"/>
      <c r="E106" s="49"/>
      <c r="F106" s="49"/>
      <c r="G106" s="50">
        <f>G107</f>
        <v>0</v>
      </c>
      <c r="O106" s="17"/>
    </row>
    <row r="107" ht="11.25" customHeight="1">
      <c r="A107" s="19"/>
      <c r="B107" s="57" t="s">
        <v>219</v>
      </c>
      <c r="C107" s="58" t="s">
        <v>220</v>
      </c>
      <c r="D107" s="59" t="s">
        <v>200</v>
      </c>
      <c r="E107" s="60">
        <v>24066.97</v>
      </c>
      <c r="F107" s="61"/>
      <c r="G107" s="62">
        <f>ROUND(E107*F107,2)</f>
        <v>0</v>
      </c>
      <c r="O107" s="17"/>
    </row>
    <row r="108" ht="11.25" customHeight="1">
      <c r="A108" s="39"/>
      <c r="B108" s="40" t="s">
        <v>221</v>
      </c>
      <c r="C108" s="41" t="s">
        <v>222</v>
      </c>
      <c r="D108" s="42"/>
      <c r="E108" s="43"/>
      <c r="F108" s="43"/>
      <c r="G108" s="44">
        <f>G109+G111+G113+G116+G119+G122+G124</f>
        <v>0</v>
      </c>
      <c r="O108" s="17"/>
    </row>
    <row r="109" ht="11.25" customHeight="1">
      <c r="A109" s="45"/>
      <c r="B109" s="46" t="s">
        <v>223</v>
      </c>
      <c r="C109" s="47" t="s">
        <v>224</v>
      </c>
      <c r="D109" s="48"/>
      <c r="E109" s="49"/>
      <c r="F109" s="49"/>
      <c r="G109" s="50">
        <f>G110</f>
        <v>0</v>
      </c>
      <c r="O109" s="17"/>
    </row>
    <row r="110" ht="11.25" customHeight="1">
      <c r="A110" s="19"/>
      <c r="B110" s="57" t="s">
        <v>225</v>
      </c>
      <c r="C110" s="58" t="s">
        <v>226</v>
      </c>
      <c r="D110" s="59" t="s">
        <v>200</v>
      </c>
      <c r="E110" s="60">
        <v>56.14</v>
      </c>
      <c r="F110" s="61"/>
      <c r="G110" s="62">
        <f>ROUND(E110*F110,2)</f>
        <v>0</v>
      </c>
      <c r="O110" s="17"/>
    </row>
    <row r="111" ht="11.25" customHeight="1">
      <c r="A111" s="45"/>
      <c r="B111" s="46" t="s">
        <v>227</v>
      </c>
      <c r="C111" s="47" t="s">
        <v>228</v>
      </c>
      <c r="D111" s="48"/>
      <c r="E111" s="49"/>
      <c r="F111" s="49"/>
      <c r="G111" s="50">
        <f>G112</f>
        <v>0</v>
      </c>
      <c r="O111" s="17"/>
    </row>
    <row r="112" ht="11.25" customHeight="1">
      <c r="A112" s="19"/>
      <c r="B112" s="57" t="s">
        <v>229</v>
      </c>
      <c r="C112" s="58" t="s">
        <v>230</v>
      </c>
      <c r="D112" s="59" t="s">
        <v>48</v>
      </c>
      <c r="E112" s="60">
        <v>6610.23</v>
      </c>
      <c r="F112" s="61"/>
      <c r="G112" s="62">
        <f>ROUND(E112*F112,2)</f>
        <v>0</v>
      </c>
      <c r="O112" s="17"/>
    </row>
    <row r="113" ht="11.25" customHeight="1">
      <c r="A113" s="45"/>
      <c r="B113" s="46" t="s">
        <v>231</v>
      </c>
      <c r="C113" s="47" t="s">
        <v>232</v>
      </c>
      <c r="D113" s="48"/>
      <c r="E113" s="49"/>
      <c r="F113" s="49"/>
      <c r="G113" s="50">
        <f>SUM(G114:G115)</f>
        <v>0</v>
      </c>
      <c r="O113" s="17"/>
    </row>
    <row r="114" ht="11.25" customHeight="1">
      <c r="A114" s="19"/>
      <c r="B114" s="57" t="s">
        <v>233</v>
      </c>
      <c r="C114" s="58" t="s">
        <v>234</v>
      </c>
      <c r="D114" s="59" t="s">
        <v>200</v>
      </c>
      <c r="E114" s="60">
        <v>105.78</v>
      </c>
      <c r="F114" s="61"/>
      <c r="G114" s="62">
        <f t="shared" ref="G114:G115" si="17">ROUND(E114*F114,2)</f>
        <v>0</v>
      </c>
      <c r="O114" s="17"/>
    </row>
    <row r="115" ht="11.25" customHeight="1">
      <c r="A115" s="19"/>
      <c r="B115" s="57" t="s">
        <v>235</v>
      </c>
      <c r="C115" s="58" t="s">
        <v>236</v>
      </c>
      <c r="D115" s="59" t="s">
        <v>48</v>
      </c>
      <c r="E115" s="60">
        <v>55.21</v>
      </c>
      <c r="F115" s="61"/>
      <c r="G115" s="62">
        <f t="shared" si="17"/>
        <v>0</v>
      </c>
      <c r="O115" s="17"/>
    </row>
    <row r="116" ht="11.25" customHeight="1">
      <c r="A116" s="45"/>
      <c r="B116" s="46" t="s">
        <v>237</v>
      </c>
      <c r="C116" s="47" t="s">
        <v>238</v>
      </c>
      <c r="D116" s="48"/>
      <c r="E116" s="49"/>
      <c r="F116" s="49"/>
      <c r="G116" s="50">
        <f>SUM(G117:G118)</f>
        <v>0</v>
      </c>
      <c r="O116" s="17"/>
    </row>
    <row r="117" ht="11.25" customHeight="1">
      <c r="A117" s="19"/>
      <c r="B117" s="57" t="s">
        <v>239</v>
      </c>
      <c r="C117" s="58" t="s">
        <v>240</v>
      </c>
      <c r="D117" s="59" t="s">
        <v>200</v>
      </c>
      <c r="E117" s="60">
        <v>51.33</v>
      </c>
      <c r="F117" s="61"/>
      <c r="G117" s="62">
        <f t="shared" ref="G117:G118" si="18">ROUND(E117*F117,2)</f>
        <v>0</v>
      </c>
      <c r="O117" s="17"/>
    </row>
    <row r="118" ht="11.25" customHeight="1">
      <c r="A118" s="19"/>
      <c r="B118" s="57" t="s">
        <v>241</v>
      </c>
      <c r="C118" s="58" t="s">
        <v>242</v>
      </c>
      <c r="D118" s="59" t="s">
        <v>48</v>
      </c>
      <c r="E118" s="60">
        <v>75.43</v>
      </c>
      <c r="F118" s="61"/>
      <c r="G118" s="62">
        <f t="shared" si="18"/>
        <v>0</v>
      </c>
      <c r="O118" s="17"/>
    </row>
    <row r="119" ht="11.25" customHeight="1">
      <c r="A119" s="45"/>
      <c r="B119" s="46" t="s">
        <v>243</v>
      </c>
      <c r="C119" s="47" t="s">
        <v>244</v>
      </c>
      <c r="D119" s="48"/>
      <c r="E119" s="49"/>
      <c r="F119" s="49"/>
      <c r="G119" s="50">
        <f>SUM(G120:G121)</f>
        <v>0</v>
      </c>
      <c r="O119" s="17"/>
    </row>
    <row r="120" ht="11.25" customHeight="1">
      <c r="A120" s="19"/>
      <c r="B120" s="57" t="s">
        <v>245</v>
      </c>
      <c r="C120" s="58" t="s">
        <v>246</v>
      </c>
      <c r="D120" s="59" t="s">
        <v>200</v>
      </c>
      <c r="E120" s="60">
        <v>7.92</v>
      </c>
      <c r="F120" s="61"/>
      <c r="G120" s="62">
        <f t="shared" ref="G120:G121" si="19">ROUND(E120*F120,2)</f>
        <v>0</v>
      </c>
      <c r="O120" s="17"/>
    </row>
    <row r="121" ht="11.25" customHeight="1">
      <c r="A121" s="19"/>
      <c r="B121" s="57" t="s">
        <v>247</v>
      </c>
      <c r="C121" s="58" t="s">
        <v>248</v>
      </c>
      <c r="D121" s="59" t="s">
        <v>48</v>
      </c>
      <c r="E121" s="60">
        <v>10.29</v>
      </c>
      <c r="F121" s="61"/>
      <c r="G121" s="62">
        <f t="shared" si="19"/>
        <v>0</v>
      </c>
      <c r="O121" s="17"/>
    </row>
    <row r="122" ht="11.25" customHeight="1">
      <c r="A122" s="45"/>
      <c r="B122" s="46" t="s">
        <v>249</v>
      </c>
      <c r="C122" s="47" t="s">
        <v>250</v>
      </c>
      <c r="D122" s="48"/>
      <c r="E122" s="49"/>
      <c r="F122" s="49"/>
      <c r="G122" s="50">
        <f>G123</f>
        <v>0</v>
      </c>
      <c r="O122" s="17"/>
    </row>
    <row r="123" ht="11.25" customHeight="1">
      <c r="A123" s="19"/>
      <c r="B123" s="57" t="s">
        <v>251</v>
      </c>
      <c r="C123" s="58" t="s">
        <v>252</v>
      </c>
      <c r="D123" s="59" t="s">
        <v>48</v>
      </c>
      <c r="E123" s="60">
        <v>6914.71</v>
      </c>
      <c r="F123" s="61"/>
      <c r="G123" s="62">
        <f>ROUND(E123*F123,2)</f>
        <v>0</v>
      </c>
      <c r="O123" s="17"/>
    </row>
    <row r="124" ht="11.25" customHeight="1">
      <c r="A124" s="45"/>
      <c r="B124" s="46" t="s">
        <v>253</v>
      </c>
      <c r="C124" s="47" t="s">
        <v>254</v>
      </c>
      <c r="D124" s="48"/>
      <c r="E124" s="49"/>
      <c r="F124" s="49"/>
      <c r="G124" s="50">
        <f>SUM(G125:G126)</f>
        <v>0</v>
      </c>
      <c r="O124" s="17"/>
    </row>
    <row r="125" ht="11.25" customHeight="1">
      <c r="A125" s="19"/>
      <c r="B125" s="57" t="s">
        <v>255</v>
      </c>
      <c r="C125" s="58" t="s">
        <v>256</v>
      </c>
      <c r="D125" s="59" t="s">
        <v>200</v>
      </c>
      <c r="E125" s="60">
        <v>100.86</v>
      </c>
      <c r="F125" s="61"/>
      <c r="G125" s="62">
        <f t="shared" ref="G125:G126" si="20">ROUND(E125*F125,2)</f>
        <v>0</v>
      </c>
      <c r="O125" s="17"/>
    </row>
    <row r="126" ht="11.25" customHeight="1">
      <c r="A126" s="19"/>
      <c r="B126" s="57" t="s">
        <v>257</v>
      </c>
      <c r="C126" s="58" t="s">
        <v>258</v>
      </c>
      <c r="D126" s="59" t="s">
        <v>48</v>
      </c>
      <c r="E126" s="60">
        <v>65.73</v>
      </c>
      <c r="F126" s="61"/>
      <c r="G126" s="62">
        <f t="shared" si="20"/>
        <v>0</v>
      </c>
      <c r="O126" s="17"/>
    </row>
    <row r="127" ht="11.25" customHeight="1">
      <c r="A127" s="39"/>
      <c r="B127" s="40" t="s">
        <v>259</v>
      </c>
      <c r="C127" s="41" t="s">
        <v>260</v>
      </c>
      <c r="D127" s="42"/>
      <c r="E127" s="43"/>
      <c r="F127" s="43"/>
      <c r="G127" s="44">
        <f>G128+G131+G136+G141+G145+G154+G163+G177+G191+G202+G206+G210+G214+G218+G222+G226+G230+G234+G238+G242+G246+G250+G254+G258+G262+G266</f>
        <v>0</v>
      </c>
      <c r="O127" s="17"/>
    </row>
    <row r="128" ht="11.25" customHeight="1">
      <c r="A128" s="45"/>
      <c r="B128" s="46" t="s">
        <v>261</v>
      </c>
      <c r="C128" s="47" t="s">
        <v>262</v>
      </c>
      <c r="D128" s="48"/>
      <c r="E128" s="49"/>
      <c r="F128" s="49"/>
      <c r="G128" s="50">
        <f>SUM(G129:G130)</f>
        <v>0</v>
      </c>
      <c r="O128" s="17"/>
    </row>
    <row r="129" ht="11.25" customHeight="1">
      <c r="A129" s="19"/>
      <c r="B129" s="57" t="s">
        <v>263</v>
      </c>
      <c r="C129" s="58" t="s">
        <v>264</v>
      </c>
      <c r="D129" s="59" t="s">
        <v>200</v>
      </c>
      <c r="E129" s="60">
        <v>184.83</v>
      </c>
      <c r="F129" s="61"/>
      <c r="G129" s="62">
        <f t="shared" ref="G129:G130" si="21">ROUND(E129*F129,2)</f>
        <v>0</v>
      </c>
      <c r="O129" s="17"/>
    </row>
    <row r="130" ht="11.25" customHeight="1">
      <c r="A130" s="19"/>
      <c r="B130" s="57" t="s">
        <v>265</v>
      </c>
      <c r="C130" s="58" t="s">
        <v>266</v>
      </c>
      <c r="D130" s="59" t="s">
        <v>267</v>
      </c>
      <c r="E130" s="60">
        <v>6955.45</v>
      </c>
      <c r="F130" s="61"/>
      <c r="G130" s="62">
        <f t="shared" si="21"/>
        <v>0</v>
      </c>
      <c r="O130" s="17"/>
    </row>
    <row r="131" ht="11.25" customHeight="1">
      <c r="A131" s="45"/>
      <c r="B131" s="46" t="s">
        <v>268</v>
      </c>
      <c r="C131" s="47" t="s">
        <v>269</v>
      </c>
      <c r="D131" s="48"/>
      <c r="E131" s="49"/>
      <c r="F131" s="49"/>
      <c r="G131" s="50">
        <f>SUM(G132:G135)</f>
        <v>0</v>
      </c>
      <c r="O131" s="17"/>
    </row>
    <row r="132" ht="11.25" customHeight="1">
      <c r="A132" s="19"/>
      <c r="B132" s="57" t="s">
        <v>270</v>
      </c>
      <c r="C132" s="58" t="s">
        <v>271</v>
      </c>
      <c r="D132" s="59" t="s">
        <v>200</v>
      </c>
      <c r="E132" s="60">
        <v>487.3</v>
      </c>
      <c r="F132" s="61"/>
      <c r="G132" s="62">
        <f t="shared" ref="G132:G135" si="22">ROUND(E132*F132,2)</f>
        <v>0</v>
      </c>
      <c r="O132" s="17"/>
    </row>
    <row r="133" ht="11.25" customHeight="1">
      <c r="A133" s="19"/>
      <c r="B133" s="57" t="s">
        <v>272</v>
      </c>
      <c r="C133" s="58" t="s">
        <v>273</v>
      </c>
      <c r="D133" s="59" t="s">
        <v>200</v>
      </c>
      <c r="E133" s="60">
        <v>857.74</v>
      </c>
      <c r="F133" s="61"/>
      <c r="G133" s="62">
        <f t="shared" si="22"/>
        <v>0</v>
      </c>
      <c r="O133" s="17"/>
    </row>
    <row r="134" ht="11.25" customHeight="1">
      <c r="A134" s="19"/>
      <c r="B134" s="57" t="s">
        <v>274</v>
      </c>
      <c r="C134" s="58" t="s">
        <v>275</v>
      </c>
      <c r="D134" s="59" t="s">
        <v>48</v>
      </c>
      <c r="E134" s="60">
        <v>1558.06</v>
      </c>
      <c r="F134" s="61"/>
      <c r="G134" s="62">
        <f t="shared" si="22"/>
        <v>0</v>
      </c>
      <c r="O134" s="17"/>
    </row>
    <row r="135" ht="11.25" customHeight="1">
      <c r="A135" s="19"/>
      <c r="B135" s="57" t="s">
        <v>276</v>
      </c>
      <c r="C135" s="58" t="s">
        <v>266</v>
      </c>
      <c r="D135" s="59" t="s">
        <v>267</v>
      </c>
      <c r="E135" s="60">
        <v>86683.34</v>
      </c>
      <c r="F135" s="61"/>
      <c r="G135" s="62">
        <f t="shared" si="22"/>
        <v>0</v>
      </c>
      <c r="O135" s="17"/>
    </row>
    <row r="136" ht="11.25" customHeight="1">
      <c r="A136" s="45"/>
      <c r="B136" s="46" t="s">
        <v>277</v>
      </c>
      <c r="C136" s="47" t="s">
        <v>278</v>
      </c>
      <c r="D136" s="48"/>
      <c r="E136" s="49"/>
      <c r="F136" s="49"/>
      <c r="G136" s="50">
        <f>SUM(G137:G140)</f>
        <v>0</v>
      </c>
      <c r="O136" s="17"/>
    </row>
    <row r="137" ht="11.25" customHeight="1">
      <c r="A137" s="19"/>
      <c r="B137" s="57" t="s">
        <v>279</v>
      </c>
      <c r="C137" s="58" t="s">
        <v>280</v>
      </c>
      <c r="D137" s="59" t="s">
        <v>200</v>
      </c>
      <c r="E137" s="60">
        <v>73.69</v>
      </c>
      <c r="F137" s="61"/>
      <c r="G137" s="62">
        <f t="shared" ref="G137:G140" si="23">ROUND(E137*F137,2)</f>
        <v>0</v>
      </c>
      <c r="O137" s="17"/>
    </row>
    <row r="138" ht="11.25" customHeight="1">
      <c r="A138" s="19"/>
      <c r="B138" s="57" t="s">
        <v>281</v>
      </c>
      <c r="C138" s="58" t="s">
        <v>282</v>
      </c>
      <c r="D138" s="59" t="s">
        <v>200</v>
      </c>
      <c r="E138" s="60">
        <v>117.23</v>
      </c>
      <c r="F138" s="61"/>
      <c r="G138" s="62">
        <f t="shared" si="23"/>
        <v>0</v>
      </c>
      <c r="O138" s="17"/>
    </row>
    <row r="139" ht="11.25" customHeight="1">
      <c r="A139" s="19"/>
      <c r="B139" s="57" t="s">
        <v>283</v>
      </c>
      <c r="C139" s="58" t="s">
        <v>284</v>
      </c>
      <c r="D139" s="59" t="s">
        <v>48</v>
      </c>
      <c r="E139" s="60">
        <v>1371.08</v>
      </c>
      <c r="F139" s="61"/>
      <c r="G139" s="62">
        <f t="shared" si="23"/>
        <v>0</v>
      </c>
      <c r="O139" s="17"/>
    </row>
    <row r="140" ht="11.25" customHeight="1">
      <c r="A140" s="19"/>
      <c r="B140" s="57" t="s">
        <v>285</v>
      </c>
      <c r="C140" s="58" t="s">
        <v>266</v>
      </c>
      <c r="D140" s="59" t="s">
        <v>267</v>
      </c>
      <c r="E140" s="60">
        <v>33767.56</v>
      </c>
      <c r="F140" s="61"/>
      <c r="G140" s="62">
        <f t="shared" si="23"/>
        <v>0</v>
      </c>
      <c r="O140" s="17"/>
    </row>
    <row r="141" ht="11.25" customHeight="1">
      <c r="A141" s="45"/>
      <c r="B141" s="46" t="s">
        <v>286</v>
      </c>
      <c r="C141" s="47" t="s">
        <v>287</v>
      </c>
      <c r="D141" s="48"/>
      <c r="E141" s="49"/>
      <c r="F141" s="49"/>
      <c r="G141" s="50">
        <f>SUM(G142:G144)</f>
        <v>0</v>
      </c>
      <c r="O141" s="17"/>
    </row>
    <row r="142" ht="11.25" customHeight="1">
      <c r="A142" s="19"/>
      <c r="B142" s="57" t="s">
        <v>288</v>
      </c>
      <c r="C142" s="58" t="s">
        <v>289</v>
      </c>
      <c r="D142" s="59" t="s">
        <v>200</v>
      </c>
      <c r="E142" s="60">
        <v>193.51</v>
      </c>
      <c r="F142" s="61"/>
      <c r="G142" s="62">
        <f t="shared" ref="G142:G144" si="24">ROUND(E142*F142,2)</f>
        <v>0</v>
      </c>
      <c r="O142" s="17"/>
    </row>
    <row r="143" ht="11.25" customHeight="1">
      <c r="A143" s="19"/>
      <c r="B143" s="57" t="s">
        <v>290</v>
      </c>
      <c r="C143" s="58" t="s">
        <v>291</v>
      </c>
      <c r="D143" s="59" t="s">
        <v>48</v>
      </c>
      <c r="E143" s="60">
        <v>35.4</v>
      </c>
      <c r="F143" s="61"/>
      <c r="G143" s="62">
        <f t="shared" si="24"/>
        <v>0</v>
      </c>
      <c r="O143" s="17"/>
    </row>
    <row r="144" ht="11.25" customHeight="1">
      <c r="A144" s="19"/>
      <c r="B144" s="57" t="s">
        <v>292</v>
      </c>
      <c r="C144" s="58" t="s">
        <v>266</v>
      </c>
      <c r="D144" s="59" t="s">
        <v>267</v>
      </c>
      <c r="E144" s="60">
        <v>22429.07</v>
      </c>
      <c r="F144" s="61"/>
      <c r="G144" s="62">
        <f t="shared" si="24"/>
        <v>0</v>
      </c>
      <c r="O144" s="17"/>
    </row>
    <row r="145" ht="11.25" customHeight="1">
      <c r="A145" s="45"/>
      <c r="B145" s="46" t="s">
        <v>293</v>
      </c>
      <c r="C145" s="47" t="s">
        <v>294</v>
      </c>
      <c r="D145" s="48"/>
      <c r="E145" s="49"/>
      <c r="F145" s="49"/>
      <c r="G145" s="50">
        <f>G146+G150</f>
        <v>0</v>
      </c>
      <c r="O145" s="17"/>
    </row>
    <row r="146" ht="11.25" customHeight="1">
      <c r="A146" s="51"/>
      <c r="B146" s="52" t="s">
        <v>295</v>
      </c>
      <c r="C146" s="53" t="s">
        <v>296</v>
      </c>
      <c r="D146" s="54"/>
      <c r="E146" s="55"/>
      <c r="F146" s="55"/>
      <c r="G146" s="56">
        <f>SUM(G147:G149)</f>
        <v>0</v>
      </c>
      <c r="O146" s="17"/>
    </row>
    <row r="147" ht="11.25" customHeight="1">
      <c r="A147" s="19"/>
      <c r="B147" s="57" t="s">
        <v>297</v>
      </c>
      <c r="C147" s="58" t="s">
        <v>298</v>
      </c>
      <c r="D147" s="59" t="s">
        <v>200</v>
      </c>
      <c r="E147" s="60">
        <v>69.75</v>
      </c>
      <c r="F147" s="61"/>
      <c r="G147" s="62">
        <f t="shared" ref="G147:G149" si="25">ROUND(E147*F147,2)</f>
        <v>0</v>
      </c>
      <c r="O147" s="17"/>
    </row>
    <row r="148" ht="11.25" customHeight="1">
      <c r="A148" s="19"/>
      <c r="B148" s="57" t="s">
        <v>299</v>
      </c>
      <c r="C148" s="58" t="s">
        <v>300</v>
      </c>
      <c r="D148" s="59" t="s">
        <v>48</v>
      </c>
      <c r="E148" s="60">
        <v>1072.04</v>
      </c>
      <c r="F148" s="61"/>
      <c r="G148" s="62">
        <f t="shared" si="25"/>
        <v>0</v>
      </c>
      <c r="O148" s="17"/>
    </row>
    <row r="149" ht="11.25" customHeight="1">
      <c r="A149" s="19"/>
      <c r="B149" s="57" t="s">
        <v>301</v>
      </c>
      <c r="C149" s="58" t="s">
        <v>302</v>
      </c>
      <c r="D149" s="59" t="s">
        <v>267</v>
      </c>
      <c r="E149" s="60">
        <v>2514.3</v>
      </c>
      <c r="F149" s="61"/>
      <c r="G149" s="62">
        <f t="shared" si="25"/>
        <v>0</v>
      </c>
      <c r="O149" s="17"/>
    </row>
    <row r="150" ht="11.25" customHeight="1">
      <c r="A150" s="51"/>
      <c r="B150" s="52" t="s">
        <v>303</v>
      </c>
      <c r="C150" s="53" t="s">
        <v>296</v>
      </c>
      <c r="D150" s="54"/>
      <c r="E150" s="55"/>
      <c r="F150" s="55"/>
      <c r="G150" s="56">
        <f>SUM(G151:G153)</f>
        <v>0</v>
      </c>
      <c r="O150" s="17"/>
    </row>
    <row r="151" ht="11.25" customHeight="1">
      <c r="A151" s="19"/>
      <c r="B151" s="57" t="s">
        <v>304</v>
      </c>
      <c r="C151" s="58" t="s">
        <v>298</v>
      </c>
      <c r="D151" s="59" t="s">
        <v>200</v>
      </c>
      <c r="E151" s="60">
        <v>157.53</v>
      </c>
      <c r="F151" s="61"/>
      <c r="G151" s="62">
        <f t="shared" ref="G151:G153" si="26">ROUND(E151*F151,2)</f>
        <v>0</v>
      </c>
      <c r="O151" s="17"/>
    </row>
    <row r="152" ht="11.25" customHeight="1">
      <c r="A152" s="19"/>
      <c r="B152" s="57" t="s">
        <v>305</v>
      </c>
      <c r="C152" s="58" t="s">
        <v>300</v>
      </c>
      <c r="D152" s="59" t="s">
        <v>48</v>
      </c>
      <c r="E152" s="60">
        <v>1050.2</v>
      </c>
      <c r="F152" s="61"/>
      <c r="G152" s="62">
        <f t="shared" si="26"/>
        <v>0</v>
      </c>
      <c r="O152" s="17"/>
    </row>
    <row r="153" ht="11.25" customHeight="1">
      <c r="A153" s="19"/>
      <c r="B153" s="57" t="s">
        <v>306</v>
      </c>
      <c r="C153" s="58" t="s">
        <v>302</v>
      </c>
      <c r="D153" s="59" t="s">
        <v>267</v>
      </c>
      <c r="E153" s="60">
        <v>3223.25</v>
      </c>
      <c r="F153" s="61"/>
      <c r="G153" s="62">
        <f t="shared" si="26"/>
        <v>0</v>
      </c>
      <c r="O153" s="17"/>
    </row>
    <row r="154" ht="11.25" customHeight="1">
      <c r="A154" s="45"/>
      <c r="B154" s="46" t="s">
        <v>307</v>
      </c>
      <c r="C154" s="47" t="s">
        <v>308</v>
      </c>
      <c r="D154" s="48"/>
      <c r="E154" s="49"/>
      <c r="F154" s="49"/>
      <c r="G154" s="50">
        <f>G155+G159</f>
        <v>0</v>
      </c>
      <c r="O154" s="17"/>
    </row>
    <row r="155" ht="11.25" customHeight="1">
      <c r="A155" s="51"/>
      <c r="B155" s="52" t="s">
        <v>309</v>
      </c>
      <c r="C155" s="53" t="s">
        <v>310</v>
      </c>
      <c r="D155" s="54"/>
      <c r="E155" s="55"/>
      <c r="F155" s="55"/>
      <c r="G155" s="56">
        <f>SUM(G156:G158)</f>
        <v>0</v>
      </c>
      <c r="O155" s="17"/>
    </row>
    <row r="156" ht="11.25" customHeight="1">
      <c r="A156" s="19"/>
      <c r="B156" s="57" t="s">
        <v>311</v>
      </c>
      <c r="C156" s="58" t="s">
        <v>312</v>
      </c>
      <c r="D156" s="59" t="s">
        <v>200</v>
      </c>
      <c r="E156" s="60">
        <v>220.48</v>
      </c>
      <c r="F156" s="61"/>
      <c r="G156" s="62">
        <f t="shared" ref="G156:G158" si="27">ROUND(E156*F156,2)</f>
        <v>0</v>
      </c>
      <c r="O156" s="17"/>
    </row>
    <row r="157" ht="11.25" customHeight="1">
      <c r="A157" s="19"/>
      <c r="B157" s="57" t="s">
        <v>313</v>
      </c>
      <c r="C157" s="58" t="s">
        <v>314</v>
      </c>
      <c r="D157" s="59" t="s">
        <v>48</v>
      </c>
      <c r="E157" s="60">
        <v>2204.79</v>
      </c>
      <c r="F157" s="61"/>
      <c r="G157" s="62">
        <f t="shared" si="27"/>
        <v>0</v>
      </c>
      <c r="O157" s="17"/>
    </row>
    <row r="158" ht="11.25" customHeight="1">
      <c r="A158" s="19"/>
      <c r="B158" s="57" t="s">
        <v>315</v>
      </c>
      <c r="C158" s="58" t="s">
        <v>302</v>
      </c>
      <c r="D158" s="59" t="s">
        <v>267</v>
      </c>
      <c r="E158" s="60">
        <v>28225.26</v>
      </c>
      <c r="F158" s="61"/>
      <c r="G158" s="62">
        <f t="shared" si="27"/>
        <v>0</v>
      </c>
      <c r="O158" s="17"/>
    </row>
    <row r="159" ht="11.25" customHeight="1">
      <c r="A159" s="51"/>
      <c r="B159" s="52" t="s">
        <v>316</v>
      </c>
      <c r="C159" s="53" t="s">
        <v>317</v>
      </c>
      <c r="D159" s="54"/>
      <c r="E159" s="55"/>
      <c r="F159" s="55"/>
      <c r="G159" s="56">
        <f>SUM(G160:G162)</f>
        <v>0</v>
      </c>
      <c r="O159" s="17"/>
    </row>
    <row r="160" ht="11.25" customHeight="1">
      <c r="A160" s="19"/>
      <c r="B160" s="57" t="s">
        <v>318</v>
      </c>
      <c r="C160" s="58" t="s">
        <v>319</v>
      </c>
      <c r="D160" s="59" t="s">
        <v>200</v>
      </c>
      <c r="E160" s="60">
        <v>1051.91</v>
      </c>
      <c r="F160" s="61"/>
      <c r="G160" s="62">
        <f t="shared" ref="G160:G162" si="28">ROUND(E160*F160,2)</f>
        <v>0</v>
      </c>
      <c r="O160" s="17"/>
    </row>
    <row r="161" ht="11.25" customHeight="1">
      <c r="A161" s="19"/>
      <c r="B161" s="57" t="s">
        <v>320</v>
      </c>
      <c r="C161" s="58" t="s">
        <v>321</v>
      </c>
      <c r="D161" s="59" t="s">
        <v>48</v>
      </c>
      <c r="E161" s="60">
        <v>8217.26</v>
      </c>
      <c r="F161" s="61"/>
      <c r="G161" s="62">
        <f t="shared" si="28"/>
        <v>0</v>
      </c>
      <c r="O161" s="17"/>
    </row>
    <row r="162" ht="11.25" customHeight="1">
      <c r="A162" s="19"/>
      <c r="B162" s="57" t="s">
        <v>322</v>
      </c>
      <c r="C162" s="58" t="s">
        <v>302</v>
      </c>
      <c r="D162" s="59" t="s">
        <v>267</v>
      </c>
      <c r="E162" s="60">
        <v>44177.44</v>
      </c>
      <c r="F162" s="61"/>
      <c r="G162" s="62">
        <f t="shared" si="28"/>
        <v>0</v>
      </c>
      <c r="O162" s="17"/>
    </row>
    <row r="163" ht="11.25" customHeight="1">
      <c r="A163" s="45"/>
      <c r="B163" s="46" t="s">
        <v>323</v>
      </c>
      <c r="C163" s="47" t="s">
        <v>324</v>
      </c>
      <c r="D163" s="48"/>
      <c r="E163" s="49"/>
      <c r="F163" s="49"/>
      <c r="G163" s="50">
        <f>G164+G169+G173</f>
        <v>0</v>
      </c>
      <c r="O163" s="17"/>
    </row>
    <row r="164" ht="11.25" customHeight="1">
      <c r="A164" s="51"/>
      <c r="B164" s="52" t="s">
        <v>325</v>
      </c>
      <c r="C164" s="53" t="s">
        <v>326</v>
      </c>
      <c r="D164" s="54"/>
      <c r="E164" s="55"/>
      <c r="F164" s="55"/>
      <c r="G164" s="56">
        <f>SUM(G165:G168)</f>
        <v>0</v>
      </c>
      <c r="O164" s="17"/>
    </row>
    <row r="165" ht="11.25" customHeight="1">
      <c r="A165" s="19"/>
      <c r="B165" s="57" t="s">
        <v>327</v>
      </c>
      <c r="C165" s="58" t="s">
        <v>328</v>
      </c>
      <c r="D165" s="59" t="s">
        <v>200</v>
      </c>
      <c r="E165" s="60">
        <v>499.08</v>
      </c>
      <c r="F165" s="61"/>
      <c r="G165" s="62">
        <f t="shared" ref="G165:G168" si="29">ROUND(E165*F165,2)</f>
        <v>0</v>
      </c>
      <c r="O165" s="17"/>
    </row>
    <row r="166" ht="11.25" customHeight="1">
      <c r="A166" s="19"/>
      <c r="B166" s="57" t="s">
        <v>329</v>
      </c>
      <c r="C166" s="58" t="s">
        <v>330</v>
      </c>
      <c r="D166" s="59" t="s">
        <v>200</v>
      </c>
      <c r="E166" s="60">
        <v>38.32</v>
      </c>
      <c r="F166" s="61"/>
      <c r="G166" s="62">
        <f t="shared" si="29"/>
        <v>0</v>
      </c>
      <c r="O166" s="17"/>
    </row>
    <row r="167" ht="11.25" customHeight="1">
      <c r="A167" s="19"/>
      <c r="B167" s="57" t="s">
        <v>331</v>
      </c>
      <c r="C167" s="58" t="s">
        <v>332</v>
      </c>
      <c r="D167" s="59" t="s">
        <v>48</v>
      </c>
      <c r="E167" s="60">
        <v>3028.05</v>
      </c>
      <c r="F167" s="61"/>
      <c r="G167" s="62">
        <f t="shared" si="29"/>
        <v>0</v>
      </c>
      <c r="O167" s="17"/>
    </row>
    <row r="168" ht="11.25" customHeight="1">
      <c r="A168" s="19"/>
      <c r="B168" s="57" t="s">
        <v>333</v>
      </c>
      <c r="C168" s="58" t="s">
        <v>302</v>
      </c>
      <c r="D168" s="59" t="s">
        <v>267</v>
      </c>
      <c r="E168" s="60">
        <v>96307.35</v>
      </c>
      <c r="F168" s="61"/>
      <c r="G168" s="62">
        <f t="shared" si="29"/>
        <v>0</v>
      </c>
      <c r="O168" s="17"/>
    </row>
    <row r="169" ht="11.25" customHeight="1">
      <c r="A169" s="51"/>
      <c r="B169" s="52" t="s">
        <v>334</v>
      </c>
      <c r="C169" s="53" t="s">
        <v>335</v>
      </c>
      <c r="D169" s="54"/>
      <c r="E169" s="55"/>
      <c r="F169" s="55"/>
      <c r="G169" s="56">
        <f>SUM(G170:G172)</f>
        <v>0</v>
      </c>
      <c r="O169" s="17"/>
    </row>
    <row r="170" ht="11.25" customHeight="1">
      <c r="A170" s="19"/>
      <c r="B170" s="57" t="s">
        <v>336</v>
      </c>
      <c r="C170" s="58" t="s">
        <v>337</v>
      </c>
      <c r="D170" s="59" t="s">
        <v>200</v>
      </c>
      <c r="E170" s="60">
        <v>11.33</v>
      </c>
      <c r="F170" s="61"/>
      <c r="G170" s="62">
        <f t="shared" ref="G170:G172" si="30">ROUND(E170*F170,2)</f>
        <v>0</v>
      </c>
      <c r="O170" s="17"/>
    </row>
    <row r="171" ht="11.25" customHeight="1">
      <c r="A171" s="19"/>
      <c r="B171" s="57" t="s">
        <v>338</v>
      </c>
      <c r="C171" s="58" t="s">
        <v>339</v>
      </c>
      <c r="D171" s="59" t="s">
        <v>48</v>
      </c>
      <c r="E171" s="60">
        <v>183.81</v>
      </c>
      <c r="F171" s="61"/>
      <c r="G171" s="62">
        <f t="shared" si="30"/>
        <v>0</v>
      </c>
      <c r="O171" s="17"/>
    </row>
    <row r="172" ht="11.25" customHeight="1">
      <c r="A172" s="19"/>
      <c r="B172" s="57" t="s">
        <v>340</v>
      </c>
      <c r="C172" s="58" t="s">
        <v>302</v>
      </c>
      <c r="D172" s="59" t="s">
        <v>267</v>
      </c>
      <c r="E172" s="60">
        <v>1948.24</v>
      </c>
      <c r="F172" s="61"/>
      <c r="G172" s="62">
        <f t="shared" si="30"/>
        <v>0</v>
      </c>
      <c r="O172" s="17"/>
    </row>
    <row r="173" ht="11.25" customHeight="1">
      <c r="A173" s="51"/>
      <c r="B173" s="52" t="s">
        <v>341</v>
      </c>
      <c r="C173" s="53" t="s">
        <v>342</v>
      </c>
      <c r="D173" s="54"/>
      <c r="E173" s="55"/>
      <c r="F173" s="55"/>
      <c r="G173" s="56">
        <f>SUM(G174:G176)</f>
        <v>0</v>
      </c>
      <c r="O173" s="17"/>
    </row>
    <row r="174" ht="11.25" customHeight="1">
      <c r="A174" s="19"/>
      <c r="B174" s="57" t="s">
        <v>343</v>
      </c>
      <c r="C174" s="58" t="s">
        <v>344</v>
      </c>
      <c r="D174" s="59" t="s">
        <v>200</v>
      </c>
      <c r="E174" s="60">
        <v>245.49</v>
      </c>
      <c r="F174" s="61"/>
      <c r="G174" s="62">
        <f t="shared" ref="G174:G176" si="31">ROUND(E174*F174,2)</f>
        <v>0</v>
      </c>
      <c r="O174" s="17"/>
    </row>
    <row r="175" ht="11.25" customHeight="1">
      <c r="A175" s="19"/>
      <c r="B175" s="57" t="s">
        <v>345</v>
      </c>
      <c r="C175" s="58" t="s">
        <v>346</v>
      </c>
      <c r="D175" s="59" t="s">
        <v>48</v>
      </c>
      <c r="E175" s="60">
        <v>3708.56</v>
      </c>
      <c r="F175" s="61"/>
      <c r="G175" s="62">
        <f t="shared" si="31"/>
        <v>0</v>
      </c>
      <c r="O175" s="17"/>
    </row>
    <row r="176" ht="11.25" customHeight="1">
      <c r="A176" s="19"/>
      <c r="B176" s="57" t="s">
        <v>347</v>
      </c>
      <c r="C176" s="58" t="s">
        <v>302</v>
      </c>
      <c r="D176" s="59" t="s">
        <v>267</v>
      </c>
      <c r="E176" s="60">
        <v>29221.63</v>
      </c>
      <c r="F176" s="61"/>
      <c r="G176" s="62">
        <f t="shared" si="31"/>
        <v>0</v>
      </c>
      <c r="O176" s="17"/>
    </row>
    <row r="177" ht="11.25" customHeight="1">
      <c r="A177" s="45"/>
      <c r="B177" s="46" t="s">
        <v>348</v>
      </c>
      <c r="C177" s="47" t="s">
        <v>349</v>
      </c>
      <c r="D177" s="48"/>
      <c r="E177" s="49"/>
      <c r="F177" s="49"/>
      <c r="G177" s="50">
        <f>G178+G183+G187</f>
        <v>0</v>
      </c>
      <c r="O177" s="17"/>
    </row>
    <row r="178" ht="11.25" customHeight="1">
      <c r="A178" s="51"/>
      <c r="B178" s="52" t="s">
        <v>350</v>
      </c>
      <c r="C178" s="53" t="s">
        <v>351</v>
      </c>
      <c r="D178" s="54"/>
      <c r="E178" s="55"/>
      <c r="F178" s="55"/>
      <c r="G178" s="56">
        <f>SUM(G179:G182)</f>
        <v>0</v>
      </c>
      <c r="O178" s="17"/>
    </row>
    <row r="179" ht="11.25" customHeight="1">
      <c r="A179" s="19"/>
      <c r="B179" s="57" t="s">
        <v>352</v>
      </c>
      <c r="C179" s="58" t="s">
        <v>353</v>
      </c>
      <c r="D179" s="59" t="s">
        <v>200</v>
      </c>
      <c r="E179" s="60">
        <v>1394.74</v>
      </c>
      <c r="F179" s="61"/>
      <c r="G179" s="62">
        <f t="shared" ref="G179:G182" si="32">ROUND(E179*F179,2)</f>
        <v>0</v>
      </c>
      <c r="O179" s="17"/>
    </row>
    <row r="180" ht="11.25" customHeight="1">
      <c r="A180" s="19"/>
      <c r="B180" s="57" t="s">
        <v>354</v>
      </c>
      <c r="C180" s="58" t="s">
        <v>355</v>
      </c>
      <c r="D180" s="59" t="s">
        <v>200</v>
      </c>
      <c r="E180" s="60">
        <v>108.07</v>
      </c>
      <c r="F180" s="61"/>
      <c r="G180" s="62">
        <f t="shared" si="32"/>
        <v>0</v>
      </c>
      <c r="O180" s="17"/>
    </row>
    <row r="181" ht="11.25" customHeight="1">
      <c r="A181" s="19"/>
      <c r="B181" s="57" t="s">
        <v>356</v>
      </c>
      <c r="C181" s="58" t="s">
        <v>357</v>
      </c>
      <c r="D181" s="59" t="s">
        <v>48</v>
      </c>
      <c r="E181" s="60">
        <v>8625.98</v>
      </c>
      <c r="F181" s="61"/>
      <c r="G181" s="62">
        <f t="shared" si="32"/>
        <v>0</v>
      </c>
      <c r="O181" s="17"/>
    </row>
    <row r="182" ht="11.25" customHeight="1">
      <c r="A182" s="19"/>
      <c r="B182" s="57" t="s">
        <v>358</v>
      </c>
      <c r="C182" s="58" t="s">
        <v>302</v>
      </c>
      <c r="D182" s="59" t="s">
        <v>267</v>
      </c>
      <c r="E182" s="60">
        <v>179362.92</v>
      </c>
      <c r="F182" s="61"/>
      <c r="G182" s="62">
        <f t="shared" si="32"/>
        <v>0</v>
      </c>
      <c r="O182" s="17"/>
    </row>
    <row r="183" ht="11.25" customHeight="1">
      <c r="A183" s="51"/>
      <c r="B183" s="52" t="s">
        <v>359</v>
      </c>
      <c r="C183" s="53" t="s">
        <v>360</v>
      </c>
      <c r="D183" s="54"/>
      <c r="E183" s="55"/>
      <c r="F183" s="55"/>
      <c r="G183" s="56">
        <f>SUM(G184:G186)</f>
        <v>0</v>
      </c>
      <c r="O183" s="17"/>
    </row>
    <row r="184" ht="11.25" customHeight="1">
      <c r="A184" s="19"/>
      <c r="B184" s="57" t="s">
        <v>361</v>
      </c>
      <c r="C184" s="58" t="s">
        <v>362</v>
      </c>
      <c r="D184" s="59" t="s">
        <v>200</v>
      </c>
      <c r="E184" s="60">
        <v>26.81</v>
      </c>
      <c r="F184" s="61"/>
      <c r="G184" s="62">
        <f t="shared" ref="G184:G186" si="33">ROUND(E184*F184,2)</f>
        <v>0</v>
      </c>
      <c r="O184" s="17"/>
    </row>
    <row r="185" ht="11.25" customHeight="1">
      <c r="A185" s="19"/>
      <c r="B185" s="57" t="s">
        <v>363</v>
      </c>
      <c r="C185" s="58" t="s">
        <v>364</v>
      </c>
      <c r="D185" s="59" t="s">
        <v>48</v>
      </c>
      <c r="E185" s="60">
        <v>227.89</v>
      </c>
      <c r="F185" s="61"/>
      <c r="G185" s="62">
        <f t="shared" si="33"/>
        <v>0</v>
      </c>
      <c r="O185" s="17"/>
    </row>
    <row r="186" ht="11.25" customHeight="1">
      <c r="A186" s="19"/>
      <c r="B186" s="57" t="s">
        <v>365</v>
      </c>
      <c r="C186" s="58" t="s">
        <v>302</v>
      </c>
      <c r="D186" s="59" t="s">
        <v>267</v>
      </c>
      <c r="E186" s="60">
        <v>3181.26</v>
      </c>
      <c r="F186" s="61"/>
      <c r="G186" s="62">
        <f t="shared" si="33"/>
        <v>0</v>
      </c>
      <c r="O186" s="17"/>
    </row>
    <row r="187" ht="11.25" customHeight="1">
      <c r="A187" s="51"/>
      <c r="B187" s="52" t="s">
        <v>366</v>
      </c>
      <c r="C187" s="53" t="s">
        <v>367</v>
      </c>
      <c r="D187" s="54"/>
      <c r="E187" s="55"/>
      <c r="F187" s="55"/>
      <c r="G187" s="56">
        <f>SUM(G188:G190)</f>
        <v>0</v>
      </c>
      <c r="O187" s="17"/>
    </row>
    <row r="188" ht="11.25" customHeight="1">
      <c r="A188" s="19"/>
      <c r="B188" s="57" t="s">
        <v>368</v>
      </c>
      <c r="C188" s="58" t="s">
        <v>369</v>
      </c>
      <c r="D188" s="59" t="s">
        <v>200</v>
      </c>
      <c r="E188" s="60">
        <v>65.35</v>
      </c>
      <c r="F188" s="61"/>
      <c r="G188" s="62">
        <f t="shared" ref="G188:G190" si="34">ROUND(E188*F188,2)</f>
        <v>0</v>
      </c>
      <c r="O188" s="17"/>
    </row>
    <row r="189" ht="11.25" customHeight="1">
      <c r="A189" s="19"/>
      <c r="B189" s="57" t="s">
        <v>370</v>
      </c>
      <c r="C189" s="58" t="s">
        <v>371</v>
      </c>
      <c r="D189" s="59" t="s">
        <v>48</v>
      </c>
      <c r="E189" s="60">
        <v>779.21</v>
      </c>
      <c r="F189" s="61"/>
      <c r="G189" s="62">
        <f t="shared" si="34"/>
        <v>0</v>
      </c>
      <c r="O189" s="17"/>
    </row>
    <row r="190" ht="11.25" customHeight="1">
      <c r="A190" s="19"/>
      <c r="B190" s="57" t="s">
        <v>372</v>
      </c>
      <c r="C190" s="58" t="s">
        <v>302</v>
      </c>
      <c r="D190" s="59" t="s">
        <v>267</v>
      </c>
      <c r="E190" s="60">
        <v>6803.81</v>
      </c>
      <c r="F190" s="61"/>
      <c r="G190" s="62">
        <f t="shared" si="34"/>
        <v>0</v>
      </c>
      <c r="O190" s="17"/>
    </row>
    <row r="191" ht="11.25" customHeight="1">
      <c r="A191" s="45"/>
      <c r="B191" s="46" t="s">
        <v>373</v>
      </c>
      <c r="C191" s="47" t="s">
        <v>374</v>
      </c>
      <c r="D191" s="48"/>
      <c r="E191" s="49"/>
      <c r="F191" s="49"/>
      <c r="G191" s="50">
        <f>G192+G197</f>
        <v>0</v>
      </c>
      <c r="O191" s="17"/>
    </row>
    <row r="192" ht="11.25" customHeight="1">
      <c r="A192" s="51"/>
      <c r="B192" s="52" t="s">
        <v>375</v>
      </c>
      <c r="C192" s="53" t="s">
        <v>376</v>
      </c>
      <c r="D192" s="54"/>
      <c r="E192" s="55"/>
      <c r="F192" s="55"/>
      <c r="G192" s="56">
        <f>SUM(G193:G196)</f>
        <v>0</v>
      </c>
      <c r="O192" s="17"/>
    </row>
    <row r="193" ht="11.25" customHeight="1">
      <c r="A193" s="19"/>
      <c r="B193" s="57" t="s">
        <v>377</v>
      </c>
      <c r="C193" s="58" t="s">
        <v>378</v>
      </c>
      <c r="D193" s="59" t="s">
        <v>200</v>
      </c>
      <c r="E193" s="60">
        <v>264.06</v>
      </c>
      <c r="F193" s="61"/>
      <c r="G193" s="62">
        <f t="shared" ref="G193:G196" si="35">ROUND(E193*F193,2)</f>
        <v>0</v>
      </c>
      <c r="O193" s="17"/>
    </row>
    <row r="194" ht="11.25" customHeight="1">
      <c r="A194" s="19"/>
      <c r="B194" s="57" t="s">
        <v>379</v>
      </c>
      <c r="C194" s="58" t="s">
        <v>380</v>
      </c>
      <c r="D194" s="59" t="s">
        <v>200</v>
      </c>
      <c r="E194" s="60">
        <v>439.94</v>
      </c>
      <c r="F194" s="61"/>
      <c r="G194" s="62">
        <f t="shared" si="35"/>
        <v>0</v>
      </c>
      <c r="O194" s="17"/>
    </row>
    <row r="195" ht="11.25" customHeight="1">
      <c r="A195" s="19"/>
      <c r="B195" s="57" t="s">
        <v>381</v>
      </c>
      <c r="C195" s="58" t="s">
        <v>382</v>
      </c>
      <c r="D195" s="59" t="s">
        <v>48</v>
      </c>
      <c r="E195" s="60">
        <v>4269.61</v>
      </c>
      <c r="F195" s="61"/>
      <c r="G195" s="62">
        <f t="shared" si="35"/>
        <v>0</v>
      </c>
      <c r="O195" s="17"/>
    </row>
    <row r="196" ht="11.25" customHeight="1">
      <c r="A196" s="19"/>
      <c r="B196" s="57" t="s">
        <v>383</v>
      </c>
      <c r="C196" s="58" t="s">
        <v>302</v>
      </c>
      <c r="D196" s="59" t="s">
        <v>267</v>
      </c>
      <c r="E196" s="60">
        <v>39704.83</v>
      </c>
      <c r="F196" s="61"/>
      <c r="G196" s="62">
        <f t="shared" si="35"/>
        <v>0</v>
      </c>
      <c r="O196" s="17"/>
    </row>
    <row r="197" ht="11.25" customHeight="1">
      <c r="A197" s="51"/>
      <c r="B197" s="52" t="s">
        <v>384</v>
      </c>
      <c r="C197" s="53" t="s">
        <v>385</v>
      </c>
      <c r="D197" s="54"/>
      <c r="E197" s="55"/>
      <c r="F197" s="55"/>
      <c r="G197" s="56">
        <f>SUM(G198:G201)</f>
        <v>0</v>
      </c>
      <c r="O197" s="17"/>
    </row>
    <row r="198" ht="11.25" customHeight="1">
      <c r="A198" s="19"/>
      <c r="B198" s="57" t="s">
        <v>386</v>
      </c>
      <c r="C198" s="58" t="s">
        <v>387</v>
      </c>
      <c r="D198" s="59" t="s">
        <v>200</v>
      </c>
      <c r="E198" s="60">
        <v>793.79</v>
      </c>
      <c r="F198" s="61"/>
      <c r="G198" s="62">
        <f t="shared" ref="G198:G201" si="36">ROUND(E198*F198,2)</f>
        <v>0</v>
      </c>
      <c r="O198" s="17"/>
    </row>
    <row r="199" ht="11.25" customHeight="1">
      <c r="A199" s="19"/>
      <c r="B199" s="57" t="s">
        <v>388</v>
      </c>
      <c r="C199" s="58" t="s">
        <v>389</v>
      </c>
      <c r="D199" s="59" t="s">
        <v>48</v>
      </c>
      <c r="E199" s="60">
        <v>9071.89</v>
      </c>
      <c r="F199" s="61"/>
      <c r="G199" s="62">
        <f t="shared" si="36"/>
        <v>0</v>
      </c>
      <c r="O199" s="17"/>
    </row>
    <row r="200" ht="11.25" customHeight="1">
      <c r="A200" s="19"/>
      <c r="B200" s="57" t="s">
        <v>390</v>
      </c>
      <c r="C200" s="58" t="s">
        <v>302</v>
      </c>
      <c r="D200" s="59" t="s">
        <v>267</v>
      </c>
      <c r="E200" s="60">
        <v>49054.36</v>
      </c>
      <c r="F200" s="61"/>
      <c r="G200" s="62">
        <f t="shared" si="36"/>
        <v>0</v>
      </c>
      <c r="O200" s="17"/>
    </row>
    <row r="201" ht="11.25" customHeight="1">
      <c r="A201" s="19"/>
      <c r="B201" s="57" t="s">
        <v>391</v>
      </c>
      <c r="C201" s="58" t="s">
        <v>392</v>
      </c>
      <c r="D201" s="59" t="s">
        <v>100</v>
      </c>
      <c r="E201" s="60">
        <v>75569.0</v>
      </c>
      <c r="F201" s="61"/>
      <c r="G201" s="62">
        <f t="shared" si="36"/>
        <v>0</v>
      </c>
      <c r="O201" s="17"/>
    </row>
    <row r="202" ht="11.25" customHeight="1">
      <c r="A202" s="45"/>
      <c r="B202" s="46" t="s">
        <v>393</v>
      </c>
      <c r="C202" s="47" t="s">
        <v>394</v>
      </c>
      <c r="D202" s="48"/>
      <c r="E202" s="49"/>
      <c r="F202" s="49"/>
      <c r="G202" s="50">
        <f>SUM(G203:G205)</f>
        <v>0</v>
      </c>
      <c r="O202" s="17"/>
    </row>
    <row r="203" ht="11.25" customHeight="1">
      <c r="A203" s="19"/>
      <c r="B203" s="57" t="s">
        <v>395</v>
      </c>
      <c r="C203" s="58" t="s">
        <v>396</v>
      </c>
      <c r="D203" s="59" t="s">
        <v>200</v>
      </c>
      <c r="E203" s="60">
        <v>40.85</v>
      </c>
      <c r="F203" s="61"/>
      <c r="G203" s="62">
        <f t="shared" ref="G203:G205" si="37">ROUND(E203*F203,2)</f>
        <v>0</v>
      </c>
      <c r="O203" s="17"/>
    </row>
    <row r="204" ht="11.25" customHeight="1">
      <c r="A204" s="19"/>
      <c r="B204" s="57" t="s">
        <v>397</v>
      </c>
      <c r="C204" s="58" t="s">
        <v>398</v>
      </c>
      <c r="D204" s="59" t="s">
        <v>48</v>
      </c>
      <c r="E204" s="60">
        <v>176.37</v>
      </c>
      <c r="F204" s="61"/>
      <c r="G204" s="62">
        <f t="shared" si="37"/>
        <v>0</v>
      </c>
      <c r="O204" s="17"/>
    </row>
    <row r="205" ht="11.25" customHeight="1">
      <c r="A205" s="19"/>
      <c r="B205" s="57" t="s">
        <v>399</v>
      </c>
      <c r="C205" s="58" t="s">
        <v>266</v>
      </c>
      <c r="D205" s="59" t="s">
        <v>267</v>
      </c>
      <c r="E205" s="60">
        <v>4141.38</v>
      </c>
      <c r="F205" s="61"/>
      <c r="G205" s="62">
        <f t="shared" si="37"/>
        <v>0</v>
      </c>
      <c r="O205" s="17"/>
    </row>
    <row r="206" ht="11.25" customHeight="1">
      <c r="A206" s="45"/>
      <c r="B206" s="46" t="s">
        <v>400</v>
      </c>
      <c r="C206" s="47" t="s">
        <v>401</v>
      </c>
      <c r="D206" s="48"/>
      <c r="E206" s="49"/>
      <c r="F206" s="49"/>
      <c r="G206" s="50">
        <f>SUM(G207:G209)</f>
        <v>0</v>
      </c>
      <c r="O206" s="17"/>
    </row>
    <row r="207" ht="11.25" customHeight="1">
      <c r="A207" s="19"/>
      <c r="B207" s="57" t="s">
        <v>402</v>
      </c>
      <c r="C207" s="58" t="s">
        <v>403</v>
      </c>
      <c r="D207" s="59" t="s">
        <v>200</v>
      </c>
      <c r="E207" s="60">
        <v>252.56</v>
      </c>
      <c r="F207" s="61"/>
      <c r="G207" s="62">
        <f t="shared" ref="G207:G209" si="38">ROUND(E207*F207,2)</f>
        <v>0</v>
      </c>
      <c r="O207" s="17"/>
    </row>
    <row r="208" ht="11.25" customHeight="1">
      <c r="A208" s="19"/>
      <c r="B208" s="57" t="s">
        <v>404</v>
      </c>
      <c r="C208" s="58" t="s">
        <v>405</v>
      </c>
      <c r="D208" s="59" t="s">
        <v>48</v>
      </c>
      <c r="E208" s="60">
        <v>1269.65</v>
      </c>
      <c r="F208" s="61"/>
      <c r="G208" s="62">
        <f t="shared" si="38"/>
        <v>0</v>
      </c>
      <c r="O208" s="17"/>
    </row>
    <row r="209" ht="11.25" customHeight="1">
      <c r="A209" s="19"/>
      <c r="B209" s="57" t="s">
        <v>406</v>
      </c>
      <c r="C209" s="58" t="s">
        <v>266</v>
      </c>
      <c r="D209" s="59" t="s">
        <v>267</v>
      </c>
      <c r="E209" s="60">
        <v>16207.64</v>
      </c>
      <c r="F209" s="61"/>
      <c r="G209" s="62">
        <f t="shared" si="38"/>
        <v>0</v>
      </c>
      <c r="O209" s="17"/>
    </row>
    <row r="210" ht="11.25" customHeight="1">
      <c r="A210" s="45"/>
      <c r="B210" s="46" t="s">
        <v>407</v>
      </c>
      <c r="C210" s="47" t="s">
        <v>408</v>
      </c>
      <c r="D210" s="48"/>
      <c r="E210" s="49"/>
      <c r="F210" s="49"/>
      <c r="G210" s="50">
        <f>SUM(G211:G213)</f>
        <v>0</v>
      </c>
      <c r="O210" s="17"/>
    </row>
    <row r="211" ht="11.25" customHeight="1">
      <c r="A211" s="19"/>
      <c r="B211" s="57" t="s">
        <v>409</v>
      </c>
      <c r="C211" s="58" t="s">
        <v>410</v>
      </c>
      <c r="D211" s="59" t="s">
        <v>200</v>
      </c>
      <c r="E211" s="60">
        <v>130.92</v>
      </c>
      <c r="F211" s="61"/>
      <c r="G211" s="62">
        <f t="shared" ref="G211:G213" si="39">ROUND(E211*F211,2)</f>
        <v>0</v>
      </c>
      <c r="O211" s="17"/>
    </row>
    <row r="212" ht="11.25" customHeight="1">
      <c r="A212" s="19"/>
      <c r="B212" s="57" t="s">
        <v>411</v>
      </c>
      <c r="C212" s="58" t="s">
        <v>412</v>
      </c>
      <c r="D212" s="59" t="s">
        <v>48</v>
      </c>
      <c r="E212" s="60">
        <v>1666.28</v>
      </c>
      <c r="F212" s="61"/>
      <c r="G212" s="62">
        <f t="shared" si="39"/>
        <v>0</v>
      </c>
      <c r="O212" s="17"/>
    </row>
    <row r="213" ht="11.25" customHeight="1">
      <c r="A213" s="19"/>
      <c r="B213" s="57" t="s">
        <v>413</v>
      </c>
      <c r="C213" s="58" t="s">
        <v>266</v>
      </c>
      <c r="D213" s="59" t="s">
        <v>267</v>
      </c>
      <c r="E213" s="60">
        <v>8294.58</v>
      </c>
      <c r="F213" s="61"/>
      <c r="G213" s="62">
        <f t="shared" si="39"/>
        <v>0</v>
      </c>
      <c r="O213" s="17"/>
    </row>
    <row r="214" ht="11.25" customHeight="1">
      <c r="A214" s="45"/>
      <c r="B214" s="46" t="s">
        <v>414</v>
      </c>
      <c r="C214" s="47" t="s">
        <v>415</v>
      </c>
      <c r="D214" s="48"/>
      <c r="E214" s="49"/>
      <c r="F214" s="49"/>
      <c r="G214" s="50">
        <f>SUM(G215:G217)</f>
        <v>0</v>
      </c>
      <c r="O214" s="17"/>
    </row>
    <row r="215" ht="11.25" customHeight="1">
      <c r="A215" s="19"/>
      <c r="B215" s="57" t="s">
        <v>416</v>
      </c>
      <c r="C215" s="58" t="s">
        <v>417</v>
      </c>
      <c r="D215" s="59" t="s">
        <v>200</v>
      </c>
      <c r="E215" s="60">
        <v>44.9</v>
      </c>
      <c r="F215" s="61"/>
      <c r="G215" s="62">
        <f t="shared" ref="G215:G217" si="40">ROUND(E215*F215,2)</f>
        <v>0</v>
      </c>
      <c r="O215" s="17"/>
    </row>
    <row r="216" ht="11.25" customHeight="1">
      <c r="A216" s="19"/>
      <c r="B216" s="57" t="s">
        <v>418</v>
      </c>
      <c r="C216" s="58" t="s">
        <v>419</v>
      </c>
      <c r="D216" s="59" t="s">
        <v>48</v>
      </c>
      <c r="E216" s="60">
        <v>598.65</v>
      </c>
      <c r="F216" s="61"/>
      <c r="G216" s="62">
        <f t="shared" si="40"/>
        <v>0</v>
      </c>
      <c r="O216" s="17"/>
    </row>
    <row r="217" ht="11.25" customHeight="1">
      <c r="A217" s="19"/>
      <c r="B217" s="57" t="s">
        <v>420</v>
      </c>
      <c r="C217" s="58" t="s">
        <v>266</v>
      </c>
      <c r="D217" s="59" t="s">
        <v>267</v>
      </c>
      <c r="E217" s="60">
        <v>1855.09</v>
      </c>
      <c r="F217" s="61"/>
      <c r="G217" s="62">
        <f t="shared" si="40"/>
        <v>0</v>
      </c>
      <c r="O217" s="17"/>
    </row>
    <row r="218" ht="11.25" customHeight="1">
      <c r="A218" s="45"/>
      <c r="B218" s="46" t="s">
        <v>421</v>
      </c>
      <c r="C218" s="47" t="s">
        <v>422</v>
      </c>
      <c r="D218" s="48"/>
      <c r="E218" s="49"/>
      <c r="F218" s="49"/>
      <c r="G218" s="50">
        <f>SUM(G219:G221)</f>
        <v>0</v>
      </c>
      <c r="O218" s="17"/>
    </row>
    <row r="219" ht="11.25" customHeight="1">
      <c r="A219" s="19"/>
      <c r="B219" s="57" t="s">
        <v>423</v>
      </c>
      <c r="C219" s="58" t="s">
        <v>424</v>
      </c>
      <c r="D219" s="59" t="s">
        <v>200</v>
      </c>
      <c r="E219" s="60">
        <v>13.8</v>
      </c>
      <c r="F219" s="61"/>
      <c r="G219" s="62">
        <f t="shared" ref="G219:G221" si="41">ROUND(E219*F219,2)</f>
        <v>0</v>
      </c>
      <c r="O219" s="17"/>
    </row>
    <row r="220" ht="11.25" customHeight="1">
      <c r="A220" s="19"/>
      <c r="B220" s="57" t="s">
        <v>425</v>
      </c>
      <c r="C220" s="58" t="s">
        <v>426</v>
      </c>
      <c r="D220" s="59" t="s">
        <v>48</v>
      </c>
      <c r="E220" s="60">
        <v>98.14</v>
      </c>
      <c r="F220" s="61"/>
      <c r="G220" s="62">
        <f t="shared" si="41"/>
        <v>0</v>
      </c>
      <c r="O220" s="17"/>
    </row>
    <row r="221" ht="11.25" customHeight="1">
      <c r="A221" s="19"/>
      <c r="B221" s="57" t="s">
        <v>427</v>
      </c>
      <c r="C221" s="58" t="s">
        <v>266</v>
      </c>
      <c r="D221" s="59" t="s">
        <v>267</v>
      </c>
      <c r="E221" s="60">
        <v>836.2</v>
      </c>
      <c r="F221" s="61"/>
      <c r="G221" s="62">
        <f t="shared" si="41"/>
        <v>0</v>
      </c>
      <c r="O221" s="17"/>
    </row>
    <row r="222" ht="11.25" customHeight="1">
      <c r="A222" s="45"/>
      <c r="B222" s="46" t="s">
        <v>428</v>
      </c>
      <c r="C222" s="47" t="s">
        <v>429</v>
      </c>
      <c r="D222" s="48"/>
      <c r="E222" s="49"/>
      <c r="F222" s="49"/>
      <c r="G222" s="50">
        <f>SUM(G223:G225)</f>
        <v>0</v>
      </c>
      <c r="O222" s="17"/>
    </row>
    <row r="223" ht="11.25" customHeight="1">
      <c r="A223" s="19"/>
      <c r="B223" s="57" t="s">
        <v>430</v>
      </c>
      <c r="C223" s="58" t="s">
        <v>431</v>
      </c>
      <c r="D223" s="59" t="s">
        <v>200</v>
      </c>
      <c r="E223" s="60">
        <v>155.51</v>
      </c>
      <c r="F223" s="61"/>
      <c r="G223" s="62">
        <f t="shared" ref="G223:G225" si="42">ROUND(E223*F223,2)</f>
        <v>0</v>
      </c>
      <c r="O223" s="17"/>
    </row>
    <row r="224" ht="11.25" customHeight="1">
      <c r="A224" s="19"/>
      <c r="B224" s="57" t="s">
        <v>432</v>
      </c>
      <c r="C224" s="58" t="s">
        <v>433</v>
      </c>
      <c r="D224" s="59" t="s">
        <v>48</v>
      </c>
      <c r="E224" s="60">
        <v>532.17</v>
      </c>
      <c r="F224" s="61"/>
      <c r="G224" s="62">
        <f t="shared" si="42"/>
        <v>0</v>
      </c>
      <c r="O224" s="17"/>
    </row>
    <row r="225" ht="11.25" customHeight="1">
      <c r="A225" s="19"/>
      <c r="B225" s="57" t="s">
        <v>434</v>
      </c>
      <c r="C225" s="58" t="s">
        <v>266</v>
      </c>
      <c r="D225" s="59" t="s">
        <v>267</v>
      </c>
      <c r="E225" s="60">
        <v>27040.3</v>
      </c>
      <c r="F225" s="61"/>
      <c r="G225" s="62">
        <f t="shared" si="42"/>
        <v>0</v>
      </c>
      <c r="O225" s="17"/>
    </row>
    <row r="226" ht="11.25" customHeight="1">
      <c r="A226" s="45"/>
      <c r="B226" s="46" t="s">
        <v>435</v>
      </c>
      <c r="C226" s="47" t="s">
        <v>436</v>
      </c>
      <c r="D226" s="48"/>
      <c r="E226" s="49"/>
      <c r="F226" s="49"/>
      <c r="G226" s="50">
        <f>SUM(G227:G229)</f>
        <v>0</v>
      </c>
      <c r="O226" s="17"/>
    </row>
    <row r="227" ht="11.25" customHeight="1">
      <c r="A227" s="19"/>
      <c r="B227" s="57" t="s">
        <v>437</v>
      </c>
      <c r="C227" s="58" t="s">
        <v>438</v>
      </c>
      <c r="D227" s="59" t="s">
        <v>200</v>
      </c>
      <c r="E227" s="60">
        <v>148.28</v>
      </c>
      <c r="F227" s="61"/>
      <c r="G227" s="62">
        <f t="shared" ref="G227:G229" si="43">ROUND(E227*F227,2)</f>
        <v>0</v>
      </c>
      <c r="O227" s="17"/>
    </row>
    <row r="228" ht="11.25" customHeight="1">
      <c r="A228" s="19"/>
      <c r="B228" s="57" t="s">
        <v>439</v>
      </c>
      <c r="C228" s="58" t="s">
        <v>440</v>
      </c>
      <c r="D228" s="59" t="s">
        <v>48</v>
      </c>
      <c r="E228" s="60">
        <v>456.25</v>
      </c>
      <c r="F228" s="61"/>
      <c r="G228" s="62">
        <f t="shared" si="43"/>
        <v>0</v>
      </c>
      <c r="O228" s="17"/>
    </row>
    <row r="229" ht="11.25" customHeight="1">
      <c r="A229" s="19"/>
      <c r="B229" s="57" t="s">
        <v>441</v>
      </c>
      <c r="C229" s="58" t="s">
        <v>266</v>
      </c>
      <c r="D229" s="59" t="s">
        <v>267</v>
      </c>
      <c r="E229" s="60">
        <v>29966.71</v>
      </c>
      <c r="F229" s="61"/>
      <c r="G229" s="62">
        <f t="shared" si="43"/>
        <v>0</v>
      </c>
      <c r="O229" s="17"/>
    </row>
    <row r="230" ht="11.25" customHeight="1">
      <c r="A230" s="45"/>
      <c r="B230" s="46" t="s">
        <v>442</v>
      </c>
      <c r="C230" s="47" t="s">
        <v>443</v>
      </c>
      <c r="D230" s="48"/>
      <c r="E230" s="49"/>
      <c r="F230" s="49"/>
      <c r="G230" s="50">
        <f>SUM(G231:G233)</f>
        <v>0</v>
      </c>
      <c r="O230" s="17"/>
    </row>
    <row r="231" ht="11.25" customHeight="1">
      <c r="A231" s="19"/>
      <c r="B231" s="57" t="s">
        <v>444</v>
      </c>
      <c r="C231" s="58" t="s">
        <v>445</v>
      </c>
      <c r="D231" s="59" t="s">
        <v>200</v>
      </c>
      <c r="E231" s="60">
        <v>37.2</v>
      </c>
      <c r="F231" s="61"/>
      <c r="G231" s="62">
        <f t="shared" ref="G231:G233" si="44">ROUND(E231*F231,2)</f>
        <v>0</v>
      </c>
      <c r="O231" s="17"/>
    </row>
    <row r="232" ht="11.25" customHeight="1">
      <c r="A232" s="19"/>
      <c r="B232" s="57" t="s">
        <v>446</v>
      </c>
      <c r="C232" s="58" t="s">
        <v>447</v>
      </c>
      <c r="D232" s="59" t="s">
        <v>48</v>
      </c>
      <c r="E232" s="60">
        <v>25.4</v>
      </c>
      <c r="F232" s="61"/>
      <c r="G232" s="62">
        <f t="shared" si="44"/>
        <v>0</v>
      </c>
      <c r="O232" s="17"/>
    </row>
    <row r="233" ht="11.25" customHeight="1">
      <c r="A233" s="19"/>
      <c r="B233" s="57" t="s">
        <v>448</v>
      </c>
      <c r="C233" s="58" t="s">
        <v>266</v>
      </c>
      <c r="D233" s="59" t="s">
        <v>267</v>
      </c>
      <c r="E233" s="60">
        <v>1242.86</v>
      </c>
      <c r="F233" s="61"/>
      <c r="G233" s="62">
        <f t="shared" si="44"/>
        <v>0</v>
      </c>
      <c r="O233" s="17"/>
    </row>
    <row r="234" ht="11.25" customHeight="1">
      <c r="A234" s="45"/>
      <c r="B234" s="46" t="s">
        <v>449</v>
      </c>
      <c r="C234" s="47" t="s">
        <v>450</v>
      </c>
      <c r="D234" s="48"/>
      <c r="E234" s="49"/>
      <c r="F234" s="49"/>
      <c r="G234" s="50">
        <f>SUM(G235:G237)</f>
        <v>0</v>
      </c>
      <c r="O234" s="17"/>
    </row>
    <row r="235" ht="11.25" customHeight="1">
      <c r="A235" s="19"/>
      <c r="B235" s="57" t="s">
        <v>451</v>
      </c>
      <c r="C235" s="58" t="s">
        <v>452</v>
      </c>
      <c r="D235" s="59" t="s">
        <v>200</v>
      </c>
      <c r="E235" s="60">
        <v>20.73</v>
      </c>
      <c r="F235" s="61"/>
      <c r="G235" s="62">
        <f t="shared" ref="G235:G237" si="45">ROUND(E235*F235,2)</f>
        <v>0</v>
      </c>
      <c r="O235" s="17"/>
    </row>
    <row r="236" ht="11.25" customHeight="1">
      <c r="A236" s="19"/>
      <c r="B236" s="57" t="s">
        <v>453</v>
      </c>
      <c r="C236" s="58" t="s">
        <v>454</v>
      </c>
      <c r="D236" s="59" t="s">
        <v>48</v>
      </c>
      <c r="E236" s="60">
        <v>155.08</v>
      </c>
      <c r="F236" s="61"/>
      <c r="G236" s="62">
        <f t="shared" si="45"/>
        <v>0</v>
      </c>
      <c r="O236" s="17"/>
    </row>
    <row r="237" ht="11.25" customHeight="1">
      <c r="A237" s="19"/>
      <c r="B237" s="57" t="s">
        <v>455</v>
      </c>
      <c r="C237" s="58" t="s">
        <v>266</v>
      </c>
      <c r="D237" s="59" t="s">
        <v>267</v>
      </c>
      <c r="E237" s="60">
        <v>1283.12</v>
      </c>
      <c r="F237" s="61"/>
      <c r="G237" s="62">
        <f t="shared" si="45"/>
        <v>0</v>
      </c>
      <c r="O237" s="17"/>
    </row>
    <row r="238" ht="11.25" customHeight="1">
      <c r="A238" s="45"/>
      <c r="B238" s="46" t="s">
        <v>456</v>
      </c>
      <c r="C238" s="47" t="s">
        <v>457</v>
      </c>
      <c r="D238" s="48"/>
      <c r="E238" s="49"/>
      <c r="F238" s="49"/>
      <c r="G238" s="50">
        <f>SUM(G239:G241)</f>
        <v>0</v>
      </c>
      <c r="O238" s="17"/>
    </row>
    <row r="239" ht="11.25" customHeight="1">
      <c r="A239" s="19"/>
      <c r="B239" s="57" t="s">
        <v>458</v>
      </c>
      <c r="C239" s="58" t="s">
        <v>459</v>
      </c>
      <c r="D239" s="59" t="s">
        <v>200</v>
      </c>
      <c r="E239" s="60">
        <v>2.12</v>
      </c>
      <c r="F239" s="61"/>
      <c r="G239" s="62">
        <f t="shared" ref="G239:G241" si="46">ROUND(E239*F239,2)</f>
        <v>0</v>
      </c>
      <c r="O239" s="17"/>
    </row>
    <row r="240" ht="11.25" customHeight="1">
      <c r="A240" s="19"/>
      <c r="B240" s="57" t="s">
        <v>460</v>
      </c>
      <c r="C240" s="58" t="s">
        <v>461</v>
      </c>
      <c r="D240" s="59" t="s">
        <v>48</v>
      </c>
      <c r="E240" s="60">
        <v>23.09</v>
      </c>
      <c r="F240" s="61"/>
      <c r="G240" s="62">
        <f t="shared" si="46"/>
        <v>0</v>
      </c>
      <c r="O240" s="17"/>
    </row>
    <row r="241" ht="11.25" customHeight="1">
      <c r="A241" s="19"/>
      <c r="B241" s="57" t="s">
        <v>462</v>
      </c>
      <c r="C241" s="58" t="s">
        <v>266</v>
      </c>
      <c r="D241" s="59" t="s">
        <v>267</v>
      </c>
      <c r="E241" s="60">
        <v>69.98</v>
      </c>
      <c r="F241" s="61"/>
      <c r="G241" s="62">
        <f t="shared" si="46"/>
        <v>0</v>
      </c>
      <c r="O241" s="17"/>
    </row>
    <row r="242" ht="11.25" customHeight="1">
      <c r="A242" s="45"/>
      <c r="B242" s="46" t="s">
        <v>463</v>
      </c>
      <c r="C242" s="47" t="s">
        <v>464</v>
      </c>
      <c r="D242" s="48"/>
      <c r="E242" s="49"/>
      <c r="F242" s="49"/>
      <c r="G242" s="50">
        <f>SUM(G243:G245)</f>
        <v>0</v>
      </c>
      <c r="O242" s="17"/>
    </row>
    <row r="243" ht="11.25" customHeight="1">
      <c r="A243" s="19"/>
      <c r="B243" s="57" t="s">
        <v>465</v>
      </c>
      <c r="C243" s="58" t="s">
        <v>466</v>
      </c>
      <c r="D243" s="59" t="s">
        <v>200</v>
      </c>
      <c r="E243" s="60">
        <v>1.73</v>
      </c>
      <c r="F243" s="61"/>
      <c r="G243" s="62">
        <f t="shared" ref="G243:G245" si="47">ROUND(E243*F243,2)</f>
        <v>0</v>
      </c>
      <c r="O243" s="17"/>
    </row>
    <row r="244" ht="11.25" customHeight="1">
      <c r="A244" s="19"/>
      <c r="B244" s="57" t="s">
        <v>467</v>
      </c>
      <c r="C244" s="58" t="s">
        <v>468</v>
      </c>
      <c r="D244" s="59" t="s">
        <v>48</v>
      </c>
      <c r="E244" s="60">
        <v>20.13</v>
      </c>
      <c r="F244" s="61"/>
      <c r="G244" s="62">
        <f t="shared" si="47"/>
        <v>0</v>
      </c>
      <c r="O244" s="17"/>
    </row>
    <row r="245" ht="11.25" customHeight="1">
      <c r="A245" s="19"/>
      <c r="B245" s="57" t="s">
        <v>469</v>
      </c>
      <c r="C245" s="58" t="s">
        <v>266</v>
      </c>
      <c r="D245" s="59" t="s">
        <v>267</v>
      </c>
      <c r="E245" s="60">
        <v>63.44</v>
      </c>
      <c r="F245" s="61"/>
      <c r="G245" s="62">
        <f t="shared" si="47"/>
        <v>0</v>
      </c>
      <c r="O245" s="17"/>
    </row>
    <row r="246" ht="11.25" customHeight="1">
      <c r="A246" s="45"/>
      <c r="B246" s="46" t="s">
        <v>470</v>
      </c>
      <c r="C246" s="47" t="s">
        <v>471</v>
      </c>
      <c r="D246" s="48"/>
      <c r="E246" s="49"/>
      <c r="F246" s="49"/>
      <c r="G246" s="50">
        <f>SUM(G247:G249)</f>
        <v>0</v>
      </c>
      <c r="O246" s="17"/>
    </row>
    <row r="247" ht="11.25" customHeight="1">
      <c r="A247" s="19"/>
      <c r="B247" s="57" t="s">
        <v>472</v>
      </c>
      <c r="C247" s="58" t="s">
        <v>473</v>
      </c>
      <c r="D247" s="59" t="s">
        <v>200</v>
      </c>
      <c r="E247" s="60">
        <v>2.03</v>
      </c>
      <c r="F247" s="61"/>
      <c r="G247" s="62">
        <f t="shared" ref="G247:G249" si="48">ROUND(E247*F247,2)</f>
        <v>0</v>
      </c>
      <c r="O247" s="17"/>
    </row>
    <row r="248" ht="11.25" customHeight="1">
      <c r="A248" s="19"/>
      <c r="B248" s="57" t="s">
        <v>474</v>
      </c>
      <c r="C248" s="58" t="s">
        <v>475</v>
      </c>
      <c r="D248" s="59" t="s">
        <v>48</v>
      </c>
      <c r="E248" s="60">
        <v>23.53</v>
      </c>
      <c r="F248" s="61"/>
      <c r="G248" s="62">
        <f t="shared" si="48"/>
        <v>0</v>
      </c>
      <c r="O248" s="17"/>
    </row>
    <row r="249" ht="11.25" customHeight="1">
      <c r="A249" s="19"/>
      <c r="B249" s="57" t="s">
        <v>476</v>
      </c>
      <c r="C249" s="58" t="s">
        <v>266</v>
      </c>
      <c r="D249" s="59" t="s">
        <v>267</v>
      </c>
      <c r="E249" s="60">
        <v>61.67</v>
      </c>
      <c r="F249" s="61"/>
      <c r="G249" s="62">
        <f t="shared" si="48"/>
        <v>0</v>
      </c>
      <c r="O249" s="17"/>
    </row>
    <row r="250" ht="11.25" customHeight="1">
      <c r="A250" s="45"/>
      <c r="B250" s="46" t="s">
        <v>477</v>
      </c>
      <c r="C250" s="47" t="s">
        <v>478</v>
      </c>
      <c r="D250" s="48"/>
      <c r="E250" s="49"/>
      <c r="F250" s="49"/>
      <c r="G250" s="50">
        <f>SUM(G251:G253)</f>
        <v>0</v>
      </c>
      <c r="O250" s="17"/>
    </row>
    <row r="251" ht="11.25" customHeight="1">
      <c r="A251" s="19"/>
      <c r="B251" s="57" t="s">
        <v>479</v>
      </c>
      <c r="C251" s="58" t="s">
        <v>480</v>
      </c>
      <c r="D251" s="59" t="s">
        <v>200</v>
      </c>
      <c r="E251" s="60">
        <v>4.54</v>
      </c>
      <c r="F251" s="61"/>
      <c r="G251" s="62">
        <f t="shared" ref="G251:G253" si="49">ROUND(E251*F251,2)</f>
        <v>0</v>
      </c>
      <c r="O251" s="17"/>
    </row>
    <row r="252" ht="11.25" customHeight="1">
      <c r="A252" s="19"/>
      <c r="B252" s="57" t="s">
        <v>481</v>
      </c>
      <c r="C252" s="58" t="s">
        <v>482</v>
      </c>
      <c r="D252" s="59" t="s">
        <v>48</v>
      </c>
      <c r="E252" s="60">
        <v>59.35</v>
      </c>
      <c r="F252" s="61"/>
      <c r="G252" s="62">
        <f t="shared" si="49"/>
        <v>0</v>
      </c>
      <c r="O252" s="17"/>
    </row>
    <row r="253" ht="11.25" customHeight="1">
      <c r="A253" s="19"/>
      <c r="B253" s="57" t="s">
        <v>483</v>
      </c>
      <c r="C253" s="58" t="s">
        <v>266</v>
      </c>
      <c r="D253" s="59" t="s">
        <v>267</v>
      </c>
      <c r="E253" s="60">
        <v>195.23</v>
      </c>
      <c r="F253" s="61"/>
      <c r="G253" s="62">
        <f t="shared" si="49"/>
        <v>0</v>
      </c>
      <c r="O253" s="17"/>
    </row>
    <row r="254" ht="11.25" customHeight="1">
      <c r="A254" s="45"/>
      <c r="B254" s="46" t="s">
        <v>484</v>
      </c>
      <c r="C254" s="47" t="s">
        <v>485</v>
      </c>
      <c r="D254" s="48"/>
      <c r="E254" s="49"/>
      <c r="F254" s="49"/>
      <c r="G254" s="50">
        <f>SUM(G255:G257)</f>
        <v>0</v>
      </c>
      <c r="O254" s="17"/>
    </row>
    <row r="255" ht="11.25" customHeight="1">
      <c r="A255" s="19"/>
      <c r="B255" s="57" t="s">
        <v>486</v>
      </c>
      <c r="C255" s="58" t="s">
        <v>487</v>
      </c>
      <c r="D255" s="59" t="s">
        <v>200</v>
      </c>
      <c r="E255" s="60">
        <v>20.06</v>
      </c>
      <c r="F255" s="61"/>
      <c r="G255" s="62">
        <f t="shared" ref="G255:G257" si="50">ROUND(E255*F255,2)</f>
        <v>0</v>
      </c>
      <c r="O255" s="17"/>
    </row>
    <row r="256" ht="11.25" customHeight="1">
      <c r="A256" s="19"/>
      <c r="B256" s="57" t="s">
        <v>488</v>
      </c>
      <c r="C256" s="58" t="s">
        <v>489</v>
      </c>
      <c r="D256" s="59" t="s">
        <v>48</v>
      </c>
      <c r="E256" s="60">
        <v>177.31</v>
      </c>
      <c r="F256" s="61"/>
      <c r="G256" s="62">
        <f t="shared" si="50"/>
        <v>0</v>
      </c>
      <c r="O256" s="17"/>
    </row>
    <row r="257" ht="11.25" customHeight="1">
      <c r="A257" s="19"/>
      <c r="B257" s="57" t="s">
        <v>490</v>
      </c>
      <c r="C257" s="58" t="s">
        <v>266</v>
      </c>
      <c r="D257" s="59" t="s">
        <v>267</v>
      </c>
      <c r="E257" s="60">
        <v>130.37</v>
      </c>
      <c r="F257" s="61"/>
      <c r="G257" s="62">
        <f t="shared" si="50"/>
        <v>0</v>
      </c>
      <c r="O257" s="17"/>
    </row>
    <row r="258" ht="11.25" customHeight="1">
      <c r="A258" s="45"/>
      <c r="B258" s="46" t="s">
        <v>491</v>
      </c>
      <c r="C258" s="47" t="s">
        <v>492</v>
      </c>
      <c r="D258" s="48"/>
      <c r="E258" s="49"/>
      <c r="F258" s="49"/>
      <c r="G258" s="50">
        <f>SUM(G259:G261)</f>
        <v>0</v>
      </c>
      <c r="O258" s="17"/>
    </row>
    <row r="259" ht="11.25" customHeight="1">
      <c r="A259" s="19"/>
      <c r="B259" s="57" t="s">
        <v>493</v>
      </c>
      <c r="C259" s="58" t="s">
        <v>494</v>
      </c>
      <c r="D259" s="59" t="s">
        <v>200</v>
      </c>
      <c r="E259" s="60">
        <v>10.08</v>
      </c>
      <c r="F259" s="61"/>
      <c r="G259" s="62">
        <f t="shared" ref="G259:G261" si="51">ROUND(E259*F259,2)</f>
        <v>0</v>
      </c>
      <c r="O259" s="17"/>
    </row>
    <row r="260" ht="11.25" customHeight="1">
      <c r="A260" s="19"/>
      <c r="B260" s="57" t="s">
        <v>495</v>
      </c>
      <c r="C260" s="58" t="s">
        <v>496</v>
      </c>
      <c r="D260" s="59" t="s">
        <v>48</v>
      </c>
      <c r="E260" s="60">
        <v>11.84</v>
      </c>
      <c r="F260" s="61"/>
      <c r="G260" s="62">
        <f t="shared" si="51"/>
        <v>0</v>
      </c>
      <c r="O260" s="17"/>
    </row>
    <row r="261" ht="11.25" customHeight="1">
      <c r="A261" s="19"/>
      <c r="B261" s="57" t="s">
        <v>497</v>
      </c>
      <c r="C261" s="58" t="s">
        <v>266</v>
      </c>
      <c r="D261" s="59" t="s">
        <v>267</v>
      </c>
      <c r="E261" s="60">
        <v>329.31</v>
      </c>
      <c r="F261" s="61"/>
      <c r="G261" s="62">
        <f t="shared" si="51"/>
        <v>0</v>
      </c>
      <c r="O261" s="17"/>
    </row>
    <row r="262" ht="11.25" customHeight="1">
      <c r="A262" s="45"/>
      <c r="B262" s="46" t="s">
        <v>498</v>
      </c>
      <c r="C262" s="47" t="s">
        <v>499</v>
      </c>
      <c r="D262" s="48"/>
      <c r="E262" s="49"/>
      <c r="F262" s="49"/>
      <c r="G262" s="50">
        <f>SUM(G263:G265)</f>
        <v>0</v>
      </c>
      <c r="O262" s="17"/>
    </row>
    <row r="263" ht="11.25" customHeight="1">
      <c r="A263" s="19"/>
      <c r="B263" s="57" t="s">
        <v>500</v>
      </c>
      <c r="C263" s="58" t="s">
        <v>501</v>
      </c>
      <c r="D263" s="59" t="s">
        <v>200</v>
      </c>
      <c r="E263" s="60">
        <v>37.02</v>
      </c>
      <c r="F263" s="61"/>
      <c r="G263" s="62">
        <f t="shared" ref="G263:G265" si="52">ROUND(E263*F263,2)</f>
        <v>0</v>
      </c>
      <c r="O263" s="17"/>
    </row>
    <row r="264" ht="11.25" customHeight="1">
      <c r="A264" s="19"/>
      <c r="B264" s="57" t="s">
        <v>502</v>
      </c>
      <c r="C264" s="58" t="s">
        <v>503</v>
      </c>
      <c r="D264" s="59" t="s">
        <v>48</v>
      </c>
      <c r="E264" s="60">
        <v>600.82</v>
      </c>
      <c r="F264" s="61"/>
      <c r="G264" s="62">
        <f t="shared" si="52"/>
        <v>0</v>
      </c>
      <c r="O264" s="17"/>
    </row>
    <row r="265" ht="11.25" customHeight="1">
      <c r="A265" s="19"/>
      <c r="B265" s="57" t="s">
        <v>504</v>
      </c>
      <c r="C265" s="58" t="s">
        <v>266</v>
      </c>
      <c r="D265" s="59" t="s">
        <v>267</v>
      </c>
      <c r="E265" s="60">
        <v>1333.11</v>
      </c>
      <c r="F265" s="61"/>
      <c r="G265" s="62">
        <f t="shared" si="52"/>
        <v>0</v>
      </c>
      <c r="O265" s="17"/>
    </row>
    <row r="266" ht="11.25" customHeight="1">
      <c r="A266" s="45"/>
      <c r="B266" s="46" t="s">
        <v>505</v>
      </c>
      <c r="C266" s="47" t="s">
        <v>506</v>
      </c>
      <c r="D266" s="48"/>
      <c r="E266" s="49"/>
      <c r="F266" s="49"/>
      <c r="G266" s="50">
        <f>SUM(G267:G269)</f>
        <v>0</v>
      </c>
      <c r="O266" s="17"/>
    </row>
    <row r="267" ht="11.25" customHeight="1">
      <c r="A267" s="19"/>
      <c r="B267" s="57" t="s">
        <v>507</v>
      </c>
      <c r="C267" s="58" t="s">
        <v>508</v>
      </c>
      <c r="D267" s="59" t="s">
        <v>200</v>
      </c>
      <c r="E267" s="60">
        <v>0.38</v>
      </c>
      <c r="F267" s="61"/>
      <c r="G267" s="62">
        <f t="shared" ref="G267:G269" si="53">ROUND(E267*F267,2)</f>
        <v>0</v>
      </c>
      <c r="O267" s="17"/>
    </row>
    <row r="268" ht="11.25" customHeight="1">
      <c r="A268" s="19"/>
      <c r="B268" s="57" t="s">
        <v>509</v>
      </c>
      <c r="C268" s="58" t="s">
        <v>510</v>
      </c>
      <c r="D268" s="59" t="s">
        <v>48</v>
      </c>
      <c r="E268" s="60">
        <v>5.61</v>
      </c>
      <c r="F268" s="61"/>
      <c r="G268" s="62">
        <f t="shared" si="53"/>
        <v>0</v>
      </c>
      <c r="O268" s="17"/>
    </row>
    <row r="269" ht="11.25" customHeight="1">
      <c r="A269" s="19"/>
      <c r="B269" s="57" t="s">
        <v>511</v>
      </c>
      <c r="C269" s="58" t="s">
        <v>266</v>
      </c>
      <c r="D269" s="59" t="s">
        <v>267</v>
      </c>
      <c r="E269" s="60">
        <v>47.65</v>
      </c>
      <c r="F269" s="61"/>
      <c r="G269" s="62">
        <f t="shared" si="53"/>
        <v>0</v>
      </c>
      <c r="O269" s="17"/>
    </row>
    <row r="270" ht="11.25" customHeight="1">
      <c r="A270" s="39"/>
      <c r="B270" s="40" t="s">
        <v>512</v>
      </c>
      <c r="C270" s="41" t="s">
        <v>513</v>
      </c>
      <c r="D270" s="42"/>
      <c r="E270" s="43"/>
      <c r="F270" s="43"/>
      <c r="G270" s="44">
        <f>SUM(G271:G278)</f>
        <v>0</v>
      </c>
      <c r="O270" s="17"/>
    </row>
    <row r="271" ht="11.25" customHeight="1">
      <c r="A271" s="19"/>
      <c r="B271" s="57" t="s">
        <v>514</v>
      </c>
      <c r="C271" s="58" t="s">
        <v>515</v>
      </c>
      <c r="D271" s="59" t="s">
        <v>48</v>
      </c>
      <c r="E271" s="60">
        <v>26.73</v>
      </c>
      <c r="F271" s="61"/>
      <c r="G271" s="62">
        <f t="shared" ref="G271:G278" si="54">ROUND(E271*F271,2)</f>
        <v>0</v>
      </c>
      <c r="O271" s="17"/>
    </row>
    <row r="272" ht="11.25" customHeight="1">
      <c r="A272" s="19"/>
      <c r="B272" s="57" t="s">
        <v>516</v>
      </c>
      <c r="C272" s="58" t="s">
        <v>517</v>
      </c>
      <c r="D272" s="59" t="s">
        <v>48</v>
      </c>
      <c r="E272" s="60">
        <v>60.38</v>
      </c>
      <c r="F272" s="61"/>
      <c r="G272" s="62">
        <f t="shared" si="54"/>
        <v>0</v>
      </c>
      <c r="O272" s="17"/>
    </row>
    <row r="273" ht="11.25" customHeight="1">
      <c r="A273" s="19"/>
      <c r="B273" s="57" t="s">
        <v>518</v>
      </c>
      <c r="C273" s="58" t="s">
        <v>519</v>
      </c>
      <c r="D273" s="59" t="s">
        <v>48</v>
      </c>
      <c r="E273" s="60">
        <v>76.8</v>
      </c>
      <c r="F273" s="61"/>
      <c r="G273" s="62">
        <f t="shared" si="54"/>
        <v>0</v>
      </c>
      <c r="O273" s="17"/>
    </row>
    <row r="274" ht="11.25" customHeight="1">
      <c r="A274" s="19"/>
      <c r="B274" s="57" t="s">
        <v>520</v>
      </c>
      <c r="C274" s="58" t="s">
        <v>521</v>
      </c>
      <c r="D274" s="59" t="s">
        <v>48</v>
      </c>
      <c r="E274" s="60">
        <v>684.43</v>
      </c>
      <c r="F274" s="61"/>
      <c r="G274" s="62">
        <f t="shared" si="54"/>
        <v>0</v>
      </c>
      <c r="O274" s="17"/>
    </row>
    <row r="275" ht="11.25" customHeight="1">
      <c r="A275" s="19"/>
      <c r="B275" s="57" t="s">
        <v>522</v>
      </c>
      <c r="C275" s="58" t="s">
        <v>523</v>
      </c>
      <c r="D275" s="59" t="s">
        <v>122</v>
      </c>
      <c r="E275" s="60">
        <v>912.64</v>
      </c>
      <c r="F275" s="61"/>
      <c r="G275" s="62">
        <f t="shared" si="54"/>
        <v>0</v>
      </c>
      <c r="O275" s="17"/>
    </row>
    <row r="276" ht="11.25" customHeight="1">
      <c r="A276" s="19"/>
      <c r="B276" s="57" t="s">
        <v>524</v>
      </c>
      <c r="C276" s="58" t="s">
        <v>525</v>
      </c>
      <c r="D276" s="59" t="s">
        <v>122</v>
      </c>
      <c r="E276" s="60">
        <v>1995.57</v>
      </c>
      <c r="F276" s="61"/>
      <c r="G276" s="62">
        <f t="shared" si="54"/>
        <v>0</v>
      </c>
      <c r="O276" s="17"/>
    </row>
    <row r="277" ht="11.25" customHeight="1">
      <c r="A277" s="19"/>
      <c r="B277" s="57" t="s">
        <v>526</v>
      </c>
      <c r="C277" s="58" t="s">
        <v>527</v>
      </c>
      <c r="D277" s="59" t="s">
        <v>122</v>
      </c>
      <c r="E277" s="60">
        <v>109.15</v>
      </c>
      <c r="F277" s="61"/>
      <c r="G277" s="62">
        <f t="shared" si="54"/>
        <v>0</v>
      </c>
      <c r="O277" s="17"/>
    </row>
    <row r="278" ht="11.25" customHeight="1">
      <c r="A278" s="19"/>
      <c r="B278" s="57" t="s">
        <v>528</v>
      </c>
      <c r="C278" s="58" t="s">
        <v>529</v>
      </c>
      <c r="D278" s="59" t="s">
        <v>100</v>
      </c>
      <c r="E278" s="60">
        <v>1893.0</v>
      </c>
      <c r="F278" s="61"/>
      <c r="G278" s="62">
        <f t="shared" si="54"/>
        <v>0</v>
      </c>
      <c r="O278" s="17"/>
    </row>
    <row r="279" ht="11.25" customHeight="1">
      <c r="A279" s="39"/>
      <c r="B279" s="40" t="s">
        <v>530</v>
      </c>
      <c r="C279" s="41" t="s">
        <v>531</v>
      </c>
      <c r="D279" s="42"/>
      <c r="E279" s="43"/>
      <c r="F279" s="43"/>
      <c r="G279" s="44">
        <f>G280</f>
        <v>0</v>
      </c>
      <c r="O279" s="17"/>
    </row>
    <row r="280" ht="11.25" customHeight="1">
      <c r="A280" s="19"/>
      <c r="B280" s="57" t="s">
        <v>532</v>
      </c>
      <c r="C280" s="58" t="s">
        <v>533</v>
      </c>
      <c r="D280" s="59" t="s">
        <v>146</v>
      </c>
      <c r="E280" s="60">
        <v>1.0</v>
      </c>
      <c r="F280" s="61"/>
      <c r="G280" s="62">
        <f>ROUND(E280*F280,2)</f>
        <v>0</v>
      </c>
      <c r="O280" s="17"/>
    </row>
    <row r="281" ht="11.25" customHeight="1">
      <c r="A281" s="39"/>
      <c r="B281" s="40" t="s">
        <v>534</v>
      </c>
      <c r="C281" s="41" t="s">
        <v>535</v>
      </c>
      <c r="D281" s="42"/>
      <c r="E281" s="43"/>
      <c r="F281" s="43"/>
      <c r="G281" s="44">
        <f>SUM(G282:G283)</f>
        <v>0</v>
      </c>
      <c r="O281" s="17"/>
    </row>
    <row r="282" ht="11.25" customHeight="1">
      <c r="A282" s="19"/>
      <c r="B282" s="57" t="s">
        <v>536</v>
      </c>
      <c r="C282" s="58" t="s">
        <v>537</v>
      </c>
      <c r="D282" s="59" t="s">
        <v>100</v>
      </c>
      <c r="E282" s="60">
        <v>104.0</v>
      </c>
      <c r="F282" s="61"/>
      <c r="G282" s="62">
        <f t="shared" ref="G282:G283" si="55">ROUND(E282*F282,2)</f>
        <v>0</v>
      </c>
      <c r="O282" s="17"/>
    </row>
    <row r="283" ht="11.25" customHeight="1">
      <c r="A283" s="19"/>
      <c r="B283" s="57" t="s">
        <v>538</v>
      </c>
      <c r="C283" s="58" t="s">
        <v>539</v>
      </c>
      <c r="D283" s="59" t="s">
        <v>100</v>
      </c>
      <c r="E283" s="60">
        <v>15.0</v>
      </c>
      <c r="F283" s="61"/>
      <c r="G283" s="62">
        <f t="shared" si="55"/>
        <v>0</v>
      </c>
      <c r="O283" s="17"/>
    </row>
    <row r="284" ht="11.25" customHeight="1">
      <c r="A284" s="39"/>
      <c r="B284" s="40" t="s">
        <v>540</v>
      </c>
      <c r="C284" s="41" t="s">
        <v>541</v>
      </c>
      <c r="D284" s="42"/>
      <c r="E284" s="43"/>
      <c r="F284" s="43"/>
      <c r="G284" s="44">
        <f>SUM(G285:G289)</f>
        <v>0</v>
      </c>
      <c r="O284" s="17"/>
    </row>
    <row r="285" ht="11.25" customHeight="1">
      <c r="A285" s="19"/>
      <c r="B285" s="57" t="s">
        <v>542</v>
      </c>
      <c r="C285" s="58" t="s">
        <v>543</v>
      </c>
      <c r="D285" s="59" t="s">
        <v>267</v>
      </c>
      <c r="E285" s="60">
        <v>7181.63</v>
      </c>
      <c r="F285" s="61"/>
      <c r="G285" s="62">
        <f t="shared" ref="G285:G289" si="56">ROUND(E285*F285,2)</f>
        <v>0</v>
      </c>
      <c r="O285" s="17"/>
    </row>
    <row r="286" ht="11.25" customHeight="1">
      <c r="A286" s="19"/>
      <c r="B286" s="57" t="s">
        <v>544</v>
      </c>
      <c r="C286" s="58" t="s">
        <v>545</v>
      </c>
      <c r="D286" s="59" t="s">
        <v>267</v>
      </c>
      <c r="E286" s="60">
        <v>31529.97</v>
      </c>
      <c r="F286" s="61"/>
      <c r="G286" s="62">
        <f t="shared" si="56"/>
        <v>0</v>
      </c>
      <c r="O286" s="17"/>
    </row>
    <row r="287" ht="11.25" customHeight="1">
      <c r="A287" s="19"/>
      <c r="B287" s="57" t="s">
        <v>546</v>
      </c>
      <c r="C287" s="58" t="s">
        <v>547</v>
      </c>
      <c r="D287" s="59" t="s">
        <v>267</v>
      </c>
      <c r="E287" s="60">
        <v>4170.31</v>
      </c>
      <c r="F287" s="61"/>
      <c r="G287" s="62">
        <f t="shared" si="56"/>
        <v>0</v>
      </c>
      <c r="O287" s="17"/>
    </row>
    <row r="288" ht="11.25" customHeight="1">
      <c r="A288" s="19"/>
      <c r="B288" s="57" t="s">
        <v>548</v>
      </c>
      <c r="C288" s="58" t="s">
        <v>549</v>
      </c>
      <c r="D288" s="59" t="s">
        <v>267</v>
      </c>
      <c r="E288" s="60">
        <v>41594.83</v>
      </c>
      <c r="F288" s="61"/>
      <c r="G288" s="62">
        <f t="shared" si="56"/>
        <v>0</v>
      </c>
      <c r="O288" s="17"/>
    </row>
    <row r="289" ht="11.25" customHeight="1">
      <c r="A289" s="19"/>
      <c r="B289" s="57" t="s">
        <v>550</v>
      </c>
      <c r="C289" s="58" t="s">
        <v>551</v>
      </c>
      <c r="D289" s="59" t="s">
        <v>267</v>
      </c>
      <c r="E289" s="60">
        <v>1824.24</v>
      </c>
      <c r="F289" s="61"/>
      <c r="G289" s="62">
        <f t="shared" si="56"/>
        <v>0</v>
      </c>
      <c r="O289" s="17"/>
    </row>
    <row r="290" ht="11.25" customHeight="1">
      <c r="A290" s="39"/>
      <c r="B290" s="40" t="s">
        <v>552</v>
      </c>
      <c r="C290" s="41" t="s">
        <v>553</v>
      </c>
      <c r="D290" s="42"/>
      <c r="E290" s="43"/>
      <c r="F290" s="43"/>
      <c r="G290" s="44">
        <f>G291+G294+G296+G300</f>
        <v>0</v>
      </c>
      <c r="O290" s="17"/>
    </row>
    <row r="291" ht="11.25" customHeight="1">
      <c r="A291" s="45"/>
      <c r="B291" s="46" t="s">
        <v>554</v>
      </c>
      <c r="C291" s="47" t="s">
        <v>555</v>
      </c>
      <c r="D291" s="48"/>
      <c r="E291" s="49"/>
      <c r="F291" s="49"/>
      <c r="G291" s="50">
        <f>SUM(G292:G293)</f>
        <v>0</v>
      </c>
      <c r="O291" s="17"/>
    </row>
    <row r="292" ht="11.25" customHeight="1">
      <c r="A292" s="19"/>
      <c r="B292" s="57" t="s">
        <v>556</v>
      </c>
      <c r="C292" s="58" t="s">
        <v>557</v>
      </c>
      <c r="D292" s="59" t="s">
        <v>200</v>
      </c>
      <c r="E292" s="60">
        <v>996.02</v>
      </c>
      <c r="F292" s="61"/>
      <c r="G292" s="62">
        <f t="shared" ref="G292:G293" si="57">ROUND(E292*F292,2)</f>
        <v>0</v>
      </c>
      <c r="O292" s="17"/>
    </row>
    <row r="293" ht="11.25" customHeight="1">
      <c r="A293" s="19"/>
      <c r="B293" s="57" t="s">
        <v>558</v>
      </c>
      <c r="C293" s="58" t="s">
        <v>559</v>
      </c>
      <c r="D293" s="59" t="s">
        <v>48</v>
      </c>
      <c r="E293" s="60">
        <v>2845.77</v>
      </c>
      <c r="F293" s="61"/>
      <c r="G293" s="62">
        <f t="shared" si="57"/>
        <v>0</v>
      </c>
      <c r="O293" s="17"/>
    </row>
    <row r="294" ht="11.25" customHeight="1">
      <c r="A294" s="45"/>
      <c r="B294" s="46" t="s">
        <v>560</v>
      </c>
      <c r="C294" s="47" t="s">
        <v>561</v>
      </c>
      <c r="D294" s="48"/>
      <c r="E294" s="49"/>
      <c r="F294" s="49"/>
      <c r="G294" s="50">
        <f>G295</f>
        <v>0</v>
      </c>
      <c r="O294" s="17"/>
    </row>
    <row r="295" ht="11.25" customHeight="1">
      <c r="A295" s="19"/>
      <c r="B295" s="57" t="s">
        <v>562</v>
      </c>
      <c r="C295" s="58" t="s">
        <v>563</v>
      </c>
      <c r="D295" s="59" t="s">
        <v>48</v>
      </c>
      <c r="E295" s="60">
        <v>2845.77</v>
      </c>
      <c r="F295" s="61"/>
      <c r="G295" s="62">
        <f>ROUND(E295*F295,2)</f>
        <v>0</v>
      </c>
      <c r="O295" s="17"/>
    </row>
    <row r="296" ht="11.25" customHeight="1">
      <c r="A296" s="45"/>
      <c r="B296" s="46" t="s">
        <v>564</v>
      </c>
      <c r="C296" s="47" t="s">
        <v>565</v>
      </c>
      <c r="D296" s="48"/>
      <c r="E296" s="49"/>
      <c r="F296" s="49"/>
      <c r="G296" s="50">
        <f>SUM(G297:G299)</f>
        <v>0</v>
      </c>
      <c r="O296" s="17"/>
    </row>
    <row r="297" ht="11.25" customHeight="1">
      <c r="A297" s="19"/>
      <c r="B297" s="57" t="s">
        <v>566</v>
      </c>
      <c r="C297" s="58" t="s">
        <v>567</v>
      </c>
      <c r="D297" s="59" t="s">
        <v>200</v>
      </c>
      <c r="E297" s="60">
        <v>426.87</v>
      </c>
      <c r="F297" s="61"/>
      <c r="G297" s="62">
        <f t="shared" ref="G297:G299" si="58">ROUND(E297*F297,2)</f>
        <v>0</v>
      </c>
      <c r="O297" s="17"/>
    </row>
    <row r="298" ht="11.25" customHeight="1">
      <c r="A298" s="19"/>
      <c r="B298" s="57" t="s">
        <v>568</v>
      </c>
      <c r="C298" s="58" t="s">
        <v>569</v>
      </c>
      <c r="D298" s="59" t="s">
        <v>48</v>
      </c>
      <c r="E298" s="60">
        <v>280.82</v>
      </c>
      <c r="F298" s="61"/>
      <c r="G298" s="62">
        <f t="shared" si="58"/>
        <v>0</v>
      </c>
      <c r="O298" s="17"/>
    </row>
    <row r="299" ht="11.25" customHeight="1">
      <c r="A299" s="19"/>
      <c r="B299" s="57" t="s">
        <v>570</v>
      </c>
      <c r="C299" s="58" t="s">
        <v>266</v>
      </c>
      <c r="D299" s="59" t="s">
        <v>267</v>
      </c>
      <c r="E299" s="60">
        <v>14181.49</v>
      </c>
      <c r="F299" s="61"/>
      <c r="G299" s="62">
        <f t="shared" si="58"/>
        <v>0</v>
      </c>
      <c r="O299" s="17"/>
    </row>
    <row r="300" ht="11.25" customHeight="1">
      <c r="A300" s="45"/>
      <c r="B300" s="46" t="s">
        <v>571</v>
      </c>
      <c r="C300" s="47" t="s">
        <v>572</v>
      </c>
      <c r="D300" s="48"/>
      <c r="E300" s="49"/>
      <c r="F300" s="49"/>
      <c r="G300" s="50">
        <f>SUM(G301:G305)</f>
        <v>0</v>
      </c>
      <c r="O300" s="17"/>
    </row>
    <row r="301" ht="11.25" customHeight="1">
      <c r="A301" s="19"/>
      <c r="B301" s="57" t="s">
        <v>573</v>
      </c>
      <c r="C301" s="58" t="s">
        <v>574</v>
      </c>
      <c r="D301" s="59" t="s">
        <v>122</v>
      </c>
      <c r="E301" s="60">
        <v>936.57</v>
      </c>
      <c r="F301" s="61"/>
      <c r="G301" s="62">
        <f t="shared" ref="G301:G305" si="59">ROUND(E301*F301,2)</f>
        <v>0</v>
      </c>
      <c r="O301" s="17"/>
    </row>
    <row r="302" ht="11.25" customHeight="1">
      <c r="A302" s="19"/>
      <c r="B302" s="57" t="s">
        <v>575</v>
      </c>
      <c r="C302" s="58" t="s">
        <v>576</v>
      </c>
      <c r="D302" s="59" t="s">
        <v>122</v>
      </c>
      <c r="E302" s="60">
        <v>1053.39</v>
      </c>
      <c r="F302" s="61"/>
      <c r="G302" s="62">
        <f t="shared" si="59"/>
        <v>0</v>
      </c>
      <c r="O302" s="17"/>
    </row>
    <row r="303" ht="11.25" customHeight="1">
      <c r="A303" s="19"/>
      <c r="B303" s="57" t="s">
        <v>577</v>
      </c>
      <c r="C303" s="58" t="s">
        <v>578</v>
      </c>
      <c r="D303" s="59" t="s">
        <v>48</v>
      </c>
      <c r="E303" s="60">
        <v>2845.77</v>
      </c>
      <c r="F303" s="61"/>
      <c r="G303" s="62">
        <f t="shared" si="59"/>
        <v>0</v>
      </c>
      <c r="O303" s="17"/>
    </row>
    <row r="304" ht="11.25" customHeight="1">
      <c r="A304" s="19"/>
      <c r="B304" s="57" t="s">
        <v>579</v>
      </c>
      <c r="C304" s="58" t="s">
        <v>580</v>
      </c>
      <c r="D304" s="59" t="s">
        <v>100</v>
      </c>
      <c r="E304" s="60">
        <v>2081.0</v>
      </c>
      <c r="F304" s="61"/>
      <c r="G304" s="62">
        <f t="shared" si="59"/>
        <v>0</v>
      </c>
      <c r="O304" s="17"/>
    </row>
    <row r="305" ht="11.25" customHeight="1">
      <c r="A305" s="19"/>
      <c r="B305" s="57" t="s">
        <v>581</v>
      </c>
      <c r="C305" s="58" t="s">
        <v>582</v>
      </c>
      <c r="D305" s="59" t="s">
        <v>100</v>
      </c>
      <c r="E305" s="60">
        <v>259.0</v>
      </c>
      <c r="F305" s="61"/>
      <c r="G305" s="62">
        <f t="shared" si="59"/>
        <v>0</v>
      </c>
      <c r="O305" s="17"/>
    </row>
    <row r="306" ht="11.25" customHeight="1">
      <c r="A306" s="39"/>
      <c r="B306" s="40" t="s">
        <v>583</v>
      </c>
      <c r="C306" s="41" t="s">
        <v>584</v>
      </c>
      <c r="D306" s="42"/>
      <c r="E306" s="43"/>
      <c r="F306" s="43"/>
      <c r="G306" s="44">
        <f>G307+G317+G320+G345</f>
        <v>0</v>
      </c>
      <c r="O306" s="17"/>
    </row>
    <row r="307" ht="11.25" customHeight="1">
      <c r="A307" s="45"/>
      <c r="B307" s="46" t="s">
        <v>585</v>
      </c>
      <c r="C307" s="47" t="s">
        <v>555</v>
      </c>
      <c r="D307" s="48"/>
      <c r="E307" s="49"/>
      <c r="F307" s="49"/>
      <c r="G307" s="50">
        <f>G308+G310+G312+G314</f>
        <v>0</v>
      </c>
      <c r="O307" s="17"/>
    </row>
    <row r="308" ht="11.25" customHeight="1">
      <c r="A308" s="51"/>
      <c r="B308" s="52" t="s">
        <v>586</v>
      </c>
      <c r="C308" s="53" t="s">
        <v>587</v>
      </c>
      <c r="D308" s="54"/>
      <c r="E308" s="55"/>
      <c r="F308" s="55"/>
      <c r="G308" s="56">
        <f>G309</f>
        <v>0</v>
      </c>
      <c r="O308" s="17"/>
    </row>
    <row r="309" ht="11.25" customHeight="1">
      <c r="A309" s="19"/>
      <c r="B309" s="57" t="s">
        <v>588</v>
      </c>
      <c r="C309" s="58" t="s">
        <v>589</v>
      </c>
      <c r="D309" s="59" t="s">
        <v>48</v>
      </c>
      <c r="E309" s="60">
        <v>257.37</v>
      </c>
      <c r="F309" s="61"/>
      <c r="G309" s="62">
        <f>ROUND(E309*F309,2)</f>
        <v>0</v>
      </c>
      <c r="O309" s="17"/>
    </row>
    <row r="310" ht="11.25" customHeight="1">
      <c r="A310" s="51"/>
      <c r="B310" s="52" t="s">
        <v>590</v>
      </c>
      <c r="C310" s="53" t="s">
        <v>591</v>
      </c>
      <c r="D310" s="54"/>
      <c r="E310" s="55"/>
      <c r="F310" s="55"/>
      <c r="G310" s="56">
        <f>G311</f>
        <v>0</v>
      </c>
      <c r="O310" s="17"/>
    </row>
    <row r="311" ht="11.25" customHeight="1">
      <c r="A311" s="19"/>
      <c r="B311" s="57" t="s">
        <v>592</v>
      </c>
      <c r="C311" s="58" t="s">
        <v>593</v>
      </c>
      <c r="D311" s="59" t="s">
        <v>200</v>
      </c>
      <c r="E311" s="60">
        <v>377.17</v>
      </c>
      <c r="F311" s="61"/>
      <c r="G311" s="62">
        <f>ROUND(E311*F311,2)</f>
        <v>0</v>
      </c>
      <c r="O311" s="17"/>
    </row>
    <row r="312" ht="11.25" customHeight="1">
      <c r="A312" s="51"/>
      <c r="B312" s="52" t="s">
        <v>594</v>
      </c>
      <c r="C312" s="53" t="s">
        <v>595</v>
      </c>
      <c r="D312" s="54"/>
      <c r="E312" s="55"/>
      <c r="F312" s="55"/>
      <c r="G312" s="56">
        <f>G313</f>
        <v>0</v>
      </c>
      <c r="O312" s="17"/>
    </row>
    <row r="313" ht="11.25" customHeight="1">
      <c r="A313" s="19"/>
      <c r="B313" s="57" t="s">
        <v>596</v>
      </c>
      <c r="C313" s="58" t="s">
        <v>597</v>
      </c>
      <c r="D313" s="59" t="s">
        <v>200</v>
      </c>
      <c r="E313" s="60">
        <v>375.11</v>
      </c>
      <c r="F313" s="61"/>
      <c r="G313" s="62">
        <f>ROUND(E313*F313,2)</f>
        <v>0</v>
      </c>
      <c r="O313" s="17"/>
    </row>
    <row r="314" ht="11.25" customHeight="1">
      <c r="A314" s="51"/>
      <c r="B314" s="52" t="s">
        <v>598</v>
      </c>
      <c r="C314" s="53" t="s">
        <v>599</v>
      </c>
      <c r="D314" s="54"/>
      <c r="E314" s="55"/>
      <c r="F314" s="55"/>
      <c r="G314" s="56">
        <f>SUM(G315:G316)</f>
        <v>0</v>
      </c>
      <c r="O314" s="17"/>
    </row>
    <row r="315" ht="11.25" customHeight="1">
      <c r="A315" s="19"/>
      <c r="B315" s="57" t="s">
        <v>600</v>
      </c>
      <c r="C315" s="58" t="s">
        <v>601</v>
      </c>
      <c r="D315" s="59" t="s">
        <v>200</v>
      </c>
      <c r="E315" s="60">
        <v>95.75</v>
      </c>
      <c r="F315" s="61"/>
      <c r="G315" s="62">
        <f t="shared" ref="G315:G316" si="60">ROUND(E315*F315,2)</f>
        <v>0</v>
      </c>
      <c r="O315" s="17"/>
    </row>
    <row r="316" ht="11.25" customHeight="1">
      <c r="A316" s="19"/>
      <c r="B316" s="57" t="s">
        <v>602</v>
      </c>
      <c r="C316" s="58" t="s">
        <v>603</v>
      </c>
      <c r="D316" s="59" t="s">
        <v>200</v>
      </c>
      <c r="E316" s="60">
        <v>95.7</v>
      </c>
      <c r="F316" s="61"/>
      <c r="G316" s="62">
        <f t="shared" si="60"/>
        <v>0</v>
      </c>
      <c r="O316" s="17"/>
    </row>
    <row r="317" ht="11.25" customHeight="1">
      <c r="A317" s="45"/>
      <c r="B317" s="46" t="s">
        <v>604</v>
      </c>
      <c r="C317" s="47" t="s">
        <v>605</v>
      </c>
      <c r="D317" s="48"/>
      <c r="E317" s="49"/>
      <c r="F317" s="49"/>
      <c r="G317" s="50">
        <f t="shared" ref="G317:G318" si="61">G318</f>
        <v>0</v>
      </c>
      <c r="O317" s="17"/>
    </row>
    <row r="318" ht="11.25" customHeight="1">
      <c r="A318" s="51"/>
      <c r="B318" s="52" t="s">
        <v>606</v>
      </c>
      <c r="C318" s="53" t="s">
        <v>607</v>
      </c>
      <c r="D318" s="54"/>
      <c r="E318" s="55"/>
      <c r="F318" s="55"/>
      <c r="G318" s="56">
        <f t="shared" si="61"/>
        <v>0</v>
      </c>
      <c r="O318" s="17"/>
    </row>
    <row r="319" ht="11.25" customHeight="1">
      <c r="A319" s="19"/>
      <c r="B319" s="57" t="s">
        <v>608</v>
      </c>
      <c r="C319" s="58" t="s">
        <v>609</v>
      </c>
      <c r="D319" s="59" t="s">
        <v>48</v>
      </c>
      <c r="E319" s="60">
        <v>257.35</v>
      </c>
      <c r="F319" s="61"/>
      <c r="G319" s="62">
        <f>ROUND(E319*F319,2)</f>
        <v>0</v>
      </c>
      <c r="O319" s="17"/>
    </row>
    <row r="320" ht="11.25" customHeight="1">
      <c r="A320" s="45"/>
      <c r="B320" s="46" t="s">
        <v>610</v>
      </c>
      <c r="C320" s="47" t="s">
        <v>611</v>
      </c>
      <c r="D320" s="48"/>
      <c r="E320" s="49"/>
      <c r="F320" s="49"/>
      <c r="G320" s="50">
        <f>G321+G324+G327+G331+G335+G340</f>
        <v>0</v>
      </c>
      <c r="O320" s="17"/>
    </row>
    <row r="321" ht="11.25" customHeight="1">
      <c r="A321" s="51"/>
      <c r="B321" s="52" t="s">
        <v>612</v>
      </c>
      <c r="C321" s="53" t="s">
        <v>613</v>
      </c>
      <c r="D321" s="54"/>
      <c r="E321" s="55"/>
      <c r="F321" s="55"/>
      <c r="G321" s="56">
        <f>SUM(G322:G323)</f>
        <v>0</v>
      </c>
      <c r="O321" s="17"/>
    </row>
    <row r="322" ht="11.25" customHeight="1">
      <c r="A322" s="19"/>
      <c r="B322" s="57" t="s">
        <v>614</v>
      </c>
      <c r="C322" s="58" t="s">
        <v>615</v>
      </c>
      <c r="D322" s="59" t="s">
        <v>200</v>
      </c>
      <c r="E322" s="60">
        <v>64.12</v>
      </c>
      <c r="F322" s="61"/>
      <c r="G322" s="62">
        <f t="shared" ref="G322:G323" si="62">ROUND(E322*F322,2)</f>
        <v>0</v>
      </c>
      <c r="O322" s="17"/>
    </row>
    <row r="323" ht="11.25" customHeight="1">
      <c r="A323" s="19"/>
      <c r="B323" s="57" t="s">
        <v>616</v>
      </c>
      <c r="C323" s="58" t="s">
        <v>302</v>
      </c>
      <c r="D323" s="59" t="s">
        <v>267</v>
      </c>
      <c r="E323" s="60">
        <v>2156.46</v>
      </c>
      <c r="F323" s="61"/>
      <c r="G323" s="62">
        <f t="shared" si="62"/>
        <v>0</v>
      </c>
      <c r="O323" s="17"/>
    </row>
    <row r="324" ht="11.25" customHeight="1">
      <c r="A324" s="51"/>
      <c r="B324" s="52" t="s">
        <v>617</v>
      </c>
      <c r="C324" s="53" t="s">
        <v>618</v>
      </c>
      <c r="D324" s="54"/>
      <c r="E324" s="55"/>
      <c r="F324" s="55"/>
      <c r="G324" s="56">
        <f>SUM(G325:G326)</f>
        <v>0</v>
      </c>
      <c r="O324" s="17"/>
    </row>
    <row r="325" ht="11.25" customHeight="1">
      <c r="A325" s="19"/>
      <c r="B325" s="57" t="s">
        <v>619</v>
      </c>
      <c r="C325" s="58" t="s">
        <v>620</v>
      </c>
      <c r="D325" s="59" t="s">
        <v>200</v>
      </c>
      <c r="E325" s="60">
        <v>4.83</v>
      </c>
      <c r="F325" s="61"/>
      <c r="G325" s="62">
        <f t="shared" ref="G325:G326" si="63">ROUND(E325*F325,2)</f>
        <v>0</v>
      </c>
      <c r="O325" s="17"/>
    </row>
    <row r="326" ht="11.25" customHeight="1">
      <c r="A326" s="19"/>
      <c r="B326" s="57" t="s">
        <v>621</v>
      </c>
      <c r="C326" s="58" t="s">
        <v>302</v>
      </c>
      <c r="D326" s="59" t="s">
        <v>267</v>
      </c>
      <c r="E326" s="60">
        <v>120.04</v>
      </c>
      <c r="F326" s="61"/>
      <c r="G326" s="62">
        <f t="shared" si="63"/>
        <v>0</v>
      </c>
      <c r="O326" s="17"/>
    </row>
    <row r="327" ht="11.25" customHeight="1">
      <c r="A327" s="51"/>
      <c r="B327" s="52" t="s">
        <v>622</v>
      </c>
      <c r="C327" s="53" t="s">
        <v>623</v>
      </c>
      <c r="D327" s="54"/>
      <c r="E327" s="55"/>
      <c r="F327" s="55"/>
      <c r="G327" s="56">
        <f>SUM(G328:G330)</f>
        <v>0</v>
      </c>
      <c r="O327" s="17"/>
    </row>
    <row r="328" ht="11.25" customHeight="1">
      <c r="A328" s="19"/>
      <c r="B328" s="57" t="s">
        <v>624</v>
      </c>
      <c r="C328" s="58" t="s">
        <v>625</v>
      </c>
      <c r="D328" s="59" t="s">
        <v>200</v>
      </c>
      <c r="E328" s="60">
        <v>93.04</v>
      </c>
      <c r="F328" s="61"/>
      <c r="G328" s="62">
        <f t="shared" ref="G328:G330" si="64">ROUND(E328*F328,2)</f>
        <v>0</v>
      </c>
      <c r="O328" s="17"/>
    </row>
    <row r="329" ht="11.25" customHeight="1">
      <c r="A329" s="19"/>
      <c r="B329" s="57" t="s">
        <v>626</v>
      </c>
      <c r="C329" s="58" t="s">
        <v>300</v>
      </c>
      <c r="D329" s="59" t="s">
        <v>48</v>
      </c>
      <c r="E329" s="60">
        <v>1209.72</v>
      </c>
      <c r="F329" s="61"/>
      <c r="G329" s="62">
        <f t="shared" si="64"/>
        <v>0</v>
      </c>
      <c r="O329" s="17"/>
    </row>
    <row r="330" ht="11.25" customHeight="1">
      <c r="A330" s="19"/>
      <c r="B330" s="57" t="s">
        <v>627</v>
      </c>
      <c r="C330" s="58" t="s">
        <v>302</v>
      </c>
      <c r="D330" s="59" t="s">
        <v>267</v>
      </c>
      <c r="E330" s="60">
        <v>5104.11</v>
      </c>
      <c r="F330" s="61"/>
      <c r="G330" s="62">
        <f t="shared" si="64"/>
        <v>0</v>
      </c>
      <c r="O330" s="17"/>
    </row>
    <row r="331" ht="11.25" customHeight="1">
      <c r="A331" s="51"/>
      <c r="B331" s="52" t="s">
        <v>628</v>
      </c>
      <c r="C331" s="53" t="s">
        <v>629</v>
      </c>
      <c r="D331" s="54"/>
      <c r="E331" s="55"/>
      <c r="F331" s="55"/>
      <c r="G331" s="56">
        <f>SUM(G332:G334)</f>
        <v>0</v>
      </c>
      <c r="O331" s="17"/>
    </row>
    <row r="332" ht="11.25" customHeight="1">
      <c r="A332" s="19"/>
      <c r="B332" s="57" t="s">
        <v>630</v>
      </c>
      <c r="C332" s="58" t="s">
        <v>631</v>
      </c>
      <c r="D332" s="59" t="s">
        <v>200</v>
      </c>
      <c r="E332" s="60">
        <v>6.61</v>
      </c>
      <c r="F332" s="61"/>
      <c r="G332" s="62">
        <f t="shared" ref="G332:G334" si="65">ROUND(E332*F332,2)</f>
        <v>0</v>
      </c>
      <c r="O332" s="17"/>
    </row>
    <row r="333" ht="11.25" customHeight="1">
      <c r="A333" s="19"/>
      <c r="B333" s="57" t="s">
        <v>632</v>
      </c>
      <c r="C333" s="58" t="s">
        <v>633</v>
      </c>
      <c r="D333" s="59" t="s">
        <v>48</v>
      </c>
      <c r="E333" s="60">
        <v>68.86</v>
      </c>
      <c r="F333" s="61"/>
      <c r="G333" s="62">
        <f t="shared" si="65"/>
        <v>0</v>
      </c>
      <c r="O333" s="17"/>
    </row>
    <row r="334" ht="11.25" customHeight="1">
      <c r="A334" s="19"/>
      <c r="B334" s="57" t="s">
        <v>634</v>
      </c>
      <c r="C334" s="58" t="s">
        <v>302</v>
      </c>
      <c r="D334" s="59" t="s">
        <v>267</v>
      </c>
      <c r="E334" s="60">
        <v>312.59</v>
      </c>
      <c r="F334" s="61"/>
      <c r="G334" s="62">
        <f t="shared" si="65"/>
        <v>0</v>
      </c>
      <c r="O334" s="17"/>
    </row>
    <row r="335" ht="11.25" customHeight="1">
      <c r="A335" s="51"/>
      <c r="B335" s="52" t="s">
        <v>635</v>
      </c>
      <c r="C335" s="53" t="s">
        <v>636</v>
      </c>
      <c r="D335" s="54"/>
      <c r="E335" s="55"/>
      <c r="F335" s="55"/>
      <c r="G335" s="56">
        <f>G336</f>
        <v>0</v>
      </c>
      <c r="O335" s="17"/>
    </row>
    <row r="336" ht="11.25" customHeight="1">
      <c r="A336" s="63"/>
      <c r="B336" s="64" t="s">
        <v>637</v>
      </c>
      <c r="C336" s="65" t="s">
        <v>638</v>
      </c>
      <c r="D336" s="66"/>
      <c r="E336" s="67"/>
      <c r="F336" s="67"/>
      <c r="G336" s="68">
        <f>SUM(G337:G339)</f>
        <v>0</v>
      </c>
      <c r="O336" s="17"/>
    </row>
    <row r="337" ht="11.25" customHeight="1">
      <c r="A337" s="19"/>
      <c r="B337" s="57" t="s">
        <v>639</v>
      </c>
      <c r="C337" s="58" t="s">
        <v>640</v>
      </c>
      <c r="D337" s="59" t="s">
        <v>200</v>
      </c>
      <c r="E337" s="60">
        <v>26.98</v>
      </c>
      <c r="F337" s="61"/>
      <c r="G337" s="62">
        <f t="shared" ref="G337:G339" si="66">ROUND(E337*F337,2)</f>
        <v>0</v>
      </c>
      <c r="O337" s="17"/>
    </row>
    <row r="338" ht="11.25" customHeight="1">
      <c r="A338" s="19"/>
      <c r="B338" s="57" t="s">
        <v>641</v>
      </c>
      <c r="C338" s="58" t="s">
        <v>642</v>
      </c>
      <c r="D338" s="59" t="s">
        <v>48</v>
      </c>
      <c r="E338" s="60">
        <v>217.6</v>
      </c>
      <c r="F338" s="61"/>
      <c r="G338" s="62">
        <f t="shared" si="66"/>
        <v>0</v>
      </c>
      <c r="O338" s="17"/>
    </row>
    <row r="339" ht="11.25" customHeight="1">
      <c r="A339" s="19"/>
      <c r="B339" s="57" t="s">
        <v>643</v>
      </c>
      <c r="C339" s="58" t="s">
        <v>644</v>
      </c>
      <c r="D339" s="59" t="s">
        <v>267</v>
      </c>
      <c r="E339" s="60">
        <v>3136.2</v>
      </c>
      <c r="F339" s="61"/>
      <c r="G339" s="62">
        <f t="shared" si="66"/>
        <v>0</v>
      </c>
      <c r="O339" s="17"/>
    </row>
    <row r="340" ht="11.25" customHeight="1">
      <c r="A340" s="51"/>
      <c r="B340" s="52" t="s">
        <v>645</v>
      </c>
      <c r="C340" s="53" t="s">
        <v>646</v>
      </c>
      <c r="D340" s="54"/>
      <c r="E340" s="55"/>
      <c r="F340" s="55"/>
      <c r="G340" s="56">
        <f>G341</f>
        <v>0</v>
      </c>
      <c r="O340" s="17"/>
    </row>
    <row r="341" ht="11.25" customHeight="1">
      <c r="A341" s="63"/>
      <c r="B341" s="64" t="s">
        <v>647</v>
      </c>
      <c r="C341" s="65" t="s">
        <v>648</v>
      </c>
      <c r="D341" s="66"/>
      <c r="E341" s="67"/>
      <c r="F341" s="67"/>
      <c r="G341" s="68">
        <f>SUM(G342:G344)</f>
        <v>0</v>
      </c>
      <c r="O341" s="17"/>
    </row>
    <row r="342" ht="11.25" customHeight="1">
      <c r="A342" s="19"/>
      <c r="B342" s="57" t="s">
        <v>649</v>
      </c>
      <c r="C342" s="58" t="s">
        <v>650</v>
      </c>
      <c r="D342" s="59" t="s">
        <v>200</v>
      </c>
      <c r="E342" s="60">
        <v>14.08</v>
      </c>
      <c r="F342" s="61"/>
      <c r="G342" s="62">
        <f t="shared" ref="G342:G344" si="67">ROUND(E342*F342,2)</f>
        <v>0</v>
      </c>
      <c r="O342" s="17"/>
    </row>
    <row r="343" ht="11.25" customHeight="1">
      <c r="A343" s="19"/>
      <c r="B343" s="57" t="s">
        <v>651</v>
      </c>
      <c r="C343" s="58" t="s">
        <v>652</v>
      </c>
      <c r="D343" s="59" t="s">
        <v>48</v>
      </c>
      <c r="E343" s="60">
        <v>112.65</v>
      </c>
      <c r="F343" s="61"/>
      <c r="G343" s="62">
        <f t="shared" si="67"/>
        <v>0</v>
      </c>
      <c r="O343" s="17"/>
    </row>
    <row r="344" ht="11.25" customHeight="1">
      <c r="A344" s="19"/>
      <c r="B344" s="57" t="s">
        <v>653</v>
      </c>
      <c r="C344" s="58" t="s">
        <v>644</v>
      </c>
      <c r="D344" s="59" t="s">
        <v>267</v>
      </c>
      <c r="E344" s="60">
        <v>1149.12</v>
      </c>
      <c r="F344" s="61"/>
      <c r="G344" s="62">
        <f t="shared" si="67"/>
        <v>0</v>
      </c>
      <c r="O344" s="17"/>
    </row>
    <row r="345" ht="11.25" customHeight="1">
      <c r="A345" s="45"/>
      <c r="B345" s="46" t="s">
        <v>654</v>
      </c>
      <c r="C345" s="47" t="s">
        <v>655</v>
      </c>
      <c r="D345" s="48"/>
      <c r="E345" s="49"/>
      <c r="F345" s="49"/>
      <c r="G345" s="50">
        <f>G346</f>
        <v>0</v>
      </c>
      <c r="O345" s="17"/>
    </row>
    <row r="346" ht="11.25" customHeight="1">
      <c r="A346" s="19"/>
      <c r="B346" s="57" t="s">
        <v>656</v>
      </c>
      <c r="C346" s="58" t="s">
        <v>657</v>
      </c>
      <c r="D346" s="59" t="s">
        <v>48</v>
      </c>
      <c r="E346" s="60">
        <v>13.94</v>
      </c>
      <c r="F346" s="61"/>
      <c r="G346" s="62">
        <f>ROUND(E346*F346,2)</f>
        <v>0</v>
      </c>
      <c r="O346" s="17"/>
    </row>
    <row r="347" ht="11.25" customHeight="1">
      <c r="A347" s="33"/>
      <c r="B347" s="34" t="s">
        <v>658</v>
      </c>
      <c r="C347" s="35" t="s">
        <v>10</v>
      </c>
      <c r="D347" s="36"/>
      <c r="E347" s="37"/>
      <c r="F347" s="37"/>
      <c r="G347" s="38">
        <f>G348+G400+G413+G441+G466+G474+G557+G638+G650+G656+G676+G690+G728+G741+G743+G360</f>
        <v>0</v>
      </c>
      <c r="O347" s="17"/>
    </row>
    <row r="348" ht="11.25" customHeight="1">
      <c r="A348" s="39"/>
      <c r="B348" s="40" t="s">
        <v>659</v>
      </c>
      <c r="C348" s="41" t="s">
        <v>660</v>
      </c>
      <c r="D348" s="42"/>
      <c r="E348" s="43"/>
      <c r="F348" s="43"/>
      <c r="G348" s="44">
        <f>G349+G353+G358</f>
        <v>0</v>
      </c>
      <c r="O348" s="17"/>
    </row>
    <row r="349" ht="11.25" customHeight="1">
      <c r="A349" s="45"/>
      <c r="B349" s="46" t="s">
        <v>661</v>
      </c>
      <c r="C349" s="47" t="s">
        <v>662</v>
      </c>
      <c r="D349" s="48"/>
      <c r="E349" s="49"/>
      <c r="F349" s="49"/>
      <c r="G349" s="50">
        <f>SUM(G350:G352)</f>
        <v>0</v>
      </c>
      <c r="O349" s="17"/>
    </row>
    <row r="350" ht="11.25" customHeight="1">
      <c r="A350" s="19"/>
      <c r="B350" s="57" t="s">
        <v>663</v>
      </c>
      <c r="C350" s="58" t="s">
        <v>664</v>
      </c>
      <c r="D350" s="59" t="s">
        <v>48</v>
      </c>
      <c r="E350" s="60">
        <v>11171.36</v>
      </c>
      <c r="F350" s="61"/>
      <c r="G350" s="62">
        <f t="shared" ref="G350:G352" si="68">ROUND(E350*F350,2)</f>
        <v>0</v>
      </c>
      <c r="O350" s="17"/>
    </row>
    <row r="351" ht="11.25" customHeight="1">
      <c r="A351" s="19"/>
      <c r="B351" s="57" t="s">
        <v>665</v>
      </c>
      <c r="C351" s="58" t="s">
        <v>666</v>
      </c>
      <c r="D351" s="59" t="s">
        <v>48</v>
      </c>
      <c r="E351" s="60">
        <v>1283.66</v>
      </c>
      <c r="F351" s="61"/>
      <c r="G351" s="62">
        <f t="shared" si="68"/>
        <v>0</v>
      </c>
      <c r="O351" s="17"/>
    </row>
    <row r="352" ht="11.25" customHeight="1">
      <c r="A352" s="19"/>
      <c r="B352" s="57" t="s">
        <v>667</v>
      </c>
      <c r="C352" s="58" t="s">
        <v>668</v>
      </c>
      <c r="D352" s="59" t="s">
        <v>48</v>
      </c>
      <c r="E352" s="60">
        <v>670.3</v>
      </c>
      <c r="F352" s="61"/>
      <c r="G352" s="62">
        <f t="shared" si="68"/>
        <v>0</v>
      </c>
      <c r="O352" s="17"/>
    </row>
    <row r="353" ht="11.25" customHeight="1">
      <c r="A353" s="45"/>
      <c r="B353" s="46" t="s">
        <v>669</v>
      </c>
      <c r="C353" s="47" t="s">
        <v>670</v>
      </c>
      <c r="D353" s="48"/>
      <c r="E353" s="49"/>
      <c r="F353" s="49"/>
      <c r="G353" s="50">
        <f>SUM(G354:G357)</f>
        <v>0</v>
      </c>
      <c r="O353" s="17"/>
    </row>
    <row r="354" ht="11.25" customHeight="1">
      <c r="A354" s="19"/>
      <c r="B354" s="57" t="s">
        <v>671</v>
      </c>
      <c r="C354" s="58" t="s">
        <v>672</v>
      </c>
      <c r="D354" s="59" t="s">
        <v>48</v>
      </c>
      <c r="E354" s="60">
        <v>3548.81</v>
      </c>
      <c r="F354" s="61"/>
      <c r="G354" s="62">
        <f t="shared" ref="G354:G357" si="69">ROUND(E354*F354,2)</f>
        <v>0</v>
      </c>
      <c r="O354" s="17"/>
    </row>
    <row r="355" ht="11.25" customHeight="1">
      <c r="A355" s="19"/>
      <c r="B355" s="57" t="s">
        <v>673</v>
      </c>
      <c r="C355" s="58" t="s">
        <v>674</v>
      </c>
      <c r="D355" s="59" t="s">
        <v>48</v>
      </c>
      <c r="E355" s="60">
        <v>1395.97</v>
      </c>
      <c r="F355" s="61"/>
      <c r="G355" s="62">
        <f t="shared" si="69"/>
        <v>0</v>
      </c>
      <c r="O355" s="17"/>
    </row>
    <row r="356" ht="11.25" customHeight="1">
      <c r="A356" s="19"/>
      <c r="B356" s="57" t="s">
        <v>675</v>
      </c>
      <c r="C356" s="58" t="s">
        <v>676</v>
      </c>
      <c r="D356" s="59" t="s">
        <v>48</v>
      </c>
      <c r="E356" s="60">
        <v>938.53</v>
      </c>
      <c r="F356" s="61"/>
      <c r="G356" s="62">
        <f t="shared" si="69"/>
        <v>0</v>
      </c>
      <c r="O356" s="17"/>
    </row>
    <row r="357" ht="11.25" customHeight="1">
      <c r="A357" s="19"/>
      <c r="B357" s="57" t="s">
        <v>677</v>
      </c>
      <c r="C357" s="58" t="s">
        <v>678</v>
      </c>
      <c r="D357" s="59" t="s">
        <v>48</v>
      </c>
      <c r="E357" s="60">
        <v>56.76</v>
      </c>
      <c r="F357" s="61"/>
      <c r="G357" s="62">
        <f t="shared" si="69"/>
        <v>0</v>
      </c>
      <c r="O357" s="17"/>
    </row>
    <row r="358" ht="11.25" customHeight="1">
      <c r="A358" s="45"/>
      <c r="B358" s="46" t="s">
        <v>679</v>
      </c>
      <c r="C358" s="47" t="s">
        <v>680</v>
      </c>
      <c r="D358" s="48"/>
      <c r="E358" s="49"/>
      <c r="F358" s="49"/>
      <c r="G358" s="50">
        <f>G359</f>
        <v>0</v>
      </c>
      <c r="O358" s="17"/>
    </row>
    <row r="359" ht="11.25" customHeight="1">
      <c r="A359" s="19"/>
      <c r="B359" s="57" t="s">
        <v>681</v>
      </c>
      <c r="C359" s="58" t="s">
        <v>682</v>
      </c>
      <c r="D359" s="59" t="s">
        <v>48</v>
      </c>
      <c r="E359" s="60">
        <v>523.07</v>
      </c>
      <c r="F359" s="61"/>
      <c r="G359" s="62">
        <f>ROUND(E359*F359,2)</f>
        <v>0</v>
      </c>
      <c r="O359" s="17"/>
    </row>
    <row r="360" ht="11.25" customHeight="1">
      <c r="A360" s="39"/>
      <c r="B360" s="40" t="s">
        <v>683</v>
      </c>
      <c r="C360" s="41" t="s">
        <v>684</v>
      </c>
      <c r="D360" s="42"/>
      <c r="E360" s="43"/>
      <c r="F360" s="43"/>
      <c r="G360" s="44">
        <f>G361+G363+G373+G378+G380+G382+G375</f>
        <v>0</v>
      </c>
      <c r="O360" s="17"/>
    </row>
    <row r="361" ht="11.25" customHeight="1">
      <c r="A361" s="45"/>
      <c r="B361" s="46" t="s">
        <v>685</v>
      </c>
      <c r="C361" s="47" t="s">
        <v>686</v>
      </c>
      <c r="D361" s="48"/>
      <c r="E361" s="49"/>
      <c r="F361" s="49"/>
      <c r="G361" s="50">
        <f>G362</f>
        <v>0</v>
      </c>
      <c r="O361" s="17"/>
    </row>
    <row r="362" ht="11.25" customHeight="1">
      <c r="A362" s="19"/>
      <c r="B362" s="57" t="s">
        <v>687</v>
      </c>
      <c r="C362" s="58" t="s">
        <v>688</v>
      </c>
      <c r="D362" s="59" t="s">
        <v>48</v>
      </c>
      <c r="E362" s="60">
        <v>4679.66</v>
      </c>
      <c r="F362" s="61"/>
      <c r="G362" s="62">
        <f>ROUND(E362*F362,2)</f>
        <v>0</v>
      </c>
      <c r="O362" s="17"/>
    </row>
    <row r="363" ht="11.25" customHeight="1">
      <c r="A363" s="45"/>
      <c r="B363" s="46" t="s">
        <v>689</v>
      </c>
      <c r="C363" s="47" t="s">
        <v>690</v>
      </c>
      <c r="D363" s="48"/>
      <c r="E363" s="49"/>
      <c r="F363" s="49"/>
      <c r="G363" s="50">
        <f>SUM(G364:G372)</f>
        <v>0</v>
      </c>
      <c r="O363" s="17"/>
    </row>
    <row r="364" ht="11.25" customHeight="1">
      <c r="A364" s="19"/>
      <c r="B364" s="57" t="s">
        <v>691</v>
      </c>
      <c r="C364" s="58" t="s">
        <v>692</v>
      </c>
      <c r="D364" s="59" t="s">
        <v>48</v>
      </c>
      <c r="E364" s="60">
        <v>16054.99</v>
      </c>
      <c r="F364" s="61"/>
      <c r="G364" s="62">
        <f t="shared" ref="G364:G372" si="70">ROUND(E364*F364,2)</f>
        <v>0</v>
      </c>
      <c r="O364" s="17"/>
    </row>
    <row r="365" ht="11.25" customHeight="1">
      <c r="A365" s="19"/>
      <c r="B365" s="57" t="s">
        <v>693</v>
      </c>
      <c r="C365" s="58" t="s">
        <v>694</v>
      </c>
      <c r="D365" s="59" t="s">
        <v>48</v>
      </c>
      <c r="E365" s="60">
        <v>3981.45</v>
      </c>
      <c r="F365" s="61"/>
      <c r="G365" s="62">
        <f t="shared" si="70"/>
        <v>0</v>
      </c>
      <c r="O365" s="17"/>
    </row>
    <row r="366" ht="11.25" customHeight="1">
      <c r="A366" s="19"/>
      <c r="B366" s="57" t="s">
        <v>695</v>
      </c>
      <c r="C366" s="58" t="s">
        <v>696</v>
      </c>
      <c r="D366" s="59" t="s">
        <v>48</v>
      </c>
      <c r="E366" s="60">
        <v>5674.04</v>
      </c>
      <c r="F366" s="61"/>
      <c r="G366" s="62">
        <f t="shared" si="70"/>
        <v>0</v>
      </c>
      <c r="O366" s="17"/>
    </row>
    <row r="367" ht="11.25" customHeight="1">
      <c r="A367" s="19"/>
      <c r="B367" s="57" t="s">
        <v>697</v>
      </c>
      <c r="C367" s="58" t="s">
        <v>698</v>
      </c>
      <c r="D367" s="59" t="s">
        <v>48</v>
      </c>
      <c r="E367" s="60">
        <v>585.1</v>
      </c>
      <c r="F367" s="61"/>
      <c r="G367" s="62">
        <f t="shared" si="70"/>
        <v>0</v>
      </c>
      <c r="O367" s="17"/>
    </row>
    <row r="368" ht="11.25" customHeight="1">
      <c r="A368" s="19"/>
      <c r="B368" s="57" t="s">
        <v>699</v>
      </c>
      <c r="C368" s="58" t="s">
        <v>700</v>
      </c>
      <c r="D368" s="59" t="s">
        <v>48</v>
      </c>
      <c r="E368" s="60">
        <v>141.01</v>
      </c>
      <c r="F368" s="61"/>
      <c r="G368" s="62">
        <f t="shared" si="70"/>
        <v>0</v>
      </c>
      <c r="O368" s="17"/>
    </row>
    <row r="369" ht="11.25" customHeight="1">
      <c r="A369" s="19"/>
      <c r="B369" s="57" t="s">
        <v>701</v>
      </c>
      <c r="C369" s="58" t="s">
        <v>702</v>
      </c>
      <c r="D369" s="59" t="s">
        <v>48</v>
      </c>
      <c r="E369" s="60">
        <v>1829.28</v>
      </c>
      <c r="F369" s="61"/>
      <c r="G369" s="62">
        <f t="shared" si="70"/>
        <v>0</v>
      </c>
      <c r="O369" s="17"/>
    </row>
    <row r="370" ht="11.25" customHeight="1">
      <c r="A370" s="19"/>
      <c r="B370" s="57" t="s">
        <v>703</v>
      </c>
      <c r="C370" s="58" t="s">
        <v>704</v>
      </c>
      <c r="D370" s="59" t="s">
        <v>48</v>
      </c>
      <c r="E370" s="60">
        <v>28.44</v>
      </c>
      <c r="F370" s="61"/>
      <c r="G370" s="62">
        <f t="shared" si="70"/>
        <v>0</v>
      </c>
      <c r="O370" s="17"/>
    </row>
    <row r="371" ht="11.25" customHeight="1">
      <c r="A371" s="19"/>
      <c r="B371" s="57" t="s">
        <v>705</v>
      </c>
      <c r="C371" s="58" t="s">
        <v>706</v>
      </c>
      <c r="D371" s="59" t="s">
        <v>48</v>
      </c>
      <c r="E371" s="60">
        <v>481.71</v>
      </c>
      <c r="F371" s="61"/>
      <c r="G371" s="62">
        <f t="shared" si="70"/>
        <v>0</v>
      </c>
      <c r="O371" s="17"/>
    </row>
    <row r="372" ht="11.25" customHeight="1">
      <c r="A372" s="19"/>
      <c r="B372" s="57" t="s">
        <v>707</v>
      </c>
      <c r="C372" s="58" t="s">
        <v>708</v>
      </c>
      <c r="D372" s="59" t="s">
        <v>48</v>
      </c>
      <c r="E372" s="60">
        <v>3800.86</v>
      </c>
      <c r="F372" s="61"/>
      <c r="G372" s="62">
        <f t="shared" si="70"/>
        <v>0</v>
      </c>
      <c r="O372" s="17"/>
    </row>
    <row r="373" ht="11.25" customHeight="1">
      <c r="A373" s="45"/>
      <c r="B373" s="46" t="s">
        <v>709</v>
      </c>
      <c r="C373" s="47" t="s">
        <v>710</v>
      </c>
      <c r="D373" s="48"/>
      <c r="E373" s="49"/>
      <c r="F373" s="49"/>
      <c r="G373" s="50">
        <f>G374</f>
        <v>0</v>
      </c>
      <c r="O373" s="17"/>
    </row>
    <row r="374" ht="11.25" customHeight="1">
      <c r="A374" s="19"/>
      <c r="B374" s="57" t="s">
        <v>711</v>
      </c>
      <c r="C374" s="58" t="s">
        <v>712</v>
      </c>
      <c r="D374" s="59" t="s">
        <v>48</v>
      </c>
      <c r="E374" s="60">
        <v>7299.45</v>
      </c>
      <c r="F374" s="61"/>
      <c r="G374" s="62">
        <f>ROUND(E374*F374,2)</f>
        <v>0</v>
      </c>
      <c r="O374" s="17"/>
    </row>
    <row r="375" ht="11.25" customHeight="1">
      <c r="A375" s="45"/>
      <c r="B375" s="46" t="s">
        <v>713</v>
      </c>
      <c r="C375" s="47" t="s">
        <v>714</v>
      </c>
      <c r="D375" s="48"/>
      <c r="E375" s="49"/>
      <c r="F375" s="49"/>
      <c r="G375" s="50">
        <f>SUM(G376:G377)</f>
        <v>0</v>
      </c>
      <c r="O375" s="17"/>
    </row>
    <row r="376" ht="11.25" customHeight="1">
      <c r="A376" s="19"/>
      <c r="B376" s="57" t="s">
        <v>715</v>
      </c>
      <c r="C376" s="58" t="s">
        <v>716</v>
      </c>
      <c r="D376" s="59" t="s">
        <v>122</v>
      </c>
      <c r="E376" s="60">
        <v>2280.2</v>
      </c>
      <c r="F376" s="61"/>
      <c r="G376" s="62">
        <f t="shared" ref="G376:G377" si="71">ROUND(E376*F376,2)</f>
        <v>0</v>
      </c>
      <c r="O376" s="17"/>
    </row>
    <row r="377" ht="11.25" customHeight="1">
      <c r="A377" s="19"/>
      <c r="B377" s="57" t="s">
        <v>717</v>
      </c>
      <c r="C377" s="58" t="s">
        <v>718</v>
      </c>
      <c r="D377" s="59" t="s">
        <v>122</v>
      </c>
      <c r="E377" s="60">
        <v>10.4</v>
      </c>
      <c r="F377" s="61"/>
      <c r="G377" s="62">
        <f t="shared" si="71"/>
        <v>0</v>
      </c>
      <c r="O377" s="17"/>
    </row>
    <row r="378" ht="11.25" customHeight="1">
      <c r="A378" s="45"/>
      <c r="B378" s="46" t="s">
        <v>719</v>
      </c>
      <c r="C378" s="47" t="s">
        <v>720</v>
      </c>
      <c r="D378" s="48"/>
      <c r="E378" s="49"/>
      <c r="F378" s="49"/>
      <c r="G378" s="50">
        <f>G379</f>
        <v>0</v>
      </c>
      <c r="O378" s="17"/>
    </row>
    <row r="379" ht="11.25" customHeight="1">
      <c r="A379" s="19"/>
      <c r="B379" s="57" t="s">
        <v>721</v>
      </c>
      <c r="C379" s="58" t="s">
        <v>722</v>
      </c>
      <c r="D379" s="59" t="s">
        <v>122</v>
      </c>
      <c r="E379" s="60">
        <v>5931.65</v>
      </c>
      <c r="F379" s="61"/>
      <c r="G379" s="62">
        <f>ROUND(E379*F379,2)</f>
        <v>0</v>
      </c>
      <c r="O379" s="17"/>
    </row>
    <row r="380" ht="11.25" customHeight="1">
      <c r="A380" s="45"/>
      <c r="B380" s="46" t="s">
        <v>723</v>
      </c>
      <c r="C380" s="47" t="s">
        <v>724</v>
      </c>
      <c r="D380" s="48"/>
      <c r="E380" s="49"/>
      <c r="F380" s="49"/>
      <c r="G380" s="50">
        <f>G381</f>
        <v>0</v>
      </c>
      <c r="O380" s="17"/>
    </row>
    <row r="381" ht="11.25" customHeight="1">
      <c r="A381" s="19"/>
      <c r="B381" s="57" t="s">
        <v>725</v>
      </c>
      <c r="C381" s="58" t="s">
        <v>726</v>
      </c>
      <c r="D381" s="59" t="s">
        <v>48</v>
      </c>
      <c r="E381" s="60">
        <v>359.73</v>
      </c>
      <c r="F381" s="61"/>
      <c r="G381" s="62">
        <f>ROUND(E381*F381,2)</f>
        <v>0</v>
      </c>
      <c r="O381" s="17"/>
    </row>
    <row r="382" ht="11.25" customHeight="1">
      <c r="A382" s="45"/>
      <c r="B382" s="46" t="s">
        <v>727</v>
      </c>
      <c r="C382" s="47" t="s">
        <v>728</v>
      </c>
      <c r="D382" s="48"/>
      <c r="E382" s="49"/>
      <c r="F382" s="49"/>
      <c r="G382" s="50">
        <f>SUM(G383:G399)</f>
        <v>0</v>
      </c>
      <c r="O382" s="17"/>
    </row>
    <row r="383" ht="11.25" customHeight="1">
      <c r="A383" s="19"/>
      <c r="B383" s="57" t="s">
        <v>729</v>
      </c>
      <c r="C383" s="58" t="s">
        <v>730</v>
      </c>
      <c r="D383" s="59" t="s">
        <v>48</v>
      </c>
      <c r="E383" s="60">
        <v>41.55</v>
      </c>
      <c r="F383" s="61"/>
      <c r="G383" s="62">
        <f t="shared" ref="G383:G399" si="72">ROUND(E383*F383,2)</f>
        <v>0</v>
      </c>
      <c r="O383" s="17"/>
    </row>
    <row r="384" ht="11.25" customHeight="1">
      <c r="A384" s="19"/>
      <c r="B384" s="57" t="s">
        <v>731</v>
      </c>
      <c r="C384" s="58" t="s">
        <v>732</v>
      </c>
      <c r="D384" s="59" t="s">
        <v>48</v>
      </c>
      <c r="E384" s="60">
        <v>40.1</v>
      </c>
      <c r="F384" s="61"/>
      <c r="G384" s="62">
        <f t="shared" si="72"/>
        <v>0</v>
      </c>
      <c r="O384" s="17"/>
    </row>
    <row r="385" ht="11.25" customHeight="1">
      <c r="A385" s="19"/>
      <c r="B385" s="57" t="s">
        <v>733</v>
      </c>
      <c r="C385" s="58" t="s">
        <v>734</v>
      </c>
      <c r="D385" s="59" t="s">
        <v>48</v>
      </c>
      <c r="E385" s="60">
        <v>13.14</v>
      </c>
      <c r="F385" s="61"/>
      <c r="G385" s="62">
        <f t="shared" si="72"/>
        <v>0</v>
      </c>
      <c r="O385" s="17"/>
    </row>
    <row r="386" ht="11.25" customHeight="1">
      <c r="A386" s="19"/>
      <c r="B386" s="57" t="s">
        <v>735</v>
      </c>
      <c r="C386" s="58" t="s">
        <v>736</v>
      </c>
      <c r="D386" s="59" t="s">
        <v>48</v>
      </c>
      <c r="E386" s="60">
        <v>291.73</v>
      </c>
      <c r="F386" s="61"/>
      <c r="G386" s="62">
        <f t="shared" si="72"/>
        <v>0</v>
      </c>
      <c r="O386" s="17"/>
    </row>
    <row r="387" ht="11.25" customHeight="1">
      <c r="A387" s="19"/>
      <c r="B387" s="57" t="s">
        <v>737</v>
      </c>
      <c r="C387" s="58" t="s">
        <v>738</v>
      </c>
      <c r="D387" s="59" t="s">
        <v>48</v>
      </c>
      <c r="E387" s="60">
        <v>90.2</v>
      </c>
      <c r="F387" s="61"/>
      <c r="G387" s="62">
        <f t="shared" si="72"/>
        <v>0</v>
      </c>
      <c r="O387" s="17"/>
    </row>
    <row r="388" ht="11.25" customHeight="1">
      <c r="A388" s="19"/>
      <c r="B388" s="57" t="s">
        <v>739</v>
      </c>
      <c r="C388" s="58" t="s">
        <v>740</v>
      </c>
      <c r="D388" s="59" t="s">
        <v>48</v>
      </c>
      <c r="E388" s="60">
        <v>41.55</v>
      </c>
      <c r="F388" s="61"/>
      <c r="G388" s="62">
        <f t="shared" si="72"/>
        <v>0</v>
      </c>
      <c r="O388" s="17"/>
    </row>
    <row r="389" ht="11.25" customHeight="1">
      <c r="A389" s="19"/>
      <c r="B389" s="57" t="s">
        <v>741</v>
      </c>
      <c r="C389" s="58" t="s">
        <v>742</v>
      </c>
      <c r="D389" s="59" t="s">
        <v>48</v>
      </c>
      <c r="E389" s="60">
        <v>313.08</v>
      </c>
      <c r="F389" s="61"/>
      <c r="G389" s="62">
        <f t="shared" si="72"/>
        <v>0</v>
      </c>
      <c r="O389" s="17"/>
    </row>
    <row r="390" ht="11.25" customHeight="1">
      <c r="A390" s="19"/>
      <c r="B390" s="57" t="s">
        <v>743</v>
      </c>
      <c r="C390" s="58" t="s">
        <v>744</v>
      </c>
      <c r="D390" s="59" t="s">
        <v>48</v>
      </c>
      <c r="E390" s="60">
        <v>12.96</v>
      </c>
      <c r="F390" s="61"/>
      <c r="G390" s="62">
        <f t="shared" si="72"/>
        <v>0</v>
      </c>
      <c r="O390" s="17"/>
    </row>
    <row r="391" ht="11.25" customHeight="1">
      <c r="A391" s="19"/>
      <c r="B391" s="57" t="s">
        <v>745</v>
      </c>
      <c r="C391" s="58" t="s">
        <v>746</v>
      </c>
      <c r="D391" s="59" t="s">
        <v>48</v>
      </c>
      <c r="E391" s="60">
        <v>41.19</v>
      </c>
      <c r="F391" s="61"/>
      <c r="G391" s="62">
        <f t="shared" si="72"/>
        <v>0</v>
      </c>
      <c r="O391" s="17"/>
    </row>
    <row r="392" ht="11.25" customHeight="1">
      <c r="A392" s="19"/>
      <c r="B392" s="57" t="s">
        <v>747</v>
      </c>
      <c r="C392" s="58" t="s">
        <v>748</v>
      </c>
      <c r="D392" s="59" t="s">
        <v>48</v>
      </c>
      <c r="E392" s="60">
        <v>11.86</v>
      </c>
      <c r="F392" s="61"/>
      <c r="G392" s="62">
        <f t="shared" si="72"/>
        <v>0</v>
      </c>
      <c r="O392" s="17"/>
    </row>
    <row r="393" ht="11.25" customHeight="1">
      <c r="A393" s="19"/>
      <c r="B393" s="57" t="s">
        <v>749</v>
      </c>
      <c r="C393" s="58" t="s">
        <v>750</v>
      </c>
      <c r="D393" s="59" t="s">
        <v>48</v>
      </c>
      <c r="E393" s="60">
        <v>42.84</v>
      </c>
      <c r="F393" s="61"/>
      <c r="G393" s="62">
        <f t="shared" si="72"/>
        <v>0</v>
      </c>
      <c r="O393" s="17"/>
    </row>
    <row r="394" ht="11.25" customHeight="1">
      <c r="A394" s="19"/>
      <c r="B394" s="57" t="s">
        <v>751</v>
      </c>
      <c r="C394" s="58" t="s">
        <v>752</v>
      </c>
      <c r="D394" s="59" t="s">
        <v>48</v>
      </c>
      <c r="E394" s="60">
        <v>528.46</v>
      </c>
      <c r="F394" s="61"/>
      <c r="G394" s="62">
        <f t="shared" si="72"/>
        <v>0</v>
      </c>
      <c r="O394" s="17"/>
    </row>
    <row r="395" ht="11.25" customHeight="1">
      <c r="A395" s="19"/>
      <c r="B395" s="57" t="s">
        <v>753</v>
      </c>
      <c r="C395" s="58" t="s">
        <v>754</v>
      </c>
      <c r="D395" s="59" t="s">
        <v>48</v>
      </c>
      <c r="E395" s="60">
        <v>24.88</v>
      </c>
      <c r="F395" s="61"/>
      <c r="G395" s="62">
        <f t="shared" si="72"/>
        <v>0</v>
      </c>
      <c r="O395" s="17"/>
    </row>
    <row r="396" ht="11.25" customHeight="1">
      <c r="A396" s="19"/>
      <c r="B396" s="57" t="s">
        <v>755</v>
      </c>
      <c r="C396" s="58" t="s">
        <v>756</v>
      </c>
      <c r="D396" s="59" t="s">
        <v>48</v>
      </c>
      <c r="E396" s="60">
        <v>1795.86</v>
      </c>
      <c r="F396" s="61"/>
      <c r="G396" s="62">
        <f t="shared" si="72"/>
        <v>0</v>
      </c>
      <c r="O396" s="17"/>
    </row>
    <row r="397" ht="11.25" customHeight="1">
      <c r="A397" s="19"/>
      <c r="B397" s="57" t="s">
        <v>757</v>
      </c>
      <c r="C397" s="58" t="s">
        <v>758</v>
      </c>
      <c r="D397" s="59" t="s">
        <v>48</v>
      </c>
      <c r="E397" s="60">
        <v>73.48</v>
      </c>
      <c r="F397" s="61"/>
      <c r="G397" s="62">
        <f t="shared" si="72"/>
        <v>0</v>
      </c>
      <c r="O397" s="17"/>
    </row>
    <row r="398" ht="11.25" customHeight="1">
      <c r="A398" s="19"/>
      <c r="B398" s="57" t="s">
        <v>759</v>
      </c>
      <c r="C398" s="58" t="s">
        <v>760</v>
      </c>
      <c r="D398" s="59" t="s">
        <v>48</v>
      </c>
      <c r="E398" s="60">
        <v>40.1</v>
      </c>
      <c r="F398" s="61"/>
      <c r="G398" s="62">
        <f t="shared" si="72"/>
        <v>0</v>
      </c>
      <c r="O398" s="17"/>
    </row>
    <row r="399" ht="11.25" customHeight="1">
      <c r="A399" s="19"/>
      <c r="B399" s="57" t="s">
        <v>761</v>
      </c>
      <c r="C399" s="58" t="s">
        <v>762</v>
      </c>
      <c r="D399" s="59" t="s">
        <v>48</v>
      </c>
      <c r="E399" s="60">
        <v>13.14</v>
      </c>
      <c r="F399" s="61"/>
      <c r="G399" s="62">
        <f t="shared" si="72"/>
        <v>0</v>
      </c>
      <c r="O399" s="17"/>
    </row>
    <row r="400" ht="11.25" customHeight="1">
      <c r="A400" s="39"/>
      <c r="B400" s="40" t="s">
        <v>763</v>
      </c>
      <c r="C400" s="41" t="s">
        <v>764</v>
      </c>
      <c r="D400" s="42"/>
      <c r="E400" s="43"/>
      <c r="F400" s="43"/>
      <c r="G400" s="44">
        <f>G401+G406</f>
        <v>0</v>
      </c>
      <c r="O400" s="17"/>
    </row>
    <row r="401" ht="11.25" customHeight="1">
      <c r="A401" s="45"/>
      <c r="B401" s="46" t="s">
        <v>765</v>
      </c>
      <c r="C401" s="47" t="s">
        <v>766</v>
      </c>
      <c r="D401" s="48"/>
      <c r="E401" s="49"/>
      <c r="F401" s="49"/>
      <c r="G401" s="50">
        <f>SUM(G402:G405)</f>
        <v>0</v>
      </c>
      <c r="O401" s="17"/>
    </row>
    <row r="402" ht="11.25" customHeight="1">
      <c r="A402" s="19"/>
      <c r="B402" s="57" t="s">
        <v>767</v>
      </c>
      <c r="C402" s="58" t="s">
        <v>768</v>
      </c>
      <c r="D402" s="59" t="s">
        <v>48</v>
      </c>
      <c r="E402" s="60">
        <v>1403.08</v>
      </c>
      <c r="F402" s="61"/>
      <c r="G402" s="62">
        <f t="shared" ref="G402:G405" si="73">ROUND(E402*F402,2)</f>
        <v>0</v>
      </c>
      <c r="O402" s="17"/>
    </row>
    <row r="403" ht="11.25" customHeight="1">
      <c r="A403" s="19"/>
      <c r="B403" s="57" t="s">
        <v>769</v>
      </c>
      <c r="C403" s="58" t="s">
        <v>770</v>
      </c>
      <c r="D403" s="59" t="s">
        <v>48</v>
      </c>
      <c r="E403" s="60">
        <v>261.59</v>
      </c>
      <c r="F403" s="61"/>
      <c r="G403" s="62">
        <f t="shared" si="73"/>
        <v>0</v>
      </c>
      <c r="O403" s="17"/>
    </row>
    <row r="404" ht="11.25" customHeight="1">
      <c r="A404" s="19"/>
      <c r="B404" s="57" t="s">
        <v>771</v>
      </c>
      <c r="C404" s="58" t="s">
        <v>772</v>
      </c>
      <c r="D404" s="59" t="s">
        <v>48</v>
      </c>
      <c r="E404" s="60">
        <v>30.79</v>
      </c>
      <c r="F404" s="61"/>
      <c r="G404" s="62">
        <f t="shared" si="73"/>
        <v>0</v>
      </c>
      <c r="O404" s="17"/>
    </row>
    <row r="405" ht="11.25" customHeight="1">
      <c r="A405" s="19"/>
      <c r="B405" s="57" t="s">
        <v>773</v>
      </c>
      <c r="C405" s="58" t="s">
        <v>774</v>
      </c>
      <c r="D405" s="59" t="s">
        <v>48</v>
      </c>
      <c r="E405" s="60">
        <v>12105.84</v>
      </c>
      <c r="F405" s="61"/>
      <c r="G405" s="62">
        <f t="shared" si="73"/>
        <v>0</v>
      </c>
      <c r="O405" s="17"/>
    </row>
    <row r="406" ht="11.25" customHeight="1">
      <c r="A406" s="45"/>
      <c r="B406" s="46" t="s">
        <v>775</v>
      </c>
      <c r="C406" s="47" t="s">
        <v>776</v>
      </c>
      <c r="D406" s="48"/>
      <c r="E406" s="49"/>
      <c r="F406" s="49"/>
      <c r="G406" s="50">
        <f>SUM(G407:G412)</f>
        <v>0</v>
      </c>
      <c r="O406" s="17"/>
    </row>
    <row r="407" ht="11.25" customHeight="1">
      <c r="A407" s="19"/>
      <c r="B407" s="57" t="s">
        <v>777</v>
      </c>
      <c r="C407" s="58" t="s">
        <v>778</v>
      </c>
      <c r="D407" s="59" t="s">
        <v>48</v>
      </c>
      <c r="E407" s="60">
        <v>5720.13</v>
      </c>
      <c r="F407" s="61"/>
      <c r="G407" s="62">
        <f t="shared" ref="G407:G412" si="74">ROUND(E407*F407,2)</f>
        <v>0</v>
      </c>
      <c r="O407" s="17"/>
    </row>
    <row r="408" ht="11.25" customHeight="1">
      <c r="A408" s="19"/>
      <c r="B408" s="57" t="s">
        <v>779</v>
      </c>
      <c r="C408" s="58" t="s">
        <v>780</v>
      </c>
      <c r="D408" s="59" t="s">
        <v>48</v>
      </c>
      <c r="E408" s="60">
        <v>276.76</v>
      </c>
      <c r="F408" s="61"/>
      <c r="G408" s="62">
        <f t="shared" si="74"/>
        <v>0</v>
      </c>
      <c r="O408" s="17"/>
    </row>
    <row r="409" ht="11.25" customHeight="1">
      <c r="A409" s="19"/>
      <c r="B409" s="57" t="s">
        <v>781</v>
      </c>
      <c r="C409" s="58" t="s">
        <v>782</v>
      </c>
      <c r="D409" s="59" t="s">
        <v>48</v>
      </c>
      <c r="E409" s="60">
        <v>389.55</v>
      </c>
      <c r="F409" s="61"/>
      <c r="G409" s="62">
        <f t="shared" si="74"/>
        <v>0</v>
      </c>
      <c r="O409" s="17"/>
    </row>
    <row r="410" ht="11.25" customHeight="1">
      <c r="A410" s="19"/>
      <c r="B410" s="57" t="s">
        <v>783</v>
      </c>
      <c r="C410" s="58" t="s">
        <v>784</v>
      </c>
      <c r="D410" s="59" t="s">
        <v>48</v>
      </c>
      <c r="E410" s="60">
        <v>1617.82</v>
      </c>
      <c r="F410" s="61"/>
      <c r="G410" s="62">
        <f t="shared" si="74"/>
        <v>0</v>
      </c>
      <c r="O410" s="17"/>
    </row>
    <row r="411" ht="11.25" customHeight="1">
      <c r="A411" s="19"/>
      <c r="B411" s="57" t="s">
        <v>785</v>
      </c>
      <c r="C411" s="58" t="s">
        <v>786</v>
      </c>
      <c r="D411" s="59" t="s">
        <v>48</v>
      </c>
      <c r="E411" s="60">
        <v>433.09</v>
      </c>
      <c r="F411" s="61"/>
      <c r="G411" s="62">
        <f t="shared" si="74"/>
        <v>0</v>
      </c>
      <c r="O411" s="17"/>
    </row>
    <row r="412" ht="11.25" customHeight="1">
      <c r="A412" s="19"/>
      <c r="B412" s="57" t="s">
        <v>787</v>
      </c>
      <c r="C412" s="58" t="s">
        <v>788</v>
      </c>
      <c r="D412" s="59" t="s">
        <v>48</v>
      </c>
      <c r="E412" s="60">
        <v>180.54</v>
      </c>
      <c r="F412" s="61"/>
      <c r="G412" s="62">
        <f t="shared" si="74"/>
        <v>0</v>
      </c>
      <c r="O412" s="17"/>
    </row>
    <row r="413" ht="11.25" customHeight="1">
      <c r="A413" s="39"/>
      <c r="B413" s="40" t="s">
        <v>789</v>
      </c>
      <c r="C413" s="41" t="s">
        <v>790</v>
      </c>
      <c r="D413" s="42"/>
      <c r="E413" s="43"/>
      <c r="F413" s="43"/>
      <c r="G413" s="44">
        <f>G414+G418+G432+G434+G438</f>
        <v>0</v>
      </c>
      <c r="O413" s="17"/>
    </row>
    <row r="414" ht="11.25" customHeight="1">
      <c r="A414" s="45"/>
      <c r="B414" s="46" t="s">
        <v>791</v>
      </c>
      <c r="C414" s="47" t="s">
        <v>792</v>
      </c>
      <c r="D414" s="48"/>
      <c r="E414" s="49"/>
      <c r="F414" s="49"/>
      <c r="G414" s="50">
        <f>SUM(G415:G417)</f>
        <v>0</v>
      </c>
      <c r="O414" s="17"/>
    </row>
    <row r="415" ht="11.25" customHeight="1">
      <c r="A415" s="19"/>
      <c r="B415" s="57" t="s">
        <v>793</v>
      </c>
      <c r="C415" s="58" t="s">
        <v>794</v>
      </c>
      <c r="D415" s="59" t="s">
        <v>48</v>
      </c>
      <c r="E415" s="60">
        <v>7860.28</v>
      </c>
      <c r="F415" s="61"/>
      <c r="G415" s="62">
        <f t="shared" ref="G415:G417" si="75">ROUND(E415*F415,2)</f>
        <v>0</v>
      </c>
      <c r="O415" s="17"/>
    </row>
    <row r="416" ht="11.25" customHeight="1">
      <c r="A416" s="19"/>
      <c r="B416" s="57" t="s">
        <v>795</v>
      </c>
      <c r="C416" s="58" t="s">
        <v>796</v>
      </c>
      <c r="D416" s="59" t="s">
        <v>48</v>
      </c>
      <c r="E416" s="60">
        <v>1204.53</v>
      </c>
      <c r="F416" s="61"/>
      <c r="G416" s="62">
        <f t="shared" si="75"/>
        <v>0</v>
      </c>
      <c r="O416" s="17"/>
    </row>
    <row r="417" ht="11.25" customHeight="1">
      <c r="A417" s="19"/>
      <c r="B417" s="57" t="s">
        <v>797</v>
      </c>
      <c r="C417" s="58" t="s">
        <v>798</v>
      </c>
      <c r="D417" s="59" t="s">
        <v>48</v>
      </c>
      <c r="E417" s="60">
        <v>34.8</v>
      </c>
      <c r="F417" s="61"/>
      <c r="G417" s="62">
        <f t="shared" si="75"/>
        <v>0</v>
      </c>
      <c r="O417" s="17"/>
    </row>
    <row r="418" ht="11.25" customHeight="1">
      <c r="A418" s="45"/>
      <c r="B418" s="46" t="s">
        <v>799</v>
      </c>
      <c r="C418" s="47" t="s">
        <v>800</v>
      </c>
      <c r="D418" s="48"/>
      <c r="E418" s="49"/>
      <c r="F418" s="49"/>
      <c r="G418" s="50">
        <f>G419+G421+G423+G429</f>
        <v>0</v>
      </c>
      <c r="O418" s="17"/>
    </row>
    <row r="419" ht="11.25" customHeight="1">
      <c r="A419" s="51"/>
      <c r="B419" s="52" t="s">
        <v>801</v>
      </c>
      <c r="C419" s="53" t="s">
        <v>802</v>
      </c>
      <c r="D419" s="54"/>
      <c r="E419" s="55"/>
      <c r="F419" s="55"/>
      <c r="G419" s="56">
        <f>G420</f>
        <v>0</v>
      </c>
      <c r="O419" s="17"/>
    </row>
    <row r="420" ht="11.25" customHeight="1">
      <c r="A420" s="19"/>
      <c r="B420" s="57" t="s">
        <v>803</v>
      </c>
      <c r="C420" s="58" t="s">
        <v>804</v>
      </c>
      <c r="D420" s="59" t="s">
        <v>48</v>
      </c>
      <c r="E420" s="60">
        <v>4983.0</v>
      </c>
      <c r="F420" s="61"/>
      <c r="G420" s="62">
        <f>ROUND(E420*F420,2)</f>
        <v>0</v>
      </c>
      <c r="O420" s="17"/>
    </row>
    <row r="421" ht="11.25" customHeight="1">
      <c r="A421" s="51"/>
      <c r="B421" s="52" t="s">
        <v>805</v>
      </c>
      <c r="C421" s="53" t="s">
        <v>806</v>
      </c>
      <c r="D421" s="54"/>
      <c r="E421" s="55"/>
      <c r="F421" s="55"/>
      <c r="G421" s="56">
        <f>G422</f>
        <v>0</v>
      </c>
      <c r="O421" s="17"/>
    </row>
    <row r="422" ht="11.25" customHeight="1">
      <c r="A422" s="19"/>
      <c r="B422" s="57" t="s">
        <v>807</v>
      </c>
      <c r="C422" s="58" t="s">
        <v>808</v>
      </c>
      <c r="D422" s="59" t="s">
        <v>48</v>
      </c>
      <c r="E422" s="60">
        <v>1399.69</v>
      </c>
      <c r="F422" s="61"/>
      <c r="G422" s="62">
        <f>ROUND(E422*F422,2)</f>
        <v>0</v>
      </c>
      <c r="O422" s="17"/>
    </row>
    <row r="423" ht="11.25" customHeight="1">
      <c r="A423" s="51"/>
      <c r="B423" s="52" t="s">
        <v>809</v>
      </c>
      <c r="C423" s="53" t="s">
        <v>810</v>
      </c>
      <c r="D423" s="54"/>
      <c r="E423" s="55"/>
      <c r="F423" s="55"/>
      <c r="G423" s="56">
        <f>SUM(G424:G428)</f>
        <v>0</v>
      </c>
      <c r="O423" s="17"/>
    </row>
    <row r="424" ht="11.25" customHeight="1">
      <c r="A424" s="19"/>
      <c r="B424" s="57" t="s">
        <v>811</v>
      </c>
      <c r="C424" s="58" t="s">
        <v>812</v>
      </c>
      <c r="D424" s="59" t="s">
        <v>48</v>
      </c>
      <c r="E424" s="60">
        <v>439.23</v>
      </c>
      <c r="F424" s="61"/>
      <c r="G424" s="62">
        <f t="shared" ref="G424:G428" si="76">ROUND(E424*F424,2)</f>
        <v>0</v>
      </c>
      <c r="O424" s="17"/>
    </row>
    <row r="425" ht="11.25" customHeight="1">
      <c r="A425" s="19"/>
      <c r="B425" s="57" t="s">
        <v>813</v>
      </c>
      <c r="C425" s="58" t="s">
        <v>814</v>
      </c>
      <c r="D425" s="59" t="s">
        <v>48</v>
      </c>
      <c r="E425" s="60">
        <v>362.64</v>
      </c>
      <c r="F425" s="61"/>
      <c r="G425" s="62">
        <f t="shared" si="76"/>
        <v>0</v>
      </c>
      <c r="O425" s="17"/>
    </row>
    <row r="426" ht="11.25" customHeight="1">
      <c r="A426" s="19"/>
      <c r="B426" s="57" t="s">
        <v>815</v>
      </c>
      <c r="C426" s="58" t="s">
        <v>816</v>
      </c>
      <c r="D426" s="59" t="s">
        <v>48</v>
      </c>
      <c r="E426" s="60">
        <v>114.72</v>
      </c>
      <c r="F426" s="61"/>
      <c r="G426" s="62">
        <f t="shared" si="76"/>
        <v>0</v>
      </c>
      <c r="O426" s="17"/>
    </row>
    <row r="427" ht="11.25" customHeight="1">
      <c r="A427" s="19"/>
      <c r="B427" s="57" t="s">
        <v>817</v>
      </c>
      <c r="C427" s="58" t="s">
        <v>818</v>
      </c>
      <c r="D427" s="59" t="s">
        <v>48</v>
      </c>
      <c r="E427" s="60">
        <v>74.2</v>
      </c>
      <c r="F427" s="61"/>
      <c r="G427" s="62">
        <f t="shared" si="76"/>
        <v>0</v>
      </c>
      <c r="O427" s="17"/>
    </row>
    <row r="428" ht="11.25" customHeight="1">
      <c r="A428" s="19"/>
      <c r="B428" s="57" t="s">
        <v>819</v>
      </c>
      <c r="C428" s="58" t="s">
        <v>820</v>
      </c>
      <c r="D428" s="59" t="s">
        <v>48</v>
      </c>
      <c r="E428" s="60">
        <v>2683.34</v>
      </c>
      <c r="F428" s="61"/>
      <c r="G428" s="62">
        <f t="shared" si="76"/>
        <v>0</v>
      </c>
      <c r="O428" s="17"/>
    </row>
    <row r="429" ht="11.25" customHeight="1">
      <c r="A429" s="51"/>
      <c r="B429" s="52" t="s">
        <v>821</v>
      </c>
      <c r="C429" s="53" t="s">
        <v>822</v>
      </c>
      <c r="D429" s="54"/>
      <c r="E429" s="55"/>
      <c r="F429" s="55"/>
      <c r="G429" s="56">
        <f>SUM(G430:G431)</f>
        <v>0</v>
      </c>
      <c r="O429" s="17"/>
    </row>
    <row r="430" ht="11.25" customHeight="1">
      <c r="A430" s="19"/>
      <c r="B430" s="57" t="s">
        <v>823</v>
      </c>
      <c r="C430" s="58" t="s">
        <v>824</v>
      </c>
      <c r="D430" s="59" t="s">
        <v>48</v>
      </c>
      <c r="E430" s="60">
        <v>289.84</v>
      </c>
      <c r="F430" s="61"/>
      <c r="G430" s="62">
        <f t="shared" ref="G430:G431" si="77">ROUND(E430*F430,2)</f>
        <v>0</v>
      </c>
      <c r="O430" s="17"/>
    </row>
    <row r="431" ht="11.25" customHeight="1">
      <c r="A431" s="19"/>
      <c r="B431" s="57" t="s">
        <v>825</v>
      </c>
      <c r="C431" s="58" t="s">
        <v>826</v>
      </c>
      <c r="D431" s="59" t="s">
        <v>48</v>
      </c>
      <c r="E431" s="60">
        <v>2218.94</v>
      </c>
      <c r="F431" s="61"/>
      <c r="G431" s="62">
        <f t="shared" si="77"/>
        <v>0</v>
      </c>
      <c r="O431" s="17"/>
    </row>
    <row r="432" ht="11.25" customHeight="1">
      <c r="A432" s="45"/>
      <c r="B432" s="46" t="s">
        <v>827</v>
      </c>
      <c r="C432" s="47" t="s">
        <v>828</v>
      </c>
      <c r="D432" s="48"/>
      <c r="E432" s="49"/>
      <c r="F432" s="49"/>
      <c r="G432" s="50">
        <f>G433</f>
        <v>0</v>
      </c>
      <c r="O432" s="17"/>
    </row>
    <row r="433" ht="11.25" customHeight="1">
      <c r="A433" s="19"/>
      <c r="B433" s="57" t="s">
        <v>829</v>
      </c>
      <c r="C433" s="58" t="s">
        <v>830</v>
      </c>
      <c r="D433" s="59" t="s">
        <v>122</v>
      </c>
      <c r="E433" s="60">
        <v>59.92</v>
      </c>
      <c r="F433" s="61"/>
      <c r="G433" s="62">
        <f>ROUND(E433*F433,2)</f>
        <v>0</v>
      </c>
      <c r="O433" s="17"/>
    </row>
    <row r="434" ht="11.25" customHeight="1">
      <c r="A434" s="45"/>
      <c r="B434" s="46" t="s">
        <v>831</v>
      </c>
      <c r="C434" s="47" t="s">
        <v>832</v>
      </c>
      <c r="D434" s="48"/>
      <c r="E434" s="49"/>
      <c r="F434" s="49"/>
      <c r="G434" s="50">
        <f>SUM(G435:G437)</f>
        <v>0</v>
      </c>
      <c r="O434" s="17"/>
    </row>
    <row r="435" ht="11.25" customHeight="1">
      <c r="A435" s="19"/>
      <c r="B435" s="57" t="s">
        <v>833</v>
      </c>
      <c r="C435" s="58" t="s">
        <v>834</v>
      </c>
      <c r="D435" s="59" t="s">
        <v>48</v>
      </c>
      <c r="E435" s="60">
        <v>3095.34</v>
      </c>
      <c r="F435" s="61"/>
      <c r="G435" s="62">
        <f t="shared" ref="G435:G437" si="78">ROUND(E435*F435,2)</f>
        <v>0</v>
      </c>
      <c r="O435" s="17"/>
    </row>
    <row r="436" ht="11.25" customHeight="1">
      <c r="A436" s="19"/>
      <c r="B436" s="57" t="s">
        <v>835</v>
      </c>
      <c r="C436" s="58" t="s">
        <v>836</v>
      </c>
      <c r="D436" s="59" t="s">
        <v>48</v>
      </c>
      <c r="E436" s="60">
        <v>315.4</v>
      </c>
      <c r="F436" s="61"/>
      <c r="G436" s="62">
        <f t="shared" si="78"/>
        <v>0</v>
      </c>
      <c r="O436" s="17"/>
    </row>
    <row r="437" ht="11.25" customHeight="1">
      <c r="A437" s="19"/>
      <c r="B437" s="57" t="s">
        <v>837</v>
      </c>
      <c r="C437" s="58" t="s">
        <v>838</v>
      </c>
      <c r="D437" s="59" t="s">
        <v>48</v>
      </c>
      <c r="E437" s="60">
        <v>2802.16</v>
      </c>
      <c r="F437" s="61"/>
      <c r="G437" s="62">
        <f t="shared" si="78"/>
        <v>0</v>
      </c>
      <c r="O437" s="17"/>
    </row>
    <row r="438" ht="11.25" customHeight="1">
      <c r="A438" s="45"/>
      <c r="B438" s="46" t="s">
        <v>839</v>
      </c>
      <c r="C438" s="47" t="s">
        <v>840</v>
      </c>
      <c r="D438" s="48"/>
      <c r="E438" s="49"/>
      <c r="F438" s="49"/>
      <c r="G438" s="50">
        <f>SUM(G439:G440)</f>
        <v>0</v>
      </c>
      <c r="O438" s="17"/>
    </row>
    <row r="439" ht="11.25" customHeight="1">
      <c r="A439" s="19"/>
      <c r="B439" s="57" t="s">
        <v>841</v>
      </c>
      <c r="C439" s="58" t="s">
        <v>842</v>
      </c>
      <c r="D439" s="59" t="s">
        <v>48</v>
      </c>
      <c r="E439" s="60">
        <v>52.36</v>
      </c>
      <c r="F439" s="61"/>
      <c r="G439" s="62">
        <f t="shared" ref="G439:G440" si="79">ROUND(E439*F439,2)</f>
        <v>0</v>
      </c>
      <c r="O439" s="17"/>
    </row>
    <row r="440" ht="11.25" customHeight="1">
      <c r="A440" s="19"/>
      <c r="B440" s="57" t="s">
        <v>843</v>
      </c>
      <c r="C440" s="58" t="s">
        <v>844</v>
      </c>
      <c r="D440" s="59" t="s">
        <v>48</v>
      </c>
      <c r="E440" s="60">
        <v>8.01</v>
      </c>
      <c r="F440" s="61"/>
      <c r="G440" s="62">
        <f t="shared" si="79"/>
        <v>0</v>
      </c>
      <c r="O440" s="17"/>
    </row>
    <row r="441" ht="11.25" customHeight="1">
      <c r="A441" s="39"/>
      <c r="B441" s="40" t="s">
        <v>845</v>
      </c>
      <c r="C441" s="41" t="s">
        <v>846</v>
      </c>
      <c r="D441" s="42"/>
      <c r="E441" s="43"/>
      <c r="F441" s="43"/>
      <c r="G441" s="44">
        <f>G442+G451</f>
        <v>0</v>
      </c>
      <c r="O441" s="17"/>
    </row>
    <row r="442" ht="11.25" customHeight="1">
      <c r="A442" s="45"/>
      <c r="B442" s="46" t="s">
        <v>847</v>
      </c>
      <c r="C442" s="47" t="s">
        <v>848</v>
      </c>
      <c r="D442" s="48"/>
      <c r="E442" s="49"/>
      <c r="F442" s="49"/>
      <c r="G442" s="50">
        <f>G443+G445+G447+G449</f>
        <v>0</v>
      </c>
      <c r="O442" s="17"/>
    </row>
    <row r="443" ht="11.25" customHeight="1">
      <c r="A443" s="51"/>
      <c r="B443" s="52" t="s">
        <v>849</v>
      </c>
      <c r="C443" s="53" t="s">
        <v>850</v>
      </c>
      <c r="D443" s="54"/>
      <c r="E443" s="55"/>
      <c r="F443" s="55"/>
      <c r="G443" s="56">
        <f>G444</f>
        <v>0</v>
      </c>
      <c r="O443" s="17"/>
    </row>
    <row r="444" ht="11.25" customHeight="1">
      <c r="A444" s="19"/>
      <c r="B444" s="57" t="s">
        <v>851</v>
      </c>
      <c r="C444" s="58" t="s">
        <v>852</v>
      </c>
      <c r="D444" s="59" t="s">
        <v>48</v>
      </c>
      <c r="E444" s="60">
        <v>2657.83</v>
      </c>
      <c r="F444" s="61"/>
      <c r="G444" s="62">
        <f>ROUND(E444*F444,2)</f>
        <v>0</v>
      </c>
      <c r="O444" s="17"/>
    </row>
    <row r="445" ht="11.25" customHeight="1">
      <c r="A445" s="51"/>
      <c r="B445" s="52" t="s">
        <v>853</v>
      </c>
      <c r="C445" s="53" t="s">
        <v>854</v>
      </c>
      <c r="D445" s="54"/>
      <c r="E445" s="55"/>
      <c r="F445" s="55"/>
      <c r="G445" s="56">
        <f>G446</f>
        <v>0</v>
      </c>
      <c r="O445" s="17"/>
    </row>
    <row r="446" ht="11.25" customHeight="1">
      <c r="A446" s="19"/>
      <c r="B446" s="57" t="s">
        <v>855</v>
      </c>
      <c r="C446" s="58" t="s">
        <v>856</v>
      </c>
      <c r="D446" s="59" t="s">
        <v>48</v>
      </c>
      <c r="E446" s="60">
        <v>3768.97</v>
      </c>
      <c r="F446" s="61"/>
      <c r="G446" s="62">
        <f>ROUND(E446*F446,2)</f>
        <v>0</v>
      </c>
      <c r="O446" s="17"/>
    </row>
    <row r="447" ht="11.25" customHeight="1">
      <c r="A447" s="51"/>
      <c r="B447" s="52" t="s">
        <v>857</v>
      </c>
      <c r="C447" s="53" t="s">
        <v>858</v>
      </c>
      <c r="D447" s="54"/>
      <c r="E447" s="55"/>
      <c r="F447" s="55"/>
      <c r="G447" s="56">
        <f>G448</f>
        <v>0</v>
      </c>
      <c r="O447" s="17"/>
    </row>
    <row r="448" ht="11.25" customHeight="1">
      <c r="A448" s="19"/>
      <c r="B448" s="57" t="s">
        <v>859</v>
      </c>
      <c r="C448" s="58" t="s">
        <v>860</v>
      </c>
      <c r="D448" s="59" t="s">
        <v>48</v>
      </c>
      <c r="E448" s="60">
        <v>1880.77</v>
      </c>
      <c r="F448" s="61"/>
      <c r="G448" s="62">
        <f>ROUND(E448*F448,2)</f>
        <v>0</v>
      </c>
      <c r="O448" s="17"/>
    </row>
    <row r="449" ht="11.25" customHeight="1">
      <c r="A449" s="51"/>
      <c r="B449" s="52" t="s">
        <v>861</v>
      </c>
      <c r="C449" s="53" t="s">
        <v>862</v>
      </c>
      <c r="D449" s="54"/>
      <c r="E449" s="55"/>
      <c r="F449" s="55"/>
      <c r="G449" s="56">
        <f>G450</f>
        <v>0</v>
      </c>
      <c r="O449" s="17"/>
    </row>
    <row r="450" ht="11.25" customHeight="1">
      <c r="A450" s="19"/>
      <c r="B450" s="57" t="s">
        <v>863</v>
      </c>
      <c r="C450" s="58" t="s">
        <v>864</v>
      </c>
      <c r="D450" s="59" t="s">
        <v>48</v>
      </c>
      <c r="E450" s="60">
        <v>645.7</v>
      </c>
      <c r="F450" s="61"/>
      <c r="G450" s="62">
        <f>ROUND(E450*F450,2)</f>
        <v>0</v>
      </c>
      <c r="O450" s="17"/>
    </row>
    <row r="451" ht="11.25" customHeight="1">
      <c r="A451" s="45"/>
      <c r="B451" s="46" t="s">
        <v>865</v>
      </c>
      <c r="C451" s="47" t="s">
        <v>866</v>
      </c>
      <c r="D451" s="48"/>
      <c r="E451" s="49"/>
      <c r="F451" s="49"/>
      <c r="G451" s="50">
        <f>G452+G454+G460+G462</f>
        <v>0</v>
      </c>
      <c r="O451" s="17"/>
    </row>
    <row r="452" ht="11.25" customHeight="1">
      <c r="A452" s="51"/>
      <c r="B452" s="52" t="s">
        <v>867</v>
      </c>
      <c r="C452" s="53" t="s">
        <v>868</v>
      </c>
      <c r="D452" s="54"/>
      <c r="E452" s="55"/>
      <c r="F452" s="55"/>
      <c r="G452" s="56">
        <f>G453</f>
        <v>0</v>
      </c>
      <c r="O452" s="17"/>
    </row>
    <row r="453" ht="11.25" customHeight="1">
      <c r="A453" s="19"/>
      <c r="B453" s="57" t="s">
        <v>869</v>
      </c>
      <c r="C453" s="58" t="s">
        <v>870</v>
      </c>
      <c r="D453" s="59" t="s">
        <v>122</v>
      </c>
      <c r="E453" s="60">
        <v>835.69</v>
      </c>
      <c r="F453" s="61"/>
      <c r="G453" s="62">
        <f>ROUND(E453*F453,2)</f>
        <v>0</v>
      </c>
      <c r="O453" s="17"/>
    </row>
    <row r="454" ht="11.25" customHeight="1">
      <c r="A454" s="51"/>
      <c r="B454" s="52" t="s">
        <v>871</v>
      </c>
      <c r="C454" s="53" t="s">
        <v>872</v>
      </c>
      <c r="D454" s="54"/>
      <c r="E454" s="55"/>
      <c r="F454" s="55"/>
      <c r="G454" s="56">
        <f>SUM(G455:G459)</f>
        <v>0</v>
      </c>
      <c r="O454" s="17"/>
    </row>
    <row r="455" ht="11.25" customHeight="1">
      <c r="A455" s="19"/>
      <c r="B455" s="57" t="s">
        <v>873</v>
      </c>
      <c r="C455" s="58" t="s">
        <v>874</v>
      </c>
      <c r="D455" s="59" t="s">
        <v>122</v>
      </c>
      <c r="E455" s="60">
        <v>363.06</v>
      </c>
      <c r="F455" s="61"/>
      <c r="G455" s="62">
        <f t="shared" ref="G455:G459" si="80">ROUND(E455*F455,2)</f>
        <v>0</v>
      </c>
      <c r="O455" s="17"/>
    </row>
    <row r="456" ht="11.25" customHeight="1">
      <c r="A456" s="19"/>
      <c r="B456" s="57" t="s">
        <v>875</v>
      </c>
      <c r="C456" s="58" t="s">
        <v>876</v>
      </c>
      <c r="D456" s="59" t="s">
        <v>122</v>
      </c>
      <c r="E456" s="60">
        <v>463.59</v>
      </c>
      <c r="F456" s="61"/>
      <c r="G456" s="62">
        <f t="shared" si="80"/>
        <v>0</v>
      </c>
      <c r="O456" s="17"/>
    </row>
    <row r="457" ht="11.25" customHeight="1">
      <c r="A457" s="19"/>
      <c r="B457" s="57" t="s">
        <v>877</v>
      </c>
      <c r="C457" s="58" t="s">
        <v>878</v>
      </c>
      <c r="D457" s="59" t="s">
        <v>122</v>
      </c>
      <c r="E457" s="60">
        <v>670.3</v>
      </c>
      <c r="F457" s="61"/>
      <c r="G457" s="62">
        <f t="shared" si="80"/>
        <v>0</v>
      </c>
      <c r="O457" s="17"/>
    </row>
    <row r="458" ht="11.25" customHeight="1">
      <c r="A458" s="19"/>
      <c r="B458" s="57" t="s">
        <v>879</v>
      </c>
      <c r="C458" s="58" t="s">
        <v>880</v>
      </c>
      <c r="D458" s="59" t="s">
        <v>122</v>
      </c>
      <c r="E458" s="60">
        <v>139.64</v>
      </c>
      <c r="F458" s="61"/>
      <c r="G458" s="62">
        <f t="shared" si="80"/>
        <v>0</v>
      </c>
      <c r="O458" s="17"/>
    </row>
    <row r="459" ht="11.25" customHeight="1">
      <c r="A459" s="19"/>
      <c r="B459" s="57" t="s">
        <v>881</v>
      </c>
      <c r="C459" s="58" t="s">
        <v>882</v>
      </c>
      <c r="D459" s="59" t="s">
        <v>122</v>
      </c>
      <c r="E459" s="60">
        <v>122.75</v>
      </c>
      <c r="F459" s="61"/>
      <c r="G459" s="62">
        <f t="shared" si="80"/>
        <v>0</v>
      </c>
      <c r="O459" s="17"/>
    </row>
    <row r="460" ht="11.25" customHeight="1">
      <c r="A460" s="51"/>
      <c r="B460" s="52" t="s">
        <v>883</v>
      </c>
      <c r="C460" s="53" t="s">
        <v>884</v>
      </c>
      <c r="D460" s="54"/>
      <c r="E460" s="55"/>
      <c r="F460" s="55"/>
      <c r="G460" s="56">
        <f>G461</f>
        <v>0</v>
      </c>
      <c r="O460" s="17"/>
    </row>
    <row r="461" ht="11.25" customHeight="1">
      <c r="A461" s="19"/>
      <c r="B461" s="57" t="s">
        <v>885</v>
      </c>
      <c r="C461" s="58" t="s">
        <v>886</v>
      </c>
      <c r="D461" s="59" t="s">
        <v>122</v>
      </c>
      <c r="E461" s="60">
        <v>850.21</v>
      </c>
      <c r="F461" s="61"/>
      <c r="G461" s="62">
        <f>ROUND(E461*F461,2)</f>
        <v>0</v>
      </c>
      <c r="O461" s="17"/>
    </row>
    <row r="462" ht="11.25" customHeight="1">
      <c r="A462" s="51"/>
      <c r="B462" s="52" t="s">
        <v>887</v>
      </c>
      <c r="C462" s="53" t="s">
        <v>888</v>
      </c>
      <c r="D462" s="54"/>
      <c r="E462" s="55"/>
      <c r="F462" s="55"/>
      <c r="G462" s="56">
        <f>SUM(G463:G465)</f>
        <v>0</v>
      </c>
      <c r="O462" s="17"/>
    </row>
    <row r="463" ht="11.25" customHeight="1">
      <c r="A463" s="19"/>
      <c r="B463" s="57" t="s">
        <v>889</v>
      </c>
      <c r="C463" s="58" t="s">
        <v>890</v>
      </c>
      <c r="D463" s="59" t="s">
        <v>122</v>
      </c>
      <c r="E463" s="60">
        <v>860.81</v>
      </c>
      <c r="F463" s="61"/>
      <c r="G463" s="62">
        <f t="shared" ref="G463:G465" si="81">ROUND(E463*F463,2)</f>
        <v>0</v>
      </c>
      <c r="O463" s="17"/>
    </row>
    <row r="464" ht="11.25" customHeight="1">
      <c r="A464" s="19"/>
      <c r="B464" s="57" t="s">
        <v>891</v>
      </c>
      <c r="C464" s="58" t="s">
        <v>892</v>
      </c>
      <c r="D464" s="59" t="s">
        <v>122</v>
      </c>
      <c r="E464" s="60">
        <v>72.35</v>
      </c>
      <c r="F464" s="61"/>
      <c r="G464" s="62">
        <f t="shared" si="81"/>
        <v>0</v>
      </c>
      <c r="O464" s="17"/>
    </row>
    <row r="465" ht="11.25" customHeight="1">
      <c r="A465" s="19"/>
      <c r="B465" s="57" t="s">
        <v>893</v>
      </c>
      <c r="C465" s="58" t="s">
        <v>894</v>
      </c>
      <c r="D465" s="59" t="s">
        <v>122</v>
      </c>
      <c r="E465" s="60">
        <v>27.05</v>
      </c>
      <c r="F465" s="61"/>
      <c r="G465" s="62">
        <f t="shared" si="81"/>
        <v>0</v>
      </c>
      <c r="O465" s="17"/>
    </row>
    <row r="466" ht="11.25" customHeight="1">
      <c r="A466" s="39"/>
      <c r="B466" s="40" t="s">
        <v>895</v>
      </c>
      <c r="C466" s="41" t="s">
        <v>896</v>
      </c>
      <c r="D466" s="42"/>
      <c r="E466" s="43"/>
      <c r="F466" s="43"/>
      <c r="G466" s="44">
        <f>G467+G469</f>
        <v>0</v>
      </c>
      <c r="O466" s="17"/>
    </row>
    <row r="467" ht="11.25" customHeight="1">
      <c r="A467" s="45"/>
      <c r="B467" s="46" t="s">
        <v>897</v>
      </c>
      <c r="C467" s="47" t="s">
        <v>898</v>
      </c>
      <c r="D467" s="48"/>
      <c r="E467" s="49"/>
      <c r="F467" s="49"/>
      <c r="G467" s="50">
        <f>G468</f>
        <v>0</v>
      </c>
      <c r="O467" s="17"/>
    </row>
    <row r="468" ht="11.25" customHeight="1">
      <c r="A468" s="19"/>
      <c r="B468" s="57" t="s">
        <v>899</v>
      </c>
      <c r="C468" s="58" t="s">
        <v>900</v>
      </c>
      <c r="D468" s="59" t="s">
        <v>48</v>
      </c>
      <c r="E468" s="60">
        <v>1560.97</v>
      </c>
      <c r="F468" s="61"/>
      <c r="G468" s="62">
        <f>ROUND(E468*F468,2)</f>
        <v>0</v>
      </c>
      <c r="O468" s="17"/>
    </row>
    <row r="469" ht="11.25" customHeight="1">
      <c r="A469" s="45"/>
      <c r="B469" s="46" t="s">
        <v>901</v>
      </c>
      <c r="C469" s="47" t="s">
        <v>902</v>
      </c>
      <c r="D469" s="48"/>
      <c r="E469" s="49"/>
      <c r="F469" s="49"/>
      <c r="G469" s="50">
        <f>SUM(G470:G473)</f>
        <v>0</v>
      </c>
      <c r="O469" s="17"/>
    </row>
    <row r="470" ht="11.25" customHeight="1">
      <c r="A470" s="19"/>
      <c r="B470" s="57" t="s">
        <v>903</v>
      </c>
      <c r="C470" s="58" t="s">
        <v>904</v>
      </c>
      <c r="D470" s="59" t="s">
        <v>48</v>
      </c>
      <c r="E470" s="60">
        <v>49.35</v>
      </c>
      <c r="F470" s="61"/>
      <c r="G470" s="62">
        <f t="shared" ref="G470:G473" si="82">ROUND(E470*F470,2)</f>
        <v>0</v>
      </c>
      <c r="O470" s="17"/>
    </row>
    <row r="471" ht="11.25" customHeight="1">
      <c r="A471" s="19"/>
      <c r="B471" s="57" t="s">
        <v>905</v>
      </c>
      <c r="C471" s="58" t="s">
        <v>906</v>
      </c>
      <c r="D471" s="59" t="s">
        <v>48</v>
      </c>
      <c r="E471" s="60">
        <v>902.56</v>
      </c>
      <c r="F471" s="61"/>
      <c r="G471" s="62">
        <f t="shared" si="82"/>
        <v>0</v>
      </c>
      <c r="O471" s="17"/>
    </row>
    <row r="472" ht="11.25" customHeight="1">
      <c r="A472" s="19"/>
      <c r="B472" s="57" t="s">
        <v>907</v>
      </c>
      <c r="C472" s="58" t="s">
        <v>908</v>
      </c>
      <c r="D472" s="59" t="s">
        <v>48</v>
      </c>
      <c r="E472" s="60">
        <v>3748.89</v>
      </c>
      <c r="F472" s="61"/>
      <c r="G472" s="62">
        <f t="shared" si="82"/>
        <v>0</v>
      </c>
      <c r="O472" s="17"/>
    </row>
    <row r="473" ht="11.25" customHeight="1">
      <c r="A473" s="19"/>
      <c r="B473" s="57" t="s">
        <v>909</v>
      </c>
      <c r="C473" s="58" t="s">
        <v>910</v>
      </c>
      <c r="D473" s="59" t="s">
        <v>122</v>
      </c>
      <c r="E473" s="60">
        <v>363.45</v>
      </c>
      <c r="F473" s="61"/>
      <c r="G473" s="62">
        <f t="shared" si="82"/>
        <v>0</v>
      </c>
      <c r="O473" s="17"/>
    </row>
    <row r="474" ht="11.25" customHeight="1">
      <c r="A474" s="39"/>
      <c r="B474" s="40" t="s">
        <v>911</v>
      </c>
      <c r="C474" s="41" t="s">
        <v>912</v>
      </c>
      <c r="D474" s="42"/>
      <c r="E474" s="43"/>
      <c r="F474" s="43"/>
      <c r="G474" s="44">
        <f>G475+G493+G554</f>
        <v>0</v>
      </c>
      <c r="O474" s="17"/>
    </row>
    <row r="475" ht="11.25" customHeight="1">
      <c r="A475" s="45"/>
      <c r="B475" s="46" t="s">
        <v>913</v>
      </c>
      <c r="C475" s="47" t="s">
        <v>914</v>
      </c>
      <c r="D475" s="48"/>
      <c r="E475" s="49"/>
      <c r="F475" s="49"/>
      <c r="G475" s="50">
        <f>SUM(G476:G492)</f>
        <v>0</v>
      </c>
      <c r="O475" s="17"/>
    </row>
    <row r="476" ht="11.25" customHeight="1">
      <c r="A476" s="19"/>
      <c r="B476" s="57" t="s">
        <v>915</v>
      </c>
      <c r="C476" s="58" t="s">
        <v>916</v>
      </c>
      <c r="D476" s="59" t="s">
        <v>100</v>
      </c>
      <c r="E476" s="60">
        <v>71.0</v>
      </c>
      <c r="F476" s="61"/>
      <c r="G476" s="62">
        <f t="shared" ref="G476:G492" si="83">ROUND(E476*F476,2)</f>
        <v>0</v>
      </c>
      <c r="O476" s="17"/>
    </row>
    <row r="477" ht="11.25" customHeight="1">
      <c r="A477" s="19"/>
      <c r="B477" s="57" t="s">
        <v>917</v>
      </c>
      <c r="C477" s="58" t="s">
        <v>918</v>
      </c>
      <c r="D477" s="59" t="s">
        <v>100</v>
      </c>
      <c r="E477" s="60">
        <v>107.0</v>
      </c>
      <c r="F477" s="61"/>
      <c r="G477" s="62">
        <f t="shared" si="83"/>
        <v>0</v>
      </c>
      <c r="O477" s="17"/>
    </row>
    <row r="478" ht="11.25" customHeight="1">
      <c r="A478" s="19"/>
      <c r="B478" s="57" t="s">
        <v>919</v>
      </c>
      <c r="C478" s="58" t="s">
        <v>920</v>
      </c>
      <c r="D478" s="59" t="s">
        <v>100</v>
      </c>
      <c r="E478" s="60">
        <v>77.0</v>
      </c>
      <c r="F478" s="61"/>
      <c r="G478" s="62">
        <f t="shared" si="83"/>
        <v>0</v>
      </c>
      <c r="O478" s="17"/>
    </row>
    <row r="479" ht="11.25" customHeight="1">
      <c r="A479" s="19"/>
      <c r="B479" s="57" t="s">
        <v>921</v>
      </c>
      <c r="C479" s="58" t="s">
        <v>922</v>
      </c>
      <c r="D479" s="59" t="s">
        <v>100</v>
      </c>
      <c r="E479" s="60">
        <v>82.0</v>
      </c>
      <c r="F479" s="61"/>
      <c r="G479" s="62">
        <f t="shared" si="83"/>
        <v>0</v>
      </c>
      <c r="O479" s="17"/>
    </row>
    <row r="480" ht="11.25" customHeight="1">
      <c r="A480" s="19"/>
      <c r="B480" s="57" t="s">
        <v>923</v>
      </c>
      <c r="C480" s="58" t="s">
        <v>924</v>
      </c>
      <c r="D480" s="59" t="s">
        <v>100</v>
      </c>
      <c r="E480" s="60">
        <v>73.0</v>
      </c>
      <c r="F480" s="61"/>
      <c r="G480" s="62">
        <f t="shared" si="83"/>
        <v>0</v>
      </c>
      <c r="O480" s="17"/>
    </row>
    <row r="481" ht="11.25" customHeight="1">
      <c r="A481" s="19"/>
      <c r="B481" s="57" t="s">
        <v>925</v>
      </c>
      <c r="C481" s="58" t="s">
        <v>926</v>
      </c>
      <c r="D481" s="59" t="s">
        <v>100</v>
      </c>
      <c r="E481" s="60">
        <v>4.0</v>
      </c>
      <c r="F481" s="61"/>
      <c r="G481" s="62">
        <f t="shared" si="83"/>
        <v>0</v>
      </c>
      <c r="O481" s="17"/>
    </row>
    <row r="482" ht="11.25" customHeight="1">
      <c r="A482" s="19"/>
      <c r="B482" s="57" t="s">
        <v>927</v>
      </c>
      <c r="C482" s="58" t="s">
        <v>928</v>
      </c>
      <c r="D482" s="59" t="s">
        <v>100</v>
      </c>
      <c r="E482" s="60">
        <v>10.0</v>
      </c>
      <c r="F482" s="61"/>
      <c r="G482" s="62">
        <f t="shared" si="83"/>
        <v>0</v>
      </c>
      <c r="O482" s="17"/>
    </row>
    <row r="483" ht="11.25" customHeight="1">
      <c r="A483" s="19"/>
      <c r="B483" s="57" t="s">
        <v>929</v>
      </c>
      <c r="C483" s="58" t="s">
        <v>930</v>
      </c>
      <c r="D483" s="59" t="s">
        <v>100</v>
      </c>
      <c r="E483" s="60">
        <v>18.0</v>
      </c>
      <c r="F483" s="61"/>
      <c r="G483" s="62">
        <f t="shared" si="83"/>
        <v>0</v>
      </c>
      <c r="O483" s="17"/>
    </row>
    <row r="484" ht="11.25" customHeight="1">
      <c r="A484" s="19"/>
      <c r="B484" s="57" t="s">
        <v>931</v>
      </c>
      <c r="C484" s="58" t="s">
        <v>932</v>
      </c>
      <c r="D484" s="59" t="s">
        <v>100</v>
      </c>
      <c r="E484" s="60">
        <v>7.0</v>
      </c>
      <c r="F484" s="61"/>
      <c r="G484" s="62">
        <f t="shared" si="83"/>
        <v>0</v>
      </c>
      <c r="O484" s="17"/>
    </row>
    <row r="485" ht="11.25" customHeight="1">
      <c r="A485" s="19"/>
      <c r="B485" s="57" t="s">
        <v>933</v>
      </c>
      <c r="C485" s="58" t="s">
        <v>934</v>
      </c>
      <c r="D485" s="59" t="s">
        <v>100</v>
      </c>
      <c r="E485" s="60">
        <v>3.0</v>
      </c>
      <c r="F485" s="61"/>
      <c r="G485" s="62">
        <f t="shared" si="83"/>
        <v>0</v>
      </c>
      <c r="O485" s="17"/>
    </row>
    <row r="486" ht="11.25" customHeight="1">
      <c r="A486" s="19"/>
      <c r="B486" s="57" t="s">
        <v>935</v>
      </c>
      <c r="C486" s="58" t="s">
        <v>936</v>
      </c>
      <c r="D486" s="59" t="s">
        <v>100</v>
      </c>
      <c r="E486" s="60">
        <v>4.0</v>
      </c>
      <c r="F486" s="61"/>
      <c r="G486" s="62">
        <f t="shared" si="83"/>
        <v>0</v>
      </c>
      <c r="O486" s="17"/>
    </row>
    <row r="487" ht="11.25" customHeight="1">
      <c r="A487" s="19"/>
      <c r="B487" s="57" t="s">
        <v>937</v>
      </c>
      <c r="C487" s="58" t="s">
        <v>938</v>
      </c>
      <c r="D487" s="59" t="s">
        <v>100</v>
      </c>
      <c r="E487" s="60">
        <v>9.0</v>
      </c>
      <c r="F487" s="61"/>
      <c r="G487" s="62">
        <f t="shared" si="83"/>
        <v>0</v>
      </c>
      <c r="O487" s="17"/>
    </row>
    <row r="488" ht="11.25" customHeight="1">
      <c r="A488" s="19"/>
      <c r="B488" s="57" t="s">
        <v>939</v>
      </c>
      <c r="C488" s="58" t="s">
        <v>940</v>
      </c>
      <c r="D488" s="59" t="s">
        <v>100</v>
      </c>
      <c r="E488" s="60">
        <v>5.0</v>
      </c>
      <c r="F488" s="61"/>
      <c r="G488" s="62">
        <f t="shared" si="83"/>
        <v>0</v>
      </c>
      <c r="O488" s="17"/>
    </row>
    <row r="489" ht="11.25" customHeight="1">
      <c r="A489" s="19"/>
      <c r="B489" s="57" t="s">
        <v>941</v>
      </c>
      <c r="C489" s="58" t="s">
        <v>942</v>
      </c>
      <c r="D489" s="59" t="s">
        <v>100</v>
      </c>
      <c r="E489" s="60">
        <v>20.0</v>
      </c>
      <c r="F489" s="61"/>
      <c r="G489" s="62">
        <f t="shared" si="83"/>
        <v>0</v>
      </c>
      <c r="O489" s="17"/>
    </row>
    <row r="490" ht="11.25" customHeight="1">
      <c r="A490" s="19"/>
      <c r="B490" s="57" t="s">
        <v>943</v>
      </c>
      <c r="C490" s="58" t="s">
        <v>944</v>
      </c>
      <c r="D490" s="59" t="s">
        <v>100</v>
      </c>
      <c r="E490" s="60">
        <v>6.0</v>
      </c>
      <c r="F490" s="61"/>
      <c r="G490" s="62">
        <f t="shared" si="83"/>
        <v>0</v>
      </c>
      <c r="O490" s="17"/>
    </row>
    <row r="491" ht="11.25" customHeight="1">
      <c r="A491" s="19"/>
      <c r="B491" s="57" t="s">
        <v>945</v>
      </c>
      <c r="C491" s="58" t="s">
        <v>946</v>
      </c>
      <c r="D491" s="59" t="s">
        <v>100</v>
      </c>
      <c r="E491" s="60">
        <v>1.0</v>
      </c>
      <c r="F491" s="61"/>
      <c r="G491" s="62">
        <f t="shared" si="83"/>
        <v>0</v>
      </c>
      <c r="O491" s="17"/>
    </row>
    <row r="492" ht="11.25" customHeight="1">
      <c r="A492" s="19"/>
      <c r="B492" s="57" t="s">
        <v>947</v>
      </c>
      <c r="C492" s="58" t="s">
        <v>948</v>
      </c>
      <c r="D492" s="59" t="s">
        <v>100</v>
      </c>
      <c r="E492" s="60">
        <v>2.0</v>
      </c>
      <c r="F492" s="61"/>
      <c r="G492" s="62">
        <f t="shared" si="83"/>
        <v>0</v>
      </c>
      <c r="O492" s="17"/>
    </row>
    <row r="493" ht="11.25" customHeight="1">
      <c r="A493" s="45"/>
      <c r="B493" s="46" t="s">
        <v>949</v>
      </c>
      <c r="C493" s="47" t="s">
        <v>950</v>
      </c>
      <c r="D493" s="48"/>
      <c r="E493" s="49"/>
      <c r="F493" s="49"/>
      <c r="G493" s="50">
        <f>SUM(G494:G553)</f>
        <v>0</v>
      </c>
      <c r="O493" s="17"/>
    </row>
    <row r="494" ht="11.25" customHeight="1">
      <c r="A494" s="19"/>
      <c r="B494" s="57" t="s">
        <v>951</v>
      </c>
      <c r="C494" s="58" t="s">
        <v>952</v>
      </c>
      <c r="D494" s="59" t="s">
        <v>100</v>
      </c>
      <c r="E494" s="60">
        <v>3.0</v>
      </c>
      <c r="F494" s="61"/>
      <c r="G494" s="62">
        <f t="shared" ref="G494:G553" si="84">ROUND(E494*F494,2)</f>
        <v>0</v>
      </c>
      <c r="O494" s="17"/>
    </row>
    <row r="495" ht="11.25" customHeight="1">
      <c r="A495" s="19"/>
      <c r="B495" s="57" t="s">
        <v>953</v>
      </c>
      <c r="C495" s="58" t="s">
        <v>954</v>
      </c>
      <c r="D495" s="59" t="s">
        <v>100</v>
      </c>
      <c r="E495" s="60">
        <v>4.0</v>
      </c>
      <c r="F495" s="61"/>
      <c r="G495" s="62">
        <f t="shared" si="84"/>
        <v>0</v>
      </c>
      <c r="O495" s="17"/>
    </row>
    <row r="496" ht="11.25" customHeight="1">
      <c r="A496" s="19"/>
      <c r="B496" s="57" t="s">
        <v>955</v>
      </c>
      <c r="C496" s="58" t="s">
        <v>956</v>
      </c>
      <c r="D496" s="59" t="s">
        <v>100</v>
      </c>
      <c r="E496" s="60">
        <v>2.0</v>
      </c>
      <c r="F496" s="61"/>
      <c r="G496" s="62">
        <f t="shared" si="84"/>
        <v>0</v>
      </c>
      <c r="O496" s="17"/>
    </row>
    <row r="497" ht="11.25" customHeight="1">
      <c r="A497" s="19"/>
      <c r="B497" s="57" t="s">
        <v>957</v>
      </c>
      <c r="C497" s="58" t="s">
        <v>958</v>
      </c>
      <c r="D497" s="59" t="s">
        <v>100</v>
      </c>
      <c r="E497" s="60">
        <v>4.0</v>
      </c>
      <c r="F497" s="61"/>
      <c r="G497" s="62">
        <f t="shared" si="84"/>
        <v>0</v>
      </c>
      <c r="O497" s="17"/>
    </row>
    <row r="498" ht="11.25" customHeight="1">
      <c r="A498" s="19"/>
      <c r="B498" s="57" t="s">
        <v>959</v>
      </c>
      <c r="C498" s="58" t="s">
        <v>960</v>
      </c>
      <c r="D498" s="59" t="s">
        <v>100</v>
      </c>
      <c r="E498" s="60">
        <v>3.0</v>
      </c>
      <c r="F498" s="61"/>
      <c r="G498" s="62">
        <f t="shared" si="84"/>
        <v>0</v>
      </c>
      <c r="O498" s="17"/>
    </row>
    <row r="499" ht="11.25" customHeight="1">
      <c r="A499" s="19"/>
      <c r="B499" s="57" t="s">
        <v>961</v>
      </c>
      <c r="C499" s="58" t="s">
        <v>962</v>
      </c>
      <c r="D499" s="59" t="s">
        <v>100</v>
      </c>
      <c r="E499" s="60">
        <v>1.0</v>
      </c>
      <c r="F499" s="61"/>
      <c r="G499" s="62">
        <f t="shared" si="84"/>
        <v>0</v>
      </c>
      <c r="O499" s="17"/>
    </row>
    <row r="500" ht="11.25" customHeight="1">
      <c r="A500" s="19"/>
      <c r="B500" s="57" t="s">
        <v>963</v>
      </c>
      <c r="C500" s="58" t="s">
        <v>964</v>
      </c>
      <c r="D500" s="59" t="s">
        <v>100</v>
      </c>
      <c r="E500" s="60">
        <v>2.0</v>
      </c>
      <c r="F500" s="61"/>
      <c r="G500" s="62">
        <f t="shared" si="84"/>
        <v>0</v>
      </c>
      <c r="O500" s="17"/>
    </row>
    <row r="501" ht="11.25" customHeight="1">
      <c r="A501" s="19"/>
      <c r="B501" s="57" t="s">
        <v>965</v>
      </c>
      <c r="C501" s="58" t="s">
        <v>966</v>
      </c>
      <c r="D501" s="59" t="s">
        <v>100</v>
      </c>
      <c r="E501" s="60">
        <v>3.0</v>
      </c>
      <c r="F501" s="61"/>
      <c r="G501" s="62">
        <f t="shared" si="84"/>
        <v>0</v>
      </c>
      <c r="O501" s="17"/>
    </row>
    <row r="502" ht="11.25" customHeight="1">
      <c r="A502" s="19"/>
      <c r="B502" s="57" t="s">
        <v>967</v>
      </c>
      <c r="C502" s="58" t="s">
        <v>968</v>
      </c>
      <c r="D502" s="59" t="s">
        <v>100</v>
      </c>
      <c r="E502" s="60">
        <v>1.0</v>
      </c>
      <c r="F502" s="61"/>
      <c r="G502" s="62">
        <f t="shared" si="84"/>
        <v>0</v>
      </c>
      <c r="O502" s="17"/>
    </row>
    <row r="503" ht="11.25" customHeight="1">
      <c r="A503" s="19"/>
      <c r="B503" s="57" t="s">
        <v>969</v>
      </c>
      <c r="C503" s="58" t="s">
        <v>970</v>
      </c>
      <c r="D503" s="59" t="s">
        <v>100</v>
      </c>
      <c r="E503" s="60">
        <v>1.0</v>
      </c>
      <c r="F503" s="61"/>
      <c r="G503" s="62">
        <f t="shared" si="84"/>
        <v>0</v>
      </c>
      <c r="O503" s="17"/>
    </row>
    <row r="504" ht="11.25" customHeight="1">
      <c r="A504" s="19"/>
      <c r="B504" s="57" t="s">
        <v>971</v>
      </c>
      <c r="C504" s="58" t="s">
        <v>972</v>
      </c>
      <c r="D504" s="59" t="s">
        <v>100</v>
      </c>
      <c r="E504" s="60">
        <v>1.0</v>
      </c>
      <c r="F504" s="61"/>
      <c r="G504" s="62">
        <f t="shared" si="84"/>
        <v>0</v>
      </c>
      <c r="O504" s="17"/>
    </row>
    <row r="505" ht="11.25" customHeight="1">
      <c r="A505" s="19"/>
      <c r="B505" s="57" t="s">
        <v>973</v>
      </c>
      <c r="C505" s="58" t="s">
        <v>974</v>
      </c>
      <c r="D505" s="59" t="s">
        <v>100</v>
      </c>
      <c r="E505" s="60">
        <v>2.0</v>
      </c>
      <c r="F505" s="61"/>
      <c r="G505" s="62">
        <f t="shared" si="84"/>
        <v>0</v>
      </c>
      <c r="O505" s="17"/>
    </row>
    <row r="506" ht="11.25" customHeight="1">
      <c r="A506" s="19"/>
      <c r="B506" s="57" t="s">
        <v>975</v>
      </c>
      <c r="C506" s="58" t="s">
        <v>976</v>
      </c>
      <c r="D506" s="59" t="s">
        <v>100</v>
      </c>
      <c r="E506" s="60">
        <v>9.0</v>
      </c>
      <c r="F506" s="61"/>
      <c r="G506" s="62">
        <f t="shared" si="84"/>
        <v>0</v>
      </c>
      <c r="O506" s="17"/>
    </row>
    <row r="507" ht="11.25" customHeight="1">
      <c r="A507" s="19"/>
      <c r="B507" s="57" t="s">
        <v>977</v>
      </c>
      <c r="C507" s="58" t="s">
        <v>978</v>
      </c>
      <c r="D507" s="59" t="s">
        <v>100</v>
      </c>
      <c r="E507" s="60">
        <v>2.0</v>
      </c>
      <c r="F507" s="61"/>
      <c r="G507" s="62">
        <f t="shared" si="84"/>
        <v>0</v>
      </c>
      <c r="O507" s="17"/>
    </row>
    <row r="508" ht="11.25" customHeight="1">
      <c r="A508" s="19"/>
      <c r="B508" s="57" t="s">
        <v>979</v>
      </c>
      <c r="C508" s="58" t="s">
        <v>980</v>
      </c>
      <c r="D508" s="59" t="s">
        <v>100</v>
      </c>
      <c r="E508" s="60">
        <v>3.0</v>
      </c>
      <c r="F508" s="61"/>
      <c r="G508" s="62">
        <f t="shared" si="84"/>
        <v>0</v>
      </c>
      <c r="O508" s="17"/>
    </row>
    <row r="509" ht="11.25" customHeight="1">
      <c r="A509" s="19"/>
      <c r="B509" s="57" t="s">
        <v>981</v>
      </c>
      <c r="C509" s="58" t="s">
        <v>982</v>
      </c>
      <c r="D509" s="59" t="s">
        <v>100</v>
      </c>
      <c r="E509" s="60">
        <v>2.0</v>
      </c>
      <c r="F509" s="61"/>
      <c r="G509" s="62">
        <f t="shared" si="84"/>
        <v>0</v>
      </c>
      <c r="O509" s="17"/>
    </row>
    <row r="510" ht="11.25" customHeight="1">
      <c r="A510" s="19"/>
      <c r="B510" s="57" t="s">
        <v>983</v>
      </c>
      <c r="C510" s="58" t="s">
        <v>984</v>
      </c>
      <c r="D510" s="59" t="s">
        <v>100</v>
      </c>
      <c r="E510" s="60">
        <v>1.0</v>
      </c>
      <c r="F510" s="61"/>
      <c r="G510" s="62">
        <f t="shared" si="84"/>
        <v>0</v>
      </c>
      <c r="O510" s="17"/>
    </row>
    <row r="511" ht="11.25" customHeight="1">
      <c r="A511" s="19"/>
      <c r="B511" s="57" t="s">
        <v>985</v>
      </c>
      <c r="C511" s="58" t="s">
        <v>986</v>
      </c>
      <c r="D511" s="59" t="s">
        <v>100</v>
      </c>
      <c r="E511" s="60">
        <v>3.0</v>
      </c>
      <c r="F511" s="61"/>
      <c r="G511" s="62">
        <f t="shared" si="84"/>
        <v>0</v>
      </c>
      <c r="O511" s="17"/>
    </row>
    <row r="512" ht="11.25" customHeight="1">
      <c r="A512" s="19"/>
      <c r="B512" s="57" t="s">
        <v>987</v>
      </c>
      <c r="C512" s="58" t="s">
        <v>988</v>
      </c>
      <c r="D512" s="59" t="s">
        <v>100</v>
      </c>
      <c r="E512" s="60">
        <v>1.0</v>
      </c>
      <c r="F512" s="61"/>
      <c r="G512" s="62">
        <f t="shared" si="84"/>
        <v>0</v>
      </c>
      <c r="O512" s="17"/>
    </row>
    <row r="513" ht="11.25" customHeight="1">
      <c r="A513" s="19"/>
      <c r="B513" s="57" t="s">
        <v>989</v>
      </c>
      <c r="C513" s="58" t="s">
        <v>990</v>
      </c>
      <c r="D513" s="59" t="s">
        <v>100</v>
      </c>
      <c r="E513" s="60">
        <v>1.0</v>
      </c>
      <c r="F513" s="61"/>
      <c r="G513" s="62">
        <f t="shared" si="84"/>
        <v>0</v>
      </c>
      <c r="O513" s="17"/>
    </row>
    <row r="514" ht="11.25" customHeight="1">
      <c r="A514" s="19"/>
      <c r="B514" s="57" t="s">
        <v>991</v>
      </c>
      <c r="C514" s="58" t="s">
        <v>992</v>
      </c>
      <c r="D514" s="59" t="s">
        <v>100</v>
      </c>
      <c r="E514" s="60">
        <v>1.0</v>
      </c>
      <c r="F514" s="61"/>
      <c r="G514" s="62">
        <f t="shared" si="84"/>
        <v>0</v>
      </c>
      <c r="O514" s="17"/>
    </row>
    <row r="515" ht="11.25" customHeight="1">
      <c r="A515" s="19"/>
      <c r="B515" s="57" t="s">
        <v>993</v>
      </c>
      <c r="C515" s="58" t="s">
        <v>994</v>
      </c>
      <c r="D515" s="59" t="s">
        <v>100</v>
      </c>
      <c r="E515" s="60">
        <v>2.0</v>
      </c>
      <c r="F515" s="61"/>
      <c r="G515" s="62">
        <f t="shared" si="84"/>
        <v>0</v>
      </c>
      <c r="O515" s="17"/>
    </row>
    <row r="516" ht="11.25" customHeight="1">
      <c r="A516" s="19"/>
      <c r="B516" s="57" t="s">
        <v>995</v>
      </c>
      <c r="C516" s="58" t="s">
        <v>996</v>
      </c>
      <c r="D516" s="59" t="s">
        <v>100</v>
      </c>
      <c r="E516" s="60">
        <v>2.0</v>
      </c>
      <c r="F516" s="61"/>
      <c r="G516" s="62">
        <f t="shared" si="84"/>
        <v>0</v>
      </c>
      <c r="O516" s="17"/>
    </row>
    <row r="517" ht="11.25" customHeight="1">
      <c r="A517" s="19"/>
      <c r="B517" s="57" t="s">
        <v>997</v>
      </c>
      <c r="C517" s="58" t="s">
        <v>998</v>
      </c>
      <c r="D517" s="59" t="s">
        <v>100</v>
      </c>
      <c r="E517" s="60">
        <v>1.0</v>
      </c>
      <c r="F517" s="61"/>
      <c r="G517" s="62">
        <f t="shared" si="84"/>
        <v>0</v>
      </c>
      <c r="O517" s="17"/>
    </row>
    <row r="518" ht="11.25" customHeight="1">
      <c r="A518" s="19"/>
      <c r="B518" s="57" t="s">
        <v>999</v>
      </c>
      <c r="C518" s="58" t="s">
        <v>1000</v>
      </c>
      <c r="D518" s="59" t="s">
        <v>100</v>
      </c>
      <c r="E518" s="60">
        <v>6.0</v>
      </c>
      <c r="F518" s="61"/>
      <c r="G518" s="62">
        <f t="shared" si="84"/>
        <v>0</v>
      </c>
      <c r="O518" s="17"/>
    </row>
    <row r="519" ht="11.25" customHeight="1">
      <c r="A519" s="19"/>
      <c r="B519" s="57" t="s">
        <v>1001</v>
      </c>
      <c r="C519" s="58" t="s">
        <v>1002</v>
      </c>
      <c r="D519" s="59" t="s">
        <v>100</v>
      </c>
      <c r="E519" s="60">
        <v>1.0</v>
      </c>
      <c r="F519" s="61"/>
      <c r="G519" s="62">
        <f t="shared" si="84"/>
        <v>0</v>
      </c>
      <c r="O519" s="17"/>
    </row>
    <row r="520" ht="11.25" customHeight="1">
      <c r="A520" s="19"/>
      <c r="B520" s="57" t="s">
        <v>1003</v>
      </c>
      <c r="C520" s="58" t="s">
        <v>1004</v>
      </c>
      <c r="D520" s="59" t="s">
        <v>100</v>
      </c>
      <c r="E520" s="60">
        <v>7.0</v>
      </c>
      <c r="F520" s="61"/>
      <c r="G520" s="62">
        <f t="shared" si="84"/>
        <v>0</v>
      </c>
      <c r="O520" s="17"/>
    </row>
    <row r="521" ht="11.25" customHeight="1">
      <c r="A521" s="19"/>
      <c r="B521" s="57" t="s">
        <v>1005</v>
      </c>
      <c r="C521" s="58" t="s">
        <v>1006</v>
      </c>
      <c r="D521" s="59" t="s">
        <v>100</v>
      </c>
      <c r="E521" s="60">
        <v>1.0</v>
      </c>
      <c r="F521" s="61"/>
      <c r="G521" s="62">
        <f t="shared" si="84"/>
        <v>0</v>
      </c>
      <c r="O521" s="17"/>
    </row>
    <row r="522" ht="11.25" customHeight="1">
      <c r="A522" s="19"/>
      <c r="B522" s="57" t="s">
        <v>1007</v>
      </c>
      <c r="C522" s="58" t="s">
        <v>1008</v>
      </c>
      <c r="D522" s="59" t="s">
        <v>100</v>
      </c>
      <c r="E522" s="60">
        <v>5.0</v>
      </c>
      <c r="F522" s="61"/>
      <c r="G522" s="62">
        <f t="shared" si="84"/>
        <v>0</v>
      </c>
      <c r="O522" s="17"/>
    </row>
    <row r="523" ht="11.25" customHeight="1">
      <c r="A523" s="19"/>
      <c r="B523" s="57" t="s">
        <v>1009</v>
      </c>
      <c r="C523" s="58" t="s">
        <v>1010</v>
      </c>
      <c r="D523" s="59" t="s">
        <v>100</v>
      </c>
      <c r="E523" s="60">
        <v>6.0</v>
      </c>
      <c r="F523" s="61"/>
      <c r="G523" s="62">
        <f t="shared" si="84"/>
        <v>0</v>
      </c>
      <c r="O523" s="17"/>
    </row>
    <row r="524" ht="11.25" customHeight="1">
      <c r="A524" s="19"/>
      <c r="B524" s="57" t="s">
        <v>1011</v>
      </c>
      <c r="C524" s="58" t="s">
        <v>1012</v>
      </c>
      <c r="D524" s="59" t="s">
        <v>100</v>
      </c>
      <c r="E524" s="60">
        <v>2.0</v>
      </c>
      <c r="F524" s="61"/>
      <c r="G524" s="62">
        <f t="shared" si="84"/>
        <v>0</v>
      </c>
      <c r="O524" s="17"/>
    </row>
    <row r="525" ht="11.25" customHeight="1">
      <c r="A525" s="19"/>
      <c r="B525" s="57" t="s">
        <v>1013</v>
      </c>
      <c r="C525" s="58" t="s">
        <v>1014</v>
      </c>
      <c r="D525" s="59" t="s">
        <v>100</v>
      </c>
      <c r="E525" s="60">
        <v>1.0</v>
      </c>
      <c r="F525" s="61"/>
      <c r="G525" s="62">
        <f t="shared" si="84"/>
        <v>0</v>
      </c>
      <c r="O525" s="17"/>
    </row>
    <row r="526" ht="11.25" customHeight="1">
      <c r="A526" s="19"/>
      <c r="B526" s="57" t="s">
        <v>1015</v>
      </c>
      <c r="C526" s="58" t="s">
        <v>1016</v>
      </c>
      <c r="D526" s="59" t="s">
        <v>100</v>
      </c>
      <c r="E526" s="60">
        <v>2.0</v>
      </c>
      <c r="F526" s="61"/>
      <c r="G526" s="62">
        <f t="shared" si="84"/>
        <v>0</v>
      </c>
      <c r="O526" s="17"/>
    </row>
    <row r="527" ht="11.25" customHeight="1">
      <c r="A527" s="19"/>
      <c r="B527" s="57" t="s">
        <v>1017</v>
      </c>
      <c r="C527" s="58" t="s">
        <v>1018</v>
      </c>
      <c r="D527" s="59" t="s">
        <v>100</v>
      </c>
      <c r="E527" s="60">
        <v>1.0</v>
      </c>
      <c r="F527" s="61"/>
      <c r="G527" s="62">
        <f t="shared" si="84"/>
        <v>0</v>
      </c>
      <c r="O527" s="17"/>
    </row>
    <row r="528" ht="11.25" customHeight="1">
      <c r="A528" s="19"/>
      <c r="B528" s="57" t="s">
        <v>1019</v>
      </c>
      <c r="C528" s="58" t="s">
        <v>1020</v>
      </c>
      <c r="D528" s="59" t="s">
        <v>100</v>
      </c>
      <c r="E528" s="60">
        <v>3.0</v>
      </c>
      <c r="F528" s="61"/>
      <c r="G528" s="62">
        <f t="shared" si="84"/>
        <v>0</v>
      </c>
      <c r="O528" s="17"/>
    </row>
    <row r="529" ht="11.25" customHeight="1">
      <c r="A529" s="19"/>
      <c r="B529" s="57" t="s">
        <v>1021</v>
      </c>
      <c r="C529" s="58" t="s">
        <v>1022</v>
      </c>
      <c r="D529" s="59" t="s">
        <v>100</v>
      </c>
      <c r="E529" s="60">
        <v>4.0</v>
      </c>
      <c r="F529" s="61"/>
      <c r="G529" s="62">
        <f t="shared" si="84"/>
        <v>0</v>
      </c>
      <c r="O529" s="17"/>
    </row>
    <row r="530" ht="11.25" customHeight="1">
      <c r="A530" s="19"/>
      <c r="B530" s="57" t="s">
        <v>1023</v>
      </c>
      <c r="C530" s="58" t="s">
        <v>1024</v>
      </c>
      <c r="D530" s="59" t="s">
        <v>100</v>
      </c>
      <c r="E530" s="60">
        <v>1.0</v>
      </c>
      <c r="F530" s="61"/>
      <c r="G530" s="62">
        <f t="shared" si="84"/>
        <v>0</v>
      </c>
      <c r="O530" s="17"/>
    </row>
    <row r="531" ht="11.25" customHeight="1">
      <c r="A531" s="19"/>
      <c r="B531" s="57" t="s">
        <v>1025</v>
      </c>
      <c r="C531" s="58" t="s">
        <v>1026</v>
      </c>
      <c r="D531" s="59" t="s">
        <v>100</v>
      </c>
      <c r="E531" s="60">
        <v>1.0</v>
      </c>
      <c r="F531" s="61"/>
      <c r="G531" s="62">
        <f t="shared" si="84"/>
        <v>0</v>
      </c>
      <c r="O531" s="17"/>
    </row>
    <row r="532" ht="11.25" customHeight="1">
      <c r="A532" s="19"/>
      <c r="B532" s="57" t="s">
        <v>1027</v>
      </c>
      <c r="C532" s="58" t="s">
        <v>1028</v>
      </c>
      <c r="D532" s="59" t="s">
        <v>100</v>
      </c>
      <c r="E532" s="60">
        <v>1.0</v>
      </c>
      <c r="F532" s="61"/>
      <c r="G532" s="62">
        <f t="shared" si="84"/>
        <v>0</v>
      </c>
      <c r="O532" s="17"/>
    </row>
    <row r="533" ht="11.25" customHeight="1">
      <c r="A533" s="19"/>
      <c r="B533" s="57" t="s">
        <v>1029</v>
      </c>
      <c r="C533" s="58" t="s">
        <v>1030</v>
      </c>
      <c r="D533" s="59" t="s">
        <v>100</v>
      </c>
      <c r="E533" s="60">
        <v>1.0</v>
      </c>
      <c r="F533" s="61"/>
      <c r="G533" s="62">
        <f t="shared" si="84"/>
        <v>0</v>
      </c>
      <c r="O533" s="17"/>
    </row>
    <row r="534" ht="11.25" customHeight="1">
      <c r="A534" s="19"/>
      <c r="B534" s="57" t="s">
        <v>1031</v>
      </c>
      <c r="C534" s="58" t="s">
        <v>1032</v>
      </c>
      <c r="D534" s="59" t="s">
        <v>100</v>
      </c>
      <c r="E534" s="60">
        <v>1.0</v>
      </c>
      <c r="F534" s="61"/>
      <c r="G534" s="62">
        <f t="shared" si="84"/>
        <v>0</v>
      </c>
      <c r="O534" s="17"/>
    </row>
    <row r="535" ht="11.25" customHeight="1">
      <c r="A535" s="19"/>
      <c r="B535" s="57" t="s">
        <v>1033</v>
      </c>
      <c r="C535" s="58" t="s">
        <v>1034</v>
      </c>
      <c r="D535" s="59" t="s">
        <v>100</v>
      </c>
      <c r="E535" s="60">
        <v>1.0</v>
      </c>
      <c r="F535" s="61"/>
      <c r="G535" s="62">
        <f t="shared" si="84"/>
        <v>0</v>
      </c>
      <c r="O535" s="17"/>
    </row>
    <row r="536" ht="11.25" customHeight="1">
      <c r="A536" s="19"/>
      <c r="B536" s="57" t="s">
        <v>1035</v>
      </c>
      <c r="C536" s="58" t="s">
        <v>1036</v>
      </c>
      <c r="D536" s="59" t="s">
        <v>100</v>
      </c>
      <c r="E536" s="60">
        <v>1.0</v>
      </c>
      <c r="F536" s="61"/>
      <c r="G536" s="62">
        <f t="shared" si="84"/>
        <v>0</v>
      </c>
      <c r="O536" s="17"/>
    </row>
    <row r="537" ht="11.25" customHeight="1">
      <c r="A537" s="19"/>
      <c r="B537" s="57" t="s">
        <v>1037</v>
      </c>
      <c r="C537" s="58" t="s">
        <v>1038</v>
      </c>
      <c r="D537" s="59" t="s">
        <v>100</v>
      </c>
      <c r="E537" s="60">
        <v>1.0</v>
      </c>
      <c r="F537" s="61"/>
      <c r="G537" s="62">
        <f t="shared" si="84"/>
        <v>0</v>
      </c>
      <c r="O537" s="17"/>
    </row>
    <row r="538" ht="11.25" customHeight="1">
      <c r="A538" s="19"/>
      <c r="B538" s="57" t="s">
        <v>1039</v>
      </c>
      <c r="C538" s="58" t="s">
        <v>1040</v>
      </c>
      <c r="D538" s="59" t="s">
        <v>100</v>
      </c>
      <c r="E538" s="60">
        <v>1.0</v>
      </c>
      <c r="F538" s="61"/>
      <c r="G538" s="62">
        <f t="shared" si="84"/>
        <v>0</v>
      </c>
      <c r="O538" s="17"/>
    </row>
    <row r="539" ht="11.25" customHeight="1">
      <c r="A539" s="19"/>
      <c r="B539" s="57" t="s">
        <v>1041</v>
      </c>
      <c r="C539" s="58" t="s">
        <v>1042</v>
      </c>
      <c r="D539" s="59" t="s">
        <v>100</v>
      </c>
      <c r="E539" s="60">
        <v>1.0</v>
      </c>
      <c r="F539" s="61"/>
      <c r="G539" s="62">
        <f t="shared" si="84"/>
        <v>0</v>
      </c>
      <c r="O539" s="17"/>
    </row>
    <row r="540" ht="11.25" customHeight="1">
      <c r="A540" s="19"/>
      <c r="B540" s="57" t="s">
        <v>1043</v>
      </c>
      <c r="C540" s="58" t="s">
        <v>1044</v>
      </c>
      <c r="D540" s="59" t="s">
        <v>100</v>
      </c>
      <c r="E540" s="60">
        <v>1.0</v>
      </c>
      <c r="F540" s="61"/>
      <c r="G540" s="62">
        <f t="shared" si="84"/>
        <v>0</v>
      </c>
      <c r="O540" s="17"/>
    </row>
    <row r="541" ht="11.25" customHeight="1">
      <c r="A541" s="19"/>
      <c r="B541" s="57" t="s">
        <v>1045</v>
      </c>
      <c r="C541" s="58" t="s">
        <v>1046</v>
      </c>
      <c r="D541" s="59" t="s">
        <v>100</v>
      </c>
      <c r="E541" s="60">
        <v>3.0</v>
      </c>
      <c r="F541" s="61"/>
      <c r="G541" s="62">
        <f t="shared" si="84"/>
        <v>0</v>
      </c>
      <c r="O541" s="17"/>
    </row>
    <row r="542" ht="11.25" customHeight="1">
      <c r="A542" s="19"/>
      <c r="B542" s="57" t="s">
        <v>1047</v>
      </c>
      <c r="C542" s="58" t="s">
        <v>1048</v>
      </c>
      <c r="D542" s="59" t="s">
        <v>100</v>
      </c>
      <c r="E542" s="60">
        <v>1.0</v>
      </c>
      <c r="F542" s="61"/>
      <c r="G542" s="62">
        <f t="shared" si="84"/>
        <v>0</v>
      </c>
      <c r="O542" s="17"/>
    </row>
    <row r="543" ht="11.25" customHeight="1">
      <c r="A543" s="19"/>
      <c r="B543" s="57" t="s">
        <v>1049</v>
      </c>
      <c r="C543" s="58" t="s">
        <v>1050</v>
      </c>
      <c r="D543" s="59" t="s">
        <v>100</v>
      </c>
      <c r="E543" s="60">
        <v>1.0</v>
      </c>
      <c r="F543" s="61"/>
      <c r="G543" s="62">
        <f t="shared" si="84"/>
        <v>0</v>
      </c>
      <c r="O543" s="17"/>
    </row>
    <row r="544" ht="11.25" customHeight="1">
      <c r="A544" s="19"/>
      <c r="B544" s="57" t="s">
        <v>1051</v>
      </c>
      <c r="C544" s="58" t="s">
        <v>1052</v>
      </c>
      <c r="D544" s="59" t="s">
        <v>100</v>
      </c>
      <c r="E544" s="60">
        <v>1.0</v>
      </c>
      <c r="F544" s="61"/>
      <c r="G544" s="62">
        <f t="shared" si="84"/>
        <v>0</v>
      </c>
      <c r="O544" s="17"/>
    </row>
    <row r="545" ht="11.25" customHeight="1">
      <c r="A545" s="19"/>
      <c r="B545" s="57" t="s">
        <v>1053</v>
      </c>
      <c r="C545" s="58" t="s">
        <v>1054</v>
      </c>
      <c r="D545" s="59" t="s">
        <v>100</v>
      </c>
      <c r="E545" s="60">
        <v>3.0</v>
      </c>
      <c r="F545" s="61"/>
      <c r="G545" s="62">
        <f t="shared" si="84"/>
        <v>0</v>
      </c>
      <c r="O545" s="17"/>
    </row>
    <row r="546" ht="11.25" customHeight="1">
      <c r="A546" s="19"/>
      <c r="B546" s="57" t="s">
        <v>1055</v>
      </c>
      <c r="C546" s="58" t="s">
        <v>1056</v>
      </c>
      <c r="D546" s="59" t="s">
        <v>100</v>
      </c>
      <c r="E546" s="60">
        <v>1.0</v>
      </c>
      <c r="F546" s="61"/>
      <c r="G546" s="62">
        <f t="shared" si="84"/>
        <v>0</v>
      </c>
      <c r="O546" s="17"/>
    </row>
    <row r="547" ht="11.25" customHeight="1">
      <c r="A547" s="19"/>
      <c r="B547" s="57" t="s">
        <v>1057</v>
      </c>
      <c r="C547" s="58" t="s">
        <v>1058</v>
      </c>
      <c r="D547" s="59" t="s">
        <v>100</v>
      </c>
      <c r="E547" s="60">
        <v>1.0</v>
      </c>
      <c r="F547" s="61"/>
      <c r="G547" s="62">
        <f t="shared" si="84"/>
        <v>0</v>
      </c>
      <c r="O547" s="17"/>
    </row>
    <row r="548" ht="11.25" customHeight="1">
      <c r="A548" s="19"/>
      <c r="B548" s="57" t="s">
        <v>1059</v>
      </c>
      <c r="C548" s="58" t="s">
        <v>1060</v>
      </c>
      <c r="D548" s="59" t="s">
        <v>100</v>
      </c>
      <c r="E548" s="60">
        <v>1.0</v>
      </c>
      <c r="F548" s="61"/>
      <c r="G548" s="62">
        <f t="shared" si="84"/>
        <v>0</v>
      </c>
      <c r="O548" s="17"/>
    </row>
    <row r="549" ht="11.25" customHeight="1">
      <c r="A549" s="19"/>
      <c r="B549" s="57" t="s">
        <v>1061</v>
      </c>
      <c r="C549" s="58" t="s">
        <v>1062</v>
      </c>
      <c r="D549" s="59" t="s">
        <v>100</v>
      </c>
      <c r="E549" s="60">
        <v>1.0</v>
      </c>
      <c r="F549" s="61"/>
      <c r="G549" s="62">
        <f t="shared" si="84"/>
        <v>0</v>
      </c>
      <c r="O549" s="17"/>
    </row>
    <row r="550" ht="11.25" customHeight="1">
      <c r="A550" s="19"/>
      <c r="B550" s="57" t="s">
        <v>1063</v>
      </c>
      <c r="C550" s="58" t="s">
        <v>1064</v>
      </c>
      <c r="D550" s="59" t="s">
        <v>100</v>
      </c>
      <c r="E550" s="60">
        <v>1.0</v>
      </c>
      <c r="F550" s="61"/>
      <c r="G550" s="62">
        <f t="shared" si="84"/>
        <v>0</v>
      </c>
      <c r="O550" s="17"/>
    </row>
    <row r="551" ht="11.25" customHeight="1">
      <c r="A551" s="19"/>
      <c r="B551" s="57" t="s">
        <v>1065</v>
      </c>
      <c r="C551" s="58" t="s">
        <v>1066</v>
      </c>
      <c r="D551" s="59" t="s">
        <v>100</v>
      </c>
      <c r="E551" s="60">
        <v>1.0</v>
      </c>
      <c r="F551" s="61"/>
      <c r="G551" s="62">
        <f t="shared" si="84"/>
        <v>0</v>
      </c>
      <c r="O551" s="17"/>
    </row>
    <row r="552" ht="11.25" customHeight="1">
      <c r="A552" s="19"/>
      <c r="B552" s="57" t="s">
        <v>1067</v>
      </c>
      <c r="C552" s="58" t="s">
        <v>1068</v>
      </c>
      <c r="D552" s="59" t="s">
        <v>100</v>
      </c>
      <c r="E552" s="60">
        <v>1.0</v>
      </c>
      <c r="F552" s="61"/>
      <c r="G552" s="62">
        <f t="shared" si="84"/>
        <v>0</v>
      </c>
      <c r="O552" s="17"/>
    </row>
    <row r="553" ht="11.25" customHeight="1">
      <c r="A553" s="19"/>
      <c r="B553" s="57" t="s">
        <v>1069</v>
      </c>
      <c r="C553" s="58" t="s">
        <v>1070</v>
      </c>
      <c r="D553" s="59" t="s">
        <v>100</v>
      </c>
      <c r="E553" s="60">
        <v>4.0</v>
      </c>
      <c r="F553" s="61"/>
      <c r="G553" s="62">
        <f t="shared" si="84"/>
        <v>0</v>
      </c>
      <c r="O553" s="17"/>
    </row>
    <row r="554" ht="11.25" customHeight="1">
      <c r="A554" s="45"/>
      <c r="B554" s="46" t="s">
        <v>1071</v>
      </c>
      <c r="C554" s="47" t="s">
        <v>655</v>
      </c>
      <c r="D554" s="48"/>
      <c r="E554" s="49"/>
      <c r="F554" s="49"/>
      <c r="G554" s="50">
        <f>SUM(G555:G556)</f>
        <v>0</v>
      </c>
      <c r="O554" s="17"/>
    </row>
    <row r="555" ht="11.25" customHeight="1">
      <c r="A555" s="19"/>
      <c r="B555" s="57" t="s">
        <v>1072</v>
      </c>
      <c r="C555" s="58" t="s">
        <v>1073</v>
      </c>
      <c r="D555" s="59" t="s">
        <v>48</v>
      </c>
      <c r="E555" s="60">
        <v>346.01</v>
      </c>
      <c r="F555" s="61"/>
      <c r="G555" s="62">
        <f t="shared" ref="G555:G556" si="85">ROUND(E555*F555,2)</f>
        <v>0</v>
      </c>
      <c r="O555" s="17"/>
    </row>
    <row r="556" ht="11.25" customHeight="1">
      <c r="A556" s="19"/>
      <c r="B556" s="57" t="s">
        <v>1074</v>
      </c>
      <c r="C556" s="58" t="s">
        <v>1075</v>
      </c>
      <c r="D556" s="59" t="s">
        <v>48</v>
      </c>
      <c r="E556" s="60">
        <v>69.78</v>
      </c>
      <c r="F556" s="61"/>
      <c r="G556" s="62">
        <f t="shared" si="85"/>
        <v>0</v>
      </c>
      <c r="O556" s="17"/>
    </row>
    <row r="557" ht="11.25" customHeight="1">
      <c r="A557" s="39"/>
      <c r="B557" s="40" t="s">
        <v>1076</v>
      </c>
      <c r="C557" s="41" t="s">
        <v>1077</v>
      </c>
      <c r="D557" s="42"/>
      <c r="E557" s="43"/>
      <c r="F557" s="43"/>
      <c r="G557" s="44">
        <f>G558+G572+G582+G617+G624+G626+G628</f>
        <v>0</v>
      </c>
      <c r="O557" s="17"/>
    </row>
    <row r="558" ht="11.25" customHeight="1">
      <c r="A558" s="45"/>
      <c r="B558" s="46" t="s">
        <v>1078</v>
      </c>
      <c r="C558" s="47" t="s">
        <v>1079</v>
      </c>
      <c r="D558" s="48"/>
      <c r="E558" s="49"/>
      <c r="F558" s="49"/>
      <c r="G558" s="50">
        <f>SUM(G559:G571)</f>
        <v>0</v>
      </c>
      <c r="O558" s="17"/>
    </row>
    <row r="559" ht="11.25" customHeight="1">
      <c r="A559" s="19"/>
      <c r="B559" s="57" t="s">
        <v>1080</v>
      </c>
      <c r="C559" s="58" t="s">
        <v>1081</v>
      </c>
      <c r="D559" s="59" t="s">
        <v>100</v>
      </c>
      <c r="E559" s="60">
        <v>16.0</v>
      </c>
      <c r="F559" s="61"/>
      <c r="G559" s="62">
        <f t="shared" ref="G559:G571" si="86">ROUND(E559*F559,2)</f>
        <v>0</v>
      </c>
      <c r="O559" s="17"/>
    </row>
    <row r="560" ht="11.25" customHeight="1">
      <c r="A560" s="19"/>
      <c r="B560" s="57" t="s">
        <v>1082</v>
      </c>
      <c r="C560" s="58" t="s">
        <v>1083</v>
      </c>
      <c r="D560" s="59" t="s">
        <v>100</v>
      </c>
      <c r="E560" s="60">
        <v>4.0</v>
      </c>
      <c r="F560" s="61"/>
      <c r="G560" s="62">
        <f t="shared" si="86"/>
        <v>0</v>
      </c>
      <c r="O560" s="17"/>
    </row>
    <row r="561" ht="11.25" customHeight="1">
      <c r="A561" s="19"/>
      <c r="B561" s="57" t="s">
        <v>1084</v>
      </c>
      <c r="C561" s="58" t="s">
        <v>1085</v>
      </c>
      <c r="D561" s="59" t="s">
        <v>100</v>
      </c>
      <c r="E561" s="60">
        <v>18.0</v>
      </c>
      <c r="F561" s="61"/>
      <c r="G561" s="62">
        <f t="shared" si="86"/>
        <v>0</v>
      </c>
      <c r="O561" s="17"/>
    </row>
    <row r="562" ht="11.25" customHeight="1">
      <c r="A562" s="19"/>
      <c r="B562" s="57" t="s">
        <v>1086</v>
      </c>
      <c r="C562" s="58" t="s">
        <v>1087</v>
      </c>
      <c r="D562" s="59" t="s">
        <v>100</v>
      </c>
      <c r="E562" s="60">
        <v>32.0</v>
      </c>
      <c r="F562" s="61"/>
      <c r="G562" s="62">
        <f t="shared" si="86"/>
        <v>0</v>
      </c>
      <c r="O562" s="17"/>
    </row>
    <row r="563" ht="11.25" customHeight="1">
      <c r="A563" s="19"/>
      <c r="B563" s="57" t="s">
        <v>1088</v>
      </c>
      <c r="C563" s="58" t="s">
        <v>1089</v>
      </c>
      <c r="D563" s="59" t="s">
        <v>100</v>
      </c>
      <c r="E563" s="60">
        <v>2.0</v>
      </c>
      <c r="F563" s="61"/>
      <c r="G563" s="62">
        <f t="shared" si="86"/>
        <v>0</v>
      </c>
      <c r="O563" s="17"/>
    </row>
    <row r="564" ht="11.25" customHeight="1">
      <c r="A564" s="19"/>
      <c r="B564" s="57" t="s">
        <v>1090</v>
      </c>
      <c r="C564" s="58" t="s">
        <v>1091</v>
      </c>
      <c r="D564" s="59" t="s">
        <v>100</v>
      </c>
      <c r="E564" s="60">
        <v>1.0</v>
      </c>
      <c r="F564" s="61"/>
      <c r="G564" s="62">
        <f t="shared" si="86"/>
        <v>0</v>
      </c>
      <c r="O564" s="17"/>
    </row>
    <row r="565" ht="11.25" customHeight="1">
      <c r="A565" s="19"/>
      <c r="B565" s="57" t="s">
        <v>1092</v>
      </c>
      <c r="C565" s="58" t="s">
        <v>1093</v>
      </c>
      <c r="D565" s="59" t="s">
        <v>100</v>
      </c>
      <c r="E565" s="60">
        <v>13.0</v>
      </c>
      <c r="F565" s="61"/>
      <c r="G565" s="62">
        <f t="shared" si="86"/>
        <v>0</v>
      </c>
      <c r="O565" s="17"/>
    </row>
    <row r="566" ht="11.25" customHeight="1">
      <c r="A566" s="19"/>
      <c r="B566" s="57" t="s">
        <v>1094</v>
      </c>
      <c r="C566" s="58" t="s">
        <v>1095</v>
      </c>
      <c r="D566" s="59" t="s">
        <v>100</v>
      </c>
      <c r="E566" s="60">
        <v>5.0</v>
      </c>
      <c r="F566" s="61"/>
      <c r="G566" s="62">
        <f t="shared" si="86"/>
        <v>0</v>
      </c>
      <c r="O566" s="17"/>
    </row>
    <row r="567" ht="11.25" customHeight="1">
      <c r="A567" s="19"/>
      <c r="B567" s="57" t="s">
        <v>1096</v>
      </c>
      <c r="C567" s="58" t="s">
        <v>1097</v>
      </c>
      <c r="D567" s="59" t="s">
        <v>100</v>
      </c>
      <c r="E567" s="60">
        <v>1.0</v>
      </c>
      <c r="F567" s="61"/>
      <c r="G567" s="62">
        <f t="shared" si="86"/>
        <v>0</v>
      </c>
      <c r="O567" s="17"/>
    </row>
    <row r="568" ht="11.25" customHeight="1">
      <c r="A568" s="19"/>
      <c r="B568" s="57" t="s">
        <v>1098</v>
      </c>
      <c r="C568" s="58" t="s">
        <v>1099</v>
      </c>
      <c r="D568" s="59" t="s">
        <v>100</v>
      </c>
      <c r="E568" s="60">
        <v>1.0</v>
      </c>
      <c r="F568" s="61"/>
      <c r="G568" s="62">
        <f t="shared" si="86"/>
        <v>0</v>
      </c>
      <c r="O568" s="17"/>
    </row>
    <row r="569" ht="11.25" customHeight="1">
      <c r="A569" s="19"/>
      <c r="B569" s="57" t="s">
        <v>1100</v>
      </c>
      <c r="C569" s="58" t="s">
        <v>1101</v>
      </c>
      <c r="D569" s="59" t="s">
        <v>100</v>
      </c>
      <c r="E569" s="60">
        <v>1.0</v>
      </c>
      <c r="F569" s="61"/>
      <c r="G569" s="62">
        <f t="shared" si="86"/>
        <v>0</v>
      </c>
      <c r="O569" s="17"/>
    </row>
    <row r="570" ht="11.25" customHeight="1">
      <c r="A570" s="19"/>
      <c r="B570" s="57" t="s">
        <v>1102</v>
      </c>
      <c r="C570" s="58" t="s">
        <v>1103</v>
      </c>
      <c r="D570" s="59" t="s">
        <v>100</v>
      </c>
      <c r="E570" s="60">
        <v>76.0</v>
      </c>
      <c r="F570" s="61"/>
      <c r="G570" s="62">
        <f t="shared" si="86"/>
        <v>0</v>
      </c>
      <c r="O570" s="17"/>
    </row>
    <row r="571" ht="11.25" customHeight="1">
      <c r="A571" s="19"/>
      <c r="B571" s="57" t="s">
        <v>1104</v>
      </c>
      <c r="C571" s="58" t="s">
        <v>1105</v>
      </c>
      <c r="D571" s="59" t="s">
        <v>100</v>
      </c>
      <c r="E571" s="60">
        <v>15.0</v>
      </c>
      <c r="F571" s="61"/>
      <c r="G571" s="62">
        <f t="shared" si="86"/>
        <v>0</v>
      </c>
      <c r="O571" s="17"/>
    </row>
    <row r="572" ht="11.25" customHeight="1">
      <c r="A572" s="45"/>
      <c r="B572" s="46" t="s">
        <v>1106</v>
      </c>
      <c r="C572" s="47" t="s">
        <v>1107</v>
      </c>
      <c r="D572" s="48"/>
      <c r="E572" s="49"/>
      <c r="F572" s="49"/>
      <c r="G572" s="50">
        <f>SUM(G573:G581)</f>
        <v>0</v>
      </c>
      <c r="O572" s="17"/>
    </row>
    <row r="573" ht="11.25" customHeight="1">
      <c r="A573" s="19"/>
      <c r="B573" s="57" t="s">
        <v>1108</v>
      </c>
      <c r="C573" s="58" t="s">
        <v>1109</v>
      </c>
      <c r="D573" s="59" t="s">
        <v>100</v>
      </c>
      <c r="E573" s="60">
        <v>190.0</v>
      </c>
      <c r="F573" s="61"/>
      <c r="G573" s="62">
        <f t="shared" ref="G573:G581" si="87">ROUND(E573*F573,2)</f>
        <v>0</v>
      </c>
      <c r="O573" s="17"/>
    </row>
    <row r="574" ht="11.25" customHeight="1">
      <c r="A574" s="19"/>
      <c r="B574" s="57" t="s">
        <v>1110</v>
      </c>
      <c r="C574" s="58" t="s">
        <v>1111</v>
      </c>
      <c r="D574" s="59" t="s">
        <v>100</v>
      </c>
      <c r="E574" s="60">
        <v>173.0</v>
      </c>
      <c r="F574" s="61"/>
      <c r="G574" s="62">
        <f t="shared" si="87"/>
        <v>0</v>
      </c>
      <c r="O574" s="17"/>
    </row>
    <row r="575" ht="11.25" customHeight="1">
      <c r="A575" s="19"/>
      <c r="B575" s="57" t="s">
        <v>1112</v>
      </c>
      <c r="C575" s="58" t="s">
        <v>1113</v>
      </c>
      <c r="D575" s="59" t="s">
        <v>100</v>
      </c>
      <c r="E575" s="60">
        <v>1.0</v>
      </c>
      <c r="F575" s="61"/>
      <c r="G575" s="62">
        <f t="shared" si="87"/>
        <v>0</v>
      </c>
      <c r="O575" s="17"/>
    </row>
    <row r="576" ht="11.25" customHeight="1">
      <c r="A576" s="19"/>
      <c r="B576" s="57" t="s">
        <v>1114</v>
      </c>
      <c r="C576" s="58" t="s">
        <v>1115</v>
      </c>
      <c r="D576" s="59" t="s">
        <v>100</v>
      </c>
      <c r="E576" s="60">
        <v>6.0</v>
      </c>
      <c r="F576" s="61"/>
      <c r="G576" s="62">
        <f t="shared" si="87"/>
        <v>0</v>
      </c>
      <c r="O576" s="17"/>
    </row>
    <row r="577" ht="11.25" customHeight="1">
      <c r="A577" s="19"/>
      <c r="B577" s="57" t="s">
        <v>1116</v>
      </c>
      <c r="C577" s="58" t="s">
        <v>1117</v>
      </c>
      <c r="D577" s="59" t="s">
        <v>100</v>
      </c>
      <c r="E577" s="60">
        <v>2.0</v>
      </c>
      <c r="F577" s="61"/>
      <c r="G577" s="62">
        <f t="shared" si="87"/>
        <v>0</v>
      </c>
      <c r="O577" s="17"/>
    </row>
    <row r="578" ht="11.25" customHeight="1">
      <c r="A578" s="19"/>
      <c r="B578" s="57" t="s">
        <v>1118</v>
      </c>
      <c r="C578" s="58" t="s">
        <v>1119</v>
      </c>
      <c r="D578" s="59" t="s">
        <v>100</v>
      </c>
      <c r="E578" s="60">
        <v>19.0</v>
      </c>
      <c r="F578" s="61"/>
      <c r="G578" s="62">
        <f t="shared" si="87"/>
        <v>0</v>
      </c>
      <c r="O578" s="17"/>
    </row>
    <row r="579" ht="11.25" customHeight="1">
      <c r="A579" s="19"/>
      <c r="B579" s="57" t="s">
        <v>1120</v>
      </c>
      <c r="C579" s="58" t="s">
        <v>1121</v>
      </c>
      <c r="D579" s="59" t="s">
        <v>100</v>
      </c>
      <c r="E579" s="60">
        <v>8.0</v>
      </c>
      <c r="F579" s="61"/>
      <c r="G579" s="62">
        <f t="shared" si="87"/>
        <v>0</v>
      </c>
      <c r="O579" s="17"/>
    </row>
    <row r="580" ht="11.25" customHeight="1">
      <c r="A580" s="19"/>
      <c r="B580" s="57" t="s">
        <v>1122</v>
      </c>
      <c r="C580" s="58" t="s">
        <v>1123</v>
      </c>
      <c r="D580" s="59" t="s">
        <v>100</v>
      </c>
      <c r="E580" s="60">
        <v>1.0</v>
      </c>
      <c r="F580" s="61"/>
      <c r="G580" s="62">
        <f t="shared" si="87"/>
        <v>0</v>
      </c>
      <c r="O580" s="17"/>
    </row>
    <row r="581" ht="11.25" customHeight="1">
      <c r="A581" s="19"/>
      <c r="B581" s="57" t="s">
        <v>1124</v>
      </c>
      <c r="C581" s="58" t="s">
        <v>1125</v>
      </c>
      <c r="D581" s="59" t="s">
        <v>100</v>
      </c>
      <c r="E581" s="60">
        <v>45.0</v>
      </c>
      <c r="F581" s="61"/>
      <c r="G581" s="62">
        <f t="shared" si="87"/>
        <v>0</v>
      </c>
      <c r="O581" s="17"/>
    </row>
    <row r="582" ht="11.25" customHeight="1">
      <c r="A582" s="45"/>
      <c r="B582" s="46" t="s">
        <v>1126</v>
      </c>
      <c r="C582" s="47" t="s">
        <v>1127</v>
      </c>
      <c r="D582" s="48"/>
      <c r="E582" s="49"/>
      <c r="F582" s="49"/>
      <c r="G582" s="50">
        <f>SUM(G583:G616)</f>
        <v>0</v>
      </c>
      <c r="O582" s="17"/>
    </row>
    <row r="583" ht="11.25" customHeight="1">
      <c r="A583" s="19"/>
      <c r="B583" s="57" t="s">
        <v>1128</v>
      </c>
      <c r="C583" s="58" t="s">
        <v>1129</v>
      </c>
      <c r="D583" s="59" t="s">
        <v>100</v>
      </c>
      <c r="E583" s="60">
        <v>1.0</v>
      </c>
      <c r="F583" s="61"/>
      <c r="G583" s="62">
        <f t="shared" ref="G583:G616" si="88">ROUND(E583*F583,2)</f>
        <v>0</v>
      </c>
      <c r="O583" s="17"/>
    </row>
    <row r="584" ht="11.25" customHeight="1">
      <c r="A584" s="19"/>
      <c r="B584" s="57" t="s">
        <v>1130</v>
      </c>
      <c r="C584" s="58" t="s">
        <v>1131</v>
      </c>
      <c r="D584" s="59" t="s">
        <v>100</v>
      </c>
      <c r="E584" s="60">
        <v>1.0</v>
      </c>
      <c r="F584" s="61"/>
      <c r="G584" s="62">
        <f t="shared" si="88"/>
        <v>0</v>
      </c>
      <c r="O584" s="17"/>
    </row>
    <row r="585" ht="11.25" customHeight="1">
      <c r="A585" s="19"/>
      <c r="B585" s="57" t="s">
        <v>1132</v>
      </c>
      <c r="C585" s="58" t="s">
        <v>1133</v>
      </c>
      <c r="D585" s="59" t="s">
        <v>100</v>
      </c>
      <c r="E585" s="60">
        <v>3.0</v>
      </c>
      <c r="F585" s="61"/>
      <c r="G585" s="62">
        <f t="shared" si="88"/>
        <v>0</v>
      </c>
      <c r="O585" s="17"/>
    </row>
    <row r="586" ht="11.25" customHeight="1">
      <c r="A586" s="19"/>
      <c r="B586" s="57" t="s">
        <v>1134</v>
      </c>
      <c r="C586" s="58" t="s">
        <v>1135</v>
      </c>
      <c r="D586" s="59" t="s">
        <v>100</v>
      </c>
      <c r="E586" s="60">
        <v>2.0</v>
      </c>
      <c r="F586" s="61"/>
      <c r="G586" s="62">
        <f t="shared" si="88"/>
        <v>0</v>
      </c>
      <c r="O586" s="17"/>
    </row>
    <row r="587" ht="11.25" customHeight="1">
      <c r="A587" s="19"/>
      <c r="B587" s="57" t="s">
        <v>1136</v>
      </c>
      <c r="C587" s="58" t="s">
        <v>1137</v>
      </c>
      <c r="D587" s="59" t="s">
        <v>100</v>
      </c>
      <c r="E587" s="60">
        <v>2.0</v>
      </c>
      <c r="F587" s="61"/>
      <c r="G587" s="62">
        <f t="shared" si="88"/>
        <v>0</v>
      </c>
      <c r="O587" s="17"/>
    </row>
    <row r="588" ht="11.25" customHeight="1">
      <c r="A588" s="19"/>
      <c r="B588" s="57" t="s">
        <v>1138</v>
      </c>
      <c r="C588" s="58" t="s">
        <v>1139</v>
      </c>
      <c r="D588" s="59" t="s">
        <v>100</v>
      </c>
      <c r="E588" s="60">
        <v>3.0</v>
      </c>
      <c r="F588" s="61"/>
      <c r="G588" s="62">
        <f t="shared" si="88"/>
        <v>0</v>
      </c>
      <c r="O588" s="17"/>
    </row>
    <row r="589" ht="11.25" customHeight="1">
      <c r="A589" s="19"/>
      <c r="B589" s="57" t="s">
        <v>1140</v>
      </c>
      <c r="C589" s="58" t="s">
        <v>1141</v>
      </c>
      <c r="D589" s="59" t="s">
        <v>100</v>
      </c>
      <c r="E589" s="60">
        <v>1.0</v>
      </c>
      <c r="F589" s="61"/>
      <c r="G589" s="62">
        <f t="shared" si="88"/>
        <v>0</v>
      </c>
      <c r="O589" s="17"/>
    </row>
    <row r="590" ht="11.25" customHeight="1">
      <c r="A590" s="19"/>
      <c r="B590" s="57" t="s">
        <v>1142</v>
      </c>
      <c r="C590" s="58" t="s">
        <v>1143</v>
      </c>
      <c r="D590" s="59" t="s">
        <v>100</v>
      </c>
      <c r="E590" s="60">
        <v>1.0</v>
      </c>
      <c r="F590" s="61"/>
      <c r="G590" s="62">
        <f t="shared" si="88"/>
        <v>0</v>
      </c>
      <c r="O590" s="17"/>
    </row>
    <row r="591" ht="11.25" customHeight="1">
      <c r="A591" s="19"/>
      <c r="B591" s="57" t="s">
        <v>1144</v>
      </c>
      <c r="C591" s="58" t="s">
        <v>1145</v>
      </c>
      <c r="D591" s="59" t="s">
        <v>100</v>
      </c>
      <c r="E591" s="60">
        <v>3.0</v>
      </c>
      <c r="F591" s="61"/>
      <c r="G591" s="62">
        <f t="shared" si="88"/>
        <v>0</v>
      </c>
      <c r="O591" s="17"/>
    </row>
    <row r="592" ht="11.25" customHeight="1">
      <c r="A592" s="19"/>
      <c r="B592" s="57" t="s">
        <v>1146</v>
      </c>
      <c r="C592" s="58" t="s">
        <v>1147</v>
      </c>
      <c r="D592" s="59" t="s">
        <v>100</v>
      </c>
      <c r="E592" s="60">
        <v>1.0</v>
      </c>
      <c r="F592" s="61"/>
      <c r="G592" s="62">
        <f t="shared" si="88"/>
        <v>0</v>
      </c>
      <c r="O592" s="17"/>
    </row>
    <row r="593" ht="11.25" customHeight="1">
      <c r="A593" s="19"/>
      <c r="B593" s="57" t="s">
        <v>1148</v>
      </c>
      <c r="C593" s="58" t="s">
        <v>1149</v>
      </c>
      <c r="D593" s="59" t="s">
        <v>100</v>
      </c>
      <c r="E593" s="60">
        <v>1.0</v>
      </c>
      <c r="F593" s="61"/>
      <c r="G593" s="62">
        <f t="shared" si="88"/>
        <v>0</v>
      </c>
      <c r="O593" s="17"/>
    </row>
    <row r="594" ht="11.25" customHeight="1">
      <c r="A594" s="19"/>
      <c r="B594" s="57" t="s">
        <v>1150</v>
      </c>
      <c r="C594" s="58" t="s">
        <v>1151</v>
      </c>
      <c r="D594" s="59" t="s">
        <v>100</v>
      </c>
      <c r="E594" s="60">
        <v>1.0</v>
      </c>
      <c r="F594" s="61"/>
      <c r="G594" s="62">
        <f t="shared" si="88"/>
        <v>0</v>
      </c>
      <c r="O594" s="17"/>
    </row>
    <row r="595" ht="11.25" customHeight="1">
      <c r="A595" s="19"/>
      <c r="B595" s="57" t="s">
        <v>1152</v>
      </c>
      <c r="C595" s="58" t="s">
        <v>1153</v>
      </c>
      <c r="D595" s="59" t="s">
        <v>100</v>
      </c>
      <c r="E595" s="60">
        <v>1.0</v>
      </c>
      <c r="F595" s="61"/>
      <c r="G595" s="62">
        <f t="shared" si="88"/>
        <v>0</v>
      </c>
      <c r="O595" s="17"/>
    </row>
    <row r="596" ht="11.25" customHeight="1">
      <c r="A596" s="19"/>
      <c r="B596" s="57" t="s">
        <v>1154</v>
      </c>
      <c r="C596" s="58" t="s">
        <v>1155</v>
      </c>
      <c r="D596" s="59" t="s">
        <v>100</v>
      </c>
      <c r="E596" s="60">
        <v>1.0</v>
      </c>
      <c r="F596" s="61"/>
      <c r="G596" s="62">
        <f t="shared" si="88"/>
        <v>0</v>
      </c>
      <c r="O596" s="17"/>
    </row>
    <row r="597" ht="11.25" customHeight="1">
      <c r="A597" s="19"/>
      <c r="B597" s="57" t="s">
        <v>1156</v>
      </c>
      <c r="C597" s="58" t="s">
        <v>1157</v>
      </c>
      <c r="D597" s="59" t="s">
        <v>100</v>
      </c>
      <c r="E597" s="60">
        <v>1.0</v>
      </c>
      <c r="F597" s="61"/>
      <c r="G597" s="62">
        <f t="shared" si="88"/>
        <v>0</v>
      </c>
      <c r="O597" s="17"/>
    </row>
    <row r="598" ht="11.25" customHeight="1">
      <c r="A598" s="19"/>
      <c r="B598" s="57" t="s">
        <v>1158</v>
      </c>
      <c r="C598" s="58" t="s">
        <v>1159</v>
      </c>
      <c r="D598" s="59" t="s">
        <v>100</v>
      </c>
      <c r="E598" s="60">
        <v>1.0</v>
      </c>
      <c r="F598" s="61"/>
      <c r="G598" s="62">
        <f t="shared" si="88"/>
        <v>0</v>
      </c>
      <c r="O598" s="17"/>
    </row>
    <row r="599" ht="11.25" customHeight="1">
      <c r="A599" s="19"/>
      <c r="B599" s="57" t="s">
        <v>1160</v>
      </c>
      <c r="C599" s="58" t="s">
        <v>1161</v>
      </c>
      <c r="D599" s="59" t="s">
        <v>100</v>
      </c>
      <c r="E599" s="60">
        <v>1.0</v>
      </c>
      <c r="F599" s="61"/>
      <c r="G599" s="62">
        <f t="shared" si="88"/>
        <v>0</v>
      </c>
      <c r="O599" s="17"/>
    </row>
    <row r="600" ht="11.25" customHeight="1">
      <c r="A600" s="19"/>
      <c r="B600" s="57" t="s">
        <v>1162</v>
      </c>
      <c r="C600" s="58" t="s">
        <v>1163</v>
      </c>
      <c r="D600" s="59" t="s">
        <v>100</v>
      </c>
      <c r="E600" s="60">
        <v>1.0</v>
      </c>
      <c r="F600" s="61"/>
      <c r="G600" s="62">
        <f t="shared" si="88"/>
        <v>0</v>
      </c>
      <c r="O600" s="17"/>
    </row>
    <row r="601" ht="11.25" customHeight="1">
      <c r="A601" s="19"/>
      <c r="B601" s="57" t="s">
        <v>1164</v>
      </c>
      <c r="C601" s="58" t="s">
        <v>1165</v>
      </c>
      <c r="D601" s="59" t="s">
        <v>100</v>
      </c>
      <c r="E601" s="60">
        <v>1.0</v>
      </c>
      <c r="F601" s="61"/>
      <c r="G601" s="62">
        <f t="shared" si="88"/>
        <v>0</v>
      </c>
      <c r="O601" s="17"/>
    </row>
    <row r="602" ht="11.25" customHeight="1">
      <c r="A602" s="19"/>
      <c r="B602" s="57" t="s">
        <v>1166</v>
      </c>
      <c r="C602" s="58" t="s">
        <v>1167</v>
      </c>
      <c r="D602" s="59" t="s">
        <v>100</v>
      </c>
      <c r="E602" s="60">
        <v>1.0</v>
      </c>
      <c r="F602" s="61"/>
      <c r="G602" s="62">
        <f t="shared" si="88"/>
        <v>0</v>
      </c>
      <c r="O602" s="17"/>
    </row>
    <row r="603" ht="11.25" customHeight="1">
      <c r="A603" s="19"/>
      <c r="B603" s="57" t="s">
        <v>1168</v>
      </c>
      <c r="C603" s="58" t="s">
        <v>1169</v>
      </c>
      <c r="D603" s="59" t="s">
        <v>100</v>
      </c>
      <c r="E603" s="60">
        <v>2.0</v>
      </c>
      <c r="F603" s="61"/>
      <c r="G603" s="62">
        <f t="shared" si="88"/>
        <v>0</v>
      </c>
      <c r="O603" s="17"/>
    </row>
    <row r="604" ht="11.25" customHeight="1">
      <c r="A604" s="19"/>
      <c r="B604" s="57" t="s">
        <v>1170</v>
      </c>
      <c r="C604" s="58" t="s">
        <v>1171</v>
      </c>
      <c r="D604" s="59" t="s">
        <v>100</v>
      </c>
      <c r="E604" s="60">
        <v>2.0</v>
      </c>
      <c r="F604" s="61"/>
      <c r="G604" s="62">
        <f t="shared" si="88"/>
        <v>0</v>
      </c>
      <c r="O604" s="17"/>
    </row>
    <row r="605" ht="11.25" customHeight="1">
      <c r="A605" s="19"/>
      <c r="B605" s="57" t="s">
        <v>1172</v>
      </c>
      <c r="C605" s="58" t="s">
        <v>1173</v>
      </c>
      <c r="D605" s="59" t="s">
        <v>100</v>
      </c>
      <c r="E605" s="60">
        <v>1.0</v>
      </c>
      <c r="F605" s="61"/>
      <c r="G605" s="62">
        <f t="shared" si="88"/>
        <v>0</v>
      </c>
      <c r="O605" s="17"/>
    </row>
    <row r="606" ht="11.25" customHeight="1">
      <c r="A606" s="19"/>
      <c r="B606" s="57" t="s">
        <v>1174</v>
      </c>
      <c r="C606" s="58" t="s">
        <v>1175</v>
      </c>
      <c r="D606" s="59" t="s">
        <v>100</v>
      </c>
      <c r="E606" s="60">
        <v>1.0</v>
      </c>
      <c r="F606" s="61"/>
      <c r="G606" s="62">
        <f t="shared" si="88"/>
        <v>0</v>
      </c>
      <c r="O606" s="17"/>
    </row>
    <row r="607" ht="11.25" customHeight="1">
      <c r="A607" s="19"/>
      <c r="B607" s="57" t="s">
        <v>1176</v>
      </c>
      <c r="C607" s="58" t="s">
        <v>1177</v>
      </c>
      <c r="D607" s="59" t="s">
        <v>100</v>
      </c>
      <c r="E607" s="60">
        <v>1.0</v>
      </c>
      <c r="F607" s="61"/>
      <c r="G607" s="62">
        <f t="shared" si="88"/>
        <v>0</v>
      </c>
      <c r="O607" s="17"/>
    </row>
    <row r="608" ht="11.25" customHeight="1">
      <c r="A608" s="19"/>
      <c r="B608" s="57" t="s">
        <v>1178</v>
      </c>
      <c r="C608" s="58" t="s">
        <v>1179</v>
      </c>
      <c r="D608" s="59" t="s">
        <v>100</v>
      </c>
      <c r="E608" s="60">
        <v>1.0</v>
      </c>
      <c r="F608" s="61"/>
      <c r="G608" s="62">
        <f t="shared" si="88"/>
        <v>0</v>
      </c>
      <c r="O608" s="17"/>
    </row>
    <row r="609" ht="11.25" customHeight="1">
      <c r="A609" s="19"/>
      <c r="B609" s="57" t="s">
        <v>1180</v>
      </c>
      <c r="C609" s="58" t="s">
        <v>1181</v>
      </c>
      <c r="D609" s="59" t="s">
        <v>100</v>
      </c>
      <c r="E609" s="60">
        <v>1.0</v>
      </c>
      <c r="F609" s="61"/>
      <c r="G609" s="62">
        <f t="shared" si="88"/>
        <v>0</v>
      </c>
      <c r="O609" s="17"/>
    </row>
    <row r="610" ht="11.25" customHeight="1">
      <c r="A610" s="19"/>
      <c r="B610" s="57" t="s">
        <v>1182</v>
      </c>
      <c r="C610" s="58" t="s">
        <v>1183</v>
      </c>
      <c r="D610" s="59" t="s">
        <v>100</v>
      </c>
      <c r="E610" s="60">
        <v>4.0</v>
      </c>
      <c r="F610" s="61"/>
      <c r="G610" s="62">
        <f t="shared" si="88"/>
        <v>0</v>
      </c>
      <c r="O610" s="17"/>
    </row>
    <row r="611" ht="11.25" customHeight="1">
      <c r="A611" s="19"/>
      <c r="B611" s="57" t="s">
        <v>1184</v>
      </c>
      <c r="C611" s="58" t="s">
        <v>1185</v>
      </c>
      <c r="D611" s="59" t="s">
        <v>100</v>
      </c>
      <c r="E611" s="60">
        <v>2.0</v>
      </c>
      <c r="F611" s="61"/>
      <c r="G611" s="62">
        <f t="shared" si="88"/>
        <v>0</v>
      </c>
      <c r="O611" s="17"/>
    </row>
    <row r="612" ht="11.25" customHeight="1">
      <c r="A612" s="19"/>
      <c r="B612" s="57" t="s">
        <v>1186</v>
      </c>
      <c r="C612" s="58" t="s">
        <v>1187</v>
      </c>
      <c r="D612" s="59" t="s">
        <v>100</v>
      </c>
      <c r="E612" s="60">
        <v>2.0</v>
      </c>
      <c r="F612" s="61"/>
      <c r="G612" s="62">
        <f t="shared" si="88"/>
        <v>0</v>
      </c>
      <c r="O612" s="17"/>
    </row>
    <row r="613" ht="11.25" customHeight="1">
      <c r="A613" s="19"/>
      <c r="B613" s="57" t="s">
        <v>1188</v>
      </c>
      <c r="C613" s="58" t="s">
        <v>1189</v>
      </c>
      <c r="D613" s="59" t="s">
        <v>100</v>
      </c>
      <c r="E613" s="60">
        <v>1.0</v>
      </c>
      <c r="F613" s="61"/>
      <c r="G613" s="62">
        <f t="shared" si="88"/>
        <v>0</v>
      </c>
      <c r="O613" s="17"/>
    </row>
    <row r="614" ht="11.25" customHeight="1">
      <c r="A614" s="19"/>
      <c r="B614" s="57" t="s">
        <v>1190</v>
      </c>
      <c r="C614" s="58" t="s">
        <v>1191</v>
      </c>
      <c r="D614" s="59" t="s">
        <v>100</v>
      </c>
      <c r="E614" s="60">
        <v>2.0</v>
      </c>
      <c r="F614" s="61"/>
      <c r="G614" s="62">
        <f t="shared" si="88"/>
        <v>0</v>
      </c>
      <c r="O614" s="17"/>
    </row>
    <row r="615" ht="11.25" customHeight="1">
      <c r="A615" s="19"/>
      <c r="B615" s="57" t="s">
        <v>1192</v>
      </c>
      <c r="C615" s="58" t="s">
        <v>1193</v>
      </c>
      <c r="D615" s="59" t="s">
        <v>100</v>
      </c>
      <c r="E615" s="60">
        <v>1.0</v>
      </c>
      <c r="F615" s="61"/>
      <c r="G615" s="62">
        <f t="shared" si="88"/>
        <v>0</v>
      </c>
      <c r="O615" s="17"/>
    </row>
    <row r="616" ht="11.25" customHeight="1">
      <c r="A616" s="19"/>
      <c r="B616" s="57" t="s">
        <v>1194</v>
      </c>
      <c r="C616" s="58" t="s">
        <v>1195</v>
      </c>
      <c r="D616" s="59" t="s">
        <v>100</v>
      </c>
      <c r="E616" s="60">
        <v>1.0</v>
      </c>
      <c r="F616" s="61"/>
      <c r="G616" s="62">
        <f t="shared" si="88"/>
        <v>0</v>
      </c>
      <c r="O616" s="17"/>
    </row>
    <row r="617" ht="11.25" customHeight="1">
      <c r="A617" s="45"/>
      <c r="B617" s="46" t="s">
        <v>1196</v>
      </c>
      <c r="C617" s="47" t="s">
        <v>1197</v>
      </c>
      <c r="D617" s="48"/>
      <c r="E617" s="49"/>
      <c r="F617" s="49"/>
      <c r="G617" s="50">
        <f>SUM(G618:G623)</f>
        <v>0</v>
      </c>
      <c r="O617" s="17"/>
    </row>
    <row r="618" ht="11.25" customHeight="1">
      <c r="A618" s="19"/>
      <c r="B618" s="57" t="s">
        <v>1198</v>
      </c>
      <c r="C618" s="58" t="s">
        <v>1199</v>
      </c>
      <c r="D618" s="59" t="s">
        <v>122</v>
      </c>
      <c r="E618" s="60">
        <v>179.76</v>
      </c>
      <c r="F618" s="61"/>
      <c r="G618" s="62">
        <f t="shared" ref="G618:G623" si="89">ROUND(E618*F618,2)</f>
        <v>0</v>
      </c>
      <c r="O618" s="17"/>
    </row>
    <row r="619" ht="11.25" customHeight="1">
      <c r="A619" s="19"/>
      <c r="B619" s="57" t="s">
        <v>1200</v>
      </c>
      <c r="C619" s="58" t="s">
        <v>1201</v>
      </c>
      <c r="D619" s="59" t="s">
        <v>122</v>
      </c>
      <c r="E619" s="60">
        <v>239.01</v>
      </c>
      <c r="F619" s="61"/>
      <c r="G619" s="62">
        <f t="shared" si="89"/>
        <v>0</v>
      </c>
      <c r="O619" s="17"/>
    </row>
    <row r="620" ht="11.25" customHeight="1">
      <c r="A620" s="19"/>
      <c r="B620" s="57" t="s">
        <v>1202</v>
      </c>
      <c r="C620" s="58" t="s">
        <v>1203</v>
      </c>
      <c r="D620" s="59" t="s">
        <v>122</v>
      </c>
      <c r="E620" s="60">
        <v>59.39</v>
      </c>
      <c r="F620" s="61"/>
      <c r="G620" s="62">
        <f t="shared" si="89"/>
        <v>0</v>
      </c>
      <c r="O620" s="17"/>
    </row>
    <row r="621" ht="11.25" customHeight="1">
      <c r="A621" s="19"/>
      <c r="B621" s="57" t="s">
        <v>1204</v>
      </c>
      <c r="C621" s="58" t="s">
        <v>1205</v>
      </c>
      <c r="D621" s="59" t="s">
        <v>100</v>
      </c>
      <c r="E621" s="60">
        <v>5.0</v>
      </c>
      <c r="F621" s="61"/>
      <c r="G621" s="62">
        <f t="shared" si="89"/>
        <v>0</v>
      </c>
      <c r="O621" s="17"/>
    </row>
    <row r="622" ht="11.25" customHeight="1">
      <c r="A622" s="19"/>
      <c r="B622" s="57" t="s">
        <v>1206</v>
      </c>
      <c r="C622" s="58" t="s">
        <v>1207</v>
      </c>
      <c r="D622" s="59" t="s">
        <v>100</v>
      </c>
      <c r="E622" s="60">
        <v>5.0</v>
      </c>
      <c r="F622" s="61"/>
      <c r="G622" s="62">
        <f t="shared" si="89"/>
        <v>0</v>
      </c>
      <c r="O622" s="17"/>
    </row>
    <row r="623" ht="11.25" customHeight="1">
      <c r="A623" s="19"/>
      <c r="B623" s="57" t="s">
        <v>1208</v>
      </c>
      <c r="C623" s="58" t="s">
        <v>1209</v>
      </c>
      <c r="D623" s="59" t="s">
        <v>100</v>
      </c>
      <c r="E623" s="60">
        <v>5.0</v>
      </c>
      <c r="F623" s="61"/>
      <c r="G623" s="62">
        <f t="shared" si="89"/>
        <v>0</v>
      </c>
      <c r="O623" s="17"/>
    </row>
    <row r="624" ht="11.25" customHeight="1">
      <c r="A624" s="45"/>
      <c r="B624" s="46" t="s">
        <v>1210</v>
      </c>
      <c r="C624" s="47" t="s">
        <v>1211</v>
      </c>
      <c r="D624" s="48"/>
      <c r="E624" s="49"/>
      <c r="F624" s="49"/>
      <c r="G624" s="50">
        <f>G625</f>
        <v>0</v>
      </c>
      <c r="O624" s="17"/>
    </row>
    <row r="625" ht="11.25" customHeight="1">
      <c r="A625" s="19"/>
      <c r="B625" s="57" t="s">
        <v>1212</v>
      </c>
      <c r="C625" s="58" t="s">
        <v>1213</v>
      </c>
      <c r="D625" s="59" t="s">
        <v>122</v>
      </c>
      <c r="E625" s="60">
        <v>253.06</v>
      </c>
      <c r="F625" s="61"/>
      <c r="G625" s="62">
        <f>ROUND(E625*F625,2)</f>
        <v>0</v>
      </c>
      <c r="O625" s="17"/>
    </row>
    <row r="626" ht="11.25" customHeight="1">
      <c r="A626" s="45"/>
      <c r="B626" s="46" t="s">
        <v>1214</v>
      </c>
      <c r="C626" s="47" t="s">
        <v>1215</v>
      </c>
      <c r="D626" s="48"/>
      <c r="E626" s="49"/>
      <c r="F626" s="49"/>
      <c r="G626" s="50">
        <f>G627</f>
        <v>0</v>
      </c>
      <c r="O626" s="17"/>
    </row>
    <row r="627" ht="11.25" customHeight="1">
      <c r="A627" s="19"/>
      <c r="B627" s="57" t="s">
        <v>1216</v>
      </c>
      <c r="C627" s="58" t="s">
        <v>1217</v>
      </c>
      <c r="D627" s="59" t="s">
        <v>122</v>
      </c>
      <c r="E627" s="60">
        <v>151.57</v>
      </c>
      <c r="F627" s="61"/>
      <c r="G627" s="62">
        <f>ROUND(E627*F627,2)</f>
        <v>0</v>
      </c>
      <c r="O627" s="17"/>
    </row>
    <row r="628" ht="11.25" customHeight="1">
      <c r="A628" s="45"/>
      <c r="B628" s="46" t="s">
        <v>1218</v>
      </c>
      <c r="C628" s="47" t="s">
        <v>1219</v>
      </c>
      <c r="D628" s="48"/>
      <c r="E628" s="49"/>
      <c r="F628" s="49"/>
      <c r="G628" s="50">
        <f>SUM(G629:G637)</f>
        <v>0</v>
      </c>
      <c r="O628" s="17"/>
    </row>
    <row r="629" ht="11.25" customHeight="1">
      <c r="A629" s="19"/>
      <c r="B629" s="57" t="s">
        <v>1220</v>
      </c>
      <c r="C629" s="58" t="s">
        <v>1221</v>
      </c>
      <c r="D629" s="59" t="s">
        <v>122</v>
      </c>
      <c r="E629" s="60">
        <v>27.75</v>
      </c>
      <c r="F629" s="61"/>
      <c r="G629" s="62">
        <f t="shared" ref="G629:G637" si="90">ROUND(E629*F629,2)</f>
        <v>0</v>
      </c>
      <c r="O629" s="17"/>
    </row>
    <row r="630" ht="11.25" customHeight="1">
      <c r="A630" s="19"/>
      <c r="B630" s="57" t="s">
        <v>1222</v>
      </c>
      <c r="C630" s="58" t="s">
        <v>1223</v>
      </c>
      <c r="D630" s="59" t="s">
        <v>122</v>
      </c>
      <c r="E630" s="60">
        <v>955.85</v>
      </c>
      <c r="F630" s="61"/>
      <c r="G630" s="62">
        <f t="shared" si="90"/>
        <v>0</v>
      </c>
      <c r="O630" s="17"/>
    </row>
    <row r="631" ht="11.25" customHeight="1">
      <c r="A631" s="19"/>
      <c r="B631" s="57" t="s">
        <v>1224</v>
      </c>
      <c r="C631" s="58" t="s">
        <v>1225</v>
      </c>
      <c r="D631" s="59" t="s">
        <v>122</v>
      </c>
      <c r="E631" s="60">
        <v>1017.74</v>
      </c>
      <c r="F631" s="61"/>
      <c r="G631" s="62">
        <f t="shared" si="90"/>
        <v>0</v>
      </c>
      <c r="O631" s="17"/>
    </row>
    <row r="632" ht="11.25" customHeight="1">
      <c r="A632" s="19"/>
      <c r="B632" s="57" t="s">
        <v>1226</v>
      </c>
      <c r="C632" s="58" t="s">
        <v>1227</v>
      </c>
      <c r="D632" s="59" t="s">
        <v>122</v>
      </c>
      <c r="E632" s="60">
        <v>956.77</v>
      </c>
      <c r="F632" s="61"/>
      <c r="G632" s="62">
        <f t="shared" si="90"/>
        <v>0</v>
      </c>
      <c r="O632" s="17"/>
    </row>
    <row r="633" ht="11.25" customHeight="1">
      <c r="A633" s="19"/>
      <c r="B633" s="57" t="s">
        <v>1228</v>
      </c>
      <c r="C633" s="58" t="s">
        <v>1229</v>
      </c>
      <c r="D633" s="59" t="s">
        <v>122</v>
      </c>
      <c r="E633" s="60">
        <v>93.6</v>
      </c>
      <c r="F633" s="61"/>
      <c r="G633" s="62">
        <f t="shared" si="90"/>
        <v>0</v>
      </c>
      <c r="O633" s="17"/>
    </row>
    <row r="634" ht="11.25" customHeight="1">
      <c r="A634" s="19"/>
      <c r="B634" s="57" t="s">
        <v>1230</v>
      </c>
      <c r="C634" s="58" t="s">
        <v>1231</v>
      </c>
      <c r="D634" s="59" t="s">
        <v>122</v>
      </c>
      <c r="E634" s="60">
        <v>1.0</v>
      </c>
      <c r="F634" s="61"/>
      <c r="G634" s="62">
        <f t="shared" si="90"/>
        <v>0</v>
      </c>
      <c r="O634" s="17"/>
    </row>
    <row r="635" ht="11.25" customHeight="1">
      <c r="A635" s="19"/>
      <c r="B635" s="57" t="s">
        <v>1232</v>
      </c>
      <c r="C635" s="58" t="s">
        <v>1233</v>
      </c>
      <c r="D635" s="59" t="s">
        <v>122</v>
      </c>
      <c r="E635" s="60">
        <v>1.0</v>
      </c>
      <c r="F635" s="61"/>
      <c r="G635" s="62">
        <f t="shared" si="90"/>
        <v>0</v>
      </c>
      <c r="O635" s="17"/>
    </row>
    <row r="636" ht="11.25" customHeight="1">
      <c r="A636" s="19"/>
      <c r="B636" s="57" t="s">
        <v>1234</v>
      </c>
      <c r="C636" s="58" t="s">
        <v>1235</v>
      </c>
      <c r="D636" s="59" t="s">
        <v>122</v>
      </c>
      <c r="E636" s="60">
        <v>1.0</v>
      </c>
      <c r="F636" s="61"/>
      <c r="G636" s="62">
        <f t="shared" si="90"/>
        <v>0</v>
      </c>
      <c r="O636" s="17"/>
    </row>
    <row r="637" ht="11.25" customHeight="1">
      <c r="A637" s="19"/>
      <c r="B637" s="57" t="s">
        <v>1236</v>
      </c>
      <c r="C637" s="58" t="s">
        <v>1237</v>
      </c>
      <c r="D637" s="59" t="s">
        <v>122</v>
      </c>
      <c r="E637" s="60">
        <v>61.6</v>
      </c>
      <c r="F637" s="61"/>
      <c r="G637" s="62">
        <f t="shared" si="90"/>
        <v>0</v>
      </c>
      <c r="O637" s="17"/>
    </row>
    <row r="638" ht="11.25" customHeight="1">
      <c r="A638" s="39"/>
      <c r="B638" s="40" t="s">
        <v>1238</v>
      </c>
      <c r="C638" s="41" t="s">
        <v>1239</v>
      </c>
      <c r="D638" s="42"/>
      <c r="E638" s="43"/>
      <c r="F638" s="43"/>
      <c r="G638" s="44">
        <f>G639</f>
        <v>0</v>
      </c>
      <c r="O638" s="17"/>
    </row>
    <row r="639" ht="11.25" customHeight="1">
      <c r="A639" s="45"/>
      <c r="B639" s="46" t="s">
        <v>1240</v>
      </c>
      <c r="C639" s="47" t="s">
        <v>1241</v>
      </c>
      <c r="D639" s="48"/>
      <c r="E639" s="49"/>
      <c r="F639" s="49"/>
      <c r="G639" s="50">
        <f>SUM(G640:G649)</f>
        <v>0</v>
      </c>
      <c r="O639" s="17"/>
    </row>
    <row r="640" ht="11.25" customHeight="1">
      <c r="A640" s="19"/>
      <c r="B640" s="57" t="s">
        <v>1242</v>
      </c>
      <c r="C640" s="58" t="s">
        <v>1243</v>
      </c>
      <c r="D640" s="59" t="s">
        <v>107</v>
      </c>
      <c r="E640" s="60">
        <v>16.0</v>
      </c>
      <c r="F640" s="61"/>
      <c r="G640" s="62">
        <f t="shared" ref="G640:G649" si="91">ROUND(E640*F640,2)</f>
        <v>0</v>
      </c>
      <c r="O640" s="17"/>
    </row>
    <row r="641" ht="11.25" customHeight="1">
      <c r="A641" s="19"/>
      <c r="B641" s="57" t="s">
        <v>1244</v>
      </c>
      <c r="C641" s="58" t="s">
        <v>1245</v>
      </c>
      <c r="D641" s="59" t="s">
        <v>107</v>
      </c>
      <c r="E641" s="60">
        <v>109.0</v>
      </c>
      <c r="F641" s="61"/>
      <c r="G641" s="62">
        <f t="shared" si="91"/>
        <v>0</v>
      </c>
      <c r="O641" s="17"/>
    </row>
    <row r="642" ht="11.25" customHeight="1">
      <c r="A642" s="19"/>
      <c r="B642" s="57" t="s">
        <v>1246</v>
      </c>
      <c r="C642" s="58" t="s">
        <v>1247</v>
      </c>
      <c r="D642" s="59" t="s">
        <v>107</v>
      </c>
      <c r="E642" s="60">
        <v>17.0</v>
      </c>
      <c r="F642" s="61"/>
      <c r="G642" s="62">
        <f t="shared" si="91"/>
        <v>0</v>
      </c>
      <c r="O642" s="17"/>
    </row>
    <row r="643" ht="11.25" customHeight="1">
      <c r="A643" s="19"/>
      <c r="B643" s="57" t="s">
        <v>1248</v>
      </c>
      <c r="C643" s="58" t="s">
        <v>1249</v>
      </c>
      <c r="D643" s="59" t="s">
        <v>107</v>
      </c>
      <c r="E643" s="60">
        <v>98.0</v>
      </c>
      <c r="F643" s="61"/>
      <c r="G643" s="62">
        <f t="shared" si="91"/>
        <v>0</v>
      </c>
      <c r="O643" s="17"/>
    </row>
    <row r="644" ht="11.25" customHeight="1">
      <c r="A644" s="19"/>
      <c r="B644" s="57" t="s">
        <v>1250</v>
      </c>
      <c r="C644" s="58" t="s">
        <v>1251</v>
      </c>
      <c r="D644" s="59" t="s">
        <v>107</v>
      </c>
      <c r="E644" s="60">
        <v>3.0</v>
      </c>
      <c r="F644" s="61"/>
      <c r="G644" s="62">
        <f t="shared" si="91"/>
        <v>0</v>
      </c>
      <c r="O644" s="17"/>
    </row>
    <row r="645" ht="11.25" customHeight="1">
      <c r="A645" s="19"/>
      <c r="B645" s="57" t="s">
        <v>1252</v>
      </c>
      <c r="C645" s="58" t="s">
        <v>1253</v>
      </c>
      <c r="D645" s="59" t="s">
        <v>107</v>
      </c>
      <c r="E645" s="60">
        <v>93.0</v>
      </c>
      <c r="F645" s="61"/>
      <c r="G645" s="62">
        <f t="shared" si="91"/>
        <v>0</v>
      </c>
      <c r="O645" s="17"/>
    </row>
    <row r="646" ht="11.25" customHeight="1">
      <c r="A646" s="19"/>
      <c r="B646" s="57" t="s">
        <v>1254</v>
      </c>
      <c r="C646" s="58" t="s">
        <v>1255</v>
      </c>
      <c r="D646" s="59" t="s">
        <v>107</v>
      </c>
      <c r="E646" s="60">
        <v>6.0</v>
      </c>
      <c r="F646" s="61"/>
      <c r="G646" s="62">
        <f t="shared" si="91"/>
        <v>0</v>
      </c>
      <c r="O646" s="17"/>
    </row>
    <row r="647" ht="11.25" customHeight="1">
      <c r="A647" s="19"/>
      <c r="B647" s="57" t="s">
        <v>1256</v>
      </c>
      <c r="C647" s="58" t="s">
        <v>1257</v>
      </c>
      <c r="D647" s="59" t="s">
        <v>107</v>
      </c>
      <c r="E647" s="60">
        <v>14.0</v>
      </c>
      <c r="F647" s="61"/>
      <c r="G647" s="62">
        <f t="shared" si="91"/>
        <v>0</v>
      </c>
      <c r="O647" s="17"/>
    </row>
    <row r="648" ht="11.25" customHeight="1">
      <c r="A648" s="19"/>
      <c r="B648" s="57" t="s">
        <v>1258</v>
      </c>
      <c r="C648" s="58" t="s">
        <v>1259</v>
      </c>
      <c r="D648" s="59" t="s">
        <v>107</v>
      </c>
      <c r="E648" s="60">
        <v>169.0</v>
      </c>
      <c r="F648" s="61"/>
      <c r="G648" s="62">
        <f t="shared" si="91"/>
        <v>0</v>
      </c>
      <c r="O648" s="17"/>
    </row>
    <row r="649" ht="11.25" customHeight="1">
      <c r="A649" s="19"/>
      <c r="B649" s="57" t="s">
        <v>1260</v>
      </c>
      <c r="C649" s="58" t="s">
        <v>1261</v>
      </c>
      <c r="D649" s="59" t="s">
        <v>107</v>
      </c>
      <c r="E649" s="60">
        <v>9.0</v>
      </c>
      <c r="F649" s="61"/>
      <c r="G649" s="62">
        <f t="shared" si="91"/>
        <v>0</v>
      </c>
      <c r="O649" s="17"/>
    </row>
    <row r="650" ht="11.25" customHeight="1">
      <c r="A650" s="39"/>
      <c r="B650" s="40" t="s">
        <v>1262</v>
      </c>
      <c r="C650" s="41" t="s">
        <v>1263</v>
      </c>
      <c r="D650" s="42"/>
      <c r="E650" s="43"/>
      <c r="F650" s="43"/>
      <c r="G650" s="44">
        <f>G651+G654</f>
        <v>0</v>
      </c>
      <c r="O650" s="17"/>
    </row>
    <row r="651" ht="11.25" customHeight="1">
      <c r="A651" s="45"/>
      <c r="B651" s="46" t="s">
        <v>1264</v>
      </c>
      <c r="C651" s="47" t="s">
        <v>1265</v>
      </c>
      <c r="D651" s="48"/>
      <c r="E651" s="49"/>
      <c r="F651" s="49"/>
      <c r="G651" s="50">
        <f>SUM(G652:G653)</f>
        <v>0</v>
      </c>
      <c r="O651" s="17"/>
    </row>
    <row r="652" ht="11.25" customHeight="1">
      <c r="A652" s="19"/>
      <c r="B652" s="57" t="s">
        <v>1266</v>
      </c>
      <c r="C652" s="58" t="s">
        <v>1267</v>
      </c>
      <c r="D652" s="59" t="s">
        <v>48</v>
      </c>
      <c r="E652" s="60">
        <v>77.81</v>
      </c>
      <c r="F652" s="61"/>
      <c r="G652" s="62">
        <f t="shared" ref="G652:G653" si="92">ROUND(E652*F652,2)</f>
        <v>0</v>
      </c>
      <c r="O652" s="17"/>
    </row>
    <row r="653" ht="11.25" customHeight="1">
      <c r="A653" s="19"/>
      <c r="B653" s="57" t="s">
        <v>1268</v>
      </c>
      <c r="C653" s="58" t="s">
        <v>1269</v>
      </c>
      <c r="D653" s="59" t="s">
        <v>48</v>
      </c>
      <c r="E653" s="60">
        <v>3.78</v>
      </c>
      <c r="F653" s="61"/>
      <c r="G653" s="62">
        <f t="shared" si="92"/>
        <v>0</v>
      </c>
      <c r="O653" s="17"/>
    </row>
    <row r="654" ht="11.25" customHeight="1">
      <c r="A654" s="45"/>
      <c r="B654" s="46" t="s">
        <v>1270</v>
      </c>
      <c r="C654" s="47" t="s">
        <v>1271</v>
      </c>
      <c r="D654" s="48"/>
      <c r="E654" s="49"/>
      <c r="F654" s="49"/>
      <c r="G654" s="50">
        <f>G655</f>
        <v>0</v>
      </c>
      <c r="O654" s="17"/>
    </row>
    <row r="655" ht="11.25" customHeight="1">
      <c r="A655" s="19"/>
      <c r="B655" s="57" t="s">
        <v>1272</v>
      </c>
      <c r="C655" s="58" t="s">
        <v>1273</v>
      </c>
      <c r="D655" s="59" t="s">
        <v>100</v>
      </c>
      <c r="E655" s="60">
        <v>98.0</v>
      </c>
      <c r="F655" s="61"/>
      <c r="G655" s="62">
        <f>ROUND(E655*F655,2)</f>
        <v>0</v>
      </c>
      <c r="O655" s="17"/>
    </row>
    <row r="656" ht="11.25" customHeight="1">
      <c r="A656" s="39"/>
      <c r="B656" s="40" t="s">
        <v>1274</v>
      </c>
      <c r="C656" s="41" t="s">
        <v>1275</v>
      </c>
      <c r="D656" s="42"/>
      <c r="E656" s="43"/>
      <c r="F656" s="43"/>
      <c r="G656" s="44">
        <f>G657+G659+G662+G664</f>
        <v>0</v>
      </c>
      <c r="O656" s="17"/>
    </row>
    <row r="657" ht="11.25" customHeight="1">
      <c r="A657" s="45"/>
      <c r="B657" s="46" t="s">
        <v>1276</v>
      </c>
      <c r="C657" s="47" t="s">
        <v>1277</v>
      </c>
      <c r="D657" s="48"/>
      <c r="E657" s="49"/>
      <c r="F657" s="49"/>
      <c r="G657" s="50">
        <f>G658</f>
        <v>0</v>
      </c>
      <c r="O657" s="17"/>
    </row>
    <row r="658" ht="11.25" customHeight="1">
      <c r="A658" s="19"/>
      <c r="B658" s="57" t="s">
        <v>1278</v>
      </c>
      <c r="C658" s="58" t="s">
        <v>1279</v>
      </c>
      <c r="D658" s="59" t="s">
        <v>48</v>
      </c>
      <c r="E658" s="60">
        <v>1403.8</v>
      </c>
      <c r="F658" s="61"/>
      <c r="G658" s="62">
        <f>ROUND(E658*F658,2)</f>
        <v>0</v>
      </c>
      <c r="O658" s="17"/>
    </row>
    <row r="659" ht="11.25" customHeight="1">
      <c r="A659" s="45"/>
      <c r="B659" s="46" t="s">
        <v>1280</v>
      </c>
      <c r="C659" s="47" t="s">
        <v>1281</v>
      </c>
      <c r="D659" s="48"/>
      <c r="E659" s="49"/>
      <c r="F659" s="49"/>
      <c r="G659" s="50">
        <f>SUM(G660:G661)</f>
        <v>0</v>
      </c>
      <c r="O659" s="17"/>
    </row>
    <row r="660" ht="11.25" customHeight="1">
      <c r="A660" s="19"/>
      <c r="B660" s="57" t="s">
        <v>1282</v>
      </c>
      <c r="C660" s="58" t="s">
        <v>1283</v>
      </c>
      <c r="D660" s="59" t="s">
        <v>48</v>
      </c>
      <c r="E660" s="60">
        <v>9292.56</v>
      </c>
      <c r="F660" s="61"/>
      <c r="G660" s="62">
        <f t="shared" ref="G660:G661" si="93">ROUND(E660*F660,2)</f>
        <v>0</v>
      </c>
      <c r="O660" s="17"/>
    </row>
    <row r="661" ht="11.25" customHeight="1">
      <c r="A661" s="19"/>
      <c r="B661" s="57" t="s">
        <v>1284</v>
      </c>
      <c r="C661" s="58" t="s">
        <v>1285</v>
      </c>
      <c r="D661" s="59" t="s">
        <v>48</v>
      </c>
      <c r="E661" s="60">
        <v>9581.36</v>
      </c>
      <c r="F661" s="61"/>
      <c r="G661" s="62">
        <f t="shared" si="93"/>
        <v>0</v>
      </c>
      <c r="O661" s="17"/>
    </row>
    <row r="662" ht="11.25" customHeight="1">
      <c r="A662" s="45"/>
      <c r="B662" s="46" t="s">
        <v>1286</v>
      </c>
      <c r="C662" s="47" t="s">
        <v>1287</v>
      </c>
      <c r="D662" s="48"/>
      <c r="E662" s="49"/>
      <c r="F662" s="49"/>
      <c r="G662" s="50">
        <f>G663</f>
        <v>0</v>
      </c>
      <c r="O662" s="17"/>
    </row>
    <row r="663" ht="11.25" customHeight="1">
      <c r="A663" s="19"/>
      <c r="B663" s="57" t="s">
        <v>1288</v>
      </c>
      <c r="C663" s="58" t="s">
        <v>1289</v>
      </c>
      <c r="D663" s="59" t="s">
        <v>48</v>
      </c>
      <c r="E663" s="60">
        <v>7299.45</v>
      </c>
      <c r="F663" s="61"/>
      <c r="G663" s="62">
        <f>ROUND(E663*F663,2)</f>
        <v>0</v>
      </c>
      <c r="O663" s="17"/>
    </row>
    <row r="664" ht="11.25" customHeight="1">
      <c r="A664" s="45"/>
      <c r="B664" s="46" t="s">
        <v>1290</v>
      </c>
      <c r="C664" s="47" t="s">
        <v>1291</v>
      </c>
      <c r="D664" s="48"/>
      <c r="E664" s="49"/>
      <c r="F664" s="49"/>
      <c r="G664" s="50">
        <f>SUM(G665:G675)</f>
        <v>0</v>
      </c>
      <c r="O664" s="17"/>
    </row>
    <row r="665" ht="11.25" customHeight="1">
      <c r="A665" s="19"/>
      <c r="B665" s="57" t="s">
        <v>1292</v>
      </c>
      <c r="C665" s="58" t="s">
        <v>1293</v>
      </c>
      <c r="D665" s="59" t="s">
        <v>122</v>
      </c>
      <c r="E665" s="60">
        <v>510.2</v>
      </c>
      <c r="F665" s="61"/>
      <c r="G665" s="62">
        <f t="shared" ref="G665:G675" si="94">ROUND(E665*F665,2)</f>
        <v>0</v>
      </c>
      <c r="O665" s="17"/>
    </row>
    <row r="666" ht="11.25" customHeight="1">
      <c r="A666" s="19"/>
      <c r="B666" s="57" t="s">
        <v>1294</v>
      </c>
      <c r="C666" s="58" t="s">
        <v>1295</v>
      </c>
      <c r="D666" s="59" t="s">
        <v>122</v>
      </c>
      <c r="E666" s="60">
        <v>39.3</v>
      </c>
      <c r="F666" s="61"/>
      <c r="G666" s="62">
        <f t="shared" si="94"/>
        <v>0</v>
      </c>
      <c r="O666" s="17"/>
    </row>
    <row r="667" ht="11.25" customHeight="1">
      <c r="A667" s="19"/>
      <c r="B667" s="57" t="s">
        <v>1296</v>
      </c>
      <c r="C667" s="58" t="s">
        <v>1297</v>
      </c>
      <c r="D667" s="59" t="s">
        <v>122</v>
      </c>
      <c r="E667" s="60">
        <v>346.7</v>
      </c>
      <c r="F667" s="61"/>
      <c r="G667" s="62">
        <f t="shared" si="94"/>
        <v>0</v>
      </c>
      <c r="O667" s="17"/>
    </row>
    <row r="668" ht="11.25" customHeight="1">
      <c r="A668" s="19"/>
      <c r="B668" s="57" t="s">
        <v>1298</v>
      </c>
      <c r="C668" s="58" t="s">
        <v>1299</v>
      </c>
      <c r="D668" s="59" t="s">
        <v>122</v>
      </c>
      <c r="E668" s="60">
        <v>86.25</v>
      </c>
      <c r="F668" s="61"/>
      <c r="G668" s="62">
        <f t="shared" si="94"/>
        <v>0</v>
      </c>
      <c r="O668" s="17"/>
    </row>
    <row r="669" ht="11.25" customHeight="1">
      <c r="A669" s="19"/>
      <c r="B669" s="57" t="s">
        <v>1300</v>
      </c>
      <c r="C669" s="58" t="s">
        <v>1301</v>
      </c>
      <c r="D669" s="59" t="s">
        <v>100</v>
      </c>
      <c r="E669" s="60">
        <v>4.0</v>
      </c>
      <c r="F669" s="61"/>
      <c r="G669" s="62">
        <f t="shared" si="94"/>
        <v>0</v>
      </c>
      <c r="O669" s="17"/>
    </row>
    <row r="670" ht="11.25" customHeight="1">
      <c r="A670" s="19"/>
      <c r="B670" s="57" t="s">
        <v>1302</v>
      </c>
      <c r="C670" s="58" t="s">
        <v>1303</v>
      </c>
      <c r="D670" s="59" t="s">
        <v>100</v>
      </c>
      <c r="E670" s="60">
        <v>63.0</v>
      </c>
      <c r="F670" s="61"/>
      <c r="G670" s="62">
        <f t="shared" si="94"/>
        <v>0</v>
      </c>
      <c r="O670" s="17"/>
    </row>
    <row r="671" ht="11.25" customHeight="1">
      <c r="A671" s="19"/>
      <c r="B671" s="57" t="s">
        <v>1304</v>
      </c>
      <c r="C671" s="58" t="s">
        <v>1305</v>
      </c>
      <c r="D671" s="59" t="s">
        <v>100</v>
      </c>
      <c r="E671" s="60">
        <v>13.0</v>
      </c>
      <c r="F671" s="61"/>
      <c r="G671" s="62">
        <f t="shared" si="94"/>
        <v>0</v>
      </c>
      <c r="O671" s="17"/>
    </row>
    <row r="672" ht="11.25" customHeight="1">
      <c r="A672" s="19"/>
      <c r="B672" s="57" t="s">
        <v>1306</v>
      </c>
      <c r="C672" s="58" t="s">
        <v>1307</v>
      </c>
      <c r="D672" s="59" t="s">
        <v>100</v>
      </c>
      <c r="E672" s="60">
        <v>13.0</v>
      </c>
      <c r="F672" s="61"/>
      <c r="G672" s="62">
        <f t="shared" si="94"/>
        <v>0</v>
      </c>
      <c r="O672" s="17"/>
    </row>
    <row r="673" ht="11.25" customHeight="1">
      <c r="A673" s="19"/>
      <c r="B673" s="57" t="s">
        <v>1308</v>
      </c>
      <c r="C673" s="58" t="s">
        <v>1309</v>
      </c>
      <c r="D673" s="59" t="s">
        <v>100</v>
      </c>
      <c r="E673" s="60">
        <v>1.0</v>
      </c>
      <c r="F673" s="61"/>
      <c r="G673" s="62">
        <f t="shared" si="94"/>
        <v>0</v>
      </c>
      <c r="O673" s="17"/>
    </row>
    <row r="674" ht="11.25" customHeight="1">
      <c r="A674" s="19"/>
      <c r="B674" s="57" t="s">
        <v>1310</v>
      </c>
      <c r="C674" s="58" t="s">
        <v>1311</v>
      </c>
      <c r="D674" s="59" t="s">
        <v>122</v>
      </c>
      <c r="E674" s="60">
        <v>120.4</v>
      </c>
      <c r="F674" s="61"/>
      <c r="G674" s="62">
        <f t="shared" si="94"/>
        <v>0</v>
      </c>
      <c r="O674" s="17"/>
    </row>
    <row r="675" ht="11.25" customHeight="1">
      <c r="A675" s="19"/>
      <c r="B675" s="57" t="s">
        <v>1312</v>
      </c>
      <c r="C675" s="58" t="s">
        <v>1313</v>
      </c>
      <c r="D675" s="59" t="s">
        <v>100</v>
      </c>
      <c r="E675" s="60">
        <v>6.0</v>
      </c>
      <c r="F675" s="61"/>
      <c r="G675" s="62">
        <f t="shared" si="94"/>
        <v>0</v>
      </c>
      <c r="O675" s="17"/>
    </row>
    <row r="676" ht="11.25" customHeight="1">
      <c r="A676" s="39"/>
      <c r="B676" s="40" t="s">
        <v>1314</v>
      </c>
      <c r="C676" s="41" t="s">
        <v>1315</v>
      </c>
      <c r="D676" s="42"/>
      <c r="E676" s="43"/>
      <c r="F676" s="43"/>
      <c r="G676" s="44">
        <f>G677+G686+G688</f>
        <v>0</v>
      </c>
      <c r="O676" s="17"/>
    </row>
    <row r="677" ht="11.25" customHeight="1">
      <c r="A677" s="45"/>
      <c r="B677" s="46" t="s">
        <v>1316</v>
      </c>
      <c r="C677" s="47" t="s">
        <v>1317</v>
      </c>
      <c r="D677" s="48"/>
      <c r="E677" s="49"/>
      <c r="F677" s="49"/>
      <c r="G677" s="50">
        <f>SUM(G678:G685)</f>
        <v>0</v>
      </c>
      <c r="O677" s="17"/>
    </row>
    <row r="678" ht="11.25" customHeight="1">
      <c r="A678" s="19"/>
      <c r="B678" s="57" t="s">
        <v>1318</v>
      </c>
      <c r="C678" s="58" t="s">
        <v>1319</v>
      </c>
      <c r="D678" s="59" t="s">
        <v>122</v>
      </c>
      <c r="E678" s="60">
        <v>864.68</v>
      </c>
      <c r="F678" s="61"/>
      <c r="G678" s="62">
        <f t="shared" ref="G678:G685" si="95">ROUND(E678*F678,2)</f>
        <v>0</v>
      </c>
      <c r="O678" s="17"/>
    </row>
    <row r="679" ht="11.25" customHeight="1">
      <c r="A679" s="19"/>
      <c r="B679" s="57" t="s">
        <v>1320</v>
      </c>
      <c r="C679" s="58" t="s">
        <v>1321</v>
      </c>
      <c r="D679" s="59" t="s">
        <v>100</v>
      </c>
      <c r="E679" s="60">
        <v>61.0</v>
      </c>
      <c r="F679" s="61"/>
      <c r="G679" s="62">
        <f t="shared" si="95"/>
        <v>0</v>
      </c>
      <c r="O679" s="17"/>
    </row>
    <row r="680" ht="11.25" customHeight="1">
      <c r="A680" s="19"/>
      <c r="B680" s="57" t="s">
        <v>1322</v>
      </c>
      <c r="C680" s="58" t="s">
        <v>1323</v>
      </c>
      <c r="D680" s="59" t="s">
        <v>122</v>
      </c>
      <c r="E680" s="60">
        <v>38.95</v>
      </c>
      <c r="F680" s="61"/>
      <c r="G680" s="62">
        <f t="shared" si="95"/>
        <v>0</v>
      </c>
      <c r="O680" s="17"/>
    </row>
    <row r="681" ht="11.25" customHeight="1">
      <c r="A681" s="19"/>
      <c r="B681" s="57" t="s">
        <v>1324</v>
      </c>
      <c r="C681" s="58" t="s">
        <v>1325</v>
      </c>
      <c r="D681" s="59" t="s">
        <v>48</v>
      </c>
      <c r="E681" s="60">
        <v>151.7</v>
      </c>
      <c r="F681" s="61"/>
      <c r="G681" s="62">
        <f t="shared" si="95"/>
        <v>0</v>
      </c>
      <c r="O681" s="17"/>
    </row>
    <row r="682" ht="11.25" customHeight="1">
      <c r="A682" s="19"/>
      <c r="B682" s="57" t="s">
        <v>1326</v>
      </c>
      <c r="C682" s="58" t="s">
        <v>1327</v>
      </c>
      <c r="D682" s="59" t="s">
        <v>122</v>
      </c>
      <c r="E682" s="60">
        <v>119.56</v>
      </c>
      <c r="F682" s="61"/>
      <c r="G682" s="62">
        <f t="shared" si="95"/>
        <v>0</v>
      </c>
      <c r="O682" s="17"/>
    </row>
    <row r="683" ht="11.25" customHeight="1">
      <c r="A683" s="19"/>
      <c r="B683" s="57" t="s">
        <v>1328</v>
      </c>
      <c r="C683" s="58" t="s">
        <v>1329</v>
      </c>
      <c r="D683" s="59" t="s">
        <v>122</v>
      </c>
      <c r="E683" s="60">
        <v>182.25</v>
      </c>
      <c r="F683" s="61"/>
      <c r="G683" s="62">
        <f t="shared" si="95"/>
        <v>0</v>
      </c>
      <c r="O683" s="17"/>
    </row>
    <row r="684" ht="11.25" customHeight="1">
      <c r="A684" s="19"/>
      <c r="B684" s="57" t="s">
        <v>1330</v>
      </c>
      <c r="C684" s="58" t="s">
        <v>1331</v>
      </c>
      <c r="D684" s="59" t="s">
        <v>122</v>
      </c>
      <c r="E684" s="60">
        <v>168.6</v>
      </c>
      <c r="F684" s="61"/>
      <c r="G684" s="62">
        <f t="shared" si="95"/>
        <v>0</v>
      </c>
      <c r="O684" s="17"/>
    </row>
    <row r="685" ht="11.25" customHeight="1">
      <c r="A685" s="19"/>
      <c r="B685" s="57" t="s">
        <v>1332</v>
      </c>
      <c r="C685" s="58" t="s">
        <v>1333</v>
      </c>
      <c r="D685" s="59" t="s">
        <v>122</v>
      </c>
      <c r="E685" s="60">
        <v>32.4</v>
      </c>
      <c r="F685" s="61"/>
      <c r="G685" s="62">
        <f t="shared" si="95"/>
        <v>0</v>
      </c>
      <c r="O685" s="17"/>
    </row>
    <row r="686" ht="11.25" customHeight="1">
      <c r="A686" s="45"/>
      <c r="B686" s="46" t="s">
        <v>1334</v>
      </c>
      <c r="C686" s="47" t="s">
        <v>1335</v>
      </c>
      <c r="D686" s="48"/>
      <c r="E686" s="49"/>
      <c r="F686" s="49"/>
      <c r="G686" s="50">
        <f>G687</f>
        <v>0</v>
      </c>
      <c r="O686" s="17"/>
    </row>
    <row r="687" ht="11.25" customHeight="1">
      <c r="A687" s="19"/>
      <c r="B687" s="57" t="s">
        <v>1336</v>
      </c>
      <c r="C687" s="58" t="s">
        <v>154</v>
      </c>
      <c r="D687" s="59" t="s">
        <v>155</v>
      </c>
      <c r="E687" s="60">
        <v>18.0</v>
      </c>
      <c r="F687" s="61"/>
      <c r="G687" s="62">
        <f>ROUND(E687*F687,2)</f>
        <v>0</v>
      </c>
      <c r="O687" s="17"/>
    </row>
    <row r="688" ht="11.25" customHeight="1">
      <c r="A688" s="45"/>
      <c r="B688" s="46" t="s">
        <v>1337</v>
      </c>
      <c r="C688" s="47" t="s">
        <v>1338</v>
      </c>
      <c r="D688" s="48"/>
      <c r="E688" s="49"/>
      <c r="F688" s="49"/>
      <c r="G688" s="50">
        <f>G689</f>
        <v>0</v>
      </c>
      <c r="O688" s="17"/>
    </row>
    <row r="689" ht="11.25" customHeight="1">
      <c r="A689" s="19"/>
      <c r="B689" s="57" t="s">
        <v>1339</v>
      </c>
      <c r="C689" s="58" t="s">
        <v>1340</v>
      </c>
      <c r="D689" s="59" t="s">
        <v>48</v>
      </c>
      <c r="E689" s="60">
        <v>1200.77</v>
      </c>
      <c r="F689" s="61"/>
      <c r="G689" s="62">
        <f>ROUND(E689*F689,2)</f>
        <v>0</v>
      </c>
      <c r="O689" s="17"/>
    </row>
    <row r="690" ht="11.25" customHeight="1">
      <c r="A690" s="39"/>
      <c r="B690" s="40" t="s">
        <v>1341</v>
      </c>
      <c r="C690" s="41" t="s">
        <v>1342</v>
      </c>
      <c r="D690" s="42"/>
      <c r="E690" s="43"/>
      <c r="F690" s="43"/>
      <c r="G690" s="44">
        <f>G691+G698+G706+G718+G722</f>
        <v>0</v>
      </c>
      <c r="O690" s="17"/>
    </row>
    <row r="691" ht="11.25" customHeight="1">
      <c r="A691" s="45"/>
      <c r="B691" s="46" t="s">
        <v>1343</v>
      </c>
      <c r="C691" s="47" t="s">
        <v>1344</v>
      </c>
      <c r="D691" s="48"/>
      <c r="E691" s="49"/>
      <c r="F691" s="49"/>
      <c r="G691" s="50">
        <f>SUM(G692:G697)</f>
        <v>0</v>
      </c>
      <c r="O691" s="17"/>
    </row>
    <row r="692" ht="11.25" customHeight="1">
      <c r="A692" s="19"/>
      <c r="B692" s="57" t="s">
        <v>1345</v>
      </c>
      <c r="C692" s="58" t="s">
        <v>1346</v>
      </c>
      <c r="D692" s="59" t="s">
        <v>100</v>
      </c>
      <c r="E692" s="60">
        <v>1.0</v>
      </c>
      <c r="F692" s="61"/>
      <c r="G692" s="62">
        <f t="shared" ref="G692:G697" si="96">ROUND(E692*F692,2)</f>
        <v>0</v>
      </c>
      <c r="O692" s="17"/>
    </row>
    <row r="693" ht="11.25" customHeight="1">
      <c r="A693" s="19"/>
      <c r="B693" s="57" t="s">
        <v>1347</v>
      </c>
      <c r="C693" s="58" t="s">
        <v>1348</v>
      </c>
      <c r="D693" s="59" t="s">
        <v>100</v>
      </c>
      <c r="E693" s="60">
        <v>1.0</v>
      </c>
      <c r="F693" s="61"/>
      <c r="G693" s="62">
        <f t="shared" si="96"/>
        <v>0</v>
      </c>
      <c r="O693" s="17"/>
    </row>
    <row r="694" ht="11.25" customHeight="1">
      <c r="A694" s="19"/>
      <c r="B694" s="57" t="s">
        <v>1349</v>
      </c>
      <c r="C694" s="58" t="s">
        <v>1350</v>
      </c>
      <c r="D694" s="59" t="s">
        <v>100</v>
      </c>
      <c r="E694" s="60">
        <v>1.0</v>
      </c>
      <c r="F694" s="61"/>
      <c r="G694" s="62">
        <f t="shared" si="96"/>
        <v>0</v>
      </c>
      <c r="O694" s="17"/>
    </row>
    <row r="695" ht="11.25" customHeight="1">
      <c r="A695" s="19"/>
      <c r="B695" s="57" t="s">
        <v>1351</v>
      </c>
      <c r="C695" s="58" t="s">
        <v>1352</v>
      </c>
      <c r="D695" s="59" t="s">
        <v>100</v>
      </c>
      <c r="E695" s="60">
        <v>5.0</v>
      </c>
      <c r="F695" s="61"/>
      <c r="G695" s="62">
        <f t="shared" si="96"/>
        <v>0</v>
      </c>
      <c r="O695" s="17"/>
    </row>
    <row r="696" ht="11.25" customHeight="1">
      <c r="A696" s="19"/>
      <c r="B696" s="57" t="s">
        <v>1353</v>
      </c>
      <c r="C696" s="58" t="s">
        <v>1354</v>
      </c>
      <c r="D696" s="59" t="s">
        <v>100</v>
      </c>
      <c r="E696" s="60">
        <v>5.0</v>
      </c>
      <c r="F696" s="61"/>
      <c r="G696" s="62">
        <f t="shared" si="96"/>
        <v>0</v>
      </c>
      <c r="O696" s="17"/>
    </row>
    <row r="697" ht="11.25" customHeight="1">
      <c r="A697" s="19"/>
      <c r="B697" s="57" t="s">
        <v>1355</v>
      </c>
      <c r="C697" s="58" t="s">
        <v>1356</v>
      </c>
      <c r="D697" s="59" t="s">
        <v>100</v>
      </c>
      <c r="E697" s="60">
        <v>1.0</v>
      </c>
      <c r="F697" s="61"/>
      <c r="G697" s="62">
        <f t="shared" si="96"/>
        <v>0</v>
      </c>
      <c r="O697" s="17"/>
    </row>
    <row r="698" ht="11.25" customHeight="1">
      <c r="A698" s="45"/>
      <c r="B698" s="46" t="s">
        <v>1357</v>
      </c>
      <c r="C698" s="47" t="s">
        <v>1358</v>
      </c>
      <c r="D698" s="48"/>
      <c r="E698" s="49"/>
      <c r="F698" s="49"/>
      <c r="G698" s="50">
        <f>SUM(G699:G705)</f>
        <v>0</v>
      </c>
      <c r="O698" s="17"/>
    </row>
    <row r="699" ht="11.25" customHeight="1">
      <c r="A699" s="19"/>
      <c r="B699" s="57" t="s">
        <v>1359</v>
      </c>
      <c r="C699" s="58" t="s">
        <v>1360</v>
      </c>
      <c r="D699" s="59" t="s">
        <v>100</v>
      </c>
      <c r="E699" s="60">
        <v>5.0</v>
      </c>
      <c r="F699" s="61"/>
      <c r="G699" s="62">
        <f t="shared" ref="G699:G705" si="97">ROUND(E699*F699,2)</f>
        <v>0</v>
      </c>
      <c r="O699" s="17"/>
    </row>
    <row r="700" ht="11.25" customHeight="1">
      <c r="A700" s="19"/>
      <c r="B700" s="57" t="s">
        <v>1361</v>
      </c>
      <c r="C700" s="58" t="s">
        <v>1362</v>
      </c>
      <c r="D700" s="59" t="s">
        <v>100</v>
      </c>
      <c r="E700" s="60">
        <v>1.0</v>
      </c>
      <c r="F700" s="61"/>
      <c r="G700" s="62">
        <f t="shared" si="97"/>
        <v>0</v>
      </c>
      <c r="O700" s="17"/>
    </row>
    <row r="701" ht="11.25" customHeight="1">
      <c r="A701" s="19"/>
      <c r="B701" s="57" t="s">
        <v>1363</v>
      </c>
      <c r="C701" s="58" t="s">
        <v>1364</v>
      </c>
      <c r="D701" s="59" t="s">
        <v>100</v>
      </c>
      <c r="E701" s="60">
        <v>8.0</v>
      </c>
      <c r="F701" s="61"/>
      <c r="G701" s="62">
        <f t="shared" si="97"/>
        <v>0</v>
      </c>
      <c r="O701" s="17"/>
    </row>
    <row r="702" ht="11.25" customHeight="1">
      <c r="A702" s="19"/>
      <c r="B702" s="57" t="s">
        <v>1365</v>
      </c>
      <c r="C702" s="58" t="s">
        <v>1366</v>
      </c>
      <c r="D702" s="59" t="s">
        <v>100</v>
      </c>
      <c r="E702" s="60">
        <v>35.0</v>
      </c>
      <c r="F702" s="61"/>
      <c r="G702" s="62">
        <f t="shared" si="97"/>
        <v>0</v>
      </c>
      <c r="O702" s="17"/>
    </row>
    <row r="703" ht="11.25" customHeight="1">
      <c r="A703" s="19"/>
      <c r="B703" s="57" t="s">
        <v>1367</v>
      </c>
      <c r="C703" s="58" t="s">
        <v>1368</v>
      </c>
      <c r="D703" s="59" t="s">
        <v>100</v>
      </c>
      <c r="E703" s="60">
        <v>19.0</v>
      </c>
      <c r="F703" s="61"/>
      <c r="G703" s="62">
        <f t="shared" si="97"/>
        <v>0</v>
      </c>
      <c r="O703" s="17"/>
    </row>
    <row r="704" ht="11.25" customHeight="1">
      <c r="A704" s="19"/>
      <c r="B704" s="57" t="s">
        <v>1369</v>
      </c>
      <c r="C704" s="58" t="s">
        <v>1370</v>
      </c>
      <c r="D704" s="59" t="s">
        <v>100</v>
      </c>
      <c r="E704" s="60">
        <v>13.0</v>
      </c>
      <c r="F704" s="61"/>
      <c r="G704" s="62">
        <f t="shared" si="97"/>
        <v>0</v>
      </c>
      <c r="O704" s="17"/>
    </row>
    <row r="705" ht="11.25" customHeight="1">
      <c r="A705" s="19"/>
      <c r="B705" s="57" t="s">
        <v>1371</v>
      </c>
      <c r="C705" s="58" t="s">
        <v>1372</v>
      </c>
      <c r="D705" s="59" t="s">
        <v>100</v>
      </c>
      <c r="E705" s="60">
        <v>17.0</v>
      </c>
      <c r="F705" s="61"/>
      <c r="G705" s="62">
        <f t="shared" si="97"/>
        <v>0</v>
      </c>
      <c r="O705" s="17"/>
    </row>
    <row r="706" ht="11.25" customHeight="1">
      <c r="A706" s="45"/>
      <c r="B706" s="46" t="s">
        <v>1373</v>
      </c>
      <c r="C706" s="47" t="s">
        <v>1374</v>
      </c>
      <c r="D706" s="48"/>
      <c r="E706" s="49"/>
      <c r="F706" s="49"/>
      <c r="G706" s="50">
        <f>SUM(G707:G717)</f>
        <v>0</v>
      </c>
      <c r="O706" s="17"/>
    </row>
    <row r="707" ht="11.25" customHeight="1">
      <c r="A707" s="19"/>
      <c r="B707" s="57" t="s">
        <v>1375</v>
      </c>
      <c r="C707" s="58" t="s">
        <v>1376</v>
      </c>
      <c r="D707" s="59" t="s">
        <v>100</v>
      </c>
      <c r="E707" s="60">
        <v>262.0</v>
      </c>
      <c r="F707" s="61"/>
      <c r="G707" s="62">
        <f t="shared" ref="G707:G717" si="98">ROUND(E707*F707,2)</f>
        <v>0</v>
      </c>
      <c r="O707" s="17"/>
    </row>
    <row r="708" ht="11.25" customHeight="1">
      <c r="A708" s="19"/>
      <c r="B708" s="57" t="s">
        <v>1377</v>
      </c>
      <c r="C708" s="58" t="s">
        <v>1378</v>
      </c>
      <c r="D708" s="59" t="s">
        <v>100</v>
      </c>
      <c r="E708" s="60">
        <v>163.0</v>
      </c>
      <c r="F708" s="61"/>
      <c r="G708" s="62">
        <f t="shared" si="98"/>
        <v>0</v>
      </c>
      <c r="O708" s="17"/>
    </row>
    <row r="709" ht="11.25" customHeight="1">
      <c r="A709" s="19"/>
      <c r="B709" s="57" t="s">
        <v>1379</v>
      </c>
      <c r="C709" s="58" t="s">
        <v>1380</v>
      </c>
      <c r="D709" s="59" t="s">
        <v>100</v>
      </c>
      <c r="E709" s="60">
        <v>5.0</v>
      </c>
      <c r="F709" s="61"/>
      <c r="G709" s="62">
        <f t="shared" si="98"/>
        <v>0</v>
      </c>
      <c r="O709" s="17"/>
    </row>
    <row r="710" ht="11.25" customHeight="1">
      <c r="A710" s="19"/>
      <c r="B710" s="57" t="s">
        <v>1381</v>
      </c>
      <c r="C710" s="58" t="s">
        <v>1382</v>
      </c>
      <c r="D710" s="59" t="s">
        <v>100</v>
      </c>
      <c r="E710" s="60">
        <v>5.0</v>
      </c>
      <c r="F710" s="61"/>
      <c r="G710" s="62">
        <f t="shared" si="98"/>
        <v>0</v>
      </c>
      <c r="O710" s="17"/>
    </row>
    <row r="711" ht="11.25" customHeight="1">
      <c r="A711" s="19"/>
      <c r="B711" s="57" t="s">
        <v>1383</v>
      </c>
      <c r="C711" s="58" t="s">
        <v>1384</v>
      </c>
      <c r="D711" s="59" t="s">
        <v>100</v>
      </c>
      <c r="E711" s="60">
        <v>146.0</v>
      </c>
      <c r="F711" s="61"/>
      <c r="G711" s="62">
        <f t="shared" si="98"/>
        <v>0</v>
      </c>
      <c r="O711" s="17"/>
    </row>
    <row r="712" ht="11.25" customHeight="1">
      <c r="A712" s="19"/>
      <c r="B712" s="57" t="s">
        <v>1385</v>
      </c>
      <c r="C712" s="58" t="s">
        <v>1386</v>
      </c>
      <c r="D712" s="59" t="s">
        <v>100</v>
      </c>
      <c r="E712" s="60">
        <v>388.0</v>
      </c>
      <c r="F712" s="61"/>
      <c r="G712" s="62">
        <f t="shared" si="98"/>
        <v>0</v>
      </c>
      <c r="O712" s="17"/>
    </row>
    <row r="713" ht="11.25" customHeight="1">
      <c r="A713" s="19"/>
      <c r="B713" s="57" t="s">
        <v>1387</v>
      </c>
      <c r="C713" s="58" t="s">
        <v>1388</v>
      </c>
      <c r="D713" s="59" t="s">
        <v>100</v>
      </c>
      <c r="E713" s="60">
        <v>35.0</v>
      </c>
      <c r="F713" s="61"/>
      <c r="G713" s="62">
        <f t="shared" si="98"/>
        <v>0</v>
      </c>
      <c r="O713" s="17"/>
    </row>
    <row r="714" ht="11.25" customHeight="1">
      <c r="A714" s="19"/>
      <c r="B714" s="57" t="s">
        <v>1389</v>
      </c>
      <c r="C714" s="58" t="s">
        <v>1390</v>
      </c>
      <c r="D714" s="59" t="s">
        <v>100</v>
      </c>
      <c r="E714" s="60">
        <v>40.0</v>
      </c>
      <c r="F714" s="61"/>
      <c r="G714" s="62">
        <f t="shared" si="98"/>
        <v>0</v>
      </c>
      <c r="O714" s="17"/>
    </row>
    <row r="715" ht="11.25" customHeight="1">
      <c r="A715" s="19"/>
      <c r="B715" s="57" t="s">
        <v>1391</v>
      </c>
      <c r="C715" s="58" t="s">
        <v>1392</v>
      </c>
      <c r="D715" s="59" t="s">
        <v>100</v>
      </c>
      <c r="E715" s="60">
        <v>18.0</v>
      </c>
      <c r="F715" s="61"/>
      <c r="G715" s="62">
        <f t="shared" si="98"/>
        <v>0</v>
      </c>
      <c r="O715" s="17"/>
    </row>
    <row r="716" ht="11.25" customHeight="1">
      <c r="A716" s="19"/>
      <c r="B716" s="57" t="s">
        <v>1393</v>
      </c>
      <c r="C716" s="58" t="s">
        <v>1394</v>
      </c>
      <c r="D716" s="59" t="s">
        <v>100</v>
      </c>
      <c r="E716" s="60">
        <v>14.0</v>
      </c>
      <c r="F716" s="61"/>
      <c r="G716" s="62">
        <f t="shared" si="98"/>
        <v>0</v>
      </c>
      <c r="O716" s="17"/>
    </row>
    <row r="717" ht="11.25" customHeight="1">
      <c r="A717" s="19"/>
      <c r="B717" s="57" t="s">
        <v>1395</v>
      </c>
      <c r="C717" s="58" t="s">
        <v>1396</v>
      </c>
      <c r="D717" s="59" t="s">
        <v>100</v>
      </c>
      <c r="E717" s="60">
        <v>16.0</v>
      </c>
      <c r="F717" s="61"/>
      <c r="G717" s="62">
        <f t="shared" si="98"/>
        <v>0</v>
      </c>
      <c r="O717" s="17"/>
    </row>
    <row r="718" ht="11.25" customHeight="1">
      <c r="A718" s="45"/>
      <c r="B718" s="46" t="s">
        <v>1397</v>
      </c>
      <c r="C718" s="47" t="s">
        <v>1398</v>
      </c>
      <c r="D718" s="48"/>
      <c r="E718" s="49"/>
      <c r="F718" s="49"/>
      <c r="G718" s="50">
        <f>SUM(G719:G721)</f>
        <v>0</v>
      </c>
      <c r="O718" s="17"/>
    </row>
    <row r="719" ht="11.25" customHeight="1">
      <c r="A719" s="19"/>
      <c r="B719" s="57" t="s">
        <v>1399</v>
      </c>
      <c r="C719" s="58" t="s">
        <v>1400</v>
      </c>
      <c r="D719" s="59" t="s">
        <v>100</v>
      </c>
      <c r="E719" s="60">
        <v>4.0</v>
      </c>
      <c r="F719" s="61"/>
      <c r="G719" s="62">
        <f t="shared" ref="G719:G721" si="99">ROUND(E719*F719,2)</f>
        <v>0</v>
      </c>
      <c r="O719" s="17"/>
    </row>
    <row r="720" ht="11.25" customHeight="1">
      <c r="A720" s="19"/>
      <c r="B720" s="57" t="s">
        <v>1401</v>
      </c>
      <c r="C720" s="58" t="s">
        <v>1402</v>
      </c>
      <c r="D720" s="59" t="s">
        <v>100</v>
      </c>
      <c r="E720" s="60">
        <v>411.0</v>
      </c>
      <c r="F720" s="61"/>
      <c r="G720" s="62">
        <f t="shared" si="99"/>
        <v>0</v>
      </c>
      <c r="O720" s="17"/>
    </row>
    <row r="721" ht="11.25" customHeight="1">
      <c r="A721" s="19"/>
      <c r="B721" s="57" t="s">
        <v>1403</v>
      </c>
      <c r="C721" s="58" t="s">
        <v>1404</v>
      </c>
      <c r="D721" s="59" t="s">
        <v>100</v>
      </c>
      <c r="E721" s="60">
        <v>9.0</v>
      </c>
      <c r="F721" s="61"/>
      <c r="G721" s="62">
        <f t="shared" si="99"/>
        <v>0</v>
      </c>
      <c r="O721" s="17"/>
    </row>
    <row r="722" ht="11.25" customHeight="1">
      <c r="A722" s="45"/>
      <c r="B722" s="46" t="s">
        <v>1405</v>
      </c>
      <c r="C722" s="47" t="s">
        <v>1406</v>
      </c>
      <c r="D722" s="48"/>
      <c r="E722" s="49"/>
      <c r="F722" s="49"/>
      <c r="G722" s="50">
        <f>SUM(G723:G727)</f>
        <v>0</v>
      </c>
      <c r="O722" s="17"/>
    </row>
    <row r="723" ht="11.25" customHeight="1">
      <c r="A723" s="19"/>
      <c r="B723" s="57" t="s">
        <v>1407</v>
      </c>
      <c r="C723" s="58" t="s">
        <v>1408</v>
      </c>
      <c r="D723" s="59" t="s">
        <v>100</v>
      </c>
      <c r="E723" s="60">
        <v>10.0</v>
      </c>
      <c r="F723" s="61"/>
      <c r="G723" s="62">
        <f t="shared" ref="G723:G727" si="100">ROUND(E723*F723,2)</f>
        <v>0</v>
      </c>
      <c r="O723" s="17"/>
    </row>
    <row r="724" ht="11.25" customHeight="1">
      <c r="A724" s="19"/>
      <c r="B724" s="57" t="s">
        <v>1409</v>
      </c>
      <c r="C724" s="58" t="s">
        <v>1410</v>
      </c>
      <c r="D724" s="59" t="s">
        <v>100</v>
      </c>
      <c r="E724" s="60">
        <v>2.0</v>
      </c>
      <c r="F724" s="61"/>
      <c r="G724" s="62">
        <f t="shared" si="100"/>
        <v>0</v>
      </c>
      <c r="O724" s="17"/>
    </row>
    <row r="725" ht="11.25" customHeight="1">
      <c r="A725" s="19"/>
      <c r="B725" s="57" t="s">
        <v>1411</v>
      </c>
      <c r="C725" s="58" t="s">
        <v>1412</v>
      </c>
      <c r="D725" s="59" t="s">
        <v>100</v>
      </c>
      <c r="E725" s="60">
        <v>1.0</v>
      </c>
      <c r="F725" s="61"/>
      <c r="G725" s="62">
        <f t="shared" si="100"/>
        <v>0</v>
      </c>
      <c r="O725" s="17"/>
    </row>
    <row r="726" ht="11.25" customHeight="1">
      <c r="A726" s="19"/>
      <c r="B726" s="57" t="s">
        <v>1413</v>
      </c>
      <c r="C726" s="58" t="s">
        <v>1414</v>
      </c>
      <c r="D726" s="59" t="s">
        <v>100</v>
      </c>
      <c r="E726" s="60">
        <v>2.0</v>
      </c>
      <c r="F726" s="61"/>
      <c r="G726" s="62">
        <f t="shared" si="100"/>
        <v>0</v>
      </c>
      <c r="O726" s="17"/>
    </row>
    <row r="727" ht="11.25" customHeight="1">
      <c r="A727" s="19"/>
      <c r="B727" s="57" t="s">
        <v>1415</v>
      </c>
      <c r="C727" s="58" t="s">
        <v>1416</v>
      </c>
      <c r="D727" s="59" t="s">
        <v>100</v>
      </c>
      <c r="E727" s="60">
        <v>4.0</v>
      </c>
      <c r="F727" s="61"/>
      <c r="G727" s="62">
        <f t="shared" si="100"/>
        <v>0</v>
      </c>
      <c r="O727" s="17"/>
    </row>
    <row r="728" ht="11.25" customHeight="1">
      <c r="A728" s="39"/>
      <c r="B728" s="40" t="s">
        <v>1417</v>
      </c>
      <c r="C728" s="41" t="s">
        <v>1418</v>
      </c>
      <c r="D728" s="42"/>
      <c r="E728" s="43"/>
      <c r="F728" s="43"/>
      <c r="G728" s="44">
        <f>G729+G735</f>
        <v>0</v>
      </c>
      <c r="O728" s="17"/>
    </row>
    <row r="729" ht="11.25" customHeight="1">
      <c r="A729" s="45"/>
      <c r="B729" s="46" t="s">
        <v>1419</v>
      </c>
      <c r="C729" s="47" t="s">
        <v>1420</v>
      </c>
      <c r="D729" s="48"/>
      <c r="E729" s="49"/>
      <c r="F729" s="49"/>
      <c r="G729" s="50">
        <f>SUM(G730:G734)</f>
        <v>0</v>
      </c>
      <c r="O729" s="17"/>
    </row>
    <row r="730" ht="11.25" customHeight="1">
      <c r="A730" s="19"/>
      <c r="B730" s="57" t="s">
        <v>1421</v>
      </c>
      <c r="C730" s="58" t="s">
        <v>1422</v>
      </c>
      <c r="D730" s="59" t="s">
        <v>100</v>
      </c>
      <c r="E730" s="60">
        <v>1.0</v>
      </c>
      <c r="F730" s="61"/>
      <c r="G730" s="62">
        <f t="shared" ref="G730:G734" si="101">ROUND(E730*F730,2)</f>
        <v>0</v>
      </c>
      <c r="O730" s="17"/>
    </row>
    <row r="731" ht="11.25" customHeight="1">
      <c r="A731" s="19"/>
      <c r="B731" s="57" t="s">
        <v>1423</v>
      </c>
      <c r="C731" s="58" t="s">
        <v>1424</v>
      </c>
      <c r="D731" s="59" t="s">
        <v>100</v>
      </c>
      <c r="E731" s="60">
        <v>1.0</v>
      </c>
      <c r="F731" s="61"/>
      <c r="G731" s="62">
        <f t="shared" si="101"/>
        <v>0</v>
      </c>
      <c r="O731" s="17"/>
    </row>
    <row r="732" ht="11.25" customHeight="1">
      <c r="A732" s="19"/>
      <c r="B732" s="57" t="s">
        <v>1425</v>
      </c>
      <c r="C732" s="58" t="s">
        <v>1426</v>
      </c>
      <c r="D732" s="59" t="s">
        <v>100</v>
      </c>
      <c r="E732" s="60">
        <v>1.0</v>
      </c>
      <c r="F732" s="61"/>
      <c r="G732" s="62">
        <f t="shared" si="101"/>
        <v>0</v>
      </c>
      <c r="O732" s="17"/>
    </row>
    <row r="733" ht="11.25" customHeight="1">
      <c r="A733" s="19"/>
      <c r="B733" s="57" t="s">
        <v>1427</v>
      </c>
      <c r="C733" s="58" t="s">
        <v>1428</v>
      </c>
      <c r="D733" s="59" t="s">
        <v>100</v>
      </c>
      <c r="E733" s="60">
        <v>1.0</v>
      </c>
      <c r="F733" s="61"/>
      <c r="G733" s="62">
        <f t="shared" si="101"/>
        <v>0</v>
      </c>
      <c r="O733" s="17"/>
    </row>
    <row r="734" ht="11.25" customHeight="1">
      <c r="A734" s="19"/>
      <c r="B734" s="57" t="s">
        <v>1429</v>
      </c>
      <c r="C734" s="58" t="s">
        <v>1430</v>
      </c>
      <c r="D734" s="59" t="s">
        <v>100</v>
      </c>
      <c r="E734" s="60">
        <v>1.0</v>
      </c>
      <c r="F734" s="61"/>
      <c r="G734" s="62">
        <f t="shared" si="101"/>
        <v>0</v>
      </c>
      <c r="O734" s="17"/>
    </row>
    <row r="735" ht="11.25" customHeight="1">
      <c r="A735" s="45"/>
      <c r="B735" s="46" t="s">
        <v>1431</v>
      </c>
      <c r="C735" s="47" t="s">
        <v>1432</v>
      </c>
      <c r="D735" s="48"/>
      <c r="E735" s="49"/>
      <c r="F735" s="49"/>
      <c r="G735" s="50">
        <f>SUM(G736:G740)</f>
        <v>0</v>
      </c>
      <c r="O735" s="17"/>
    </row>
    <row r="736" ht="11.25" customHeight="1">
      <c r="A736" s="19"/>
      <c r="B736" s="57" t="s">
        <v>1433</v>
      </c>
      <c r="C736" s="58" t="s">
        <v>1434</v>
      </c>
      <c r="D736" s="59" t="s">
        <v>100</v>
      </c>
      <c r="E736" s="60">
        <v>1.0</v>
      </c>
      <c r="F736" s="61"/>
      <c r="G736" s="62">
        <f t="shared" ref="G736:G740" si="102">ROUND(E736*F736,2)</f>
        <v>0</v>
      </c>
      <c r="O736" s="17"/>
    </row>
    <row r="737" ht="11.25" customHeight="1">
      <c r="A737" s="19"/>
      <c r="B737" s="57" t="s">
        <v>1435</v>
      </c>
      <c r="C737" s="58" t="s">
        <v>1436</v>
      </c>
      <c r="D737" s="59" t="s">
        <v>100</v>
      </c>
      <c r="E737" s="60">
        <v>1.0</v>
      </c>
      <c r="F737" s="61"/>
      <c r="G737" s="62">
        <f t="shared" si="102"/>
        <v>0</v>
      </c>
      <c r="O737" s="17"/>
    </row>
    <row r="738" ht="11.25" customHeight="1">
      <c r="A738" s="19"/>
      <c r="B738" s="57" t="s">
        <v>1437</v>
      </c>
      <c r="C738" s="58" t="s">
        <v>1438</v>
      </c>
      <c r="D738" s="59" t="s">
        <v>100</v>
      </c>
      <c r="E738" s="60">
        <v>1.0</v>
      </c>
      <c r="F738" s="61"/>
      <c r="G738" s="62">
        <f t="shared" si="102"/>
        <v>0</v>
      </c>
      <c r="O738" s="17"/>
    </row>
    <row r="739" ht="11.25" customHeight="1">
      <c r="A739" s="19"/>
      <c r="B739" s="57" t="s">
        <v>1439</v>
      </c>
      <c r="C739" s="58" t="s">
        <v>1440</v>
      </c>
      <c r="D739" s="59" t="s">
        <v>100</v>
      </c>
      <c r="E739" s="60">
        <v>1.0</v>
      </c>
      <c r="F739" s="61"/>
      <c r="G739" s="62">
        <f t="shared" si="102"/>
        <v>0</v>
      </c>
      <c r="O739" s="17"/>
    </row>
    <row r="740" ht="11.25" customHeight="1">
      <c r="A740" s="19"/>
      <c r="B740" s="57" t="s">
        <v>1441</v>
      </c>
      <c r="C740" s="58" t="s">
        <v>1430</v>
      </c>
      <c r="D740" s="59" t="s">
        <v>100</v>
      </c>
      <c r="E740" s="60">
        <v>1.0</v>
      </c>
      <c r="F740" s="61"/>
      <c r="G740" s="62">
        <f t="shared" si="102"/>
        <v>0</v>
      </c>
      <c r="O740" s="17"/>
    </row>
    <row r="741" ht="11.25" customHeight="1">
      <c r="A741" s="39"/>
      <c r="B741" s="40" t="s">
        <v>1442</v>
      </c>
      <c r="C741" s="41" t="s">
        <v>1443</v>
      </c>
      <c r="D741" s="42"/>
      <c r="E741" s="43"/>
      <c r="F741" s="43"/>
      <c r="G741" s="44">
        <f>G742</f>
        <v>0</v>
      </c>
      <c r="O741" s="17"/>
    </row>
    <row r="742" ht="11.25" customHeight="1">
      <c r="A742" s="19"/>
      <c r="B742" s="57" t="s">
        <v>1444</v>
      </c>
      <c r="C742" s="58" t="s">
        <v>1445</v>
      </c>
      <c r="D742" s="59" t="s">
        <v>100</v>
      </c>
      <c r="E742" s="60">
        <v>1.0</v>
      </c>
      <c r="F742" s="61"/>
      <c r="G742" s="62">
        <f>ROUND(E742*F742,2)</f>
        <v>0</v>
      </c>
      <c r="O742" s="17"/>
    </row>
    <row r="743" ht="11.25" customHeight="1">
      <c r="A743" s="39"/>
      <c r="B743" s="40" t="s">
        <v>1446</v>
      </c>
      <c r="C743" s="41" t="s">
        <v>1447</v>
      </c>
      <c r="D743" s="42"/>
      <c r="E743" s="43"/>
      <c r="F743" s="43"/>
      <c r="G743" s="44">
        <f>SUM(G744:G777)</f>
        <v>0</v>
      </c>
      <c r="O743" s="17"/>
    </row>
    <row r="744" ht="11.25" customHeight="1">
      <c r="A744" s="19"/>
      <c r="B744" s="57" t="s">
        <v>1448</v>
      </c>
      <c r="C744" s="58" t="s">
        <v>1449</v>
      </c>
      <c r="D744" s="59" t="s">
        <v>100</v>
      </c>
      <c r="E744" s="60">
        <v>3.0</v>
      </c>
      <c r="F744" s="61"/>
      <c r="G744" s="62">
        <f t="shared" ref="G744:G777" si="103">ROUND(E744*F744,2)</f>
        <v>0</v>
      </c>
      <c r="O744" s="17"/>
    </row>
    <row r="745" ht="11.25" customHeight="1">
      <c r="A745" s="19"/>
      <c r="B745" s="57" t="s">
        <v>1450</v>
      </c>
      <c r="C745" s="58" t="s">
        <v>1451</v>
      </c>
      <c r="D745" s="59" t="s">
        <v>100</v>
      </c>
      <c r="E745" s="60">
        <v>1.0</v>
      </c>
      <c r="F745" s="61"/>
      <c r="G745" s="62">
        <f t="shared" si="103"/>
        <v>0</v>
      </c>
      <c r="O745" s="17"/>
    </row>
    <row r="746" ht="11.25" customHeight="1">
      <c r="A746" s="19"/>
      <c r="B746" s="57" t="s">
        <v>1452</v>
      </c>
      <c r="C746" s="58" t="s">
        <v>1453</v>
      </c>
      <c r="D746" s="59" t="s">
        <v>100</v>
      </c>
      <c r="E746" s="60">
        <v>2.0</v>
      </c>
      <c r="F746" s="61"/>
      <c r="G746" s="62">
        <f t="shared" si="103"/>
        <v>0</v>
      </c>
      <c r="O746" s="17"/>
    </row>
    <row r="747" ht="11.25" customHeight="1">
      <c r="A747" s="19"/>
      <c r="B747" s="57" t="s">
        <v>1454</v>
      </c>
      <c r="C747" s="58" t="s">
        <v>1455</v>
      </c>
      <c r="D747" s="59" t="s">
        <v>100</v>
      </c>
      <c r="E747" s="60">
        <v>2.0</v>
      </c>
      <c r="F747" s="61"/>
      <c r="G747" s="62">
        <f t="shared" si="103"/>
        <v>0</v>
      </c>
      <c r="O747" s="17"/>
    </row>
    <row r="748" ht="11.25" customHeight="1">
      <c r="A748" s="19"/>
      <c r="B748" s="57" t="s">
        <v>1456</v>
      </c>
      <c r="C748" s="58" t="s">
        <v>1457</v>
      </c>
      <c r="D748" s="59" t="s">
        <v>100</v>
      </c>
      <c r="E748" s="60">
        <v>5.0</v>
      </c>
      <c r="F748" s="61"/>
      <c r="G748" s="62">
        <f t="shared" si="103"/>
        <v>0</v>
      </c>
      <c r="O748" s="17"/>
    </row>
    <row r="749" ht="11.25" customHeight="1">
      <c r="A749" s="19"/>
      <c r="B749" s="57" t="s">
        <v>1458</v>
      </c>
      <c r="C749" s="58" t="s">
        <v>1459</v>
      </c>
      <c r="D749" s="59" t="s">
        <v>100</v>
      </c>
      <c r="E749" s="60">
        <v>1.0</v>
      </c>
      <c r="F749" s="61"/>
      <c r="G749" s="62">
        <f t="shared" si="103"/>
        <v>0</v>
      </c>
      <c r="O749" s="17"/>
    </row>
    <row r="750" ht="11.25" customHeight="1">
      <c r="A750" s="19"/>
      <c r="B750" s="57" t="s">
        <v>1460</v>
      </c>
      <c r="C750" s="58" t="s">
        <v>1461</v>
      </c>
      <c r="D750" s="59" t="s">
        <v>100</v>
      </c>
      <c r="E750" s="60">
        <v>2.0</v>
      </c>
      <c r="F750" s="61"/>
      <c r="G750" s="62">
        <f t="shared" si="103"/>
        <v>0</v>
      </c>
      <c r="O750" s="17"/>
    </row>
    <row r="751" ht="11.25" customHeight="1">
      <c r="A751" s="19"/>
      <c r="B751" s="57" t="s">
        <v>1462</v>
      </c>
      <c r="C751" s="58" t="s">
        <v>1463</v>
      </c>
      <c r="D751" s="59" t="s">
        <v>100</v>
      </c>
      <c r="E751" s="60">
        <v>6.0</v>
      </c>
      <c r="F751" s="61"/>
      <c r="G751" s="62">
        <f t="shared" si="103"/>
        <v>0</v>
      </c>
      <c r="O751" s="17"/>
    </row>
    <row r="752" ht="11.25" customHeight="1">
      <c r="A752" s="19"/>
      <c r="B752" s="57" t="s">
        <v>1464</v>
      </c>
      <c r="C752" s="58" t="s">
        <v>1465</v>
      </c>
      <c r="D752" s="59" t="s">
        <v>100</v>
      </c>
      <c r="E752" s="60">
        <v>12.0</v>
      </c>
      <c r="F752" s="61"/>
      <c r="G752" s="62">
        <f t="shared" si="103"/>
        <v>0</v>
      </c>
      <c r="O752" s="17"/>
    </row>
    <row r="753" ht="11.25" customHeight="1">
      <c r="A753" s="19"/>
      <c r="B753" s="57" t="s">
        <v>1466</v>
      </c>
      <c r="C753" s="58" t="s">
        <v>1467</v>
      </c>
      <c r="D753" s="59" t="s">
        <v>100</v>
      </c>
      <c r="E753" s="60">
        <v>1.0</v>
      </c>
      <c r="F753" s="61"/>
      <c r="G753" s="62">
        <f t="shared" si="103"/>
        <v>0</v>
      </c>
      <c r="O753" s="17"/>
    </row>
    <row r="754" ht="11.25" customHeight="1">
      <c r="A754" s="19"/>
      <c r="B754" s="57" t="s">
        <v>1468</v>
      </c>
      <c r="C754" s="58" t="s">
        <v>1469</v>
      </c>
      <c r="D754" s="59" t="s">
        <v>100</v>
      </c>
      <c r="E754" s="60">
        <v>1.0</v>
      </c>
      <c r="F754" s="61"/>
      <c r="G754" s="62">
        <f t="shared" si="103"/>
        <v>0</v>
      </c>
      <c r="O754" s="17"/>
    </row>
    <row r="755" ht="11.25" customHeight="1">
      <c r="A755" s="19"/>
      <c r="B755" s="57" t="s">
        <v>1470</v>
      </c>
      <c r="C755" s="58" t="s">
        <v>1471</v>
      </c>
      <c r="D755" s="59" t="s">
        <v>100</v>
      </c>
      <c r="E755" s="60">
        <v>1.0</v>
      </c>
      <c r="F755" s="61"/>
      <c r="G755" s="62">
        <f t="shared" si="103"/>
        <v>0</v>
      </c>
      <c r="O755" s="17"/>
    </row>
    <row r="756" ht="11.25" customHeight="1">
      <c r="A756" s="19"/>
      <c r="B756" s="57" t="s">
        <v>1472</v>
      </c>
      <c r="C756" s="58" t="s">
        <v>1473</v>
      </c>
      <c r="D756" s="59" t="s">
        <v>100</v>
      </c>
      <c r="E756" s="60">
        <v>5.0</v>
      </c>
      <c r="F756" s="61"/>
      <c r="G756" s="62">
        <f t="shared" si="103"/>
        <v>0</v>
      </c>
      <c r="O756" s="17"/>
    </row>
    <row r="757" ht="11.25" customHeight="1">
      <c r="A757" s="19"/>
      <c r="B757" s="57" t="s">
        <v>1474</v>
      </c>
      <c r="C757" s="58" t="s">
        <v>1475</v>
      </c>
      <c r="D757" s="59" t="s">
        <v>100</v>
      </c>
      <c r="E757" s="60">
        <v>26.0</v>
      </c>
      <c r="F757" s="61"/>
      <c r="G757" s="62">
        <f t="shared" si="103"/>
        <v>0</v>
      </c>
      <c r="O757" s="17"/>
    </row>
    <row r="758" ht="11.25" customHeight="1">
      <c r="A758" s="19"/>
      <c r="B758" s="57" t="s">
        <v>1476</v>
      </c>
      <c r="C758" s="58" t="s">
        <v>1477</v>
      </c>
      <c r="D758" s="59" t="s">
        <v>100</v>
      </c>
      <c r="E758" s="60">
        <v>3.0</v>
      </c>
      <c r="F758" s="61"/>
      <c r="G758" s="62">
        <f t="shared" si="103"/>
        <v>0</v>
      </c>
      <c r="O758" s="17"/>
    </row>
    <row r="759" ht="11.25" customHeight="1">
      <c r="A759" s="19"/>
      <c r="B759" s="57" t="s">
        <v>1478</v>
      </c>
      <c r="C759" s="58" t="s">
        <v>1479</v>
      </c>
      <c r="D759" s="59" t="s">
        <v>100</v>
      </c>
      <c r="E759" s="60">
        <v>10.0</v>
      </c>
      <c r="F759" s="61"/>
      <c r="G759" s="62">
        <f t="shared" si="103"/>
        <v>0</v>
      </c>
      <c r="O759" s="17"/>
    </row>
    <row r="760" ht="11.25" customHeight="1">
      <c r="A760" s="19"/>
      <c r="B760" s="57" t="s">
        <v>1480</v>
      </c>
      <c r="C760" s="58" t="s">
        <v>1481</v>
      </c>
      <c r="D760" s="59" t="s">
        <v>100</v>
      </c>
      <c r="E760" s="60">
        <v>48.0</v>
      </c>
      <c r="F760" s="61"/>
      <c r="G760" s="62">
        <f t="shared" si="103"/>
        <v>0</v>
      </c>
      <c r="O760" s="17"/>
    </row>
    <row r="761" ht="11.25" customHeight="1">
      <c r="A761" s="19"/>
      <c r="B761" s="57" t="s">
        <v>1482</v>
      </c>
      <c r="C761" s="58" t="s">
        <v>1483</v>
      </c>
      <c r="D761" s="59" t="s">
        <v>100</v>
      </c>
      <c r="E761" s="60">
        <v>123.0</v>
      </c>
      <c r="F761" s="61"/>
      <c r="G761" s="62">
        <f t="shared" si="103"/>
        <v>0</v>
      </c>
      <c r="O761" s="17"/>
    </row>
    <row r="762" ht="11.25" customHeight="1">
      <c r="A762" s="19"/>
      <c r="B762" s="57" t="s">
        <v>1484</v>
      </c>
      <c r="C762" s="58" t="s">
        <v>1485</v>
      </c>
      <c r="D762" s="59" t="s">
        <v>100</v>
      </c>
      <c r="E762" s="60">
        <v>3.0</v>
      </c>
      <c r="F762" s="61"/>
      <c r="G762" s="62">
        <f t="shared" si="103"/>
        <v>0</v>
      </c>
      <c r="O762" s="17"/>
    </row>
    <row r="763" ht="11.25" customHeight="1">
      <c r="A763" s="19"/>
      <c r="B763" s="57" t="s">
        <v>1486</v>
      </c>
      <c r="C763" s="58" t="s">
        <v>1487</v>
      </c>
      <c r="D763" s="59" t="s">
        <v>100</v>
      </c>
      <c r="E763" s="60">
        <v>1.0</v>
      </c>
      <c r="F763" s="61"/>
      <c r="G763" s="62">
        <f t="shared" si="103"/>
        <v>0</v>
      </c>
      <c r="O763" s="17"/>
    </row>
    <row r="764" ht="11.25" customHeight="1">
      <c r="A764" s="19"/>
      <c r="B764" s="57" t="s">
        <v>1488</v>
      </c>
      <c r="C764" s="58" t="s">
        <v>1489</v>
      </c>
      <c r="D764" s="59" t="s">
        <v>100</v>
      </c>
      <c r="E764" s="60">
        <v>101.0</v>
      </c>
      <c r="F764" s="61"/>
      <c r="G764" s="62">
        <f t="shared" si="103"/>
        <v>0</v>
      </c>
      <c r="O764" s="17"/>
    </row>
    <row r="765" ht="11.25" customHeight="1">
      <c r="A765" s="19"/>
      <c r="B765" s="57" t="s">
        <v>1490</v>
      </c>
      <c r="C765" s="58" t="s">
        <v>1491</v>
      </c>
      <c r="D765" s="59" t="s">
        <v>100</v>
      </c>
      <c r="E765" s="60">
        <v>3.0</v>
      </c>
      <c r="F765" s="61"/>
      <c r="G765" s="62">
        <f t="shared" si="103"/>
        <v>0</v>
      </c>
      <c r="O765" s="17"/>
    </row>
    <row r="766" ht="11.25" customHeight="1">
      <c r="A766" s="19"/>
      <c r="B766" s="57" t="s">
        <v>1492</v>
      </c>
      <c r="C766" s="58" t="s">
        <v>1493</v>
      </c>
      <c r="D766" s="59" t="s">
        <v>100</v>
      </c>
      <c r="E766" s="60">
        <v>3.0</v>
      </c>
      <c r="F766" s="61"/>
      <c r="G766" s="62">
        <f t="shared" si="103"/>
        <v>0</v>
      </c>
      <c r="O766" s="17"/>
    </row>
    <row r="767" ht="11.25" customHeight="1">
      <c r="A767" s="19"/>
      <c r="B767" s="57" t="s">
        <v>1494</v>
      </c>
      <c r="C767" s="58" t="s">
        <v>1495</v>
      </c>
      <c r="D767" s="59" t="s">
        <v>100</v>
      </c>
      <c r="E767" s="60">
        <v>2.0</v>
      </c>
      <c r="F767" s="61"/>
      <c r="G767" s="62">
        <f t="shared" si="103"/>
        <v>0</v>
      </c>
      <c r="O767" s="17"/>
    </row>
    <row r="768" ht="11.25" customHeight="1">
      <c r="A768" s="19"/>
      <c r="B768" s="57" t="s">
        <v>1496</v>
      </c>
      <c r="C768" s="58" t="s">
        <v>1497</v>
      </c>
      <c r="D768" s="59" t="s">
        <v>100</v>
      </c>
      <c r="E768" s="60">
        <v>1.0</v>
      </c>
      <c r="F768" s="61"/>
      <c r="G768" s="62">
        <f t="shared" si="103"/>
        <v>0</v>
      </c>
      <c r="O768" s="17"/>
    </row>
    <row r="769" ht="11.25" customHeight="1">
      <c r="A769" s="19"/>
      <c r="B769" s="57" t="s">
        <v>1498</v>
      </c>
      <c r="C769" s="58" t="s">
        <v>1499</v>
      </c>
      <c r="D769" s="59" t="s">
        <v>100</v>
      </c>
      <c r="E769" s="60">
        <v>3.0</v>
      </c>
      <c r="F769" s="61"/>
      <c r="G769" s="62">
        <f t="shared" si="103"/>
        <v>0</v>
      </c>
      <c r="O769" s="17"/>
    </row>
    <row r="770" ht="11.25" customHeight="1">
      <c r="A770" s="19"/>
      <c r="B770" s="57" t="s">
        <v>1500</v>
      </c>
      <c r="C770" s="58" t="s">
        <v>1501</v>
      </c>
      <c r="D770" s="59" t="s">
        <v>100</v>
      </c>
      <c r="E770" s="60">
        <v>1.0</v>
      </c>
      <c r="F770" s="61"/>
      <c r="G770" s="62">
        <f t="shared" si="103"/>
        <v>0</v>
      </c>
      <c r="O770" s="17"/>
    </row>
    <row r="771" ht="11.25" customHeight="1">
      <c r="A771" s="19"/>
      <c r="B771" s="57" t="s">
        <v>1502</v>
      </c>
      <c r="C771" s="58" t="s">
        <v>1503</v>
      </c>
      <c r="D771" s="59" t="s">
        <v>100</v>
      </c>
      <c r="E771" s="60">
        <v>3.0</v>
      </c>
      <c r="F771" s="61"/>
      <c r="G771" s="62">
        <f t="shared" si="103"/>
        <v>0</v>
      </c>
      <c r="O771" s="17"/>
    </row>
    <row r="772" ht="11.25" customHeight="1">
      <c r="A772" s="19"/>
      <c r="B772" s="57" t="s">
        <v>1504</v>
      </c>
      <c r="C772" s="58" t="s">
        <v>1505</v>
      </c>
      <c r="D772" s="59" t="s">
        <v>100</v>
      </c>
      <c r="E772" s="60">
        <v>3.0</v>
      </c>
      <c r="F772" s="61"/>
      <c r="G772" s="62">
        <f t="shared" si="103"/>
        <v>0</v>
      </c>
      <c r="O772" s="17"/>
    </row>
    <row r="773" ht="11.25" customHeight="1">
      <c r="A773" s="19"/>
      <c r="B773" s="57" t="s">
        <v>1506</v>
      </c>
      <c r="C773" s="58" t="s">
        <v>1507</v>
      </c>
      <c r="D773" s="59" t="s">
        <v>100</v>
      </c>
      <c r="E773" s="60">
        <v>2.0</v>
      </c>
      <c r="F773" s="61"/>
      <c r="G773" s="62">
        <f t="shared" si="103"/>
        <v>0</v>
      </c>
      <c r="O773" s="17"/>
    </row>
    <row r="774" ht="11.25" customHeight="1">
      <c r="A774" s="19"/>
      <c r="B774" s="57" t="s">
        <v>1508</v>
      </c>
      <c r="C774" s="58" t="s">
        <v>1509</v>
      </c>
      <c r="D774" s="59" t="s">
        <v>100</v>
      </c>
      <c r="E774" s="60">
        <v>2.0</v>
      </c>
      <c r="F774" s="61"/>
      <c r="G774" s="62">
        <f t="shared" si="103"/>
        <v>0</v>
      </c>
      <c r="O774" s="17"/>
    </row>
    <row r="775" ht="11.25" customHeight="1">
      <c r="A775" s="19"/>
      <c r="B775" s="57" t="s">
        <v>1510</v>
      </c>
      <c r="C775" s="58" t="s">
        <v>1511</v>
      </c>
      <c r="D775" s="59" t="s">
        <v>100</v>
      </c>
      <c r="E775" s="60">
        <v>2.0</v>
      </c>
      <c r="F775" s="61"/>
      <c r="G775" s="62">
        <f t="shared" si="103"/>
        <v>0</v>
      </c>
      <c r="O775" s="17"/>
    </row>
    <row r="776" ht="11.25" customHeight="1">
      <c r="A776" s="19"/>
      <c r="B776" s="57" t="s">
        <v>1512</v>
      </c>
      <c r="C776" s="58" t="s">
        <v>1513</v>
      </c>
      <c r="D776" s="59" t="s">
        <v>100</v>
      </c>
      <c r="E776" s="60">
        <v>1.0</v>
      </c>
      <c r="F776" s="61"/>
      <c r="G776" s="62">
        <f t="shared" si="103"/>
        <v>0</v>
      </c>
      <c r="O776" s="17"/>
    </row>
    <row r="777" ht="11.25" customHeight="1">
      <c r="A777" s="19"/>
      <c r="B777" s="57" t="s">
        <v>1514</v>
      </c>
      <c r="C777" s="58" t="s">
        <v>1515</v>
      </c>
      <c r="D777" s="59" t="s">
        <v>100</v>
      </c>
      <c r="E777" s="60">
        <v>1.0</v>
      </c>
      <c r="F777" s="61"/>
      <c r="G777" s="62">
        <f t="shared" si="103"/>
        <v>0</v>
      </c>
      <c r="O777" s="17"/>
    </row>
    <row r="778" ht="11.25" customHeight="1">
      <c r="A778" s="33"/>
      <c r="B778" s="34" t="s">
        <v>1516</v>
      </c>
      <c r="C778" s="35" t="s">
        <v>11</v>
      </c>
      <c r="D778" s="36"/>
      <c r="E778" s="37"/>
      <c r="F778" s="37"/>
      <c r="G778" s="38">
        <f>G779+G825+G1028+G1172+G1199+G1284+G1360+G1375+G1396+G1405+G1413+G921+G1142</f>
        <v>0</v>
      </c>
      <c r="O778" s="17"/>
    </row>
    <row r="779" ht="11.25" customHeight="1">
      <c r="A779" s="39"/>
      <c r="B779" s="40" t="s">
        <v>1517</v>
      </c>
      <c r="C779" s="41" t="s">
        <v>1518</v>
      </c>
      <c r="D779" s="42"/>
      <c r="E779" s="43"/>
      <c r="F779" s="43"/>
      <c r="G779" s="44">
        <f>G780+G810+G821+G823</f>
        <v>0</v>
      </c>
      <c r="O779" s="17"/>
    </row>
    <row r="780" ht="11.25" customHeight="1">
      <c r="A780" s="45"/>
      <c r="B780" s="46" t="s">
        <v>1519</v>
      </c>
      <c r="C780" s="47" t="s">
        <v>1520</v>
      </c>
      <c r="D780" s="48"/>
      <c r="E780" s="49"/>
      <c r="F780" s="49"/>
      <c r="G780" s="50">
        <f>SUM(G781:G809)</f>
        <v>0</v>
      </c>
      <c r="O780" s="17"/>
    </row>
    <row r="781" ht="11.25" customHeight="1">
      <c r="A781" s="19"/>
      <c r="B781" s="57" t="s">
        <v>1521</v>
      </c>
      <c r="C781" s="58" t="s">
        <v>1522</v>
      </c>
      <c r="D781" s="59" t="s">
        <v>100</v>
      </c>
      <c r="E781" s="60">
        <v>31.0</v>
      </c>
      <c r="F781" s="61"/>
      <c r="G781" s="62">
        <f t="shared" ref="G781:G809" si="104">ROUND(E781*F781,2)</f>
        <v>0</v>
      </c>
      <c r="O781" s="17"/>
    </row>
    <row r="782" ht="11.25" customHeight="1">
      <c r="A782" s="19"/>
      <c r="B782" s="57" t="s">
        <v>1523</v>
      </c>
      <c r="C782" s="58" t="s">
        <v>1524</v>
      </c>
      <c r="D782" s="59" t="s">
        <v>100</v>
      </c>
      <c r="E782" s="60">
        <v>44.0</v>
      </c>
      <c r="F782" s="61"/>
      <c r="G782" s="62">
        <f t="shared" si="104"/>
        <v>0</v>
      </c>
      <c r="O782" s="17"/>
    </row>
    <row r="783" ht="11.25" customHeight="1">
      <c r="A783" s="19"/>
      <c r="B783" s="57" t="s">
        <v>1525</v>
      </c>
      <c r="C783" s="58" t="s">
        <v>1526</v>
      </c>
      <c r="D783" s="59" t="s">
        <v>100</v>
      </c>
      <c r="E783" s="60">
        <v>37.0</v>
      </c>
      <c r="F783" s="61"/>
      <c r="G783" s="62">
        <f t="shared" si="104"/>
        <v>0</v>
      </c>
      <c r="O783" s="17"/>
    </row>
    <row r="784" ht="11.25" customHeight="1">
      <c r="A784" s="19"/>
      <c r="B784" s="57" t="s">
        <v>1527</v>
      </c>
      <c r="C784" s="58" t="s">
        <v>1528</v>
      </c>
      <c r="D784" s="59" t="s">
        <v>100</v>
      </c>
      <c r="E784" s="60">
        <v>47.0</v>
      </c>
      <c r="F784" s="61"/>
      <c r="G784" s="62">
        <f t="shared" si="104"/>
        <v>0</v>
      </c>
      <c r="O784" s="17"/>
    </row>
    <row r="785" ht="11.25" customHeight="1">
      <c r="A785" s="19"/>
      <c r="B785" s="57" t="s">
        <v>1529</v>
      </c>
      <c r="C785" s="58" t="s">
        <v>1530</v>
      </c>
      <c r="D785" s="59" t="s">
        <v>100</v>
      </c>
      <c r="E785" s="60">
        <v>11.0</v>
      </c>
      <c r="F785" s="61"/>
      <c r="G785" s="62">
        <f t="shared" si="104"/>
        <v>0</v>
      </c>
      <c r="O785" s="17"/>
    </row>
    <row r="786" ht="11.25" customHeight="1">
      <c r="A786" s="19"/>
      <c r="B786" s="57" t="s">
        <v>1531</v>
      </c>
      <c r="C786" s="58" t="s">
        <v>1532</v>
      </c>
      <c r="D786" s="59" t="s">
        <v>100</v>
      </c>
      <c r="E786" s="60">
        <v>44.0</v>
      </c>
      <c r="F786" s="61"/>
      <c r="G786" s="62">
        <f t="shared" si="104"/>
        <v>0</v>
      </c>
      <c r="O786" s="17"/>
    </row>
    <row r="787" ht="11.25" customHeight="1">
      <c r="A787" s="19"/>
      <c r="B787" s="57" t="s">
        <v>1533</v>
      </c>
      <c r="C787" s="58" t="s">
        <v>1534</v>
      </c>
      <c r="D787" s="59" t="s">
        <v>100</v>
      </c>
      <c r="E787" s="60">
        <v>7.0</v>
      </c>
      <c r="F787" s="61"/>
      <c r="G787" s="62">
        <f t="shared" si="104"/>
        <v>0</v>
      </c>
      <c r="O787" s="17"/>
    </row>
    <row r="788" ht="11.25" customHeight="1">
      <c r="A788" s="19"/>
      <c r="B788" s="57" t="s">
        <v>1535</v>
      </c>
      <c r="C788" s="58" t="s">
        <v>1536</v>
      </c>
      <c r="D788" s="59" t="s">
        <v>100</v>
      </c>
      <c r="E788" s="60">
        <v>26.0</v>
      </c>
      <c r="F788" s="61"/>
      <c r="G788" s="62">
        <f t="shared" si="104"/>
        <v>0</v>
      </c>
      <c r="O788" s="17"/>
    </row>
    <row r="789" ht="11.25" customHeight="1">
      <c r="A789" s="19"/>
      <c r="B789" s="57" t="s">
        <v>1537</v>
      </c>
      <c r="C789" s="58" t="s">
        <v>1538</v>
      </c>
      <c r="D789" s="59" t="s">
        <v>100</v>
      </c>
      <c r="E789" s="60">
        <v>19.0</v>
      </c>
      <c r="F789" s="61"/>
      <c r="G789" s="62">
        <f t="shared" si="104"/>
        <v>0</v>
      </c>
      <c r="O789" s="17"/>
    </row>
    <row r="790" ht="11.25" customHeight="1">
      <c r="A790" s="19"/>
      <c r="B790" s="57" t="s">
        <v>1539</v>
      </c>
      <c r="C790" s="58" t="s">
        <v>1540</v>
      </c>
      <c r="D790" s="59" t="s">
        <v>100</v>
      </c>
      <c r="E790" s="60">
        <v>13.0</v>
      </c>
      <c r="F790" s="61"/>
      <c r="G790" s="62">
        <f t="shared" si="104"/>
        <v>0</v>
      </c>
      <c r="O790" s="17"/>
    </row>
    <row r="791" ht="11.25" customHeight="1">
      <c r="A791" s="19"/>
      <c r="B791" s="57" t="s">
        <v>1541</v>
      </c>
      <c r="C791" s="58" t="s">
        <v>1542</v>
      </c>
      <c r="D791" s="59" t="s">
        <v>100</v>
      </c>
      <c r="E791" s="60">
        <v>4.0</v>
      </c>
      <c r="F791" s="61"/>
      <c r="G791" s="62">
        <f t="shared" si="104"/>
        <v>0</v>
      </c>
      <c r="O791" s="17"/>
    </row>
    <row r="792" ht="11.25" customHeight="1">
      <c r="A792" s="19"/>
      <c r="B792" s="57" t="s">
        <v>1543</v>
      </c>
      <c r="C792" s="58" t="s">
        <v>1544</v>
      </c>
      <c r="D792" s="59" t="s">
        <v>100</v>
      </c>
      <c r="E792" s="60">
        <v>2.0</v>
      </c>
      <c r="F792" s="61"/>
      <c r="G792" s="62">
        <f t="shared" si="104"/>
        <v>0</v>
      </c>
      <c r="O792" s="17"/>
    </row>
    <row r="793" ht="11.25" customHeight="1">
      <c r="A793" s="19"/>
      <c r="B793" s="57" t="s">
        <v>1545</v>
      </c>
      <c r="C793" s="58" t="s">
        <v>1546</v>
      </c>
      <c r="D793" s="59" t="s">
        <v>100</v>
      </c>
      <c r="E793" s="60">
        <v>3.0</v>
      </c>
      <c r="F793" s="61"/>
      <c r="G793" s="62">
        <f t="shared" si="104"/>
        <v>0</v>
      </c>
      <c r="O793" s="17"/>
    </row>
    <row r="794" ht="11.25" customHeight="1">
      <c r="A794" s="19"/>
      <c r="B794" s="57" t="s">
        <v>1547</v>
      </c>
      <c r="C794" s="58" t="s">
        <v>1548</v>
      </c>
      <c r="D794" s="59" t="s">
        <v>100</v>
      </c>
      <c r="E794" s="60">
        <v>12.0</v>
      </c>
      <c r="F794" s="61"/>
      <c r="G794" s="62">
        <f t="shared" si="104"/>
        <v>0</v>
      </c>
      <c r="O794" s="17"/>
    </row>
    <row r="795" ht="11.25" customHeight="1">
      <c r="A795" s="19"/>
      <c r="B795" s="57" t="s">
        <v>1549</v>
      </c>
      <c r="C795" s="58" t="s">
        <v>1550</v>
      </c>
      <c r="D795" s="59" t="s">
        <v>100</v>
      </c>
      <c r="E795" s="60">
        <v>1.0</v>
      </c>
      <c r="F795" s="61"/>
      <c r="G795" s="62">
        <f t="shared" si="104"/>
        <v>0</v>
      </c>
      <c r="O795" s="17"/>
    </row>
    <row r="796" ht="11.25" customHeight="1">
      <c r="A796" s="19"/>
      <c r="B796" s="57" t="s">
        <v>1551</v>
      </c>
      <c r="C796" s="58" t="s">
        <v>1552</v>
      </c>
      <c r="D796" s="59" t="s">
        <v>100</v>
      </c>
      <c r="E796" s="60">
        <v>7.0</v>
      </c>
      <c r="F796" s="61"/>
      <c r="G796" s="62">
        <f t="shared" si="104"/>
        <v>0</v>
      </c>
      <c r="O796" s="17"/>
    </row>
    <row r="797" ht="11.25" customHeight="1">
      <c r="A797" s="19"/>
      <c r="B797" s="57" t="s">
        <v>1553</v>
      </c>
      <c r="C797" s="58" t="s">
        <v>1554</v>
      </c>
      <c r="D797" s="59" t="s">
        <v>100</v>
      </c>
      <c r="E797" s="60">
        <v>1.0</v>
      </c>
      <c r="F797" s="61"/>
      <c r="G797" s="62">
        <f t="shared" si="104"/>
        <v>0</v>
      </c>
      <c r="O797" s="17"/>
    </row>
    <row r="798" ht="11.25" customHeight="1">
      <c r="A798" s="19"/>
      <c r="B798" s="57" t="s">
        <v>1555</v>
      </c>
      <c r="C798" s="58" t="s">
        <v>1556</v>
      </c>
      <c r="D798" s="59" t="s">
        <v>100</v>
      </c>
      <c r="E798" s="60">
        <v>22.0</v>
      </c>
      <c r="F798" s="61"/>
      <c r="G798" s="62">
        <f t="shared" si="104"/>
        <v>0</v>
      </c>
      <c r="O798" s="17"/>
    </row>
    <row r="799" ht="11.25" customHeight="1">
      <c r="A799" s="19"/>
      <c r="B799" s="57" t="s">
        <v>1557</v>
      </c>
      <c r="C799" s="58" t="s">
        <v>1558</v>
      </c>
      <c r="D799" s="59" t="s">
        <v>100</v>
      </c>
      <c r="E799" s="60">
        <v>139.0</v>
      </c>
      <c r="F799" s="61"/>
      <c r="G799" s="62">
        <f t="shared" si="104"/>
        <v>0</v>
      </c>
      <c r="O799" s="17"/>
    </row>
    <row r="800" ht="11.25" customHeight="1">
      <c r="A800" s="19"/>
      <c r="B800" s="57" t="s">
        <v>1559</v>
      </c>
      <c r="C800" s="58" t="s">
        <v>1560</v>
      </c>
      <c r="D800" s="59" t="s">
        <v>100</v>
      </c>
      <c r="E800" s="60">
        <v>11.0</v>
      </c>
      <c r="F800" s="61"/>
      <c r="G800" s="62">
        <f t="shared" si="104"/>
        <v>0</v>
      </c>
      <c r="O800" s="17"/>
    </row>
    <row r="801" ht="11.25" customHeight="1">
      <c r="A801" s="19"/>
      <c r="B801" s="57" t="s">
        <v>1561</v>
      </c>
      <c r="C801" s="58" t="s">
        <v>1562</v>
      </c>
      <c r="D801" s="59" t="s">
        <v>100</v>
      </c>
      <c r="E801" s="60">
        <v>4.0</v>
      </c>
      <c r="F801" s="61"/>
      <c r="G801" s="62">
        <f t="shared" si="104"/>
        <v>0</v>
      </c>
      <c r="O801" s="17"/>
    </row>
    <row r="802" ht="11.25" customHeight="1">
      <c r="A802" s="19"/>
      <c r="B802" s="57" t="s">
        <v>1563</v>
      </c>
      <c r="C802" s="58" t="s">
        <v>1564</v>
      </c>
      <c r="D802" s="59" t="s">
        <v>100</v>
      </c>
      <c r="E802" s="60">
        <v>31.0</v>
      </c>
      <c r="F802" s="61"/>
      <c r="G802" s="62">
        <f t="shared" si="104"/>
        <v>0</v>
      </c>
      <c r="O802" s="17"/>
    </row>
    <row r="803" ht="11.25" customHeight="1">
      <c r="A803" s="19"/>
      <c r="B803" s="57" t="s">
        <v>1565</v>
      </c>
      <c r="C803" s="58" t="s">
        <v>1566</v>
      </c>
      <c r="D803" s="59" t="s">
        <v>100</v>
      </c>
      <c r="E803" s="60">
        <v>1.0</v>
      </c>
      <c r="F803" s="61"/>
      <c r="G803" s="62">
        <f t="shared" si="104"/>
        <v>0</v>
      </c>
      <c r="O803" s="17"/>
    </row>
    <row r="804" ht="11.25" customHeight="1">
      <c r="A804" s="19"/>
      <c r="B804" s="57" t="s">
        <v>1567</v>
      </c>
      <c r="C804" s="58" t="s">
        <v>1568</v>
      </c>
      <c r="D804" s="59" t="s">
        <v>100</v>
      </c>
      <c r="E804" s="60">
        <v>2.0</v>
      </c>
      <c r="F804" s="61"/>
      <c r="G804" s="62">
        <f t="shared" si="104"/>
        <v>0</v>
      </c>
      <c r="O804" s="17"/>
    </row>
    <row r="805" ht="11.25" customHeight="1">
      <c r="A805" s="19"/>
      <c r="B805" s="57" t="s">
        <v>1569</v>
      </c>
      <c r="C805" s="58" t="s">
        <v>1570</v>
      </c>
      <c r="D805" s="59" t="s">
        <v>100</v>
      </c>
      <c r="E805" s="60">
        <v>3.0</v>
      </c>
      <c r="F805" s="61"/>
      <c r="G805" s="62">
        <f t="shared" si="104"/>
        <v>0</v>
      </c>
      <c r="O805" s="17"/>
    </row>
    <row r="806" ht="11.25" customHeight="1">
      <c r="A806" s="19"/>
      <c r="B806" s="57" t="s">
        <v>1571</v>
      </c>
      <c r="C806" s="58" t="s">
        <v>1572</v>
      </c>
      <c r="D806" s="59" t="s">
        <v>100</v>
      </c>
      <c r="E806" s="60">
        <v>1.0</v>
      </c>
      <c r="F806" s="61"/>
      <c r="G806" s="62">
        <f t="shared" si="104"/>
        <v>0</v>
      </c>
      <c r="O806" s="17"/>
    </row>
    <row r="807" ht="11.25" customHeight="1">
      <c r="A807" s="19"/>
      <c r="B807" s="57" t="s">
        <v>1573</v>
      </c>
      <c r="C807" s="58" t="s">
        <v>1574</v>
      </c>
      <c r="D807" s="59" t="s">
        <v>100</v>
      </c>
      <c r="E807" s="60">
        <v>1.0</v>
      </c>
      <c r="F807" s="61"/>
      <c r="G807" s="62">
        <f t="shared" si="104"/>
        <v>0</v>
      </c>
      <c r="O807" s="17"/>
    </row>
    <row r="808" ht="11.25" customHeight="1">
      <c r="A808" s="19"/>
      <c r="B808" s="57" t="s">
        <v>1575</v>
      </c>
      <c r="C808" s="58" t="s">
        <v>1576</v>
      </c>
      <c r="D808" s="59" t="s">
        <v>100</v>
      </c>
      <c r="E808" s="60">
        <v>5.0</v>
      </c>
      <c r="F808" s="61"/>
      <c r="G808" s="62">
        <f t="shared" si="104"/>
        <v>0</v>
      </c>
      <c r="O808" s="17"/>
    </row>
    <row r="809" ht="11.25" customHeight="1">
      <c r="A809" s="19"/>
      <c r="B809" s="57" t="s">
        <v>1577</v>
      </c>
      <c r="C809" s="58" t="s">
        <v>1578</v>
      </c>
      <c r="D809" s="59" t="s">
        <v>100</v>
      </c>
      <c r="E809" s="60">
        <v>7.0</v>
      </c>
      <c r="F809" s="61"/>
      <c r="G809" s="62">
        <f t="shared" si="104"/>
        <v>0</v>
      </c>
      <c r="O809" s="17"/>
    </row>
    <row r="810" ht="11.25" customHeight="1">
      <c r="A810" s="45"/>
      <c r="B810" s="46" t="s">
        <v>1579</v>
      </c>
      <c r="C810" s="47" t="s">
        <v>1580</v>
      </c>
      <c r="D810" s="48"/>
      <c r="E810" s="49"/>
      <c r="F810" s="49"/>
      <c r="G810" s="50">
        <f>SUM(G811:G820)</f>
        <v>0</v>
      </c>
      <c r="O810" s="17"/>
    </row>
    <row r="811" ht="11.25" customHeight="1">
      <c r="A811" s="19"/>
      <c r="B811" s="57" t="s">
        <v>1581</v>
      </c>
      <c r="C811" s="58" t="s">
        <v>1582</v>
      </c>
      <c r="D811" s="59" t="s">
        <v>100</v>
      </c>
      <c r="E811" s="60">
        <v>1.0</v>
      </c>
      <c r="F811" s="61"/>
      <c r="G811" s="62">
        <f t="shared" ref="G811:G820" si="105">ROUND(E811*F811,2)</f>
        <v>0</v>
      </c>
      <c r="O811" s="17"/>
    </row>
    <row r="812" ht="11.25" customHeight="1">
      <c r="A812" s="19"/>
      <c r="B812" s="57" t="s">
        <v>1583</v>
      </c>
      <c r="C812" s="58" t="s">
        <v>1584</v>
      </c>
      <c r="D812" s="59" t="s">
        <v>100</v>
      </c>
      <c r="E812" s="60">
        <v>1.0</v>
      </c>
      <c r="F812" s="61"/>
      <c r="G812" s="62">
        <f t="shared" si="105"/>
        <v>0</v>
      </c>
      <c r="O812" s="17"/>
    </row>
    <row r="813" ht="11.25" customHeight="1">
      <c r="A813" s="19"/>
      <c r="B813" s="57" t="s">
        <v>1585</v>
      </c>
      <c r="C813" s="58" t="s">
        <v>1586</v>
      </c>
      <c r="D813" s="59" t="s">
        <v>100</v>
      </c>
      <c r="E813" s="60">
        <v>48.0</v>
      </c>
      <c r="F813" s="61"/>
      <c r="G813" s="62">
        <f t="shared" si="105"/>
        <v>0</v>
      </c>
      <c r="O813" s="17"/>
    </row>
    <row r="814" ht="11.25" customHeight="1">
      <c r="A814" s="19"/>
      <c r="B814" s="57" t="s">
        <v>1587</v>
      </c>
      <c r="C814" s="58" t="s">
        <v>1588</v>
      </c>
      <c r="D814" s="59" t="s">
        <v>100</v>
      </c>
      <c r="E814" s="60">
        <v>107.0</v>
      </c>
      <c r="F814" s="61"/>
      <c r="G814" s="62">
        <f t="shared" si="105"/>
        <v>0</v>
      </c>
      <c r="O814" s="17"/>
    </row>
    <row r="815" ht="11.25" customHeight="1">
      <c r="A815" s="19"/>
      <c r="B815" s="57" t="s">
        <v>1589</v>
      </c>
      <c r="C815" s="58" t="s">
        <v>1590</v>
      </c>
      <c r="D815" s="59" t="s">
        <v>100</v>
      </c>
      <c r="E815" s="60">
        <v>260.0</v>
      </c>
      <c r="F815" s="61"/>
      <c r="G815" s="62">
        <f t="shared" si="105"/>
        <v>0</v>
      </c>
      <c r="O815" s="17"/>
    </row>
    <row r="816" ht="11.25" customHeight="1">
      <c r="A816" s="19"/>
      <c r="B816" s="57" t="s">
        <v>1591</v>
      </c>
      <c r="C816" s="58" t="s">
        <v>1592</v>
      </c>
      <c r="D816" s="59" t="s">
        <v>100</v>
      </c>
      <c r="E816" s="60">
        <v>6.0</v>
      </c>
      <c r="F816" s="61"/>
      <c r="G816" s="62">
        <f t="shared" si="105"/>
        <v>0</v>
      </c>
      <c r="O816" s="17"/>
    </row>
    <row r="817" ht="11.25" customHeight="1">
      <c r="A817" s="19"/>
      <c r="B817" s="57" t="s">
        <v>1593</v>
      </c>
      <c r="C817" s="58" t="s">
        <v>1594</v>
      </c>
      <c r="D817" s="59" t="s">
        <v>100</v>
      </c>
      <c r="E817" s="60">
        <v>72.0</v>
      </c>
      <c r="F817" s="61"/>
      <c r="G817" s="62">
        <f t="shared" si="105"/>
        <v>0</v>
      </c>
      <c r="O817" s="17"/>
    </row>
    <row r="818" ht="11.25" customHeight="1">
      <c r="A818" s="19"/>
      <c r="B818" s="57" t="s">
        <v>1595</v>
      </c>
      <c r="C818" s="58" t="s">
        <v>1596</v>
      </c>
      <c r="D818" s="59" t="s">
        <v>100</v>
      </c>
      <c r="E818" s="60">
        <v>262.0</v>
      </c>
      <c r="F818" s="61"/>
      <c r="G818" s="62">
        <f t="shared" si="105"/>
        <v>0</v>
      </c>
      <c r="O818" s="17"/>
    </row>
    <row r="819" ht="11.25" customHeight="1">
      <c r="A819" s="19"/>
      <c r="B819" s="57" t="s">
        <v>1597</v>
      </c>
      <c r="C819" s="58" t="s">
        <v>1598</v>
      </c>
      <c r="D819" s="59" t="s">
        <v>100</v>
      </c>
      <c r="E819" s="60">
        <v>70.0</v>
      </c>
      <c r="F819" s="61"/>
      <c r="G819" s="62">
        <f t="shared" si="105"/>
        <v>0</v>
      </c>
      <c r="O819" s="17"/>
    </row>
    <row r="820" ht="11.25" customHeight="1">
      <c r="A820" s="19"/>
      <c r="B820" s="57" t="s">
        <v>1599</v>
      </c>
      <c r="C820" s="58" t="s">
        <v>1600</v>
      </c>
      <c r="D820" s="59" t="s">
        <v>100</v>
      </c>
      <c r="E820" s="60">
        <v>5.0</v>
      </c>
      <c r="F820" s="61"/>
      <c r="G820" s="62">
        <f t="shared" si="105"/>
        <v>0</v>
      </c>
      <c r="O820" s="17"/>
    </row>
    <row r="821" ht="11.25" customHeight="1">
      <c r="A821" s="45"/>
      <c r="B821" s="46" t="s">
        <v>1601</v>
      </c>
      <c r="C821" s="47" t="s">
        <v>1602</v>
      </c>
      <c r="D821" s="48"/>
      <c r="E821" s="49"/>
      <c r="F821" s="49"/>
      <c r="G821" s="50">
        <f>G822</f>
        <v>0</v>
      </c>
      <c r="O821" s="17"/>
    </row>
    <row r="822" ht="11.25" customHeight="1">
      <c r="A822" s="19"/>
      <c r="B822" s="57" t="s">
        <v>1603</v>
      </c>
      <c r="C822" s="58" t="s">
        <v>1604</v>
      </c>
      <c r="D822" s="59" t="s">
        <v>107</v>
      </c>
      <c r="E822" s="60">
        <v>536.0</v>
      </c>
      <c r="F822" s="61"/>
      <c r="G822" s="62">
        <f>ROUND(E822*F822,2)</f>
        <v>0</v>
      </c>
      <c r="O822" s="17"/>
    </row>
    <row r="823" ht="11.25" customHeight="1">
      <c r="A823" s="45"/>
      <c r="B823" s="46" t="s">
        <v>1605</v>
      </c>
      <c r="C823" s="47" t="s">
        <v>1606</v>
      </c>
      <c r="D823" s="48"/>
      <c r="E823" s="49"/>
      <c r="F823" s="49"/>
      <c r="G823" s="50">
        <f>G824</f>
        <v>0</v>
      </c>
      <c r="O823" s="17"/>
    </row>
    <row r="824" ht="11.25" customHeight="1">
      <c r="A824" s="19"/>
      <c r="B824" s="57" t="s">
        <v>1607</v>
      </c>
      <c r="C824" s="58" t="s">
        <v>1608</v>
      </c>
      <c r="D824" s="59" t="s">
        <v>107</v>
      </c>
      <c r="E824" s="60">
        <v>832.0</v>
      </c>
      <c r="F824" s="61"/>
      <c r="G824" s="62">
        <f>ROUND(E824*F824,2)</f>
        <v>0</v>
      </c>
      <c r="O824" s="17"/>
    </row>
    <row r="825" ht="11.25" customHeight="1">
      <c r="A825" s="39"/>
      <c r="B825" s="40" t="s">
        <v>1609</v>
      </c>
      <c r="C825" s="41" t="s">
        <v>1610</v>
      </c>
      <c r="D825" s="42"/>
      <c r="E825" s="43"/>
      <c r="F825" s="43"/>
      <c r="G825" s="44">
        <f>G826+G831+G837+G847+G891+G904+G912+G915+G918</f>
        <v>0</v>
      </c>
      <c r="O825" s="17"/>
    </row>
    <row r="826" ht="11.25" customHeight="1">
      <c r="A826" s="45"/>
      <c r="B826" s="46" t="s">
        <v>1611</v>
      </c>
      <c r="C826" s="47" t="s">
        <v>1612</v>
      </c>
      <c r="D826" s="48"/>
      <c r="E826" s="49"/>
      <c r="F826" s="49"/>
      <c r="G826" s="50">
        <f>SUM(G827:G830)</f>
        <v>0</v>
      </c>
      <c r="O826" s="17"/>
    </row>
    <row r="827" ht="11.25" customHeight="1">
      <c r="A827" s="19"/>
      <c r="B827" s="57" t="s">
        <v>1613</v>
      </c>
      <c r="C827" s="58" t="s">
        <v>1614</v>
      </c>
      <c r="D827" s="59" t="s">
        <v>1615</v>
      </c>
      <c r="E827" s="60">
        <v>436.0</v>
      </c>
      <c r="F827" s="61"/>
      <c r="G827" s="62">
        <f t="shared" ref="G827:G830" si="106">ROUND(E827*F827,2)</f>
        <v>0</v>
      </c>
      <c r="O827" s="17"/>
    </row>
    <row r="828" ht="11.25" customHeight="1">
      <c r="A828" s="19"/>
      <c r="B828" s="57" t="s">
        <v>1616</v>
      </c>
      <c r="C828" s="58" t="s">
        <v>1617</v>
      </c>
      <c r="D828" s="59" t="s">
        <v>1615</v>
      </c>
      <c r="E828" s="60">
        <v>54.0</v>
      </c>
      <c r="F828" s="61"/>
      <c r="G828" s="62">
        <f t="shared" si="106"/>
        <v>0</v>
      </c>
      <c r="O828" s="17"/>
    </row>
    <row r="829" ht="11.25" customHeight="1">
      <c r="A829" s="19"/>
      <c r="B829" s="57" t="s">
        <v>1618</v>
      </c>
      <c r="C829" s="58" t="s">
        <v>1619</v>
      </c>
      <c r="D829" s="59" t="s">
        <v>1615</v>
      </c>
      <c r="E829" s="60">
        <v>60.0</v>
      </c>
      <c r="F829" s="61"/>
      <c r="G829" s="62">
        <f t="shared" si="106"/>
        <v>0</v>
      </c>
      <c r="O829" s="17"/>
    </row>
    <row r="830" ht="11.25" customHeight="1">
      <c r="A830" s="19"/>
      <c r="B830" s="57" t="s">
        <v>1620</v>
      </c>
      <c r="C830" s="58" t="s">
        <v>1621</v>
      </c>
      <c r="D830" s="59" t="s">
        <v>1615</v>
      </c>
      <c r="E830" s="60">
        <v>173.0</v>
      </c>
      <c r="F830" s="61"/>
      <c r="G830" s="62">
        <f t="shared" si="106"/>
        <v>0</v>
      </c>
      <c r="O830" s="17"/>
    </row>
    <row r="831" ht="11.25" customHeight="1">
      <c r="A831" s="45"/>
      <c r="B831" s="46" t="s">
        <v>1622</v>
      </c>
      <c r="C831" s="47" t="s">
        <v>1623</v>
      </c>
      <c r="D831" s="48"/>
      <c r="E831" s="49"/>
      <c r="F831" s="49"/>
      <c r="G831" s="50">
        <f>SUM(G832:G836)</f>
        <v>0</v>
      </c>
      <c r="O831" s="17"/>
    </row>
    <row r="832" ht="11.25" customHeight="1">
      <c r="A832" s="19"/>
      <c r="B832" s="57" t="s">
        <v>1624</v>
      </c>
      <c r="C832" s="58" t="s">
        <v>1625</v>
      </c>
      <c r="D832" s="59" t="s">
        <v>122</v>
      </c>
      <c r="E832" s="60">
        <v>1134.5</v>
      </c>
      <c r="F832" s="61"/>
      <c r="G832" s="62">
        <f t="shared" ref="G832:G836" si="107">ROUND(E832*F832,2)</f>
        <v>0</v>
      </c>
      <c r="O832" s="17"/>
    </row>
    <row r="833" ht="11.25" customHeight="1">
      <c r="A833" s="19"/>
      <c r="B833" s="57" t="s">
        <v>1626</v>
      </c>
      <c r="C833" s="58" t="s">
        <v>1627</v>
      </c>
      <c r="D833" s="59" t="s">
        <v>122</v>
      </c>
      <c r="E833" s="60">
        <v>258.65</v>
      </c>
      <c r="F833" s="61"/>
      <c r="G833" s="62">
        <f t="shared" si="107"/>
        <v>0</v>
      </c>
      <c r="O833" s="17"/>
    </row>
    <row r="834" ht="11.25" customHeight="1">
      <c r="A834" s="19"/>
      <c r="B834" s="57" t="s">
        <v>1628</v>
      </c>
      <c r="C834" s="58" t="s">
        <v>1629</v>
      </c>
      <c r="D834" s="59" t="s">
        <v>122</v>
      </c>
      <c r="E834" s="60">
        <v>120.1</v>
      </c>
      <c r="F834" s="61"/>
      <c r="G834" s="62">
        <f t="shared" si="107"/>
        <v>0</v>
      </c>
      <c r="O834" s="17"/>
    </row>
    <row r="835" ht="11.25" customHeight="1">
      <c r="A835" s="19"/>
      <c r="B835" s="57" t="s">
        <v>1630</v>
      </c>
      <c r="C835" s="58" t="s">
        <v>1631</v>
      </c>
      <c r="D835" s="59" t="s">
        <v>122</v>
      </c>
      <c r="E835" s="60">
        <v>928.71</v>
      </c>
      <c r="F835" s="61"/>
      <c r="G835" s="62">
        <f t="shared" si="107"/>
        <v>0</v>
      </c>
      <c r="O835" s="17"/>
    </row>
    <row r="836" ht="11.25" customHeight="1">
      <c r="A836" s="19"/>
      <c r="B836" s="57" t="s">
        <v>1632</v>
      </c>
      <c r="C836" s="58" t="s">
        <v>1633</v>
      </c>
      <c r="D836" s="59" t="s">
        <v>122</v>
      </c>
      <c r="E836" s="60">
        <v>94.52</v>
      </c>
      <c r="F836" s="61"/>
      <c r="G836" s="62">
        <f t="shared" si="107"/>
        <v>0</v>
      </c>
      <c r="O836" s="17"/>
    </row>
    <row r="837" ht="11.25" customHeight="1">
      <c r="A837" s="45"/>
      <c r="B837" s="46" t="s">
        <v>1634</v>
      </c>
      <c r="C837" s="47" t="s">
        <v>1635</v>
      </c>
      <c r="D837" s="48"/>
      <c r="E837" s="49"/>
      <c r="F837" s="49"/>
      <c r="G837" s="50">
        <f>SUM(G838:G846)</f>
        <v>0</v>
      </c>
      <c r="O837" s="17"/>
    </row>
    <row r="838" ht="11.25" customHeight="1">
      <c r="A838" s="19"/>
      <c r="B838" s="57" t="s">
        <v>1636</v>
      </c>
      <c r="C838" s="58" t="s">
        <v>1625</v>
      </c>
      <c r="D838" s="59" t="s">
        <v>122</v>
      </c>
      <c r="E838" s="60">
        <v>75.81</v>
      </c>
      <c r="F838" s="61"/>
      <c r="G838" s="62">
        <f t="shared" ref="G838:G846" si="108">ROUND(E838*F838,2)</f>
        <v>0</v>
      </c>
      <c r="O838" s="17"/>
    </row>
    <row r="839" ht="11.25" customHeight="1">
      <c r="A839" s="19"/>
      <c r="B839" s="57" t="s">
        <v>1637</v>
      </c>
      <c r="C839" s="58" t="s">
        <v>1627</v>
      </c>
      <c r="D839" s="59" t="s">
        <v>122</v>
      </c>
      <c r="E839" s="60">
        <v>39.63</v>
      </c>
      <c r="F839" s="61"/>
      <c r="G839" s="62">
        <f t="shared" si="108"/>
        <v>0</v>
      </c>
      <c r="O839" s="17"/>
    </row>
    <row r="840" ht="11.25" customHeight="1">
      <c r="A840" s="19"/>
      <c r="B840" s="57" t="s">
        <v>1638</v>
      </c>
      <c r="C840" s="58" t="s">
        <v>1629</v>
      </c>
      <c r="D840" s="59" t="s">
        <v>122</v>
      </c>
      <c r="E840" s="60">
        <v>154.15</v>
      </c>
      <c r="F840" s="61"/>
      <c r="G840" s="62">
        <f t="shared" si="108"/>
        <v>0</v>
      </c>
      <c r="O840" s="17"/>
    </row>
    <row r="841" ht="11.25" customHeight="1">
      <c r="A841" s="19"/>
      <c r="B841" s="57" t="s">
        <v>1639</v>
      </c>
      <c r="C841" s="58" t="s">
        <v>1631</v>
      </c>
      <c r="D841" s="59" t="s">
        <v>122</v>
      </c>
      <c r="E841" s="60">
        <v>338.41</v>
      </c>
      <c r="F841" s="61"/>
      <c r="G841" s="62">
        <f t="shared" si="108"/>
        <v>0</v>
      </c>
      <c r="O841" s="17"/>
    </row>
    <row r="842" ht="11.25" customHeight="1">
      <c r="A842" s="19"/>
      <c r="B842" s="57" t="s">
        <v>1640</v>
      </c>
      <c r="C842" s="58" t="s">
        <v>1633</v>
      </c>
      <c r="D842" s="59" t="s">
        <v>122</v>
      </c>
      <c r="E842" s="60">
        <v>319.96</v>
      </c>
      <c r="F842" s="61"/>
      <c r="G842" s="62">
        <f t="shared" si="108"/>
        <v>0</v>
      </c>
      <c r="O842" s="17"/>
    </row>
    <row r="843" ht="11.25" customHeight="1">
      <c r="A843" s="19"/>
      <c r="B843" s="57" t="s">
        <v>1641</v>
      </c>
      <c r="C843" s="58" t="s">
        <v>1642</v>
      </c>
      <c r="D843" s="59" t="s">
        <v>122</v>
      </c>
      <c r="E843" s="60">
        <v>225.44</v>
      </c>
      <c r="F843" s="61"/>
      <c r="G843" s="62">
        <f t="shared" si="108"/>
        <v>0</v>
      </c>
      <c r="O843" s="17"/>
    </row>
    <row r="844" ht="11.25" customHeight="1">
      <c r="A844" s="19"/>
      <c r="B844" s="57" t="s">
        <v>1643</v>
      </c>
      <c r="C844" s="58" t="s">
        <v>1644</v>
      </c>
      <c r="D844" s="59" t="s">
        <v>122</v>
      </c>
      <c r="E844" s="60">
        <v>136.63</v>
      </c>
      <c r="F844" s="61"/>
      <c r="G844" s="62">
        <f t="shared" si="108"/>
        <v>0</v>
      </c>
      <c r="O844" s="17"/>
    </row>
    <row r="845" ht="11.25" customHeight="1">
      <c r="A845" s="19"/>
      <c r="B845" s="57" t="s">
        <v>1645</v>
      </c>
      <c r="C845" s="58" t="s">
        <v>1646</v>
      </c>
      <c r="D845" s="59" t="s">
        <v>122</v>
      </c>
      <c r="E845" s="60">
        <v>186.91</v>
      </c>
      <c r="F845" s="61"/>
      <c r="G845" s="62">
        <f t="shared" si="108"/>
        <v>0</v>
      </c>
      <c r="O845" s="17"/>
    </row>
    <row r="846" ht="11.25" customHeight="1">
      <c r="A846" s="19"/>
      <c r="B846" s="57" t="s">
        <v>1647</v>
      </c>
      <c r="C846" s="58" t="s">
        <v>1648</v>
      </c>
      <c r="D846" s="59" t="s">
        <v>122</v>
      </c>
      <c r="E846" s="60">
        <v>92.02</v>
      </c>
      <c r="F846" s="61"/>
      <c r="G846" s="62">
        <f t="shared" si="108"/>
        <v>0</v>
      </c>
      <c r="O846" s="17"/>
    </row>
    <row r="847" ht="11.25" customHeight="1">
      <c r="A847" s="45"/>
      <c r="B847" s="46" t="s">
        <v>1649</v>
      </c>
      <c r="C847" s="47" t="s">
        <v>1650</v>
      </c>
      <c r="D847" s="48"/>
      <c r="E847" s="49"/>
      <c r="F847" s="49"/>
      <c r="G847" s="50">
        <f>SUM(G848:G890)</f>
        <v>0</v>
      </c>
      <c r="O847" s="17"/>
    </row>
    <row r="848" ht="11.25" customHeight="1">
      <c r="A848" s="19"/>
      <c r="B848" s="57" t="s">
        <v>1651</v>
      </c>
      <c r="C848" s="58" t="s">
        <v>1652</v>
      </c>
      <c r="D848" s="59" t="s">
        <v>107</v>
      </c>
      <c r="E848" s="60">
        <v>971.0</v>
      </c>
      <c r="F848" s="61"/>
      <c r="G848" s="62">
        <f t="shared" ref="G848:G890" si="109">ROUND(E848*F848,2)</f>
        <v>0</v>
      </c>
      <c r="O848" s="17"/>
    </row>
    <row r="849" ht="11.25" customHeight="1">
      <c r="A849" s="19"/>
      <c r="B849" s="57" t="s">
        <v>1653</v>
      </c>
      <c r="C849" s="58" t="s">
        <v>1654</v>
      </c>
      <c r="D849" s="59" t="s">
        <v>107</v>
      </c>
      <c r="E849" s="60">
        <v>170.0</v>
      </c>
      <c r="F849" s="61"/>
      <c r="G849" s="62">
        <f t="shared" si="109"/>
        <v>0</v>
      </c>
      <c r="O849" s="17"/>
    </row>
    <row r="850" ht="11.25" customHeight="1">
      <c r="A850" s="19"/>
      <c r="B850" s="57" t="s">
        <v>1655</v>
      </c>
      <c r="C850" s="58" t="s">
        <v>1656</v>
      </c>
      <c r="D850" s="59" t="s">
        <v>107</v>
      </c>
      <c r="E850" s="60">
        <v>50.0</v>
      </c>
      <c r="F850" s="61"/>
      <c r="G850" s="62">
        <f t="shared" si="109"/>
        <v>0</v>
      </c>
      <c r="O850" s="17"/>
    </row>
    <row r="851" ht="11.25" customHeight="1">
      <c r="A851" s="19"/>
      <c r="B851" s="57" t="s">
        <v>1657</v>
      </c>
      <c r="C851" s="58" t="s">
        <v>1658</v>
      </c>
      <c r="D851" s="59" t="s">
        <v>107</v>
      </c>
      <c r="E851" s="60">
        <v>931.0</v>
      </c>
      <c r="F851" s="61"/>
      <c r="G851" s="62">
        <f t="shared" si="109"/>
        <v>0</v>
      </c>
      <c r="O851" s="17"/>
    </row>
    <row r="852" ht="11.25" customHeight="1">
      <c r="A852" s="19"/>
      <c r="B852" s="57" t="s">
        <v>1659</v>
      </c>
      <c r="C852" s="58" t="s">
        <v>1660</v>
      </c>
      <c r="D852" s="59" t="s">
        <v>107</v>
      </c>
      <c r="E852" s="60">
        <v>60.0</v>
      </c>
      <c r="F852" s="61"/>
      <c r="G852" s="62">
        <f t="shared" si="109"/>
        <v>0</v>
      </c>
      <c r="O852" s="17"/>
    </row>
    <row r="853" ht="11.25" customHeight="1">
      <c r="A853" s="19"/>
      <c r="B853" s="57" t="s">
        <v>1661</v>
      </c>
      <c r="C853" s="58" t="s">
        <v>1662</v>
      </c>
      <c r="D853" s="59" t="s">
        <v>107</v>
      </c>
      <c r="E853" s="60">
        <v>8.0</v>
      </c>
      <c r="F853" s="61"/>
      <c r="G853" s="62">
        <f t="shared" si="109"/>
        <v>0</v>
      </c>
      <c r="O853" s="17"/>
    </row>
    <row r="854" ht="11.25" customHeight="1">
      <c r="A854" s="19"/>
      <c r="B854" s="57" t="s">
        <v>1663</v>
      </c>
      <c r="C854" s="58" t="s">
        <v>1664</v>
      </c>
      <c r="D854" s="59" t="s">
        <v>107</v>
      </c>
      <c r="E854" s="60">
        <v>5.0</v>
      </c>
      <c r="F854" s="61"/>
      <c r="G854" s="62">
        <f t="shared" si="109"/>
        <v>0</v>
      </c>
      <c r="O854" s="17"/>
    </row>
    <row r="855" ht="11.25" customHeight="1">
      <c r="A855" s="19"/>
      <c r="B855" s="57" t="s">
        <v>1665</v>
      </c>
      <c r="C855" s="58" t="s">
        <v>1666</v>
      </c>
      <c r="D855" s="59" t="s">
        <v>107</v>
      </c>
      <c r="E855" s="60">
        <v>8.0</v>
      </c>
      <c r="F855" s="61"/>
      <c r="G855" s="62">
        <f t="shared" si="109"/>
        <v>0</v>
      </c>
      <c r="O855" s="17"/>
    </row>
    <row r="856" ht="11.25" customHeight="1">
      <c r="A856" s="19"/>
      <c r="B856" s="57" t="s">
        <v>1667</v>
      </c>
      <c r="C856" s="58" t="s">
        <v>1668</v>
      </c>
      <c r="D856" s="59" t="s">
        <v>107</v>
      </c>
      <c r="E856" s="60">
        <v>14.0</v>
      </c>
      <c r="F856" s="61"/>
      <c r="G856" s="62">
        <f t="shared" si="109"/>
        <v>0</v>
      </c>
      <c r="O856" s="17"/>
    </row>
    <row r="857" ht="11.25" customHeight="1">
      <c r="A857" s="19"/>
      <c r="B857" s="57" t="s">
        <v>1669</v>
      </c>
      <c r="C857" s="58" t="s">
        <v>1670</v>
      </c>
      <c r="D857" s="59" t="s">
        <v>107</v>
      </c>
      <c r="E857" s="60">
        <v>19.0</v>
      </c>
      <c r="F857" s="61"/>
      <c r="G857" s="62">
        <f t="shared" si="109"/>
        <v>0</v>
      </c>
      <c r="O857" s="17"/>
    </row>
    <row r="858" ht="11.25" customHeight="1">
      <c r="A858" s="19"/>
      <c r="B858" s="57" t="s">
        <v>1671</v>
      </c>
      <c r="C858" s="58" t="s">
        <v>1672</v>
      </c>
      <c r="D858" s="59" t="s">
        <v>107</v>
      </c>
      <c r="E858" s="60">
        <v>67.0</v>
      </c>
      <c r="F858" s="61"/>
      <c r="G858" s="62">
        <f t="shared" si="109"/>
        <v>0</v>
      </c>
      <c r="O858" s="17"/>
    </row>
    <row r="859" ht="11.25" customHeight="1">
      <c r="A859" s="19"/>
      <c r="B859" s="57" t="s">
        <v>1673</v>
      </c>
      <c r="C859" s="58" t="s">
        <v>1674</v>
      </c>
      <c r="D859" s="59" t="s">
        <v>107</v>
      </c>
      <c r="E859" s="60">
        <v>9.0</v>
      </c>
      <c r="F859" s="61"/>
      <c r="G859" s="62">
        <f t="shared" si="109"/>
        <v>0</v>
      </c>
      <c r="O859" s="17"/>
    </row>
    <row r="860" ht="11.25" customHeight="1">
      <c r="A860" s="19"/>
      <c r="B860" s="57" t="s">
        <v>1675</v>
      </c>
      <c r="C860" s="58" t="s">
        <v>1676</v>
      </c>
      <c r="D860" s="59" t="s">
        <v>107</v>
      </c>
      <c r="E860" s="60">
        <v>346.0</v>
      </c>
      <c r="F860" s="61"/>
      <c r="G860" s="62">
        <f t="shared" si="109"/>
        <v>0</v>
      </c>
      <c r="O860" s="17"/>
    </row>
    <row r="861" ht="11.25" customHeight="1">
      <c r="A861" s="19"/>
      <c r="B861" s="57" t="s">
        <v>1677</v>
      </c>
      <c r="C861" s="58" t="s">
        <v>1678</v>
      </c>
      <c r="D861" s="59" t="s">
        <v>107</v>
      </c>
      <c r="E861" s="60">
        <v>136.0</v>
      </c>
      <c r="F861" s="61"/>
      <c r="G861" s="62">
        <f t="shared" si="109"/>
        <v>0</v>
      </c>
      <c r="O861" s="17"/>
    </row>
    <row r="862" ht="11.25" customHeight="1">
      <c r="A862" s="19"/>
      <c r="B862" s="57" t="s">
        <v>1679</v>
      </c>
      <c r="C862" s="58" t="s">
        <v>1680</v>
      </c>
      <c r="D862" s="59" t="s">
        <v>107</v>
      </c>
      <c r="E862" s="60">
        <v>77.0</v>
      </c>
      <c r="F862" s="61"/>
      <c r="G862" s="62">
        <f t="shared" si="109"/>
        <v>0</v>
      </c>
      <c r="O862" s="17"/>
    </row>
    <row r="863" ht="11.25" customHeight="1">
      <c r="A863" s="19"/>
      <c r="B863" s="57" t="s">
        <v>1681</v>
      </c>
      <c r="C863" s="58" t="s">
        <v>1682</v>
      </c>
      <c r="D863" s="59" t="s">
        <v>107</v>
      </c>
      <c r="E863" s="60">
        <v>19.0</v>
      </c>
      <c r="F863" s="61"/>
      <c r="G863" s="62">
        <f t="shared" si="109"/>
        <v>0</v>
      </c>
      <c r="O863" s="17"/>
    </row>
    <row r="864" ht="11.25" customHeight="1">
      <c r="A864" s="19"/>
      <c r="B864" s="57" t="s">
        <v>1683</v>
      </c>
      <c r="C864" s="58" t="s">
        <v>1684</v>
      </c>
      <c r="D864" s="59" t="s">
        <v>107</v>
      </c>
      <c r="E864" s="60">
        <v>15.0</v>
      </c>
      <c r="F864" s="61"/>
      <c r="G864" s="62">
        <f t="shared" si="109"/>
        <v>0</v>
      </c>
      <c r="O864" s="17"/>
    </row>
    <row r="865" ht="11.25" customHeight="1">
      <c r="A865" s="19"/>
      <c r="B865" s="57" t="s">
        <v>1685</v>
      </c>
      <c r="C865" s="58" t="s">
        <v>1686</v>
      </c>
      <c r="D865" s="59" t="s">
        <v>107</v>
      </c>
      <c r="E865" s="60">
        <v>3.0</v>
      </c>
      <c r="F865" s="61"/>
      <c r="G865" s="62">
        <f t="shared" si="109"/>
        <v>0</v>
      </c>
      <c r="O865" s="17"/>
    </row>
    <row r="866" ht="11.25" customHeight="1">
      <c r="A866" s="19"/>
      <c r="B866" s="57" t="s">
        <v>1687</v>
      </c>
      <c r="C866" s="58" t="s">
        <v>1688</v>
      </c>
      <c r="D866" s="59" t="s">
        <v>107</v>
      </c>
      <c r="E866" s="60">
        <v>116.0</v>
      </c>
      <c r="F866" s="61"/>
      <c r="G866" s="62">
        <f t="shared" si="109"/>
        <v>0</v>
      </c>
      <c r="O866" s="17"/>
    </row>
    <row r="867" ht="11.25" customHeight="1">
      <c r="A867" s="19"/>
      <c r="B867" s="57" t="s">
        <v>1689</v>
      </c>
      <c r="C867" s="58" t="s">
        <v>1690</v>
      </c>
      <c r="D867" s="59" t="s">
        <v>107</v>
      </c>
      <c r="E867" s="60">
        <v>7.0</v>
      </c>
      <c r="F867" s="61"/>
      <c r="G867" s="62">
        <f t="shared" si="109"/>
        <v>0</v>
      </c>
      <c r="O867" s="17"/>
    </row>
    <row r="868" ht="11.25" customHeight="1">
      <c r="A868" s="19"/>
      <c r="B868" s="57" t="s">
        <v>1691</v>
      </c>
      <c r="C868" s="58" t="s">
        <v>1692</v>
      </c>
      <c r="D868" s="59" t="s">
        <v>107</v>
      </c>
      <c r="E868" s="60">
        <v>4.0</v>
      </c>
      <c r="F868" s="61"/>
      <c r="G868" s="62">
        <f t="shared" si="109"/>
        <v>0</v>
      </c>
      <c r="O868" s="17"/>
    </row>
    <row r="869" ht="11.25" customHeight="1">
      <c r="A869" s="19"/>
      <c r="B869" s="57" t="s">
        <v>1693</v>
      </c>
      <c r="C869" s="58" t="s">
        <v>1694</v>
      </c>
      <c r="D869" s="59" t="s">
        <v>107</v>
      </c>
      <c r="E869" s="60">
        <v>297.0</v>
      </c>
      <c r="F869" s="61"/>
      <c r="G869" s="62">
        <f t="shared" si="109"/>
        <v>0</v>
      </c>
      <c r="O869" s="17"/>
    </row>
    <row r="870" ht="11.25" customHeight="1">
      <c r="A870" s="19"/>
      <c r="B870" s="57" t="s">
        <v>1695</v>
      </c>
      <c r="C870" s="58" t="s">
        <v>1696</v>
      </c>
      <c r="D870" s="59" t="s">
        <v>107</v>
      </c>
      <c r="E870" s="60">
        <v>28.0</v>
      </c>
      <c r="F870" s="61"/>
      <c r="G870" s="62">
        <f t="shared" si="109"/>
        <v>0</v>
      </c>
      <c r="O870" s="17"/>
    </row>
    <row r="871" ht="11.25" customHeight="1">
      <c r="A871" s="19"/>
      <c r="B871" s="57" t="s">
        <v>1697</v>
      </c>
      <c r="C871" s="58" t="s">
        <v>1698</v>
      </c>
      <c r="D871" s="59" t="s">
        <v>107</v>
      </c>
      <c r="E871" s="60">
        <v>24.0</v>
      </c>
      <c r="F871" s="61"/>
      <c r="G871" s="62">
        <f t="shared" si="109"/>
        <v>0</v>
      </c>
      <c r="O871" s="17"/>
    </row>
    <row r="872" ht="11.25" customHeight="1">
      <c r="A872" s="19"/>
      <c r="B872" s="57" t="s">
        <v>1699</v>
      </c>
      <c r="C872" s="58" t="s">
        <v>1700</v>
      </c>
      <c r="D872" s="59" t="s">
        <v>107</v>
      </c>
      <c r="E872" s="60">
        <v>34.0</v>
      </c>
      <c r="F872" s="61"/>
      <c r="G872" s="62">
        <f t="shared" si="109"/>
        <v>0</v>
      </c>
      <c r="O872" s="17"/>
    </row>
    <row r="873" ht="11.25" customHeight="1">
      <c r="A873" s="19"/>
      <c r="B873" s="57" t="s">
        <v>1701</v>
      </c>
      <c r="C873" s="58" t="s">
        <v>1702</v>
      </c>
      <c r="D873" s="59" t="s">
        <v>107</v>
      </c>
      <c r="E873" s="60">
        <v>21.0</v>
      </c>
      <c r="F873" s="61"/>
      <c r="G873" s="62">
        <f t="shared" si="109"/>
        <v>0</v>
      </c>
      <c r="O873" s="17"/>
    </row>
    <row r="874" ht="11.25" customHeight="1">
      <c r="A874" s="19"/>
      <c r="B874" s="57" t="s">
        <v>1703</v>
      </c>
      <c r="C874" s="58" t="s">
        <v>1704</v>
      </c>
      <c r="D874" s="59" t="s">
        <v>107</v>
      </c>
      <c r="E874" s="60">
        <v>5.0</v>
      </c>
      <c r="F874" s="61"/>
      <c r="G874" s="62">
        <f t="shared" si="109"/>
        <v>0</v>
      </c>
      <c r="O874" s="17"/>
    </row>
    <row r="875" ht="11.25" customHeight="1">
      <c r="A875" s="19"/>
      <c r="B875" s="57" t="s">
        <v>1705</v>
      </c>
      <c r="C875" s="58" t="s">
        <v>1706</v>
      </c>
      <c r="D875" s="59" t="s">
        <v>107</v>
      </c>
      <c r="E875" s="60">
        <v>92.0</v>
      </c>
      <c r="F875" s="61"/>
      <c r="G875" s="62">
        <f t="shared" si="109"/>
        <v>0</v>
      </c>
      <c r="O875" s="17"/>
    </row>
    <row r="876" ht="11.25" customHeight="1">
      <c r="A876" s="19"/>
      <c r="B876" s="57" t="s">
        <v>1707</v>
      </c>
      <c r="C876" s="58" t="s">
        <v>1708</v>
      </c>
      <c r="D876" s="59" t="s">
        <v>107</v>
      </c>
      <c r="E876" s="60">
        <v>15.0</v>
      </c>
      <c r="F876" s="61"/>
      <c r="G876" s="62">
        <f t="shared" si="109"/>
        <v>0</v>
      </c>
      <c r="O876" s="17"/>
    </row>
    <row r="877" ht="11.25" customHeight="1">
      <c r="A877" s="19"/>
      <c r="B877" s="57" t="s">
        <v>1709</v>
      </c>
      <c r="C877" s="58" t="s">
        <v>1710</v>
      </c>
      <c r="D877" s="59" t="s">
        <v>107</v>
      </c>
      <c r="E877" s="60">
        <v>7.0</v>
      </c>
      <c r="F877" s="61"/>
      <c r="G877" s="62">
        <f t="shared" si="109"/>
        <v>0</v>
      </c>
      <c r="O877" s="17"/>
    </row>
    <row r="878" ht="11.25" customHeight="1">
      <c r="A878" s="19"/>
      <c r="B878" s="57" t="s">
        <v>1711</v>
      </c>
      <c r="C878" s="58" t="s">
        <v>1712</v>
      </c>
      <c r="D878" s="59" t="s">
        <v>107</v>
      </c>
      <c r="E878" s="60">
        <v>2.0</v>
      </c>
      <c r="F878" s="61"/>
      <c r="G878" s="62">
        <f t="shared" si="109"/>
        <v>0</v>
      </c>
      <c r="O878" s="17"/>
    </row>
    <row r="879" ht="11.25" customHeight="1">
      <c r="A879" s="19"/>
      <c r="B879" s="57" t="s">
        <v>1713</v>
      </c>
      <c r="C879" s="58" t="s">
        <v>1714</v>
      </c>
      <c r="D879" s="59" t="s">
        <v>107</v>
      </c>
      <c r="E879" s="60">
        <v>30.0</v>
      </c>
      <c r="F879" s="61"/>
      <c r="G879" s="62">
        <f t="shared" si="109"/>
        <v>0</v>
      </c>
      <c r="O879" s="17"/>
    </row>
    <row r="880" ht="11.25" customHeight="1">
      <c r="A880" s="19"/>
      <c r="B880" s="57" t="s">
        <v>1715</v>
      </c>
      <c r="C880" s="58" t="s">
        <v>1716</v>
      </c>
      <c r="D880" s="59" t="s">
        <v>107</v>
      </c>
      <c r="E880" s="60">
        <v>12.0</v>
      </c>
      <c r="F880" s="61"/>
      <c r="G880" s="62">
        <f t="shared" si="109"/>
        <v>0</v>
      </c>
      <c r="O880" s="17"/>
    </row>
    <row r="881" ht="11.25" customHeight="1">
      <c r="A881" s="19"/>
      <c r="B881" s="57" t="s">
        <v>1717</v>
      </c>
      <c r="C881" s="58" t="s">
        <v>1718</v>
      </c>
      <c r="D881" s="59" t="s">
        <v>107</v>
      </c>
      <c r="E881" s="60">
        <v>3.0</v>
      </c>
      <c r="F881" s="61"/>
      <c r="G881" s="62">
        <f t="shared" si="109"/>
        <v>0</v>
      </c>
      <c r="O881" s="17"/>
    </row>
    <row r="882" ht="11.25" customHeight="1">
      <c r="A882" s="19"/>
      <c r="B882" s="57" t="s">
        <v>1719</v>
      </c>
      <c r="C882" s="58" t="s">
        <v>1720</v>
      </c>
      <c r="D882" s="59" t="s">
        <v>107</v>
      </c>
      <c r="E882" s="60">
        <v>4.0</v>
      </c>
      <c r="F882" s="61"/>
      <c r="G882" s="62">
        <f t="shared" si="109"/>
        <v>0</v>
      </c>
      <c r="O882" s="17"/>
    </row>
    <row r="883" ht="11.25" customHeight="1">
      <c r="A883" s="19"/>
      <c r="B883" s="57" t="s">
        <v>1721</v>
      </c>
      <c r="C883" s="58" t="s">
        <v>1722</v>
      </c>
      <c r="D883" s="59" t="s">
        <v>107</v>
      </c>
      <c r="E883" s="60">
        <v>4.0</v>
      </c>
      <c r="F883" s="61"/>
      <c r="G883" s="62">
        <f t="shared" si="109"/>
        <v>0</v>
      </c>
      <c r="O883" s="17"/>
    </row>
    <row r="884" ht="11.25" customHeight="1">
      <c r="A884" s="19"/>
      <c r="B884" s="57" t="s">
        <v>1723</v>
      </c>
      <c r="C884" s="58" t="s">
        <v>1724</v>
      </c>
      <c r="D884" s="59" t="s">
        <v>107</v>
      </c>
      <c r="E884" s="60">
        <v>7.0</v>
      </c>
      <c r="F884" s="61"/>
      <c r="G884" s="62">
        <f t="shared" si="109"/>
        <v>0</v>
      </c>
      <c r="O884" s="17"/>
    </row>
    <row r="885" ht="11.25" customHeight="1">
      <c r="A885" s="19"/>
      <c r="B885" s="57" t="s">
        <v>1725</v>
      </c>
      <c r="C885" s="58" t="s">
        <v>1726</v>
      </c>
      <c r="D885" s="59" t="s">
        <v>107</v>
      </c>
      <c r="E885" s="60">
        <v>2.0</v>
      </c>
      <c r="F885" s="61"/>
      <c r="G885" s="62">
        <f t="shared" si="109"/>
        <v>0</v>
      </c>
      <c r="O885" s="17"/>
    </row>
    <row r="886" ht="11.25" customHeight="1">
      <c r="A886" s="19"/>
      <c r="B886" s="57" t="s">
        <v>1727</v>
      </c>
      <c r="C886" s="58" t="s">
        <v>1728</v>
      </c>
      <c r="D886" s="59" t="s">
        <v>107</v>
      </c>
      <c r="E886" s="60">
        <v>1.0</v>
      </c>
      <c r="F886" s="61"/>
      <c r="G886" s="62">
        <f t="shared" si="109"/>
        <v>0</v>
      </c>
      <c r="O886" s="17"/>
    </row>
    <row r="887" ht="11.25" customHeight="1">
      <c r="A887" s="19"/>
      <c r="B887" s="57" t="s">
        <v>1729</v>
      </c>
      <c r="C887" s="58" t="s">
        <v>1730</v>
      </c>
      <c r="D887" s="59" t="s">
        <v>107</v>
      </c>
      <c r="E887" s="60">
        <v>3.0</v>
      </c>
      <c r="F887" s="61"/>
      <c r="G887" s="62">
        <f t="shared" si="109"/>
        <v>0</v>
      </c>
      <c r="O887" s="17"/>
    </row>
    <row r="888" ht="11.25" customHeight="1">
      <c r="A888" s="19"/>
      <c r="B888" s="57" t="s">
        <v>1731</v>
      </c>
      <c r="C888" s="58" t="s">
        <v>1732</v>
      </c>
      <c r="D888" s="59" t="s">
        <v>107</v>
      </c>
      <c r="E888" s="60">
        <v>1.0</v>
      </c>
      <c r="F888" s="61"/>
      <c r="G888" s="62">
        <f t="shared" si="109"/>
        <v>0</v>
      </c>
      <c r="O888" s="17"/>
    </row>
    <row r="889" ht="11.25" customHeight="1">
      <c r="A889" s="19"/>
      <c r="B889" s="57" t="s">
        <v>1733</v>
      </c>
      <c r="C889" s="58" t="s">
        <v>1734</v>
      </c>
      <c r="D889" s="59" t="s">
        <v>107</v>
      </c>
      <c r="E889" s="60">
        <v>1.0</v>
      </c>
      <c r="F889" s="61"/>
      <c r="G889" s="62">
        <f t="shared" si="109"/>
        <v>0</v>
      </c>
      <c r="O889" s="17"/>
    </row>
    <row r="890" ht="11.25" customHeight="1">
      <c r="A890" s="19"/>
      <c r="B890" s="57" t="s">
        <v>1735</v>
      </c>
      <c r="C890" s="58" t="s">
        <v>1736</v>
      </c>
      <c r="D890" s="59" t="s">
        <v>107</v>
      </c>
      <c r="E890" s="60">
        <v>1.0</v>
      </c>
      <c r="F890" s="61"/>
      <c r="G890" s="62">
        <f t="shared" si="109"/>
        <v>0</v>
      </c>
      <c r="O890" s="17"/>
    </row>
    <row r="891" ht="11.25" customHeight="1">
      <c r="A891" s="45"/>
      <c r="B891" s="46" t="s">
        <v>1737</v>
      </c>
      <c r="C891" s="47" t="s">
        <v>1738</v>
      </c>
      <c r="D891" s="48"/>
      <c r="E891" s="49"/>
      <c r="F891" s="49"/>
      <c r="G891" s="50">
        <f>SUM(G892:G903)</f>
        <v>0</v>
      </c>
      <c r="O891" s="17"/>
    </row>
    <row r="892" ht="11.25" customHeight="1">
      <c r="A892" s="19"/>
      <c r="B892" s="57" t="s">
        <v>1739</v>
      </c>
      <c r="C892" s="58" t="s">
        <v>1740</v>
      </c>
      <c r="D892" s="59" t="s">
        <v>100</v>
      </c>
      <c r="E892" s="60">
        <v>198.0</v>
      </c>
      <c r="F892" s="61"/>
      <c r="G892" s="62">
        <f t="shared" ref="G892:G903" si="110">ROUND(E892*F892,2)</f>
        <v>0</v>
      </c>
      <c r="O892" s="17"/>
    </row>
    <row r="893" ht="11.25" customHeight="1">
      <c r="A893" s="19"/>
      <c r="B893" s="57" t="s">
        <v>1741</v>
      </c>
      <c r="C893" s="58" t="s">
        <v>1742</v>
      </c>
      <c r="D893" s="59" t="s">
        <v>100</v>
      </c>
      <c r="E893" s="60">
        <v>35.0</v>
      </c>
      <c r="F893" s="61"/>
      <c r="G893" s="62">
        <f t="shared" si="110"/>
        <v>0</v>
      </c>
      <c r="O893" s="17"/>
    </row>
    <row r="894" ht="11.25" customHeight="1">
      <c r="A894" s="19"/>
      <c r="B894" s="57" t="s">
        <v>1743</v>
      </c>
      <c r="C894" s="58" t="s">
        <v>1744</v>
      </c>
      <c r="D894" s="59" t="s">
        <v>100</v>
      </c>
      <c r="E894" s="60">
        <v>4.0</v>
      </c>
      <c r="F894" s="61"/>
      <c r="G894" s="62">
        <f t="shared" si="110"/>
        <v>0</v>
      </c>
      <c r="O894" s="17"/>
    </row>
    <row r="895" ht="11.25" customHeight="1">
      <c r="A895" s="19"/>
      <c r="B895" s="57" t="s">
        <v>1745</v>
      </c>
      <c r="C895" s="58" t="s">
        <v>1746</v>
      </c>
      <c r="D895" s="59" t="s">
        <v>100</v>
      </c>
      <c r="E895" s="60">
        <v>144.0</v>
      </c>
      <c r="F895" s="61"/>
      <c r="G895" s="62">
        <f t="shared" si="110"/>
        <v>0</v>
      </c>
      <c r="O895" s="17"/>
    </row>
    <row r="896" ht="11.25" customHeight="1">
      <c r="A896" s="19"/>
      <c r="B896" s="57" t="s">
        <v>1747</v>
      </c>
      <c r="C896" s="58" t="s">
        <v>1748</v>
      </c>
      <c r="D896" s="59" t="s">
        <v>100</v>
      </c>
      <c r="E896" s="60">
        <v>29.0</v>
      </c>
      <c r="F896" s="61"/>
      <c r="G896" s="62">
        <f t="shared" si="110"/>
        <v>0</v>
      </c>
      <c r="O896" s="17"/>
    </row>
    <row r="897" ht="11.25" customHeight="1">
      <c r="A897" s="19"/>
      <c r="B897" s="57" t="s">
        <v>1749</v>
      </c>
      <c r="C897" s="58" t="s">
        <v>1750</v>
      </c>
      <c r="D897" s="59" t="s">
        <v>100</v>
      </c>
      <c r="E897" s="60">
        <v>20.0</v>
      </c>
      <c r="F897" s="61"/>
      <c r="G897" s="62">
        <f t="shared" si="110"/>
        <v>0</v>
      </c>
      <c r="O897" s="17"/>
    </row>
    <row r="898" ht="11.25" customHeight="1">
      <c r="A898" s="19"/>
      <c r="B898" s="57" t="s">
        <v>1751</v>
      </c>
      <c r="C898" s="58" t="s">
        <v>1752</v>
      </c>
      <c r="D898" s="59" t="s">
        <v>100</v>
      </c>
      <c r="E898" s="60">
        <v>2.0</v>
      </c>
      <c r="F898" s="61"/>
      <c r="G898" s="62">
        <f t="shared" si="110"/>
        <v>0</v>
      </c>
      <c r="O898" s="17"/>
    </row>
    <row r="899" ht="11.25" customHeight="1">
      <c r="A899" s="19"/>
      <c r="B899" s="57" t="s">
        <v>1753</v>
      </c>
      <c r="C899" s="58" t="s">
        <v>1754</v>
      </c>
      <c r="D899" s="59" t="s">
        <v>100</v>
      </c>
      <c r="E899" s="60">
        <v>4.0</v>
      </c>
      <c r="F899" s="61"/>
      <c r="G899" s="62">
        <f t="shared" si="110"/>
        <v>0</v>
      </c>
      <c r="O899" s="17"/>
    </row>
    <row r="900" ht="11.25" customHeight="1">
      <c r="A900" s="19"/>
      <c r="B900" s="57" t="s">
        <v>1755</v>
      </c>
      <c r="C900" s="58" t="s">
        <v>1756</v>
      </c>
      <c r="D900" s="59" t="s">
        <v>100</v>
      </c>
      <c r="E900" s="60">
        <v>2.0</v>
      </c>
      <c r="F900" s="61"/>
      <c r="G900" s="62">
        <f t="shared" si="110"/>
        <v>0</v>
      </c>
      <c r="O900" s="17"/>
    </row>
    <row r="901" ht="11.25" customHeight="1">
      <c r="A901" s="19"/>
      <c r="B901" s="57" t="s">
        <v>1757</v>
      </c>
      <c r="C901" s="58" t="s">
        <v>1758</v>
      </c>
      <c r="D901" s="59" t="s">
        <v>100</v>
      </c>
      <c r="E901" s="60">
        <v>231.0</v>
      </c>
      <c r="F901" s="61"/>
      <c r="G901" s="62">
        <f t="shared" si="110"/>
        <v>0</v>
      </c>
      <c r="O901" s="17"/>
    </row>
    <row r="902" ht="11.25" customHeight="1">
      <c r="A902" s="19"/>
      <c r="B902" s="57" t="s">
        <v>1759</v>
      </c>
      <c r="C902" s="58" t="s">
        <v>1760</v>
      </c>
      <c r="D902" s="59" t="s">
        <v>100</v>
      </c>
      <c r="E902" s="60">
        <v>139.0</v>
      </c>
      <c r="F902" s="61"/>
      <c r="G902" s="62">
        <f t="shared" si="110"/>
        <v>0</v>
      </c>
      <c r="O902" s="17"/>
    </row>
    <row r="903" ht="11.25" customHeight="1">
      <c r="A903" s="19"/>
      <c r="B903" s="57" t="s">
        <v>1761</v>
      </c>
      <c r="C903" s="58" t="s">
        <v>1762</v>
      </c>
      <c r="D903" s="59" t="s">
        <v>100</v>
      </c>
      <c r="E903" s="60">
        <v>10.0</v>
      </c>
      <c r="F903" s="61"/>
      <c r="G903" s="62">
        <f t="shared" si="110"/>
        <v>0</v>
      </c>
      <c r="O903" s="17"/>
    </row>
    <row r="904" ht="11.25" customHeight="1">
      <c r="A904" s="45"/>
      <c r="B904" s="46" t="s">
        <v>1763</v>
      </c>
      <c r="C904" s="47" t="s">
        <v>1764</v>
      </c>
      <c r="D904" s="48"/>
      <c r="E904" s="49"/>
      <c r="F904" s="49"/>
      <c r="G904" s="50">
        <f>SUM(G905:G911)</f>
        <v>0</v>
      </c>
      <c r="O904" s="17"/>
    </row>
    <row r="905" ht="11.25" customHeight="1">
      <c r="A905" s="19"/>
      <c r="B905" s="57" t="s">
        <v>1765</v>
      </c>
      <c r="C905" s="58" t="s">
        <v>1766</v>
      </c>
      <c r="D905" s="59" t="s">
        <v>100</v>
      </c>
      <c r="E905" s="60">
        <v>955.0</v>
      </c>
      <c r="F905" s="61"/>
      <c r="G905" s="62">
        <f t="shared" ref="G905:G911" si="111">ROUND(E905*F905,2)</f>
        <v>0</v>
      </c>
      <c r="O905" s="17"/>
    </row>
    <row r="906" ht="11.25" customHeight="1">
      <c r="A906" s="19"/>
      <c r="B906" s="57" t="s">
        <v>1767</v>
      </c>
      <c r="C906" s="58" t="s">
        <v>1768</v>
      </c>
      <c r="D906" s="59" t="s">
        <v>100</v>
      </c>
      <c r="E906" s="60">
        <v>95.0</v>
      </c>
      <c r="F906" s="61"/>
      <c r="G906" s="62">
        <f t="shared" si="111"/>
        <v>0</v>
      </c>
      <c r="O906" s="17"/>
    </row>
    <row r="907" ht="11.25" customHeight="1">
      <c r="A907" s="19"/>
      <c r="B907" s="57" t="s">
        <v>1769</v>
      </c>
      <c r="C907" s="58" t="s">
        <v>1770</v>
      </c>
      <c r="D907" s="59" t="s">
        <v>100</v>
      </c>
      <c r="E907" s="60">
        <v>58.0</v>
      </c>
      <c r="F907" s="61"/>
      <c r="G907" s="62">
        <f t="shared" si="111"/>
        <v>0</v>
      </c>
      <c r="O907" s="17"/>
    </row>
    <row r="908" ht="11.25" customHeight="1">
      <c r="A908" s="19"/>
      <c r="B908" s="57" t="s">
        <v>1771</v>
      </c>
      <c r="C908" s="58" t="s">
        <v>1772</v>
      </c>
      <c r="D908" s="59" t="s">
        <v>100</v>
      </c>
      <c r="E908" s="60">
        <v>437.0</v>
      </c>
      <c r="F908" s="61"/>
      <c r="G908" s="62">
        <f t="shared" si="111"/>
        <v>0</v>
      </c>
      <c r="O908" s="17"/>
    </row>
    <row r="909" ht="11.25" customHeight="1">
      <c r="A909" s="19"/>
      <c r="B909" s="57" t="s">
        <v>1773</v>
      </c>
      <c r="C909" s="58" t="s">
        <v>1774</v>
      </c>
      <c r="D909" s="59" t="s">
        <v>100</v>
      </c>
      <c r="E909" s="60">
        <v>55.0</v>
      </c>
      <c r="F909" s="61"/>
      <c r="G909" s="62">
        <f t="shared" si="111"/>
        <v>0</v>
      </c>
      <c r="O909" s="17"/>
    </row>
    <row r="910" ht="11.25" customHeight="1">
      <c r="A910" s="19"/>
      <c r="B910" s="57" t="s">
        <v>1775</v>
      </c>
      <c r="C910" s="58" t="s">
        <v>1776</v>
      </c>
      <c r="D910" s="59" t="s">
        <v>100</v>
      </c>
      <c r="E910" s="60">
        <v>2.0</v>
      </c>
      <c r="F910" s="61"/>
      <c r="G910" s="62">
        <f t="shared" si="111"/>
        <v>0</v>
      </c>
      <c r="O910" s="17"/>
    </row>
    <row r="911" ht="11.25" customHeight="1">
      <c r="A911" s="19"/>
      <c r="B911" s="57" t="s">
        <v>1777</v>
      </c>
      <c r="C911" s="58" t="s">
        <v>1778</v>
      </c>
      <c r="D911" s="59" t="s">
        <v>100</v>
      </c>
      <c r="E911" s="60">
        <v>3.0</v>
      </c>
      <c r="F911" s="61"/>
      <c r="G911" s="62">
        <f t="shared" si="111"/>
        <v>0</v>
      </c>
      <c r="O911" s="17"/>
    </row>
    <row r="912" ht="11.25" customHeight="1">
      <c r="A912" s="45"/>
      <c r="B912" s="46" t="s">
        <v>1779</v>
      </c>
      <c r="C912" s="47" t="s">
        <v>1780</v>
      </c>
      <c r="D912" s="48"/>
      <c r="E912" s="49"/>
      <c r="F912" s="49"/>
      <c r="G912" s="50">
        <f>SUM(G913:G914)</f>
        <v>0</v>
      </c>
      <c r="O912" s="17"/>
    </row>
    <row r="913" ht="11.25" customHeight="1">
      <c r="A913" s="19"/>
      <c r="B913" s="57" t="s">
        <v>1781</v>
      </c>
      <c r="C913" s="58" t="s">
        <v>1782</v>
      </c>
      <c r="D913" s="59" t="s">
        <v>100</v>
      </c>
      <c r="E913" s="60">
        <v>1.0</v>
      </c>
      <c r="F913" s="61"/>
      <c r="G913" s="62">
        <f t="shared" ref="G913:G914" si="112">ROUND(E913*F913,2)</f>
        <v>0</v>
      </c>
      <c r="O913" s="17"/>
    </row>
    <row r="914" ht="11.25" customHeight="1">
      <c r="A914" s="19"/>
      <c r="B914" s="57" t="s">
        <v>1783</v>
      </c>
      <c r="C914" s="58" t="s">
        <v>1784</v>
      </c>
      <c r="D914" s="59" t="s">
        <v>100</v>
      </c>
      <c r="E914" s="60">
        <v>1.0</v>
      </c>
      <c r="F914" s="61"/>
      <c r="G914" s="62">
        <f t="shared" si="112"/>
        <v>0</v>
      </c>
      <c r="O914" s="17"/>
    </row>
    <row r="915" ht="11.25" customHeight="1">
      <c r="A915" s="45"/>
      <c r="B915" s="46" t="s">
        <v>1785</v>
      </c>
      <c r="C915" s="47" t="s">
        <v>1786</v>
      </c>
      <c r="D915" s="48"/>
      <c r="E915" s="49"/>
      <c r="F915" s="49"/>
      <c r="G915" s="50">
        <f>SUM(G916:G917)</f>
        <v>0</v>
      </c>
      <c r="O915" s="17"/>
    </row>
    <row r="916" ht="11.25" customHeight="1">
      <c r="A916" s="19"/>
      <c r="B916" s="57" t="s">
        <v>1787</v>
      </c>
      <c r="C916" s="58" t="s">
        <v>1788</v>
      </c>
      <c r="D916" s="59" t="s">
        <v>122</v>
      </c>
      <c r="E916" s="60">
        <v>4936.6</v>
      </c>
      <c r="F916" s="61"/>
      <c r="G916" s="62">
        <f t="shared" ref="G916:G917" si="113">ROUND(E916*F916,2)</f>
        <v>0</v>
      </c>
      <c r="O916" s="17"/>
    </row>
    <row r="917" ht="11.25" customHeight="1">
      <c r="A917" s="19"/>
      <c r="B917" s="57" t="s">
        <v>1789</v>
      </c>
      <c r="C917" s="58" t="s">
        <v>1790</v>
      </c>
      <c r="D917" s="59" t="s">
        <v>122</v>
      </c>
      <c r="E917" s="60">
        <v>4936.6</v>
      </c>
      <c r="F917" s="61"/>
      <c r="G917" s="62">
        <f t="shared" si="113"/>
        <v>0</v>
      </c>
      <c r="O917" s="17"/>
    </row>
    <row r="918" ht="11.25" customHeight="1">
      <c r="A918" s="45"/>
      <c r="B918" s="46" t="s">
        <v>1791</v>
      </c>
      <c r="C918" s="47" t="s">
        <v>1792</v>
      </c>
      <c r="D918" s="48"/>
      <c r="E918" s="49"/>
      <c r="F918" s="49"/>
      <c r="G918" s="50">
        <f>SUM(G919:G920)</f>
        <v>0</v>
      </c>
      <c r="O918" s="17"/>
    </row>
    <row r="919" ht="11.25" customHeight="1">
      <c r="A919" s="19"/>
      <c r="B919" s="57" t="s">
        <v>1793</v>
      </c>
      <c r="C919" s="58" t="s">
        <v>1794</v>
      </c>
      <c r="D919" s="59" t="s">
        <v>122</v>
      </c>
      <c r="E919" s="60">
        <v>3664.79</v>
      </c>
      <c r="F919" s="61"/>
      <c r="G919" s="62">
        <f t="shared" ref="G919:G920" si="114">ROUND(E919*F919,2)</f>
        <v>0</v>
      </c>
      <c r="O919" s="17"/>
    </row>
    <row r="920" ht="11.25" customHeight="1">
      <c r="A920" s="19"/>
      <c r="B920" s="57" t="s">
        <v>1795</v>
      </c>
      <c r="C920" s="58" t="s">
        <v>1796</v>
      </c>
      <c r="D920" s="59" t="s">
        <v>122</v>
      </c>
      <c r="E920" s="60">
        <v>1271.81</v>
      </c>
      <c r="F920" s="61"/>
      <c r="G920" s="62">
        <f t="shared" si="114"/>
        <v>0</v>
      </c>
      <c r="O920" s="17"/>
    </row>
    <row r="921" ht="11.25" customHeight="1">
      <c r="A921" s="39"/>
      <c r="B921" s="40" t="s">
        <v>1797</v>
      </c>
      <c r="C921" s="41" t="s">
        <v>1798</v>
      </c>
      <c r="D921" s="42"/>
      <c r="E921" s="43"/>
      <c r="F921" s="43"/>
      <c r="G921" s="44">
        <f>G922+G925+G929+G938+G977+G1000+G1016+G1022+G1025</f>
        <v>0</v>
      </c>
      <c r="O921" s="17"/>
    </row>
    <row r="922" ht="11.25" customHeight="1">
      <c r="A922" s="45"/>
      <c r="B922" s="46" t="s">
        <v>1799</v>
      </c>
      <c r="C922" s="47" t="s">
        <v>1800</v>
      </c>
      <c r="D922" s="48"/>
      <c r="E922" s="49"/>
      <c r="F922" s="49"/>
      <c r="G922" s="50">
        <f>SUM(G923:G924)</f>
        <v>0</v>
      </c>
      <c r="O922" s="17"/>
    </row>
    <row r="923" ht="11.25" customHeight="1">
      <c r="A923" s="19"/>
      <c r="B923" s="57" t="s">
        <v>1801</v>
      </c>
      <c r="C923" s="58" t="s">
        <v>1802</v>
      </c>
      <c r="D923" s="59" t="s">
        <v>1615</v>
      </c>
      <c r="E923" s="60">
        <v>293.0</v>
      </c>
      <c r="F923" s="61"/>
      <c r="G923" s="62">
        <f t="shared" ref="G923:G924" si="115">ROUND(E923*F923,2)</f>
        <v>0</v>
      </c>
      <c r="O923" s="17"/>
    </row>
    <row r="924" ht="11.25" customHeight="1">
      <c r="A924" s="19"/>
      <c r="B924" s="57" t="s">
        <v>1803</v>
      </c>
      <c r="C924" s="58" t="s">
        <v>1804</v>
      </c>
      <c r="D924" s="59" t="s">
        <v>1615</v>
      </c>
      <c r="E924" s="60">
        <v>45.0</v>
      </c>
      <c r="F924" s="61"/>
      <c r="G924" s="62">
        <f t="shared" si="115"/>
        <v>0</v>
      </c>
      <c r="O924" s="17"/>
    </row>
    <row r="925" ht="11.25" customHeight="1">
      <c r="A925" s="45"/>
      <c r="B925" s="46" t="s">
        <v>1805</v>
      </c>
      <c r="C925" s="47" t="s">
        <v>1806</v>
      </c>
      <c r="D925" s="48"/>
      <c r="E925" s="49"/>
      <c r="F925" s="49"/>
      <c r="G925" s="50">
        <f>SUM(G926:G928)</f>
        <v>0</v>
      </c>
      <c r="O925" s="17"/>
    </row>
    <row r="926" ht="11.25" customHeight="1">
      <c r="A926" s="19"/>
      <c r="B926" s="57" t="s">
        <v>1807</v>
      </c>
      <c r="C926" s="58" t="s">
        <v>1625</v>
      </c>
      <c r="D926" s="59" t="s">
        <v>122</v>
      </c>
      <c r="E926" s="60">
        <v>983.88</v>
      </c>
      <c r="F926" s="61"/>
      <c r="G926" s="62">
        <f t="shared" ref="G926:G928" si="116">ROUND(E926*F926,2)</f>
        <v>0</v>
      </c>
      <c r="O926" s="17"/>
    </row>
    <row r="927" ht="11.25" customHeight="1">
      <c r="A927" s="19"/>
      <c r="B927" s="57" t="s">
        <v>1808</v>
      </c>
      <c r="C927" s="58" t="s">
        <v>1627</v>
      </c>
      <c r="D927" s="59" t="s">
        <v>122</v>
      </c>
      <c r="E927" s="60">
        <v>319.27</v>
      </c>
      <c r="F927" s="61"/>
      <c r="G927" s="62">
        <f t="shared" si="116"/>
        <v>0</v>
      </c>
      <c r="O927" s="17"/>
    </row>
    <row r="928" ht="11.25" customHeight="1">
      <c r="A928" s="19"/>
      <c r="B928" s="57" t="s">
        <v>1809</v>
      </c>
      <c r="C928" s="58" t="s">
        <v>1629</v>
      </c>
      <c r="D928" s="59" t="s">
        <v>122</v>
      </c>
      <c r="E928" s="60">
        <v>150.85</v>
      </c>
      <c r="F928" s="61"/>
      <c r="G928" s="62">
        <f t="shared" si="116"/>
        <v>0</v>
      </c>
      <c r="O928" s="17"/>
    </row>
    <row r="929" ht="11.25" customHeight="1">
      <c r="A929" s="45"/>
      <c r="B929" s="46" t="s">
        <v>1810</v>
      </c>
      <c r="C929" s="47" t="s">
        <v>1635</v>
      </c>
      <c r="D929" s="48"/>
      <c r="E929" s="49"/>
      <c r="F929" s="49"/>
      <c r="G929" s="50">
        <f>SUM(G930:G937)</f>
        <v>0</v>
      </c>
      <c r="O929" s="17"/>
    </row>
    <row r="930" ht="11.25" customHeight="1">
      <c r="A930" s="19"/>
      <c r="B930" s="57" t="s">
        <v>1811</v>
      </c>
      <c r="C930" s="58" t="s">
        <v>1625</v>
      </c>
      <c r="D930" s="59" t="s">
        <v>122</v>
      </c>
      <c r="E930" s="60">
        <v>100.11</v>
      </c>
      <c r="F930" s="61"/>
      <c r="G930" s="62">
        <f t="shared" ref="G930:G937" si="117">ROUND(E930*F930,2)</f>
        <v>0</v>
      </c>
      <c r="O930" s="17"/>
    </row>
    <row r="931" ht="11.25" customHeight="1">
      <c r="A931" s="19"/>
      <c r="B931" s="57" t="s">
        <v>1812</v>
      </c>
      <c r="C931" s="58" t="s">
        <v>1627</v>
      </c>
      <c r="D931" s="59" t="s">
        <v>122</v>
      </c>
      <c r="E931" s="60">
        <v>80.5</v>
      </c>
      <c r="F931" s="61"/>
      <c r="G931" s="62">
        <f t="shared" si="117"/>
        <v>0</v>
      </c>
      <c r="O931" s="17"/>
    </row>
    <row r="932" ht="11.25" customHeight="1">
      <c r="A932" s="19"/>
      <c r="B932" s="57" t="s">
        <v>1813</v>
      </c>
      <c r="C932" s="58" t="s">
        <v>1629</v>
      </c>
      <c r="D932" s="59" t="s">
        <v>122</v>
      </c>
      <c r="E932" s="60">
        <v>60.1</v>
      </c>
      <c r="F932" s="61"/>
      <c r="G932" s="62">
        <f t="shared" si="117"/>
        <v>0</v>
      </c>
      <c r="O932" s="17"/>
    </row>
    <row r="933" ht="11.25" customHeight="1">
      <c r="A933" s="19"/>
      <c r="B933" s="57" t="s">
        <v>1814</v>
      </c>
      <c r="C933" s="58" t="s">
        <v>1631</v>
      </c>
      <c r="D933" s="59" t="s">
        <v>122</v>
      </c>
      <c r="E933" s="60">
        <v>41.48</v>
      </c>
      <c r="F933" s="61"/>
      <c r="G933" s="62">
        <f t="shared" si="117"/>
        <v>0</v>
      </c>
      <c r="O933" s="17"/>
    </row>
    <row r="934" ht="11.25" customHeight="1">
      <c r="A934" s="19"/>
      <c r="B934" s="57" t="s">
        <v>1815</v>
      </c>
      <c r="C934" s="58" t="s">
        <v>1633</v>
      </c>
      <c r="D934" s="59" t="s">
        <v>122</v>
      </c>
      <c r="E934" s="60">
        <v>45.8</v>
      </c>
      <c r="F934" s="61"/>
      <c r="G934" s="62">
        <f t="shared" si="117"/>
        <v>0</v>
      </c>
      <c r="O934" s="17"/>
    </row>
    <row r="935" ht="11.25" customHeight="1">
      <c r="A935" s="19"/>
      <c r="B935" s="57" t="s">
        <v>1816</v>
      </c>
      <c r="C935" s="58" t="s">
        <v>1642</v>
      </c>
      <c r="D935" s="59" t="s">
        <v>122</v>
      </c>
      <c r="E935" s="60">
        <v>55.45</v>
      </c>
      <c r="F935" s="61"/>
      <c r="G935" s="62">
        <f t="shared" si="117"/>
        <v>0</v>
      </c>
      <c r="O935" s="17"/>
    </row>
    <row r="936" ht="11.25" customHeight="1">
      <c r="A936" s="19"/>
      <c r="B936" s="57" t="s">
        <v>1817</v>
      </c>
      <c r="C936" s="58" t="s">
        <v>1644</v>
      </c>
      <c r="D936" s="59" t="s">
        <v>122</v>
      </c>
      <c r="E936" s="60">
        <v>25.48</v>
      </c>
      <c r="F936" s="61"/>
      <c r="G936" s="62">
        <f t="shared" si="117"/>
        <v>0</v>
      </c>
      <c r="O936" s="17"/>
    </row>
    <row r="937" ht="11.25" customHeight="1">
      <c r="A937" s="19"/>
      <c r="B937" s="57" t="s">
        <v>1818</v>
      </c>
      <c r="C937" s="58" t="s">
        <v>1646</v>
      </c>
      <c r="D937" s="59" t="s">
        <v>122</v>
      </c>
      <c r="E937" s="60">
        <v>12.9</v>
      </c>
      <c r="F937" s="61"/>
      <c r="G937" s="62">
        <f t="shared" si="117"/>
        <v>0</v>
      </c>
      <c r="O937" s="17"/>
    </row>
    <row r="938" ht="11.25" customHeight="1">
      <c r="A938" s="45"/>
      <c r="B938" s="46" t="s">
        <v>1819</v>
      </c>
      <c r="C938" s="47" t="s">
        <v>1820</v>
      </c>
      <c r="D938" s="48"/>
      <c r="E938" s="49"/>
      <c r="F938" s="49"/>
      <c r="G938" s="50">
        <f>SUM(G939:G976)</f>
        <v>0</v>
      </c>
      <c r="O938" s="17"/>
    </row>
    <row r="939" ht="11.25" customHeight="1">
      <c r="A939" s="19"/>
      <c r="B939" s="57" t="s">
        <v>1821</v>
      </c>
      <c r="C939" s="58" t="s">
        <v>1652</v>
      </c>
      <c r="D939" s="59" t="s">
        <v>107</v>
      </c>
      <c r="E939" s="60">
        <v>112.0</v>
      </c>
      <c r="F939" s="61"/>
      <c r="G939" s="62">
        <f t="shared" ref="G939:G976" si="118">ROUND(E939*F939,2)</f>
        <v>0</v>
      </c>
      <c r="O939" s="17"/>
    </row>
    <row r="940" ht="11.25" customHeight="1">
      <c r="A940" s="19"/>
      <c r="B940" s="57" t="s">
        <v>1822</v>
      </c>
      <c r="C940" s="58" t="s">
        <v>1654</v>
      </c>
      <c r="D940" s="59" t="s">
        <v>107</v>
      </c>
      <c r="E940" s="60">
        <v>109.0</v>
      </c>
      <c r="F940" s="61"/>
      <c r="G940" s="62">
        <f t="shared" si="118"/>
        <v>0</v>
      </c>
      <c r="O940" s="17"/>
    </row>
    <row r="941" ht="11.25" customHeight="1">
      <c r="A941" s="19"/>
      <c r="B941" s="57" t="s">
        <v>1823</v>
      </c>
      <c r="C941" s="58" t="s">
        <v>1656</v>
      </c>
      <c r="D941" s="59" t="s">
        <v>107</v>
      </c>
      <c r="E941" s="60">
        <v>45.0</v>
      </c>
      <c r="F941" s="61"/>
      <c r="G941" s="62">
        <f t="shared" si="118"/>
        <v>0</v>
      </c>
      <c r="O941" s="17"/>
    </row>
    <row r="942" ht="11.25" customHeight="1">
      <c r="A942" s="19"/>
      <c r="B942" s="57" t="s">
        <v>1824</v>
      </c>
      <c r="C942" s="58" t="s">
        <v>1658</v>
      </c>
      <c r="D942" s="59" t="s">
        <v>107</v>
      </c>
      <c r="E942" s="60">
        <v>25.0</v>
      </c>
      <c r="F942" s="61"/>
      <c r="G942" s="62">
        <f t="shared" si="118"/>
        <v>0</v>
      </c>
      <c r="O942" s="17"/>
    </row>
    <row r="943" ht="11.25" customHeight="1">
      <c r="A943" s="19"/>
      <c r="B943" s="57" t="s">
        <v>1825</v>
      </c>
      <c r="C943" s="58" t="s">
        <v>1826</v>
      </c>
      <c r="D943" s="59" t="s">
        <v>107</v>
      </c>
      <c r="E943" s="60">
        <v>48.0</v>
      </c>
      <c r="F943" s="61"/>
      <c r="G943" s="62">
        <f t="shared" si="118"/>
        <v>0</v>
      </c>
      <c r="O943" s="17"/>
    </row>
    <row r="944" ht="11.25" customHeight="1">
      <c r="A944" s="19"/>
      <c r="B944" s="57" t="s">
        <v>1827</v>
      </c>
      <c r="C944" s="58" t="s">
        <v>1662</v>
      </c>
      <c r="D944" s="59" t="s">
        <v>107</v>
      </c>
      <c r="E944" s="60">
        <v>55.0</v>
      </c>
      <c r="F944" s="61"/>
      <c r="G944" s="62">
        <f t="shared" si="118"/>
        <v>0</v>
      </c>
      <c r="O944" s="17"/>
    </row>
    <row r="945" ht="11.25" customHeight="1">
      <c r="A945" s="19"/>
      <c r="B945" s="57" t="s">
        <v>1828</v>
      </c>
      <c r="C945" s="58" t="s">
        <v>1664</v>
      </c>
      <c r="D945" s="59" t="s">
        <v>107</v>
      </c>
      <c r="E945" s="60">
        <v>12.0</v>
      </c>
      <c r="F945" s="61"/>
      <c r="G945" s="62">
        <f t="shared" si="118"/>
        <v>0</v>
      </c>
      <c r="O945" s="17"/>
    </row>
    <row r="946" ht="11.25" customHeight="1">
      <c r="A946" s="19"/>
      <c r="B946" s="57" t="s">
        <v>1829</v>
      </c>
      <c r="C946" s="58" t="s">
        <v>1830</v>
      </c>
      <c r="D946" s="59" t="s">
        <v>107</v>
      </c>
      <c r="E946" s="60">
        <v>3.0</v>
      </c>
      <c r="F946" s="61"/>
      <c r="G946" s="62">
        <f t="shared" si="118"/>
        <v>0</v>
      </c>
      <c r="O946" s="17"/>
    </row>
    <row r="947" ht="11.25" customHeight="1">
      <c r="A947" s="19"/>
      <c r="B947" s="57" t="s">
        <v>1831</v>
      </c>
      <c r="C947" s="58" t="s">
        <v>1670</v>
      </c>
      <c r="D947" s="59" t="s">
        <v>107</v>
      </c>
      <c r="E947" s="60">
        <v>38.0</v>
      </c>
      <c r="F947" s="61"/>
      <c r="G947" s="62">
        <f t="shared" si="118"/>
        <v>0</v>
      </c>
      <c r="O947" s="17"/>
    </row>
    <row r="948" ht="11.25" customHeight="1">
      <c r="A948" s="19"/>
      <c r="B948" s="57" t="s">
        <v>1832</v>
      </c>
      <c r="C948" s="58" t="s">
        <v>1672</v>
      </c>
      <c r="D948" s="59" t="s">
        <v>107</v>
      </c>
      <c r="E948" s="60">
        <v>28.0</v>
      </c>
      <c r="F948" s="61"/>
      <c r="G948" s="62">
        <f t="shared" si="118"/>
        <v>0</v>
      </c>
      <c r="O948" s="17"/>
    </row>
    <row r="949" ht="11.25" customHeight="1">
      <c r="A949" s="19"/>
      <c r="B949" s="57" t="s">
        <v>1833</v>
      </c>
      <c r="C949" s="58" t="s">
        <v>1674</v>
      </c>
      <c r="D949" s="59" t="s">
        <v>107</v>
      </c>
      <c r="E949" s="60">
        <v>16.0</v>
      </c>
      <c r="F949" s="61"/>
      <c r="G949" s="62">
        <f t="shared" si="118"/>
        <v>0</v>
      </c>
      <c r="O949" s="17"/>
    </row>
    <row r="950" ht="11.25" customHeight="1">
      <c r="A950" s="19"/>
      <c r="B950" s="57" t="s">
        <v>1834</v>
      </c>
      <c r="C950" s="58" t="s">
        <v>1676</v>
      </c>
      <c r="D950" s="59" t="s">
        <v>107</v>
      </c>
      <c r="E950" s="60">
        <v>8.0</v>
      </c>
      <c r="F950" s="61"/>
      <c r="G950" s="62">
        <f t="shared" si="118"/>
        <v>0</v>
      </c>
      <c r="O950" s="17"/>
    </row>
    <row r="951" ht="11.25" customHeight="1">
      <c r="A951" s="19"/>
      <c r="B951" s="57" t="s">
        <v>1835</v>
      </c>
      <c r="C951" s="58" t="s">
        <v>1678</v>
      </c>
      <c r="D951" s="59" t="s">
        <v>107</v>
      </c>
      <c r="E951" s="60">
        <v>15.0</v>
      </c>
      <c r="F951" s="61"/>
      <c r="G951" s="62">
        <f t="shared" si="118"/>
        <v>0</v>
      </c>
      <c r="O951" s="17"/>
    </row>
    <row r="952" ht="11.25" customHeight="1">
      <c r="A952" s="19"/>
      <c r="B952" s="57" t="s">
        <v>1836</v>
      </c>
      <c r="C952" s="58" t="s">
        <v>1680</v>
      </c>
      <c r="D952" s="59" t="s">
        <v>107</v>
      </c>
      <c r="E952" s="60">
        <v>16.0</v>
      </c>
      <c r="F952" s="61"/>
      <c r="G952" s="62">
        <f t="shared" si="118"/>
        <v>0</v>
      </c>
      <c r="O952" s="17"/>
    </row>
    <row r="953" ht="11.25" customHeight="1">
      <c r="A953" s="19"/>
      <c r="B953" s="57" t="s">
        <v>1837</v>
      </c>
      <c r="C953" s="58" t="s">
        <v>1682</v>
      </c>
      <c r="D953" s="59" t="s">
        <v>107</v>
      </c>
      <c r="E953" s="60">
        <v>4.0</v>
      </c>
      <c r="F953" s="61"/>
      <c r="G953" s="62">
        <f t="shared" si="118"/>
        <v>0</v>
      </c>
      <c r="O953" s="17"/>
    </row>
    <row r="954" ht="11.25" customHeight="1">
      <c r="A954" s="19"/>
      <c r="B954" s="57" t="s">
        <v>1838</v>
      </c>
      <c r="C954" s="58" t="s">
        <v>1684</v>
      </c>
      <c r="D954" s="59" t="s">
        <v>107</v>
      </c>
      <c r="E954" s="60">
        <v>2.0</v>
      </c>
      <c r="F954" s="61"/>
      <c r="G954" s="62">
        <f t="shared" si="118"/>
        <v>0</v>
      </c>
      <c r="O954" s="17"/>
    </row>
    <row r="955" ht="11.25" customHeight="1">
      <c r="A955" s="19"/>
      <c r="B955" s="57" t="s">
        <v>1839</v>
      </c>
      <c r="C955" s="58" t="s">
        <v>1688</v>
      </c>
      <c r="D955" s="59" t="s">
        <v>107</v>
      </c>
      <c r="E955" s="60">
        <v>87.0</v>
      </c>
      <c r="F955" s="61"/>
      <c r="G955" s="62">
        <f t="shared" si="118"/>
        <v>0</v>
      </c>
      <c r="O955" s="17"/>
    </row>
    <row r="956" ht="11.25" customHeight="1">
      <c r="A956" s="19"/>
      <c r="B956" s="57" t="s">
        <v>1840</v>
      </c>
      <c r="C956" s="58" t="s">
        <v>1690</v>
      </c>
      <c r="D956" s="59" t="s">
        <v>107</v>
      </c>
      <c r="E956" s="60">
        <v>55.0</v>
      </c>
      <c r="F956" s="61"/>
      <c r="G956" s="62">
        <f t="shared" si="118"/>
        <v>0</v>
      </c>
      <c r="O956" s="17"/>
    </row>
    <row r="957" ht="11.25" customHeight="1">
      <c r="A957" s="19"/>
      <c r="B957" s="57" t="s">
        <v>1841</v>
      </c>
      <c r="C957" s="58" t="s">
        <v>1692</v>
      </c>
      <c r="D957" s="59" t="s">
        <v>107</v>
      </c>
      <c r="E957" s="60">
        <v>32.0</v>
      </c>
      <c r="F957" s="61"/>
      <c r="G957" s="62">
        <f t="shared" si="118"/>
        <v>0</v>
      </c>
      <c r="O957" s="17"/>
    </row>
    <row r="958" ht="11.25" customHeight="1">
      <c r="A958" s="19"/>
      <c r="B958" s="57" t="s">
        <v>1842</v>
      </c>
      <c r="C958" s="58" t="s">
        <v>1694</v>
      </c>
      <c r="D958" s="59" t="s">
        <v>107</v>
      </c>
      <c r="E958" s="60">
        <v>15.0</v>
      </c>
      <c r="F958" s="61"/>
      <c r="G958" s="62">
        <f t="shared" si="118"/>
        <v>0</v>
      </c>
      <c r="O958" s="17"/>
    </row>
    <row r="959" ht="11.25" customHeight="1">
      <c r="A959" s="19"/>
      <c r="B959" s="57" t="s">
        <v>1843</v>
      </c>
      <c r="C959" s="58" t="s">
        <v>1696</v>
      </c>
      <c r="D959" s="59" t="s">
        <v>107</v>
      </c>
      <c r="E959" s="60">
        <v>18.0</v>
      </c>
      <c r="F959" s="61"/>
      <c r="G959" s="62">
        <f t="shared" si="118"/>
        <v>0</v>
      </c>
      <c r="O959" s="17"/>
    </row>
    <row r="960" ht="11.25" customHeight="1">
      <c r="A960" s="19"/>
      <c r="B960" s="57" t="s">
        <v>1844</v>
      </c>
      <c r="C960" s="58" t="s">
        <v>1698</v>
      </c>
      <c r="D960" s="59" t="s">
        <v>107</v>
      </c>
      <c r="E960" s="60">
        <v>22.0</v>
      </c>
      <c r="F960" s="61"/>
      <c r="G960" s="62">
        <f t="shared" si="118"/>
        <v>0</v>
      </c>
      <c r="O960" s="17"/>
    </row>
    <row r="961" ht="11.25" customHeight="1">
      <c r="A961" s="19"/>
      <c r="B961" s="57" t="s">
        <v>1845</v>
      </c>
      <c r="C961" s="58" t="s">
        <v>1700</v>
      </c>
      <c r="D961" s="59" t="s">
        <v>107</v>
      </c>
      <c r="E961" s="60">
        <v>21.0</v>
      </c>
      <c r="F961" s="61"/>
      <c r="G961" s="62">
        <f t="shared" si="118"/>
        <v>0</v>
      </c>
      <c r="O961" s="17"/>
    </row>
    <row r="962" ht="11.25" customHeight="1">
      <c r="A962" s="19"/>
      <c r="B962" s="57" t="s">
        <v>1846</v>
      </c>
      <c r="C962" s="58" t="s">
        <v>1702</v>
      </c>
      <c r="D962" s="59" t="s">
        <v>107</v>
      </c>
      <c r="E962" s="60">
        <v>12.0</v>
      </c>
      <c r="F962" s="61"/>
      <c r="G962" s="62">
        <f t="shared" si="118"/>
        <v>0</v>
      </c>
      <c r="O962" s="17"/>
    </row>
    <row r="963" ht="11.25" customHeight="1">
      <c r="A963" s="19"/>
      <c r="B963" s="57" t="s">
        <v>1847</v>
      </c>
      <c r="C963" s="58" t="s">
        <v>1704</v>
      </c>
      <c r="D963" s="59" t="s">
        <v>107</v>
      </c>
      <c r="E963" s="60">
        <v>29.0</v>
      </c>
      <c r="F963" s="61"/>
      <c r="G963" s="62">
        <f t="shared" si="118"/>
        <v>0</v>
      </c>
      <c r="O963" s="17"/>
    </row>
    <row r="964" ht="11.25" customHeight="1">
      <c r="A964" s="19"/>
      <c r="B964" s="57" t="s">
        <v>1848</v>
      </c>
      <c r="C964" s="58" t="s">
        <v>1706</v>
      </c>
      <c r="D964" s="59" t="s">
        <v>107</v>
      </c>
      <c r="E964" s="60">
        <v>18.0</v>
      </c>
      <c r="F964" s="61"/>
      <c r="G964" s="62">
        <f t="shared" si="118"/>
        <v>0</v>
      </c>
      <c r="O964" s="17"/>
    </row>
    <row r="965" ht="11.25" customHeight="1">
      <c r="A965" s="19"/>
      <c r="B965" s="57" t="s">
        <v>1849</v>
      </c>
      <c r="C965" s="58" t="s">
        <v>1708</v>
      </c>
      <c r="D965" s="59" t="s">
        <v>107</v>
      </c>
      <c r="E965" s="60">
        <v>12.0</v>
      </c>
      <c r="F965" s="61"/>
      <c r="G965" s="62">
        <f t="shared" si="118"/>
        <v>0</v>
      </c>
      <c r="O965" s="17"/>
    </row>
    <row r="966" ht="11.25" customHeight="1">
      <c r="A966" s="19"/>
      <c r="B966" s="57" t="s">
        <v>1850</v>
      </c>
      <c r="C966" s="58" t="s">
        <v>1710</v>
      </c>
      <c r="D966" s="59" t="s">
        <v>107</v>
      </c>
      <c r="E966" s="60">
        <v>5.0</v>
      </c>
      <c r="F966" s="61"/>
      <c r="G966" s="62">
        <f t="shared" si="118"/>
        <v>0</v>
      </c>
      <c r="O966" s="17"/>
    </row>
    <row r="967" ht="11.25" customHeight="1">
      <c r="A967" s="19"/>
      <c r="B967" s="57" t="s">
        <v>1851</v>
      </c>
      <c r="C967" s="58" t="s">
        <v>1712</v>
      </c>
      <c r="D967" s="59" t="s">
        <v>107</v>
      </c>
      <c r="E967" s="60">
        <v>35.0</v>
      </c>
      <c r="F967" s="61"/>
      <c r="G967" s="62">
        <f t="shared" si="118"/>
        <v>0</v>
      </c>
      <c r="O967" s="17"/>
    </row>
    <row r="968" ht="11.25" customHeight="1">
      <c r="A968" s="19"/>
      <c r="B968" s="57" t="s">
        <v>1852</v>
      </c>
      <c r="C968" s="58" t="s">
        <v>1714</v>
      </c>
      <c r="D968" s="59" t="s">
        <v>107</v>
      </c>
      <c r="E968" s="60">
        <v>39.0</v>
      </c>
      <c r="F968" s="61"/>
      <c r="G968" s="62">
        <f t="shared" si="118"/>
        <v>0</v>
      </c>
      <c r="O968" s="17"/>
    </row>
    <row r="969" ht="11.25" customHeight="1">
      <c r="A969" s="19"/>
      <c r="B969" s="57" t="s">
        <v>1853</v>
      </c>
      <c r="C969" s="58" t="s">
        <v>1716</v>
      </c>
      <c r="D969" s="59" t="s">
        <v>107</v>
      </c>
      <c r="E969" s="60">
        <v>22.0</v>
      </c>
      <c r="F969" s="61"/>
      <c r="G969" s="62">
        <f t="shared" si="118"/>
        <v>0</v>
      </c>
      <c r="O969" s="17"/>
    </row>
    <row r="970" ht="11.25" customHeight="1">
      <c r="A970" s="19"/>
      <c r="B970" s="57" t="s">
        <v>1854</v>
      </c>
      <c r="C970" s="58" t="s">
        <v>1855</v>
      </c>
      <c r="D970" s="59" t="s">
        <v>107</v>
      </c>
      <c r="E970" s="60">
        <v>4.0</v>
      </c>
      <c r="F970" s="61"/>
      <c r="G970" s="62">
        <f t="shared" si="118"/>
        <v>0</v>
      </c>
      <c r="O970" s="17"/>
    </row>
    <row r="971" ht="11.25" customHeight="1">
      <c r="A971" s="19"/>
      <c r="B971" s="57" t="s">
        <v>1856</v>
      </c>
      <c r="C971" s="58" t="s">
        <v>1718</v>
      </c>
      <c r="D971" s="59" t="s">
        <v>107</v>
      </c>
      <c r="E971" s="60">
        <v>12.0</v>
      </c>
      <c r="F971" s="61"/>
      <c r="G971" s="62">
        <f t="shared" si="118"/>
        <v>0</v>
      </c>
      <c r="O971" s="17"/>
    </row>
    <row r="972" ht="11.25" customHeight="1">
      <c r="A972" s="19"/>
      <c r="B972" s="57" t="s">
        <v>1857</v>
      </c>
      <c r="C972" s="58" t="s">
        <v>1720</v>
      </c>
      <c r="D972" s="59" t="s">
        <v>107</v>
      </c>
      <c r="E972" s="60">
        <v>5.0</v>
      </c>
      <c r="F972" s="61"/>
      <c r="G972" s="62">
        <f t="shared" si="118"/>
        <v>0</v>
      </c>
      <c r="O972" s="17"/>
    </row>
    <row r="973" ht="11.25" customHeight="1">
      <c r="A973" s="19"/>
      <c r="B973" s="57" t="s">
        <v>1858</v>
      </c>
      <c r="C973" s="58" t="s">
        <v>1722</v>
      </c>
      <c r="D973" s="59" t="s">
        <v>107</v>
      </c>
      <c r="E973" s="60">
        <v>4.0</v>
      </c>
      <c r="F973" s="61"/>
      <c r="G973" s="62">
        <f t="shared" si="118"/>
        <v>0</v>
      </c>
      <c r="O973" s="17"/>
    </row>
    <row r="974" ht="11.25" customHeight="1">
      <c r="A974" s="19"/>
      <c r="B974" s="57" t="s">
        <v>1859</v>
      </c>
      <c r="C974" s="58" t="s">
        <v>1724</v>
      </c>
      <c r="D974" s="59" t="s">
        <v>107</v>
      </c>
      <c r="E974" s="60">
        <v>7.0</v>
      </c>
      <c r="F974" s="61"/>
      <c r="G974" s="62">
        <f t="shared" si="118"/>
        <v>0</v>
      </c>
      <c r="O974" s="17"/>
    </row>
    <row r="975" ht="11.25" customHeight="1">
      <c r="A975" s="19"/>
      <c r="B975" s="57" t="s">
        <v>1860</v>
      </c>
      <c r="C975" s="58" t="s">
        <v>1726</v>
      </c>
      <c r="D975" s="59" t="s">
        <v>107</v>
      </c>
      <c r="E975" s="60">
        <v>2.0</v>
      </c>
      <c r="F975" s="61"/>
      <c r="G975" s="62">
        <f t="shared" si="118"/>
        <v>0</v>
      </c>
      <c r="O975" s="17"/>
    </row>
    <row r="976" ht="11.25" customHeight="1">
      <c r="A976" s="19"/>
      <c r="B976" s="57" t="s">
        <v>1861</v>
      </c>
      <c r="C976" s="58" t="s">
        <v>1728</v>
      </c>
      <c r="D976" s="59" t="s">
        <v>107</v>
      </c>
      <c r="E976" s="60">
        <v>1.0</v>
      </c>
      <c r="F976" s="61"/>
      <c r="G976" s="62">
        <f t="shared" si="118"/>
        <v>0</v>
      </c>
      <c r="O976" s="17"/>
    </row>
    <row r="977" ht="11.25" customHeight="1">
      <c r="A977" s="45"/>
      <c r="B977" s="46" t="s">
        <v>1862</v>
      </c>
      <c r="C977" s="47" t="s">
        <v>1738</v>
      </c>
      <c r="D977" s="48"/>
      <c r="E977" s="49"/>
      <c r="F977" s="49"/>
      <c r="G977" s="50">
        <f>SUM(G978:G999)</f>
        <v>0</v>
      </c>
      <c r="O977" s="17"/>
    </row>
    <row r="978" ht="11.25" customHeight="1">
      <c r="A978" s="19"/>
      <c r="B978" s="57" t="s">
        <v>1863</v>
      </c>
      <c r="C978" s="58" t="s">
        <v>1740</v>
      </c>
      <c r="D978" s="59" t="s">
        <v>100</v>
      </c>
      <c r="E978" s="60">
        <v>228.0</v>
      </c>
      <c r="F978" s="61"/>
      <c r="G978" s="62">
        <f t="shared" ref="G978:G999" si="119">ROUND(E978*F978,2)</f>
        <v>0</v>
      </c>
      <c r="O978" s="17"/>
    </row>
    <row r="979" ht="11.25" customHeight="1">
      <c r="A979" s="19"/>
      <c r="B979" s="57" t="s">
        <v>1864</v>
      </c>
      <c r="C979" s="58" t="s">
        <v>1742</v>
      </c>
      <c r="D979" s="59" t="s">
        <v>100</v>
      </c>
      <c r="E979" s="60">
        <v>75.0</v>
      </c>
      <c r="F979" s="61"/>
      <c r="G979" s="62">
        <f t="shared" si="119"/>
        <v>0</v>
      </c>
      <c r="O979" s="17"/>
    </row>
    <row r="980" ht="11.25" customHeight="1">
      <c r="A980" s="19"/>
      <c r="B980" s="57" t="s">
        <v>1865</v>
      </c>
      <c r="C980" s="58" t="s">
        <v>1744</v>
      </c>
      <c r="D980" s="59" t="s">
        <v>100</v>
      </c>
      <c r="E980" s="60">
        <v>20.0</v>
      </c>
      <c r="F980" s="61"/>
      <c r="G980" s="62">
        <f t="shared" si="119"/>
        <v>0</v>
      </c>
      <c r="O980" s="17"/>
    </row>
    <row r="981" ht="11.25" customHeight="1">
      <c r="A981" s="19"/>
      <c r="B981" s="57" t="s">
        <v>1866</v>
      </c>
      <c r="C981" s="58" t="s">
        <v>1746</v>
      </c>
      <c r="D981" s="59" t="s">
        <v>100</v>
      </c>
      <c r="E981" s="60">
        <v>4.0</v>
      </c>
      <c r="F981" s="61"/>
      <c r="G981" s="62">
        <f t="shared" si="119"/>
        <v>0</v>
      </c>
      <c r="O981" s="17"/>
    </row>
    <row r="982" ht="11.25" customHeight="1">
      <c r="A982" s="19"/>
      <c r="B982" s="57" t="s">
        <v>1867</v>
      </c>
      <c r="C982" s="58" t="s">
        <v>1748</v>
      </c>
      <c r="D982" s="59" t="s">
        <v>100</v>
      </c>
      <c r="E982" s="60">
        <v>9.0</v>
      </c>
      <c r="F982" s="61"/>
      <c r="G982" s="62">
        <f t="shared" si="119"/>
        <v>0</v>
      </c>
      <c r="O982" s="17"/>
    </row>
    <row r="983" ht="11.25" customHeight="1">
      <c r="A983" s="19"/>
      <c r="B983" s="57" t="s">
        <v>1868</v>
      </c>
      <c r="C983" s="58" t="s">
        <v>1750</v>
      </c>
      <c r="D983" s="59" t="s">
        <v>100</v>
      </c>
      <c r="E983" s="60">
        <v>16.0</v>
      </c>
      <c r="F983" s="61"/>
      <c r="G983" s="62">
        <f t="shared" si="119"/>
        <v>0</v>
      </c>
      <c r="O983" s="17"/>
    </row>
    <row r="984" ht="11.25" customHeight="1">
      <c r="A984" s="19"/>
      <c r="B984" s="57" t="s">
        <v>1869</v>
      </c>
      <c r="C984" s="58" t="s">
        <v>1754</v>
      </c>
      <c r="D984" s="59" t="s">
        <v>100</v>
      </c>
      <c r="E984" s="60">
        <v>1.0</v>
      </c>
      <c r="F984" s="61"/>
      <c r="G984" s="62">
        <f t="shared" si="119"/>
        <v>0</v>
      </c>
      <c r="O984" s="17"/>
    </row>
    <row r="985" ht="11.25" customHeight="1">
      <c r="A985" s="19"/>
      <c r="B985" s="57" t="s">
        <v>1870</v>
      </c>
      <c r="C985" s="58" t="s">
        <v>1871</v>
      </c>
      <c r="D985" s="59" t="s">
        <v>100</v>
      </c>
      <c r="E985" s="60">
        <v>4.0</v>
      </c>
      <c r="F985" s="61"/>
      <c r="G985" s="62">
        <f t="shared" si="119"/>
        <v>0</v>
      </c>
      <c r="O985" s="17"/>
    </row>
    <row r="986" ht="11.25" customHeight="1">
      <c r="A986" s="19"/>
      <c r="B986" s="57" t="s">
        <v>1872</v>
      </c>
      <c r="C986" s="58" t="s">
        <v>1873</v>
      </c>
      <c r="D986" s="59" t="s">
        <v>100</v>
      </c>
      <c r="E986" s="60">
        <v>60.0</v>
      </c>
      <c r="F986" s="61"/>
      <c r="G986" s="62">
        <f t="shared" si="119"/>
        <v>0</v>
      </c>
      <c r="O986" s="17"/>
    </row>
    <row r="987" ht="11.25" customHeight="1">
      <c r="A987" s="19"/>
      <c r="B987" s="57" t="s">
        <v>1874</v>
      </c>
      <c r="C987" s="58" t="s">
        <v>1875</v>
      </c>
      <c r="D987" s="59" t="s">
        <v>100</v>
      </c>
      <c r="E987" s="60">
        <v>6.0</v>
      </c>
      <c r="F987" s="61"/>
      <c r="G987" s="62">
        <f t="shared" si="119"/>
        <v>0</v>
      </c>
      <c r="O987" s="17"/>
    </row>
    <row r="988" ht="11.25" customHeight="1">
      <c r="A988" s="19"/>
      <c r="B988" s="57" t="s">
        <v>1876</v>
      </c>
      <c r="C988" s="58" t="s">
        <v>1877</v>
      </c>
      <c r="D988" s="59" t="s">
        <v>107</v>
      </c>
      <c r="E988" s="60">
        <v>2.0</v>
      </c>
      <c r="F988" s="61"/>
      <c r="G988" s="62">
        <f t="shared" si="119"/>
        <v>0</v>
      </c>
      <c r="O988" s="17"/>
    </row>
    <row r="989" ht="11.25" customHeight="1">
      <c r="A989" s="19"/>
      <c r="B989" s="57" t="s">
        <v>1878</v>
      </c>
      <c r="C989" s="58" t="s">
        <v>1879</v>
      </c>
      <c r="D989" s="59" t="s">
        <v>100</v>
      </c>
      <c r="E989" s="60">
        <v>4.0</v>
      </c>
      <c r="F989" s="61"/>
      <c r="G989" s="62">
        <f t="shared" si="119"/>
        <v>0</v>
      </c>
      <c r="O989" s="17"/>
    </row>
    <row r="990" ht="11.25" customHeight="1">
      <c r="A990" s="19"/>
      <c r="B990" s="57" t="s">
        <v>1880</v>
      </c>
      <c r="C990" s="58" t="s">
        <v>1881</v>
      </c>
      <c r="D990" s="59" t="s">
        <v>100</v>
      </c>
      <c r="E990" s="60">
        <v>60.0</v>
      </c>
      <c r="F990" s="61"/>
      <c r="G990" s="62">
        <f t="shared" si="119"/>
        <v>0</v>
      </c>
      <c r="O990" s="17"/>
    </row>
    <row r="991" ht="11.25" customHeight="1">
      <c r="A991" s="19"/>
      <c r="B991" s="57" t="s">
        <v>1882</v>
      </c>
      <c r="C991" s="58" t="s">
        <v>1883</v>
      </c>
      <c r="D991" s="59" t="s">
        <v>100</v>
      </c>
      <c r="E991" s="60">
        <v>6.0</v>
      </c>
      <c r="F991" s="61"/>
      <c r="G991" s="62">
        <f t="shared" si="119"/>
        <v>0</v>
      </c>
      <c r="O991" s="17"/>
    </row>
    <row r="992" ht="11.25" customHeight="1">
      <c r="A992" s="19"/>
      <c r="B992" s="57" t="s">
        <v>1884</v>
      </c>
      <c r="C992" s="58" t="s">
        <v>1885</v>
      </c>
      <c r="D992" s="59" t="s">
        <v>100</v>
      </c>
      <c r="E992" s="60">
        <v>2.0</v>
      </c>
      <c r="F992" s="61"/>
      <c r="G992" s="62">
        <f t="shared" si="119"/>
        <v>0</v>
      </c>
      <c r="O992" s="17"/>
    </row>
    <row r="993" ht="11.25" customHeight="1">
      <c r="A993" s="19"/>
      <c r="B993" s="57" t="s">
        <v>1886</v>
      </c>
      <c r="C993" s="58" t="s">
        <v>1887</v>
      </c>
      <c r="D993" s="59" t="s">
        <v>100</v>
      </c>
      <c r="E993" s="60">
        <v>4.0</v>
      </c>
      <c r="F993" s="61"/>
      <c r="G993" s="62">
        <f t="shared" si="119"/>
        <v>0</v>
      </c>
      <c r="O993" s="17"/>
    </row>
    <row r="994" ht="11.25" customHeight="1">
      <c r="A994" s="19"/>
      <c r="B994" s="57" t="s">
        <v>1888</v>
      </c>
      <c r="C994" s="58" t="s">
        <v>1889</v>
      </c>
      <c r="D994" s="59" t="s">
        <v>100</v>
      </c>
      <c r="E994" s="60">
        <v>60.0</v>
      </c>
      <c r="F994" s="61"/>
      <c r="G994" s="62">
        <f t="shared" si="119"/>
        <v>0</v>
      </c>
      <c r="O994" s="17"/>
    </row>
    <row r="995" ht="11.25" customHeight="1">
      <c r="A995" s="19"/>
      <c r="B995" s="57" t="s">
        <v>1890</v>
      </c>
      <c r="C995" s="58" t="s">
        <v>1891</v>
      </c>
      <c r="D995" s="59" t="s">
        <v>100</v>
      </c>
      <c r="E995" s="60">
        <v>6.0</v>
      </c>
      <c r="F995" s="61"/>
      <c r="G995" s="62">
        <f t="shared" si="119"/>
        <v>0</v>
      </c>
      <c r="O995" s="17"/>
    </row>
    <row r="996" ht="11.25" customHeight="1">
      <c r="A996" s="19"/>
      <c r="B996" s="57" t="s">
        <v>1892</v>
      </c>
      <c r="C996" s="58" t="s">
        <v>1893</v>
      </c>
      <c r="D996" s="59" t="s">
        <v>100</v>
      </c>
      <c r="E996" s="60">
        <v>2.0</v>
      </c>
      <c r="F996" s="61"/>
      <c r="G996" s="62">
        <f t="shared" si="119"/>
        <v>0</v>
      </c>
      <c r="O996" s="17"/>
    </row>
    <row r="997" ht="11.25" customHeight="1">
      <c r="A997" s="19"/>
      <c r="B997" s="57" t="s">
        <v>1894</v>
      </c>
      <c r="C997" s="58" t="s">
        <v>1758</v>
      </c>
      <c r="D997" s="59" t="s">
        <v>100</v>
      </c>
      <c r="E997" s="60">
        <v>314.0</v>
      </c>
      <c r="F997" s="61"/>
      <c r="G997" s="62">
        <f t="shared" si="119"/>
        <v>0</v>
      </c>
      <c r="O997" s="17"/>
    </row>
    <row r="998" ht="11.25" customHeight="1">
      <c r="A998" s="19"/>
      <c r="B998" s="57" t="s">
        <v>1895</v>
      </c>
      <c r="C998" s="58" t="s">
        <v>1760</v>
      </c>
      <c r="D998" s="59" t="s">
        <v>100</v>
      </c>
      <c r="E998" s="60">
        <v>20.0</v>
      </c>
      <c r="F998" s="61"/>
      <c r="G998" s="62">
        <f t="shared" si="119"/>
        <v>0</v>
      </c>
      <c r="O998" s="17"/>
    </row>
    <row r="999" ht="11.25" customHeight="1">
      <c r="A999" s="19"/>
      <c r="B999" s="57" t="s">
        <v>1896</v>
      </c>
      <c r="C999" s="58" t="s">
        <v>1897</v>
      </c>
      <c r="D999" s="59" t="s">
        <v>100</v>
      </c>
      <c r="E999" s="60">
        <v>4.0</v>
      </c>
      <c r="F999" s="61"/>
      <c r="G999" s="62">
        <f t="shared" si="119"/>
        <v>0</v>
      </c>
      <c r="O999" s="17"/>
    </row>
    <row r="1000" ht="11.25" customHeight="1">
      <c r="A1000" s="45"/>
      <c r="B1000" s="46" t="s">
        <v>1898</v>
      </c>
      <c r="C1000" s="47" t="s">
        <v>1764</v>
      </c>
      <c r="D1000" s="48"/>
      <c r="E1000" s="49"/>
      <c r="F1000" s="49"/>
      <c r="G1000" s="50">
        <f>SUM(G1001:G1015)</f>
        <v>0</v>
      </c>
      <c r="O1000" s="17"/>
    </row>
    <row r="1001" ht="11.25" customHeight="1">
      <c r="A1001" s="19"/>
      <c r="B1001" s="57" t="s">
        <v>1899</v>
      </c>
      <c r="C1001" s="58" t="s">
        <v>1766</v>
      </c>
      <c r="D1001" s="59" t="s">
        <v>100</v>
      </c>
      <c r="E1001" s="60">
        <v>284.0</v>
      </c>
      <c r="F1001" s="61"/>
      <c r="G1001" s="62">
        <f t="shared" ref="G1001:G1015" si="120">ROUND(E1001*F1001,2)</f>
        <v>0</v>
      </c>
      <c r="O1001" s="17"/>
    </row>
    <row r="1002" ht="11.25" customHeight="1">
      <c r="A1002" s="19"/>
      <c r="B1002" s="57" t="s">
        <v>1900</v>
      </c>
      <c r="C1002" s="58" t="s">
        <v>1768</v>
      </c>
      <c r="D1002" s="59" t="s">
        <v>100</v>
      </c>
      <c r="E1002" s="60">
        <v>220.0</v>
      </c>
      <c r="F1002" s="61"/>
      <c r="G1002" s="62">
        <f t="shared" si="120"/>
        <v>0</v>
      </c>
      <c r="O1002" s="17"/>
    </row>
    <row r="1003" ht="11.25" customHeight="1">
      <c r="A1003" s="19"/>
      <c r="B1003" s="57" t="s">
        <v>1901</v>
      </c>
      <c r="C1003" s="58" t="s">
        <v>1770</v>
      </c>
      <c r="D1003" s="59" t="s">
        <v>100</v>
      </c>
      <c r="E1003" s="60">
        <v>101.0</v>
      </c>
      <c r="F1003" s="61"/>
      <c r="G1003" s="62">
        <f t="shared" si="120"/>
        <v>0</v>
      </c>
      <c r="O1003" s="17"/>
    </row>
    <row r="1004" ht="11.25" customHeight="1">
      <c r="A1004" s="19"/>
      <c r="B1004" s="57" t="s">
        <v>1902</v>
      </c>
      <c r="C1004" s="58" t="s">
        <v>1772</v>
      </c>
      <c r="D1004" s="59" t="s">
        <v>100</v>
      </c>
      <c r="E1004" s="60">
        <v>55.0</v>
      </c>
      <c r="F1004" s="61"/>
      <c r="G1004" s="62">
        <f t="shared" si="120"/>
        <v>0</v>
      </c>
      <c r="O1004" s="17"/>
    </row>
    <row r="1005" ht="11.25" customHeight="1">
      <c r="A1005" s="19"/>
      <c r="B1005" s="57" t="s">
        <v>1903</v>
      </c>
      <c r="C1005" s="58" t="s">
        <v>1774</v>
      </c>
      <c r="D1005" s="59" t="s">
        <v>100</v>
      </c>
      <c r="E1005" s="60">
        <v>42.0</v>
      </c>
      <c r="F1005" s="61"/>
      <c r="G1005" s="62">
        <f t="shared" si="120"/>
        <v>0</v>
      </c>
      <c r="O1005" s="17"/>
    </row>
    <row r="1006" ht="11.25" customHeight="1">
      <c r="A1006" s="19"/>
      <c r="B1006" s="57" t="s">
        <v>1904</v>
      </c>
      <c r="C1006" s="58" t="s">
        <v>1905</v>
      </c>
      <c r="D1006" s="59" t="s">
        <v>100</v>
      </c>
      <c r="E1006" s="60">
        <v>5.0</v>
      </c>
      <c r="F1006" s="61"/>
      <c r="G1006" s="62">
        <f t="shared" si="120"/>
        <v>0</v>
      </c>
      <c r="O1006" s="17"/>
    </row>
    <row r="1007" ht="11.25" customHeight="1">
      <c r="A1007" s="19"/>
      <c r="B1007" s="57" t="s">
        <v>1906</v>
      </c>
      <c r="C1007" s="58" t="s">
        <v>1907</v>
      </c>
      <c r="D1007" s="59" t="s">
        <v>100</v>
      </c>
      <c r="E1007" s="60">
        <v>4.0</v>
      </c>
      <c r="F1007" s="61"/>
      <c r="G1007" s="62">
        <f t="shared" si="120"/>
        <v>0</v>
      </c>
      <c r="O1007" s="17"/>
    </row>
    <row r="1008" ht="11.25" customHeight="1">
      <c r="A1008" s="19"/>
      <c r="B1008" s="57" t="s">
        <v>1908</v>
      </c>
      <c r="C1008" s="58" t="s">
        <v>1776</v>
      </c>
      <c r="D1008" s="59" t="s">
        <v>100</v>
      </c>
      <c r="E1008" s="60">
        <v>10.0</v>
      </c>
      <c r="F1008" s="61"/>
      <c r="G1008" s="62">
        <f t="shared" si="120"/>
        <v>0</v>
      </c>
      <c r="O1008" s="17"/>
    </row>
    <row r="1009" ht="11.25" customHeight="1">
      <c r="A1009" s="19"/>
      <c r="B1009" s="57" t="s">
        <v>1909</v>
      </c>
      <c r="C1009" s="58" t="s">
        <v>1910</v>
      </c>
      <c r="D1009" s="59" t="s">
        <v>100</v>
      </c>
      <c r="E1009" s="60">
        <v>8.0</v>
      </c>
      <c r="F1009" s="61"/>
      <c r="G1009" s="62">
        <f t="shared" si="120"/>
        <v>0</v>
      </c>
      <c r="O1009" s="17"/>
    </row>
    <row r="1010" ht="11.25" customHeight="1">
      <c r="A1010" s="19"/>
      <c r="B1010" s="57" t="s">
        <v>1911</v>
      </c>
      <c r="C1010" s="58" t="s">
        <v>1912</v>
      </c>
      <c r="D1010" s="59" t="s">
        <v>100</v>
      </c>
      <c r="E1010" s="60">
        <v>11.0</v>
      </c>
      <c r="F1010" s="61"/>
      <c r="G1010" s="62">
        <f t="shared" si="120"/>
        <v>0</v>
      </c>
      <c r="O1010" s="17"/>
    </row>
    <row r="1011" ht="11.25" customHeight="1">
      <c r="A1011" s="19"/>
      <c r="B1011" s="57" t="s">
        <v>1913</v>
      </c>
      <c r="C1011" s="58" t="s">
        <v>1914</v>
      </c>
      <c r="D1011" s="59" t="s">
        <v>100</v>
      </c>
      <c r="E1011" s="60">
        <v>8.0</v>
      </c>
      <c r="F1011" s="61"/>
      <c r="G1011" s="62">
        <f t="shared" si="120"/>
        <v>0</v>
      </c>
      <c r="O1011" s="17"/>
    </row>
    <row r="1012" ht="11.25" customHeight="1">
      <c r="A1012" s="19"/>
      <c r="B1012" s="57" t="s">
        <v>1915</v>
      </c>
      <c r="C1012" s="58" t="s">
        <v>1916</v>
      </c>
      <c r="D1012" s="59" t="s">
        <v>100</v>
      </c>
      <c r="E1012" s="60">
        <v>15.0</v>
      </c>
      <c r="F1012" s="61"/>
      <c r="G1012" s="62">
        <f t="shared" si="120"/>
        <v>0</v>
      </c>
      <c r="O1012" s="17"/>
    </row>
    <row r="1013" ht="11.25" customHeight="1">
      <c r="A1013" s="19"/>
      <c r="B1013" s="57" t="s">
        <v>1917</v>
      </c>
      <c r="C1013" s="58" t="s">
        <v>1918</v>
      </c>
      <c r="D1013" s="59" t="s">
        <v>100</v>
      </c>
      <c r="E1013" s="60">
        <v>8.0</v>
      </c>
      <c r="F1013" s="61"/>
      <c r="G1013" s="62">
        <f t="shared" si="120"/>
        <v>0</v>
      </c>
      <c r="O1013" s="17"/>
    </row>
    <row r="1014" ht="11.25" customHeight="1">
      <c r="A1014" s="19"/>
      <c r="B1014" s="57" t="s">
        <v>1919</v>
      </c>
      <c r="C1014" s="58" t="s">
        <v>1920</v>
      </c>
      <c r="D1014" s="59" t="s">
        <v>100</v>
      </c>
      <c r="E1014" s="60">
        <v>4.0</v>
      </c>
      <c r="F1014" s="61"/>
      <c r="G1014" s="62">
        <f t="shared" si="120"/>
        <v>0</v>
      </c>
      <c r="O1014" s="17"/>
    </row>
    <row r="1015" ht="11.25" customHeight="1">
      <c r="A1015" s="19"/>
      <c r="B1015" s="57" t="s">
        <v>1921</v>
      </c>
      <c r="C1015" s="58" t="s">
        <v>1922</v>
      </c>
      <c r="D1015" s="59" t="s">
        <v>122</v>
      </c>
      <c r="E1015" s="60">
        <v>4761.64</v>
      </c>
      <c r="F1015" s="61"/>
      <c r="G1015" s="62">
        <f t="shared" si="120"/>
        <v>0</v>
      </c>
      <c r="O1015" s="17"/>
    </row>
    <row r="1016" ht="11.25" customHeight="1">
      <c r="A1016" s="45"/>
      <c r="B1016" s="46" t="s">
        <v>1923</v>
      </c>
      <c r="C1016" s="47" t="s">
        <v>1780</v>
      </c>
      <c r="D1016" s="48"/>
      <c r="E1016" s="49"/>
      <c r="F1016" s="49"/>
      <c r="G1016" s="50">
        <f>SUM(G1017:G1021)</f>
        <v>0</v>
      </c>
      <c r="O1016" s="17"/>
    </row>
    <row r="1017" ht="11.25" customHeight="1">
      <c r="A1017" s="19"/>
      <c r="B1017" s="57" t="s">
        <v>1924</v>
      </c>
      <c r="C1017" s="58" t="s">
        <v>1925</v>
      </c>
      <c r="D1017" s="59" t="s">
        <v>146</v>
      </c>
      <c r="E1017" s="60">
        <v>1.0</v>
      </c>
      <c r="F1017" s="61"/>
      <c r="G1017" s="62">
        <f t="shared" ref="G1017:G1021" si="121">ROUND(E1017*F1017,2)</f>
        <v>0</v>
      </c>
      <c r="O1017" s="17"/>
    </row>
    <row r="1018" ht="11.25" customHeight="1">
      <c r="A1018" s="19"/>
      <c r="B1018" s="57" t="s">
        <v>1926</v>
      </c>
      <c r="C1018" s="58" t="s">
        <v>1927</v>
      </c>
      <c r="D1018" s="59" t="s">
        <v>100</v>
      </c>
      <c r="E1018" s="60">
        <v>1.0</v>
      </c>
      <c r="F1018" s="61"/>
      <c r="G1018" s="62">
        <f t="shared" si="121"/>
        <v>0</v>
      </c>
      <c r="O1018" s="17"/>
    </row>
    <row r="1019" ht="11.25" customHeight="1">
      <c r="A1019" s="19"/>
      <c r="B1019" s="57" t="s">
        <v>1928</v>
      </c>
      <c r="C1019" s="58" t="s">
        <v>1929</v>
      </c>
      <c r="D1019" s="59" t="s">
        <v>100</v>
      </c>
      <c r="E1019" s="60">
        <v>2.0</v>
      </c>
      <c r="F1019" s="61"/>
      <c r="G1019" s="62">
        <f t="shared" si="121"/>
        <v>0</v>
      </c>
      <c r="O1019" s="17"/>
    </row>
    <row r="1020" ht="11.25" customHeight="1">
      <c r="A1020" s="19"/>
      <c r="B1020" s="57" t="s">
        <v>1930</v>
      </c>
      <c r="C1020" s="58" t="s">
        <v>1931</v>
      </c>
      <c r="D1020" s="59" t="s">
        <v>146</v>
      </c>
      <c r="E1020" s="60">
        <v>1.0</v>
      </c>
      <c r="F1020" s="61"/>
      <c r="G1020" s="62">
        <f t="shared" si="121"/>
        <v>0</v>
      </c>
      <c r="O1020" s="17"/>
    </row>
    <row r="1021" ht="11.25" customHeight="1">
      <c r="A1021" s="19"/>
      <c r="B1021" s="57" t="s">
        <v>1932</v>
      </c>
      <c r="C1021" s="58" t="s">
        <v>1933</v>
      </c>
      <c r="D1021" s="59" t="s">
        <v>100</v>
      </c>
      <c r="E1021" s="60">
        <v>64.0</v>
      </c>
      <c r="F1021" s="61"/>
      <c r="G1021" s="62">
        <f t="shared" si="121"/>
        <v>0</v>
      </c>
      <c r="O1021" s="17"/>
    </row>
    <row r="1022" ht="11.25" customHeight="1">
      <c r="A1022" s="45"/>
      <c r="B1022" s="46" t="s">
        <v>1934</v>
      </c>
      <c r="C1022" s="47" t="s">
        <v>1786</v>
      </c>
      <c r="D1022" s="48"/>
      <c r="E1022" s="49"/>
      <c r="F1022" s="49"/>
      <c r="G1022" s="50">
        <f>SUM(G1023:G1024)</f>
        <v>0</v>
      </c>
      <c r="O1022" s="17"/>
    </row>
    <row r="1023" ht="11.25" customHeight="1">
      <c r="A1023" s="19"/>
      <c r="B1023" s="57" t="s">
        <v>1935</v>
      </c>
      <c r="C1023" s="58" t="s">
        <v>1936</v>
      </c>
      <c r="D1023" s="59" t="s">
        <v>122</v>
      </c>
      <c r="E1023" s="60">
        <v>4761.64</v>
      </c>
      <c r="F1023" s="61"/>
      <c r="G1023" s="62">
        <f t="shared" ref="G1023:G1024" si="122">ROUND(E1023*F1023,2)</f>
        <v>0</v>
      </c>
      <c r="O1023" s="17"/>
    </row>
    <row r="1024" ht="11.25" customHeight="1">
      <c r="A1024" s="19"/>
      <c r="B1024" s="57" t="s">
        <v>1937</v>
      </c>
      <c r="C1024" s="58" t="s">
        <v>1938</v>
      </c>
      <c r="D1024" s="59" t="s">
        <v>122</v>
      </c>
      <c r="E1024" s="60">
        <v>4761.64</v>
      </c>
      <c r="F1024" s="61"/>
      <c r="G1024" s="62">
        <f t="shared" si="122"/>
        <v>0</v>
      </c>
      <c r="O1024" s="17"/>
    </row>
    <row r="1025" ht="11.25" customHeight="1">
      <c r="A1025" s="45"/>
      <c r="B1025" s="46" t="s">
        <v>1939</v>
      </c>
      <c r="C1025" s="47" t="s">
        <v>1792</v>
      </c>
      <c r="D1025" s="48"/>
      <c r="E1025" s="49"/>
      <c r="F1025" s="49"/>
      <c r="G1025" s="50">
        <f>SUM(G1026:G1027)</f>
        <v>0</v>
      </c>
      <c r="O1025" s="17"/>
    </row>
    <row r="1026" ht="11.25" customHeight="1">
      <c r="A1026" s="19"/>
      <c r="B1026" s="57" t="s">
        <v>1940</v>
      </c>
      <c r="C1026" s="58" t="s">
        <v>1941</v>
      </c>
      <c r="D1026" s="59" t="s">
        <v>122</v>
      </c>
      <c r="E1026" s="60">
        <v>3571.23</v>
      </c>
      <c r="F1026" s="61"/>
      <c r="G1026" s="62">
        <f t="shared" ref="G1026:G1027" si="123">ROUND(E1026*F1026,2)</f>
        <v>0</v>
      </c>
      <c r="O1026" s="17"/>
    </row>
    <row r="1027" ht="11.25" customHeight="1">
      <c r="A1027" s="19"/>
      <c r="B1027" s="57" t="s">
        <v>1942</v>
      </c>
      <c r="C1027" s="58" t="s">
        <v>1943</v>
      </c>
      <c r="D1027" s="59" t="s">
        <v>122</v>
      </c>
      <c r="E1027" s="60">
        <v>1190.41</v>
      </c>
      <c r="F1027" s="61"/>
      <c r="G1027" s="62">
        <f t="shared" si="123"/>
        <v>0</v>
      </c>
      <c r="O1027" s="17"/>
    </row>
    <row r="1028" ht="11.25" customHeight="1">
      <c r="A1028" s="39"/>
      <c r="B1028" s="40" t="s">
        <v>1944</v>
      </c>
      <c r="C1028" s="41" t="s">
        <v>1945</v>
      </c>
      <c r="D1028" s="42"/>
      <c r="E1028" s="43"/>
      <c r="F1028" s="43"/>
      <c r="G1028" s="44">
        <f>G1029+G1038+G1042+G1089+G1098+G1115+G1134+G1137+G1139</f>
        <v>0</v>
      </c>
      <c r="O1028" s="17"/>
    </row>
    <row r="1029" ht="11.25" customHeight="1">
      <c r="A1029" s="45"/>
      <c r="B1029" s="46" t="s">
        <v>1946</v>
      </c>
      <c r="C1029" s="47" t="s">
        <v>1947</v>
      </c>
      <c r="D1029" s="48"/>
      <c r="E1029" s="49"/>
      <c r="F1029" s="49"/>
      <c r="G1029" s="50">
        <f>SUM(G1030:G1037)</f>
        <v>0</v>
      </c>
      <c r="O1029" s="17"/>
    </row>
    <row r="1030" ht="11.25" customHeight="1">
      <c r="A1030" s="19"/>
      <c r="B1030" s="57" t="s">
        <v>1948</v>
      </c>
      <c r="C1030" s="58" t="s">
        <v>1949</v>
      </c>
      <c r="D1030" s="59" t="s">
        <v>122</v>
      </c>
      <c r="E1030" s="60">
        <v>3377.47</v>
      </c>
      <c r="F1030" s="61"/>
      <c r="G1030" s="62">
        <f t="shared" ref="G1030:G1037" si="124">ROUND(E1030*F1030,2)</f>
        <v>0</v>
      </c>
      <c r="O1030" s="17"/>
    </row>
    <row r="1031" ht="11.25" customHeight="1">
      <c r="A1031" s="19"/>
      <c r="B1031" s="57" t="s">
        <v>1950</v>
      </c>
      <c r="C1031" s="58" t="s">
        <v>1951</v>
      </c>
      <c r="D1031" s="59" t="s">
        <v>122</v>
      </c>
      <c r="E1031" s="60">
        <v>257.25</v>
      </c>
      <c r="F1031" s="61"/>
      <c r="G1031" s="62">
        <f t="shared" si="124"/>
        <v>0</v>
      </c>
      <c r="O1031" s="17"/>
    </row>
    <row r="1032" ht="11.25" customHeight="1">
      <c r="A1032" s="19"/>
      <c r="B1032" s="57" t="s">
        <v>1952</v>
      </c>
      <c r="C1032" s="58" t="s">
        <v>1953</v>
      </c>
      <c r="D1032" s="59" t="s">
        <v>122</v>
      </c>
      <c r="E1032" s="60">
        <v>346.6</v>
      </c>
      <c r="F1032" s="61"/>
      <c r="G1032" s="62">
        <f t="shared" si="124"/>
        <v>0</v>
      </c>
      <c r="O1032" s="17"/>
    </row>
    <row r="1033" ht="11.25" customHeight="1">
      <c r="A1033" s="19"/>
      <c r="B1033" s="57" t="s">
        <v>1954</v>
      </c>
      <c r="C1033" s="58" t="s">
        <v>1955</v>
      </c>
      <c r="D1033" s="59" t="s">
        <v>122</v>
      </c>
      <c r="E1033" s="60">
        <v>525.6</v>
      </c>
      <c r="F1033" s="61"/>
      <c r="G1033" s="62">
        <f t="shared" si="124"/>
        <v>0</v>
      </c>
      <c r="O1033" s="17"/>
    </row>
    <row r="1034" ht="11.25" customHeight="1">
      <c r="A1034" s="19"/>
      <c r="B1034" s="57" t="s">
        <v>1956</v>
      </c>
      <c r="C1034" s="58" t="s">
        <v>1957</v>
      </c>
      <c r="D1034" s="59" t="s">
        <v>122</v>
      </c>
      <c r="E1034" s="60">
        <v>696.8</v>
      </c>
      <c r="F1034" s="61"/>
      <c r="G1034" s="62">
        <f t="shared" si="124"/>
        <v>0</v>
      </c>
      <c r="O1034" s="17"/>
    </row>
    <row r="1035" ht="11.25" customHeight="1">
      <c r="A1035" s="19"/>
      <c r="B1035" s="57" t="s">
        <v>1958</v>
      </c>
      <c r="C1035" s="58" t="s">
        <v>1959</v>
      </c>
      <c r="D1035" s="59" t="s">
        <v>122</v>
      </c>
      <c r="E1035" s="60">
        <v>315.15</v>
      </c>
      <c r="F1035" s="61"/>
      <c r="G1035" s="62">
        <f t="shared" si="124"/>
        <v>0</v>
      </c>
      <c r="O1035" s="17"/>
    </row>
    <row r="1036" ht="11.25" customHeight="1">
      <c r="A1036" s="19"/>
      <c r="B1036" s="57" t="s">
        <v>1960</v>
      </c>
      <c r="C1036" s="58" t="s">
        <v>1961</v>
      </c>
      <c r="D1036" s="59" t="s">
        <v>122</v>
      </c>
      <c r="E1036" s="60">
        <v>394.91</v>
      </c>
      <c r="F1036" s="61"/>
      <c r="G1036" s="62">
        <f t="shared" si="124"/>
        <v>0</v>
      </c>
      <c r="O1036" s="17"/>
    </row>
    <row r="1037" ht="11.25" customHeight="1">
      <c r="A1037" s="19"/>
      <c r="B1037" s="57" t="s">
        <v>1962</v>
      </c>
      <c r="C1037" s="58" t="s">
        <v>1963</v>
      </c>
      <c r="D1037" s="59" t="s">
        <v>122</v>
      </c>
      <c r="E1037" s="60">
        <v>444.63</v>
      </c>
      <c r="F1037" s="61"/>
      <c r="G1037" s="62">
        <f t="shared" si="124"/>
        <v>0</v>
      </c>
      <c r="O1037" s="17"/>
    </row>
    <row r="1038" ht="11.25" customHeight="1">
      <c r="A1038" s="45"/>
      <c r="B1038" s="46" t="s">
        <v>1964</v>
      </c>
      <c r="C1038" s="47" t="s">
        <v>1635</v>
      </c>
      <c r="D1038" s="48"/>
      <c r="E1038" s="49"/>
      <c r="F1038" s="49"/>
      <c r="G1038" s="50">
        <f>SUM(G1039:G1041)</f>
        <v>0</v>
      </c>
      <c r="O1038" s="17"/>
    </row>
    <row r="1039" ht="11.25" customHeight="1">
      <c r="A1039" s="19"/>
      <c r="B1039" s="57" t="s">
        <v>1965</v>
      </c>
      <c r="C1039" s="58" t="s">
        <v>1966</v>
      </c>
      <c r="D1039" s="59" t="s">
        <v>122</v>
      </c>
      <c r="E1039" s="60">
        <v>65.55</v>
      </c>
      <c r="F1039" s="61"/>
      <c r="G1039" s="62">
        <f t="shared" ref="G1039:G1041" si="125">ROUND(E1039*F1039,2)</f>
        <v>0</v>
      </c>
      <c r="O1039" s="17"/>
    </row>
    <row r="1040" ht="11.25" customHeight="1">
      <c r="A1040" s="19"/>
      <c r="B1040" s="57" t="s">
        <v>1967</v>
      </c>
      <c r="C1040" s="58" t="s">
        <v>1968</v>
      </c>
      <c r="D1040" s="59" t="s">
        <v>122</v>
      </c>
      <c r="E1040" s="60">
        <v>18.3</v>
      </c>
      <c r="F1040" s="61"/>
      <c r="G1040" s="62">
        <f t="shared" si="125"/>
        <v>0</v>
      </c>
      <c r="O1040" s="17"/>
    </row>
    <row r="1041" ht="11.25" customHeight="1">
      <c r="A1041" s="19"/>
      <c r="B1041" s="57" t="s">
        <v>1969</v>
      </c>
      <c r="C1041" s="58" t="s">
        <v>1970</v>
      </c>
      <c r="D1041" s="59" t="s">
        <v>122</v>
      </c>
      <c r="E1041" s="60">
        <v>85.76</v>
      </c>
      <c r="F1041" s="61"/>
      <c r="G1041" s="62">
        <f t="shared" si="125"/>
        <v>0</v>
      </c>
      <c r="O1041" s="17"/>
    </row>
    <row r="1042" ht="11.25" customHeight="1">
      <c r="A1042" s="45"/>
      <c r="B1042" s="46" t="s">
        <v>1971</v>
      </c>
      <c r="C1042" s="47" t="s">
        <v>1972</v>
      </c>
      <c r="D1042" s="48"/>
      <c r="E1042" s="49"/>
      <c r="F1042" s="49"/>
      <c r="G1042" s="50">
        <f>SUM(G1043:G1088)</f>
        <v>0</v>
      </c>
      <c r="O1042" s="17"/>
    </row>
    <row r="1043" ht="11.25" customHeight="1">
      <c r="A1043" s="19"/>
      <c r="B1043" s="57" t="s">
        <v>1973</v>
      </c>
      <c r="C1043" s="58" t="s">
        <v>1974</v>
      </c>
      <c r="D1043" s="59" t="s">
        <v>107</v>
      </c>
      <c r="E1043" s="60">
        <v>360.0</v>
      </c>
      <c r="F1043" s="61"/>
      <c r="G1043" s="62">
        <f t="shared" ref="G1043:G1088" si="126">ROUND(E1043*F1043,2)</f>
        <v>0</v>
      </c>
      <c r="O1043" s="17"/>
    </row>
    <row r="1044" ht="11.25" customHeight="1">
      <c r="A1044" s="19"/>
      <c r="B1044" s="57" t="s">
        <v>1975</v>
      </c>
      <c r="C1044" s="58" t="s">
        <v>1976</v>
      </c>
      <c r="D1044" s="59" t="s">
        <v>107</v>
      </c>
      <c r="E1044" s="60">
        <v>41.0</v>
      </c>
      <c r="F1044" s="61"/>
      <c r="G1044" s="62">
        <f t="shared" si="126"/>
        <v>0</v>
      </c>
      <c r="O1044" s="17"/>
    </row>
    <row r="1045" ht="11.25" customHeight="1">
      <c r="A1045" s="19"/>
      <c r="B1045" s="57" t="s">
        <v>1977</v>
      </c>
      <c r="C1045" s="58" t="s">
        <v>1978</v>
      </c>
      <c r="D1045" s="59" t="s">
        <v>107</v>
      </c>
      <c r="E1045" s="60">
        <v>50.0</v>
      </c>
      <c r="F1045" s="61"/>
      <c r="G1045" s="62">
        <f t="shared" si="126"/>
        <v>0</v>
      </c>
      <c r="O1045" s="17"/>
    </row>
    <row r="1046" ht="11.25" customHeight="1">
      <c r="A1046" s="19"/>
      <c r="B1046" s="57" t="s">
        <v>1979</v>
      </c>
      <c r="C1046" s="58" t="s">
        <v>1980</v>
      </c>
      <c r="D1046" s="59" t="s">
        <v>107</v>
      </c>
      <c r="E1046" s="60">
        <v>66.0</v>
      </c>
      <c r="F1046" s="61"/>
      <c r="G1046" s="62">
        <f t="shared" si="126"/>
        <v>0</v>
      </c>
      <c r="O1046" s="17"/>
    </row>
    <row r="1047" ht="11.25" customHeight="1">
      <c r="A1047" s="19"/>
      <c r="B1047" s="57" t="s">
        <v>1981</v>
      </c>
      <c r="C1047" s="58" t="s">
        <v>1982</v>
      </c>
      <c r="D1047" s="59" t="s">
        <v>107</v>
      </c>
      <c r="E1047" s="60">
        <v>119.0</v>
      </c>
      <c r="F1047" s="61"/>
      <c r="G1047" s="62">
        <f t="shared" si="126"/>
        <v>0</v>
      </c>
      <c r="O1047" s="17"/>
    </row>
    <row r="1048" ht="11.25" customHeight="1">
      <c r="A1048" s="19"/>
      <c r="B1048" s="57" t="s">
        <v>1983</v>
      </c>
      <c r="C1048" s="58" t="s">
        <v>1984</v>
      </c>
      <c r="D1048" s="59" t="s">
        <v>107</v>
      </c>
      <c r="E1048" s="60">
        <v>82.0</v>
      </c>
      <c r="F1048" s="61"/>
      <c r="G1048" s="62">
        <f t="shared" si="126"/>
        <v>0</v>
      </c>
      <c r="O1048" s="17"/>
    </row>
    <row r="1049" ht="11.25" customHeight="1">
      <c r="A1049" s="19"/>
      <c r="B1049" s="57" t="s">
        <v>1985</v>
      </c>
      <c r="C1049" s="58" t="s">
        <v>1986</v>
      </c>
      <c r="D1049" s="59" t="s">
        <v>107</v>
      </c>
      <c r="E1049" s="60">
        <v>98.0</v>
      </c>
      <c r="F1049" s="61"/>
      <c r="G1049" s="62">
        <f t="shared" si="126"/>
        <v>0</v>
      </c>
      <c r="O1049" s="17"/>
    </row>
    <row r="1050" ht="11.25" customHeight="1">
      <c r="A1050" s="19"/>
      <c r="B1050" s="57" t="s">
        <v>1987</v>
      </c>
      <c r="C1050" s="58" t="s">
        <v>1988</v>
      </c>
      <c r="D1050" s="59" t="s">
        <v>107</v>
      </c>
      <c r="E1050" s="60">
        <v>1.0</v>
      </c>
      <c r="F1050" s="61"/>
      <c r="G1050" s="62">
        <f t="shared" si="126"/>
        <v>0</v>
      </c>
      <c r="O1050" s="17"/>
    </row>
    <row r="1051" ht="11.25" customHeight="1">
      <c r="A1051" s="19"/>
      <c r="B1051" s="57" t="s">
        <v>1989</v>
      </c>
      <c r="C1051" s="58" t="s">
        <v>1990</v>
      </c>
      <c r="D1051" s="59" t="s">
        <v>107</v>
      </c>
      <c r="E1051" s="60">
        <v>2.0</v>
      </c>
      <c r="F1051" s="61"/>
      <c r="G1051" s="62">
        <f t="shared" si="126"/>
        <v>0</v>
      </c>
      <c r="O1051" s="17"/>
    </row>
    <row r="1052" ht="11.25" customHeight="1">
      <c r="A1052" s="19"/>
      <c r="B1052" s="57" t="s">
        <v>1991</v>
      </c>
      <c r="C1052" s="58" t="s">
        <v>1992</v>
      </c>
      <c r="D1052" s="59" t="s">
        <v>107</v>
      </c>
      <c r="E1052" s="60">
        <v>82.0</v>
      </c>
      <c r="F1052" s="61"/>
      <c r="G1052" s="62">
        <f t="shared" si="126"/>
        <v>0</v>
      </c>
      <c r="O1052" s="17"/>
    </row>
    <row r="1053" ht="11.25" customHeight="1">
      <c r="A1053" s="19"/>
      <c r="B1053" s="57" t="s">
        <v>1993</v>
      </c>
      <c r="C1053" s="58" t="s">
        <v>1994</v>
      </c>
      <c r="D1053" s="59" t="s">
        <v>107</v>
      </c>
      <c r="E1053" s="60">
        <v>98.0</v>
      </c>
      <c r="F1053" s="61"/>
      <c r="G1053" s="62">
        <f t="shared" si="126"/>
        <v>0</v>
      </c>
      <c r="O1053" s="17"/>
    </row>
    <row r="1054" ht="11.25" customHeight="1">
      <c r="A1054" s="19"/>
      <c r="B1054" s="57" t="s">
        <v>1995</v>
      </c>
      <c r="C1054" s="58" t="s">
        <v>1996</v>
      </c>
      <c r="D1054" s="59" t="s">
        <v>107</v>
      </c>
      <c r="E1054" s="60">
        <v>22.0</v>
      </c>
      <c r="F1054" s="61"/>
      <c r="G1054" s="62">
        <f t="shared" si="126"/>
        <v>0</v>
      </c>
      <c r="O1054" s="17"/>
    </row>
    <row r="1055" ht="11.25" customHeight="1">
      <c r="A1055" s="19"/>
      <c r="B1055" s="57" t="s">
        <v>1997</v>
      </c>
      <c r="C1055" s="58" t="s">
        <v>1998</v>
      </c>
      <c r="D1055" s="59" t="s">
        <v>107</v>
      </c>
      <c r="E1055" s="60">
        <v>114.0</v>
      </c>
      <c r="F1055" s="61"/>
      <c r="G1055" s="62">
        <f t="shared" si="126"/>
        <v>0</v>
      </c>
      <c r="O1055" s="17"/>
    </row>
    <row r="1056" ht="11.25" customHeight="1">
      <c r="A1056" s="19"/>
      <c r="B1056" s="57" t="s">
        <v>1999</v>
      </c>
      <c r="C1056" s="58" t="s">
        <v>2000</v>
      </c>
      <c r="D1056" s="59" t="s">
        <v>107</v>
      </c>
      <c r="E1056" s="60">
        <v>130.0</v>
      </c>
      <c r="F1056" s="61"/>
      <c r="G1056" s="62">
        <f t="shared" si="126"/>
        <v>0</v>
      </c>
      <c r="O1056" s="17"/>
    </row>
    <row r="1057" ht="11.25" customHeight="1">
      <c r="A1057" s="19"/>
      <c r="B1057" s="57" t="s">
        <v>2001</v>
      </c>
      <c r="C1057" s="58" t="s">
        <v>2002</v>
      </c>
      <c r="D1057" s="59" t="s">
        <v>107</v>
      </c>
      <c r="E1057" s="60">
        <v>65.0</v>
      </c>
      <c r="F1057" s="61"/>
      <c r="G1057" s="62">
        <f t="shared" si="126"/>
        <v>0</v>
      </c>
      <c r="O1057" s="17"/>
    </row>
    <row r="1058" ht="11.25" customHeight="1">
      <c r="A1058" s="19"/>
      <c r="B1058" s="57" t="s">
        <v>2003</v>
      </c>
      <c r="C1058" s="58" t="s">
        <v>2004</v>
      </c>
      <c r="D1058" s="59" t="s">
        <v>107</v>
      </c>
      <c r="E1058" s="60">
        <v>23.0</v>
      </c>
      <c r="F1058" s="61"/>
      <c r="G1058" s="62">
        <f t="shared" si="126"/>
        <v>0</v>
      </c>
      <c r="O1058" s="17"/>
    </row>
    <row r="1059" ht="11.25" customHeight="1">
      <c r="A1059" s="19"/>
      <c r="B1059" s="57" t="s">
        <v>2005</v>
      </c>
      <c r="C1059" s="58" t="s">
        <v>2006</v>
      </c>
      <c r="D1059" s="59" t="s">
        <v>107</v>
      </c>
      <c r="E1059" s="60">
        <v>114.0</v>
      </c>
      <c r="F1059" s="61"/>
      <c r="G1059" s="62">
        <f t="shared" si="126"/>
        <v>0</v>
      </c>
      <c r="O1059" s="17"/>
    </row>
    <row r="1060" ht="11.25" customHeight="1">
      <c r="A1060" s="19"/>
      <c r="B1060" s="57" t="s">
        <v>2007</v>
      </c>
      <c r="C1060" s="58" t="s">
        <v>2008</v>
      </c>
      <c r="D1060" s="59" t="s">
        <v>107</v>
      </c>
      <c r="E1060" s="60">
        <v>5.0</v>
      </c>
      <c r="F1060" s="61"/>
      <c r="G1060" s="62">
        <f t="shared" si="126"/>
        <v>0</v>
      </c>
      <c r="O1060" s="17"/>
    </row>
    <row r="1061" ht="11.25" customHeight="1">
      <c r="A1061" s="19"/>
      <c r="B1061" s="57" t="s">
        <v>2009</v>
      </c>
      <c r="C1061" s="58" t="s">
        <v>2010</v>
      </c>
      <c r="D1061" s="59" t="s">
        <v>107</v>
      </c>
      <c r="E1061" s="60">
        <v>82.0</v>
      </c>
      <c r="F1061" s="61"/>
      <c r="G1061" s="62">
        <f t="shared" si="126"/>
        <v>0</v>
      </c>
      <c r="O1061" s="17"/>
    </row>
    <row r="1062" ht="11.25" customHeight="1">
      <c r="A1062" s="19"/>
      <c r="B1062" s="57" t="s">
        <v>2011</v>
      </c>
      <c r="C1062" s="58" t="s">
        <v>2012</v>
      </c>
      <c r="D1062" s="59" t="s">
        <v>107</v>
      </c>
      <c r="E1062" s="60">
        <v>98.0</v>
      </c>
      <c r="F1062" s="61"/>
      <c r="G1062" s="62">
        <f t="shared" si="126"/>
        <v>0</v>
      </c>
      <c r="O1062" s="17"/>
    </row>
    <row r="1063" ht="11.25" customHeight="1">
      <c r="A1063" s="19"/>
      <c r="B1063" s="57" t="s">
        <v>2013</v>
      </c>
      <c r="C1063" s="58" t="s">
        <v>2014</v>
      </c>
      <c r="D1063" s="59" t="s">
        <v>107</v>
      </c>
      <c r="E1063" s="60">
        <v>4.0</v>
      </c>
      <c r="F1063" s="61"/>
      <c r="G1063" s="62">
        <f t="shared" si="126"/>
        <v>0</v>
      </c>
      <c r="O1063" s="17"/>
    </row>
    <row r="1064" ht="11.25" customHeight="1">
      <c r="A1064" s="19"/>
      <c r="B1064" s="57" t="s">
        <v>2015</v>
      </c>
      <c r="C1064" s="58" t="s">
        <v>2016</v>
      </c>
      <c r="D1064" s="59" t="s">
        <v>107</v>
      </c>
      <c r="E1064" s="60">
        <v>114.0</v>
      </c>
      <c r="F1064" s="61"/>
      <c r="G1064" s="62">
        <f t="shared" si="126"/>
        <v>0</v>
      </c>
      <c r="O1064" s="17"/>
    </row>
    <row r="1065" ht="11.25" customHeight="1">
      <c r="A1065" s="19"/>
      <c r="B1065" s="57" t="s">
        <v>2017</v>
      </c>
      <c r="C1065" s="58" t="s">
        <v>2018</v>
      </c>
      <c r="D1065" s="59" t="s">
        <v>107</v>
      </c>
      <c r="E1065" s="60">
        <v>130.0</v>
      </c>
      <c r="F1065" s="61"/>
      <c r="G1065" s="62">
        <f t="shared" si="126"/>
        <v>0</v>
      </c>
      <c r="O1065" s="17"/>
    </row>
    <row r="1066" ht="11.25" customHeight="1">
      <c r="A1066" s="19"/>
      <c r="B1066" s="57" t="s">
        <v>2019</v>
      </c>
      <c r="C1066" s="58" t="s">
        <v>2020</v>
      </c>
      <c r="D1066" s="59" t="s">
        <v>107</v>
      </c>
      <c r="E1066" s="60">
        <v>42.0</v>
      </c>
      <c r="F1066" s="61"/>
      <c r="G1066" s="62">
        <f t="shared" si="126"/>
        <v>0</v>
      </c>
      <c r="O1066" s="17"/>
    </row>
    <row r="1067" ht="11.25" customHeight="1">
      <c r="A1067" s="19"/>
      <c r="B1067" s="57" t="s">
        <v>2021</v>
      </c>
      <c r="C1067" s="58" t="s">
        <v>2022</v>
      </c>
      <c r="D1067" s="59" t="s">
        <v>107</v>
      </c>
      <c r="E1067" s="60">
        <v>99.0</v>
      </c>
      <c r="F1067" s="61"/>
      <c r="G1067" s="62">
        <f t="shared" si="126"/>
        <v>0</v>
      </c>
      <c r="O1067" s="17"/>
    </row>
    <row r="1068" ht="11.25" customHeight="1">
      <c r="A1068" s="19"/>
      <c r="B1068" s="57" t="s">
        <v>2023</v>
      </c>
      <c r="C1068" s="58" t="s">
        <v>2024</v>
      </c>
      <c r="D1068" s="59" t="s">
        <v>107</v>
      </c>
      <c r="E1068" s="60">
        <v>112.0</v>
      </c>
      <c r="F1068" s="61"/>
      <c r="G1068" s="62">
        <f t="shared" si="126"/>
        <v>0</v>
      </c>
      <c r="O1068" s="17"/>
    </row>
    <row r="1069" ht="11.25" customHeight="1">
      <c r="A1069" s="19"/>
      <c r="B1069" s="57" t="s">
        <v>2025</v>
      </c>
      <c r="C1069" s="58" t="s">
        <v>2026</v>
      </c>
      <c r="D1069" s="59" t="s">
        <v>107</v>
      </c>
      <c r="E1069" s="60">
        <v>59.0</v>
      </c>
      <c r="F1069" s="61"/>
      <c r="G1069" s="62">
        <f t="shared" si="126"/>
        <v>0</v>
      </c>
      <c r="O1069" s="17"/>
    </row>
    <row r="1070" ht="11.25" customHeight="1">
      <c r="A1070" s="19"/>
      <c r="B1070" s="57" t="s">
        <v>2027</v>
      </c>
      <c r="C1070" s="58" t="s">
        <v>2028</v>
      </c>
      <c r="D1070" s="59" t="s">
        <v>107</v>
      </c>
      <c r="E1070" s="60">
        <v>85.0</v>
      </c>
      <c r="F1070" s="61"/>
      <c r="G1070" s="62">
        <f t="shared" si="126"/>
        <v>0</v>
      </c>
      <c r="O1070" s="17"/>
    </row>
    <row r="1071" ht="11.25" customHeight="1">
      <c r="A1071" s="19"/>
      <c r="B1071" s="57" t="s">
        <v>2029</v>
      </c>
      <c r="C1071" s="58" t="s">
        <v>2030</v>
      </c>
      <c r="D1071" s="59" t="s">
        <v>107</v>
      </c>
      <c r="E1071" s="60">
        <v>55.0</v>
      </c>
      <c r="F1071" s="61"/>
      <c r="G1071" s="62">
        <f t="shared" si="126"/>
        <v>0</v>
      </c>
      <c r="O1071" s="17"/>
    </row>
    <row r="1072" ht="11.25" customHeight="1">
      <c r="A1072" s="19"/>
      <c r="B1072" s="57" t="s">
        <v>2031</v>
      </c>
      <c r="C1072" s="58" t="s">
        <v>2032</v>
      </c>
      <c r="D1072" s="59" t="s">
        <v>107</v>
      </c>
      <c r="E1072" s="60">
        <v>32.0</v>
      </c>
      <c r="F1072" s="61"/>
      <c r="G1072" s="62">
        <f t="shared" si="126"/>
        <v>0</v>
      </c>
      <c r="O1072" s="17"/>
    </row>
    <row r="1073" ht="11.25" customHeight="1">
      <c r="A1073" s="19"/>
      <c r="B1073" s="57" t="s">
        <v>2033</v>
      </c>
      <c r="C1073" s="58" t="s">
        <v>2034</v>
      </c>
      <c r="D1073" s="59" t="s">
        <v>107</v>
      </c>
      <c r="E1073" s="60">
        <v>65.0</v>
      </c>
      <c r="F1073" s="61"/>
      <c r="G1073" s="62">
        <f t="shared" si="126"/>
        <v>0</v>
      </c>
      <c r="O1073" s="17"/>
    </row>
    <row r="1074" ht="11.25" customHeight="1">
      <c r="A1074" s="19"/>
      <c r="B1074" s="57" t="s">
        <v>2035</v>
      </c>
      <c r="C1074" s="58" t="s">
        <v>2036</v>
      </c>
      <c r="D1074" s="59" t="s">
        <v>107</v>
      </c>
      <c r="E1074" s="60">
        <v>19.0</v>
      </c>
      <c r="F1074" s="61"/>
      <c r="G1074" s="62">
        <f t="shared" si="126"/>
        <v>0</v>
      </c>
      <c r="O1074" s="17"/>
    </row>
    <row r="1075" ht="11.25" customHeight="1">
      <c r="A1075" s="19"/>
      <c r="B1075" s="57" t="s">
        <v>2037</v>
      </c>
      <c r="C1075" s="58" t="s">
        <v>2038</v>
      </c>
      <c r="D1075" s="59" t="s">
        <v>107</v>
      </c>
      <c r="E1075" s="60">
        <v>22.0</v>
      </c>
      <c r="F1075" s="61"/>
      <c r="G1075" s="62">
        <f t="shared" si="126"/>
        <v>0</v>
      </c>
      <c r="O1075" s="17"/>
    </row>
    <row r="1076" ht="11.25" customHeight="1">
      <c r="A1076" s="19"/>
      <c r="B1076" s="57" t="s">
        <v>2039</v>
      </c>
      <c r="C1076" s="58" t="s">
        <v>2040</v>
      </c>
      <c r="D1076" s="59" t="s">
        <v>107</v>
      </c>
      <c r="E1076" s="60">
        <v>37.0</v>
      </c>
      <c r="F1076" s="61"/>
      <c r="G1076" s="62">
        <f t="shared" si="126"/>
        <v>0</v>
      </c>
      <c r="O1076" s="17"/>
    </row>
    <row r="1077" ht="11.25" customHeight="1">
      <c r="A1077" s="19"/>
      <c r="B1077" s="57" t="s">
        <v>2041</v>
      </c>
      <c r="C1077" s="58" t="s">
        <v>2042</v>
      </c>
      <c r="D1077" s="59" t="s">
        <v>107</v>
      </c>
      <c r="E1077" s="60">
        <v>20.0</v>
      </c>
      <c r="F1077" s="61"/>
      <c r="G1077" s="62">
        <f t="shared" si="126"/>
        <v>0</v>
      </c>
      <c r="O1077" s="17"/>
    </row>
    <row r="1078" ht="11.25" customHeight="1">
      <c r="A1078" s="19"/>
      <c r="B1078" s="57" t="s">
        <v>2043</v>
      </c>
      <c r="C1078" s="58" t="s">
        <v>2044</v>
      </c>
      <c r="D1078" s="59" t="s">
        <v>107</v>
      </c>
      <c r="E1078" s="60">
        <v>55.0</v>
      </c>
      <c r="F1078" s="61"/>
      <c r="G1078" s="62">
        <f t="shared" si="126"/>
        <v>0</v>
      </c>
      <c r="O1078" s="17"/>
    </row>
    <row r="1079" ht="11.25" customHeight="1">
      <c r="A1079" s="19"/>
      <c r="B1079" s="57" t="s">
        <v>2045</v>
      </c>
      <c r="C1079" s="58" t="s">
        <v>2046</v>
      </c>
      <c r="D1079" s="59" t="s">
        <v>107</v>
      </c>
      <c r="E1079" s="60">
        <v>48.0</v>
      </c>
      <c r="F1079" s="61"/>
      <c r="G1079" s="62">
        <f t="shared" si="126"/>
        <v>0</v>
      </c>
      <c r="O1079" s="17"/>
    </row>
    <row r="1080" ht="11.25" customHeight="1">
      <c r="A1080" s="19"/>
      <c r="B1080" s="57" t="s">
        <v>2047</v>
      </c>
      <c r="C1080" s="58" t="s">
        <v>2048</v>
      </c>
      <c r="D1080" s="59" t="s">
        <v>107</v>
      </c>
      <c r="E1080" s="60">
        <v>43.0</v>
      </c>
      <c r="F1080" s="61"/>
      <c r="G1080" s="62">
        <f t="shared" si="126"/>
        <v>0</v>
      </c>
      <c r="O1080" s="17"/>
    </row>
    <row r="1081" ht="11.25" customHeight="1">
      <c r="A1081" s="19"/>
      <c r="B1081" s="57" t="s">
        <v>2049</v>
      </c>
      <c r="C1081" s="58" t="s">
        <v>2050</v>
      </c>
      <c r="D1081" s="59" t="s">
        <v>107</v>
      </c>
      <c r="E1081" s="60">
        <v>12.0</v>
      </c>
      <c r="F1081" s="61"/>
      <c r="G1081" s="62">
        <f t="shared" si="126"/>
        <v>0</v>
      </c>
      <c r="O1081" s="17"/>
    </row>
    <row r="1082" ht="11.25" customHeight="1">
      <c r="A1082" s="19"/>
      <c r="B1082" s="57" t="s">
        <v>2051</v>
      </c>
      <c r="C1082" s="58" t="s">
        <v>2052</v>
      </c>
      <c r="D1082" s="59" t="s">
        <v>107</v>
      </c>
      <c r="E1082" s="60">
        <v>2.0</v>
      </c>
      <c r="F1082" s="61"/>
      <c r="G1082" s="62">
        <f t="shared" si="126"/>
        <v>0</v>
      </c>
      <c r="O1082" s="17"/>
    </row>
    <row r="1083" ht="11.25" customHeight="1">
      <c r="A1083" s="19"/>
      <c r="B1083" s="57" t="s">
        <v>2053</v>
      </c>
      <c r="C1083" s="58" t="s">
        <v>2054</v>
      </c>
      <c r="D1083" s="59" t="s">
        <v>107</v>
      </c>
      <c r="E1083" s="60">
        <v>2.0</v>
      </c>
      <c r="F1083" s="61"/>
      <c r="G1083" s="62">
        <f t="shared" si="126"/>
        <v>0</v>
      </c>
      <c r="O1083" s="17"/>
    </row>
    <row r="1084" ht="11.25" customHeight="1">
      <c r="A1084" s="19"/>
      <c r="B1084" s="57" t="s">
        <v>2055</v>
      </c>
      <c r="C1084" s="58" t="s">
        <v>2056</v>
      </c>
      <c r="D1084" s="59" t="s">
        <v>107</v>
      </c>
      <c r="E1084" s="60">
        <v>1.0</v>
      </c>
      <c r="F1084" s="61"/>
      <c r="G1084" s="62">
        <f t="shared" si="126"/>
        <v>0</v>
      </c>
      <c r="O1084" s="17"/>
    </row>
    <row r="1085" ht="11.25" customHeight="1">
      <c r="A1085" s="19"/>
      <c r="B1085" s="57" t="s">
        <v>2057</v>
      </c>
      <c r="C1085" s="58" t="s">
        <v>2058</v>
      </c>
      <c r="D1085" s="59" t="s">
        <v>107</v>
      </c>
      <c r="E1085" s="60">
        <v>2.0</v>
      </c>
      <c r="F1085" s="61"/>
      <c r="G1085" s="62">
        <f t="shared" si="126"/>
        <v>0</v>
      </c>
      <c r="O1085" s="17"/>
    </row>
    <row r="1086" ht="11.25" customHeight="1">
      <c r="A1086" s="19"/>
      <c r="B1086" s="57" t="s">
        <v>2059</v>
      </c>
      <c r="C1086" s="58" t="s">
        <v>2060</v>
      </c>
      <c r="D1086" s="59" t="s">
        <v>107</v>
      </c>
      <c r="E1086" s="60">
        <v>1.0</v>
      </c>
      <c r="F1086" s="61"/>
      <c r="G1086" s="62">
        <f t="shared" si="126"/>
        <v>0</v>
      </c>
      <c r="O1086" s="17"/>
    </row>
    <row r="1087" ht="11.25" customHeight="1">
      <c r="A1087" s="19"/>
      <c r="B1087" s="57" t="s">
        <v>2061</v>
      </c>
      <c r="C1087" s="58" t="s">
        <v>2062</v>
      </c>
      <c r="D1087" s="59" t="s">
        <v>107</v>
      </c>
      <c r="E1087" s="60">
        <v>2.0</v>
      </c>
      <c r="F1087" s="61"/>
      <c r="G1087" s="62">
        <f t="shared" si="126"/>
        <v>0</v>
      </c>
      <c r="O1087" s="17"/>
    </row>
    <row r="1088" ht="11.25" customHeight="1">
      <c r="A1088" s="19"/>
      <c r="B1088" s="57" t="s">
        <v>2063</v>
      </c>
      <c r="C1088" s="58" t="s">
        <v>2064</v>
      </c>
      <c r="D1088" s="59" t="s">
        <v>107</v>
      </c>
      <c r="E1088" s="60">
        <v>2.0</v>
      </c>
      <c r="F1088" s="61"/>
      <c r="G1088" s="62">
        <f t="shared" si="126"/>
        <v>0</v>
      </c>
      <c r="O1088" s="17"/>
    </row>
    <row r="1089" ht="11.25" customHeight="1">
      <c r="A1089" s="45"/>
      <c r="B1089" s="46" t="s">
        <v>2065</v>
      </c>
      <c r="C1089" s="47" t="s">
        <v>2066</v>
      </c>
      <c r="D1089" s="48"/>
      <c r="E1089" s="49"/>
      <c r="F1089" s="49"/>
      <c r="G1089" s="50">
        <f>SUM(G1090:G1097)</f>
        <v>0</v>
      </c>
      <c r="O1089" s="17"/>
    </row>
    <row r="1090" ht="11.25" customHeight="1">
      <c r="A1090" s="19"/>
      <c r="B1090" s="57" t="s">
        <v>2067</v>
      </c>
      <c r="C1090" s="58" t="s">
        <v>1770</v>
      </c>
      <c r="D1090" s="59" t="s">
        <v>100</v>
      </c>
      <c r="E1090" s="60">
        <v>1242.0</v>
      </c>
      <c r="F1090" s="61"/>
      <c r="G1090" s="62">
        <f t="shared" ref="G1090:G1097" si="127">ROUND(E1090*F1090,2)</f>
        <v>0</v>
      </c>
      <c r="O1090" s="17"/>
    </row>
    <row r="1091" ht="11.25" customHeight="1">
      <c r="A1091" s="19"/>
      <c r="B1091" s="57" t="s">
        <v>2068</v>
      </c>
      <c r="C1091" s="58" t="s">
        <v>1772</v>
      </c>
      <c r="D1091" s="59" t="s">
        <v>100</v>
      </c>
      <c r="E1091" s="60">
        <v>85.0</v>
      </c>
      <c r="F1091" s="61"/>
      <c r="G1091" s="62">
        <f t="shared" si="127"/>
        <v>0</v>
      </c>
      <c r="O1091" s="17"/>
    </row>
    <row r="1092" ht="11.25" customHeight="1">
      <c r="A1092" s="19"/>
      <c r="B1092" s="57" t="s">
        <v>2069</v>
      </c>
      <c r="C1092" s="58" t="s">
        <v>1774</v>
      </c>
      <c r="D1092" s="59" t="s">
        <v>100</v>
      </c>
      <c r="E1092" s="60">
        <v>143.0</v>
      </c>
      <c r="F1092" s="61"/>
      <c r="G1092" s="62">
        <f t="shared" si="127"/>
        <v>0</v>
      </c>
      <c r="O1092" s="17"/>
    </row>
    <row r="1093" ht="11.25" customHeight="1">
      <c r="A1093" s="19"/>
      <c r="B1093" s="57" t="s">
        <v>2070</v>
      </c>
      <c r="C1093" s="58" t="s">
        <v>2071</v>
      </c>
      <c r="D1093" s="59" t="s">
        <v>100</v>
      </c>
      <c r="E1093" s="60">
        <v>113.0</v>
      </c>
      <c r="F1093" s="61"/>
      <c r="G1093" s="62">
        <f t="shared" si="127"/>
        <v>0</v>
      </c>
      <c r="O1093" s="17"/>
    </row>
    <row r="1094" ht="11.25" customHeight="1">
      <c r="A1094" s="19"/>
      <c r="B1094" s="57" t="s">
        <v>2072</v>
      </c>
      <c r="C1094" s="58" t="s">
        <v>2073</v>
      </c>
      <c r="D1094" s="59" t="s">
        <v>100</v>
      </c>
      <c r="E1094" s="60">
        <v>209.0</v>
      </c>
      <c r="F1094" s="61"/>
      <c r="G1094" s="62">
        <f t="shared" si="127"/>
        <v>0</v>
      </c>
      <c r="O1094" s="17"/>
    </row>
    <row r="1095" ht="11.25" customHeight="1">
      <c r="A1095" s="19"/>
      <c r="B1095" s="57" t="s">
        <v>2074</v>
      </c>
      <c r="C1095" s="58" t="s">
        <v>2075</v>
      </c>
      <c r="D1095" s="59" t="s">
        <v>100</v>
      </c>
      <c r="E1095" s="60">
        <v>65.0</v>
      </c>
      <c r="F1095" s="61"/>
      <c r="G1095" s="62">
        <f t="shared" si="127"/>
        <v>0</v>
      </c>
      <c r="O1095" s="17"/>
    </row>
    <row r="1096" ht="11.25" customHeight="1">
      <c r="A1096" s="19"/>
      <c r="B1096" s="57" t="s">
        <v>2076</v>
      </c>
      <c r="C1096" s="58" t="s">
        <v>2077</v>
      </c>
      <c r="D1096" s="59" t="s">
        <v>100</v>
      </c>
      <c r="E1096" s="60">
        <v>103.0</v>
      </c>
      <c r="F1096" s="61"/>
      <c r="G1096" s="62">
        <f t="shared" si="127"/>
        <v>0</v>
      </c>
      <c r="O1096" s="17"/>
    </row>
    <row r="1097" ht="11.25" customHeight="1">
      <c r="A1097" s="19"/>
      <c r="B1097" s="57" t="s">
        <v>2078</v>
      </c>
      <c r="C1097" s="58" t="s">
        <v>2079</v>
      </c>
      <c r="D1097" s="59" t="s">
        <v>107</v>
      </c>
      <c r="E1097" s="60">
        <v>30.0</v>
      </c>
      <c r="F1097" s="61"/>
      <c r="G1097" s="62">
        <f t="shared" si="127"/>
        <v>0</v>
      </c>
      <c r="O1097" s="17"/>
    </row>
    <row r="1098" ht="11.25" customHeight="1">
      <c r="A1098" s="45"/>
      <c r="B1098" s="46" t="s">
        <v>2080</v>
      </c>
      <c r="C1098" s="47" t="s">
        <v>2081</v>
      </c>
      <c r="D1098" s="48"/>
      <c r="E1098" s="49"/>
      <c r="F1098" s="49"/>
      <c r="G1098" s="50">
        <f>SUM(G1099:G1114)</f>
        <v>0</v>
      </c>
      <c r="O1098" s="17"/>
    </row>
    <row r="1099" ht="11.25" customHeight="1">
      <c r="A1099" s="19"/>
      <c r="B1099" s="57" t="s">
        <v>2082</v>
      </c>
      <c r="C1099" s="58" t="s">
        <v>2083</v>
      </c>
      <c r="D1099" s="59" t="s">
        <v>107</v>
      </c>
      <c r="E1099" s="60">
        <v>26.0</v>
      </c>
      <c r="F1099" s="61"/>
      <c r="G1099" s="62">
        <f t="shared" ref="G1099:G1114" si="128">ROUND(E1099*F1099,2)</f>
        <v>0</v>
      </c>
      <c r="O1099" s="17"/>
    </row>
    <row r="1100" ht="11.25" customHeight="1">
      <c r="A1100" s="19"/>
      <c r="B1100" s="57" t="s">
        <v>2084</v>
      </c>
      <c r="C1100" s="58" t="s">
        <v>2085</v>
      </c>
      <c r="D1100" s="59" t="s">
        <v>107</v>
      </c>
      <c r="E1100" s="60">
        <v>2.0</v>
      </c>
      <c r="F1100" s="61"/>
      <c r="G1100" s="62">
        <f t="shared" si="128"/>
        <v>0</v>
      </c>
      <c r="O1100" s="17"/>
    </row>
    <row r="1101" ht="11.25" customHeight="1">
      <c r="A1101" s="19"/>
      <c r="B1101" s="57" t="s">
        <v>2086</v>
      </c>
      <c r="C1101" s="58" t="s">
        <v>2087</v>
      </c>
      <c r="D1101" s="59" t="s">
        <v>107</v>
      </c>
      <c r="E1101" s="60">
        <v>3.0</v>
      </c>
      <c r="F1101" s="61"/>
      <c r="G1101" s="62">
        <f t="shared" si="128"/>
        <v>0</v>
      </c>
      <c r="O1101" s="17"/>
    </row>
    <row r="1102" ht="11.25" customHeight="1">
      <c r="A1102" s="19"/>
      <c r="B1102" s="57" t="s">
        <v>2088</v>
      </c>
      <c r="C1102" s="58" t="s">
        <v>2089</v>
      </c>
      <c r="D1102" s="59" t="s">
        <v>107</v>
      </c>
      <c r="E1102" s="60">
        <v>10.0</v>
      </c>
      <c r="F1102" s="61"/>
      <c r="G1102" s="62">
        <f t="shared" si="128"/>
        <v>0</v>
      </c>
      <c r="O1102" s="17"/>
    </row>
    <row r="1103" ht="11.25" customHeight="1">
      <c r="A1103" s="19"/>
      <c r="B1103" s="57" t="s">
        <v>2090</v>
      </c>
      <c r="C1103" s="58" t="s">
        <v>2091</v>
      </c>
      <c r="D1103" s="59" t="s">
        <v>107</v>
      </c>
      <c r="E1103" s="60">
        <v>1.0</v>
      </c>
      <c r="F1103" s="61"/>
      <c r="G1103" s="62">
        <f t="shared" si="128"/>
        <v>0</v>
      </c>
      <c r="O1103" s="17"/>
    </row>
    <row r="1104" ht="11.25" customHeight="1">
      <c r="A1104" s="19"/>
      <c r="B1104" s="57" t="s">
        <v>2092</v>
      </c>
      <c r="C1104" s="58" t="s">
        <v>2093</v>
      </c>
      <c r="D1104" s="59" t="s">
        <v>107</v>
      </c>
      <c r="E1104" s="60">
        <v>4.0</v>
      </c>
      <c r="F1104" s="61"/>
      <c r="G1104" s="62">
        <f t="shared" si="128"/>
        <v>0</v>
      </c>
      <c r="O1104" s="17"/>
    </row>
    <row r="1105" ht="11.25" customHeight="1">
      <c r="A1105" s="19"/>
      <c r="B1105" s="57" t="s">
        <v>2094</v>
      </c>
      <c r="C1105" s="58" t="s">
        <v>2095</v>
      </c>
      <c r="D1105" s="59" t="s">
        <v>107</v>
      </c>
      <c r="E1105" s="60">
        <v>3.0</v>
      </c>
      <c r="F1105" s="61"/>
      <c r="G1105" s="62">
        <f t="shared" si="128"/>
        <v>0</v>
      </c>
      <c r="O1105" s="17"/>
    </row>
    <row r="1106" ht="11.25" customHeight="1">
      <c r="A1106" s="19"/>
      <c r="B1106" s="57" t="s">
        <v>2096</v>
      </c>
      <c r="C1106" s="58" t="s">
        <v>2097</v>
      </c>
      <c r="D1106" s="59" t="s">
        <v>107</v>
      </c>
      <c r="E1106" s="60">
        <v>2.0</v>
      </c>
      <c r="F1106" s="61"/>
      <c r="G1106" s="62">
        <f t="shared" si="128"/>
        <v>0</v>
      </c>
      <c r="O1106" s="17"/>
    </row>
    <row r="1107" ht="11.25" customHeight="1">
      <c r="A1107" s="19"/>
      <c r="B1107" s="57" t="s">
        <v>2098</v>
      </c>
      <c r="C1107" s="58" t="s">
        <v>2099</v>
      </c>
      <c r="D1107" s="59" t="s">
        <v>107</v>
      </c>
      <c r="E1107" s="60">
        <v>3.0</v>
      </c>
      <c r="F1107" s="61"/>
      <c r="G1107" s="62">
        <f t="shared" si="128"/>
        <v>0</v>
      </c>
      <c r="O1107" s="17"/>
    </row>
    <row r="1108" ht="11.25" customHeight="1">
      <c r="A1108" s="19"/>
      <c r="B1108" s="57" t="s">
        <v>2100</v>
      </c>
      <c r="C1108" s="58" t="s">
        <v>2101</v>
      </c>
      <c r="D1108" s="59" t="s">
        <v>107</v>
      </c>
      <c r="E1108" s="60">
        <v>16.0</v>
      </c>
      <c r="F1108" s="61"/>
      <c r="G1108" s="62">
        <f t="shared" si="128"/>
        <v>0</v>
      </c>
      <c r="O1108" s="17"/>
    </row>
    <row r="1109" ht="11.25" customHeight="1">
      <c r="A1109" s="19"/>
      <c r="B1109" s="57" t="s">
        <v>2102</v>
      </c>
      <c r="C1109" s="58" t="s">
        <v>2103</v>
      </c>
      <c r="D1109" s="59" t="s">
        <v>107</v>
      </c>
      <c r="E1109" s="60">
        <v>3.0</v>
      </c>
      <c r="F1109" s="61"/>
      <c r="G1109" s="62">
        <f t="shared" si="128"/>
        <v>0</v>
      </c>
      <c r="O1109" s="17"/>
    </row>
    <row r="1110" ht="11.25" customHeight="1">
      <c r="A1110" s="19"/>
      <c r="B1110" s="57" t="s">
        <v>2104</v>
      </c>
      <c r="C1110" s="58" t="s">
        <v>2105</v>
      </c>
      <c r="D1110" s="59" t="s">
        <v>107</v>
      </c>
      <c r="E1110" s="60">
        <v>1.0</v>
      </c>
      <c r="F1110" s="61"/>
      <c r="G1110" s="62">
        <f t="shared" si="128"/>
        <v>0</v>
      </c>
      <c r="O1110" s="17"/>
    </row>
    <row r="1111" ht="11.25" customHeight="1">
      <c r="A1111" s="19"/>
      <c r="B1111" s="57" t="s">
        <v>2106</v>
      </c>
      <c r="C1111" s="58" t="s">
        <v>2107</v>
      </c>
      <c r="D1111" s="59" t="s">
        <v>100</v>
      </c>
      <c r="E1111" s="60">
        <v>3.0</v>
      </c>
      <c r="F1111" s="61"/>
      <c r="G1111" s="62">
        <f t="shared" si="128"/>
        <v>0</v>
      </c>
      <c r="O1111" s="17"/>
    </row>
    <row r="1112" ht="11.25" customHeight="1">
      <c r="A1112" s="19"/>
      <c r="B1112" s="57" t="s">
        <v>2108</v>
      </c>
      <c r="C1112" s="58" t="s">
        <v>2109</v>
      </c>
      <c r="D1112" s="59" t="s">
        <v>100</v>
      </c>
      <c r="E1112" s="60">
        <v>4.0</v>
      </c>
      <c r="F1112" s="61"/>
      <c r="G1112" s="62">
        <f t="shared" si="128"/>
        <v>0</v>
      </c>
      <c r="O1112" s="17"/>
    </row>
    <row r="1113" ht="11.25" customHeight="1">
      <c r="A1113" s="19"/>
      <c r="B1113" s="57" t="s">
        <v>2110</v>
      </c>
      <c r="C1113" s="58" t="s">
        <v>2111</v>
      </c>
      <c r="D1113" s="59" t="s">
        <v>100</v>
      </c>
      <c r="E1113" s="60">
        <v>13.0</v>
      </c>
      <c r="F1113" s="61"/>
      <c r="G1113" s="62">
        <f t="shared" si="128"/>
        <v>0</v>
      </c>
      <c r="O1113" s="17"/>
    </row>
    <row r="1114" ht="11.25" customHeight="1">
      <c r="A1114" s="19"/>
      <c r="B1114" s="57" t="s">
        <v>2112</v>
      </c>
      <c r="C1114" s="58" t="s">
        <v>2113</v>
      </c>
      <c r="D1114" s="59" t="s">
        <v>100</v>
      </c>
      <c r="E1114" s="60">
        <v>1.0</v>
      </c>
      <c r="F1114" s="61"/>
      <c r="G1114" s="62">
        <f t="shared" si="128"/>
        <v>0</v>
      </c>
      <c r="O1114" s="17"/>
    </row>
    <row r="1115" ht="11.25" customHeight="1">
      <c r="A1115" s="45"/>
      <c r="B1115" s="46" t="s">
        <v>2114</v>
      </c>
      <c r="C1115" s="47" t="s">
        <v>1764</v>
      </c>
      <c r="D1115" s="48"/>
      <c r="E1115" s="49"/>
      <c r="F1115" s="49"/>
      <c r="G1115" s="50">
        <f>SUM(G1116:G1133)</f>
        <v>0</v>
      </c>
      <c r="O1115" s="17"/>
    </row>
    <row r="1116" ht="11.25" customHeight="1">
      <c r="A1116" s="19"/>
      <c r="B1116" s="57" t="s">
        <v>2115</v>
      </c>
      <c r="C1116" s="58" t="s">
        <v>2116</v>
      </c>
      <c r="D1116" s="59" t="s">
        <v>100</v>
      </c>
      <c r="E1116" s="60">
        <v>59.0</v>
      </c>
      <c r="F1116" s="61"/>
      <c r="G1116" s="62">
        <f t="shared" ref="G1116:G1133" si="129">ROUND(E1116*F1116,2)</f>
        <v>0</v>
      </c>
      <c r="O1116" s="17"/>
    </row>
    <row r="1117" ht="11.25" customHeight="1">
      <c r="A1117" s="19"/>
      <c r="B1117" s="57" t="s">
        <v>2117</v>
      </c>
      <c r="C1117" s="58" t="s">
        <v>2118</v>
      </c>
      <c r="D1117" s="59" t="s">
        <v>100</v>
      </c>
      <c r="E1117" s="60">
        <v>1141.0</v>
      </c>
      <c r="F1117" s="61"/>
      <c r="G1117" s="62">
        <f t="shared" si="129"/>
        <v>0</v>
      </c>
      <c r="O1117" s="17"/>
    </row>
    <row r="1118" ht="11.25" customHeight="1">
      <c r="A1118" s="19"/>
      <c r="B1118" s="57" t="s">
        <v>2119</v>
      </c>
      <c r="C1118" s="58" t="s">
        <v>2120</v>
      </c>
      <c r="D1118" s="59" t="s">
        <v>100</v>
      </c>
      <c r="E1118" s="60">
        <v>11.0</v>
      </c>
      <c r="F1118" s="61"/>
      <c r="G1118" s="62">
        <f t="shared" si="129"/>
        <v>0</v>
      </c>
      <c r="O1118" s="17"/>
    </row>
    <row r="1119" ht="11.25" customHeight="1">
      <c r="A1119" s="19"/>
      <c r="B1119" s="57" t="s">
        <v>2121</v>
      </c>
      <c r="C1119" s="58" t="s">
        <v>2122</v>
      </c>
      <c r="D1119" s="59" t="s">
        <v>100</v>
      </c>
      <c r="E1119" s="60">
        <v>9.0</v>
      </c>
      <c r="F1119" s="61"/>
      <c r="G1119" s="62">
        <f t="shared" si="129"/>
        <v>0</v>
      </c>
      <c r="O1119" s="17"/>
    </row>
    <row r="1120" ht="11.25" customHeight="1">
      <c r="A1120" s="19"/>
      <c r="B1120" s="57" t="s">
        <v>2123</v>
      </c>
      <c r="C1120" s="58" t="s">
        <v>2124</v>
      </c>
      <c r="D1120" s="59" t="s">
        <v>100</v>
      </c>
      <c r="E1120" s="60">
        <v>1.0</v>
      </c>
      <c r="F1120" s="61"/>
      <c r="G1120" s="62">
        <f t="shared" si="129"/>
        <v>0</v>
      </c>
      <c r="O1120" s="17"/>
    </row>
    <row r="1121" ht="11.25" customHeight="1">
      <c r="A1121" s="19"/>
      <c r="B1121" s="57" t="s">
        <v>2125</v>
      </c>
      <c r="C1121" s="58" t="s">
        <v>2126</v>
      </c>
      <c r="D1121" s="59" t="s">
        <v>100</v>
      </c>
      <c r="E1121" s="60">
        <v>21.0</v>
      </c>
      <c r="F1121" s="61"/>
      <c r="G1121" s="62">
        <f t="shared" si="129"/>
        <v>0</v>
      </c>
      <c r="O1121" s="17"/>
    </row>
    <row r="1122" ht="11.25" customHeight="1">
      <c r="A1122" s="19"/>
      <c r="B1122" s="57" t="s">
        <v>2127</v>
      </c>
      <c r="C1122" s="58" t="s">
        <v>2128</v>
      </c>
      <c r="D1122" s="59" t="s">
        <v>100</v>
      </c>
      <c r="E1122" s="60">
        <v>15.0</v>
      </c>
      <c r="F1122" s="61"/>
      <c r="G1122" s="62">
        <f t="shared" si="129"/>
        <v>0</v>
      </c>
      <c r="O1122" s="17"/>
    </row>
    <row r="1123" ht="11.25" customHeight="1">
      <c r="A1123" s="19"/>
      <c r="B1123" s="57" t="s">
        <v>2129</v>
      </c>
      <c r="C1123" s="58" t="s">
        <v>2130</v>
      </c>
      <c r="D1123" s="59" t="s">
        <v>100</v>
      </c>
      <c r="E1123" s="60">
        <v>61.0</v>
      </c>
      <c r="F1123" s="61"/>
      <c r="G1123" s="62">
        <f t="shared" si="129"/>
        <v>0</v>
      </c>
      <c r="O1123" s="17"/>
    </row>
    <row r="1124" ht="11.25" customHeight="1">
      <c r="A1124" s="19"/>
      <c r="B1124" s="57" t="s">
        <v>2131</v>
      </c>
      <c r="C1124" s="58" t="s">
        <v>2132</v>
      </c>
      <c r="D1124" s="59" t="s">
        <v>100</v>
      </c>
      <c r="E1124" s="60">
        <v>21.0</v>
      </c>
      <c r="F1124" s="61"/>
      <c r="G1124" s="62">
        <f t="shared" si="129"/>
        <v>0</v>
      </c>
      <c r="O1124" s="17"/>
    </row>
    <row r="1125" ht="11.25" customHeight="1">
      <c r="A1125" s="19"/>
      <c r="B1125" s="57" t="s">
        <v>2133</v>
      </c>
      <c r="C1125" s="58" t="s">
        <v>2134</v>
      </c>
      <c r="D1125" s="59" t="s">
        <v>100</v>
      </c>
      <c r="E1125" s="60">
        <v>21.0</v>
      </c>
      <c r="F1125" s="61"/>
      <c r="G1125" s="62">
        <f t="shared" si="129"/>
        <v>0</v>
      </c>
      <c r="O1125" s="17"/>
    </row>
    <row r="1126" ht="11.25" customHeight="1">
      <c r="A1126" s="19"/>
      <c r="B1126" s="57" t="s">
        <v>2135</v>
      </c>
      <c r="C1126" s="58" t="s">
        <v>2136</v>
      </c>
      <c r="D1126" s="59" t="s">
        <v>100</v>
      </c>
      <c r="E1126" s="60">
        <v>16.0</v>
      </c>
      <c r="F1126" s="61"/>
      <c r="G1126" s="62">
        <f t="shared" si="129"/>
        <v>0</v>
      </c>
      <c r="O1126" s="17"/>
    </row>
    <row r="1127" ht="11.25" customHeight="1">
      <c r="A1127" s="19"/>
      <c r="B1127" s="57" t="s">
        <v>2137</v>
      </c>
      <c r="C1127" s="58" t="s">
        <v>2138</v>
      </c>
      <c r="D1127" s="59" t="s">
        <v>122</v>
      </c>
      <c r="E1127" s="60">
        <v>2926.85</v>
      </c>
      <c r="F1127" s="61"/>
      <c r="G1127" s="62">
        <f t="shared" si="129"/>
        <v>0</v>
      </c>
      <c r="O1127" s="17"/>
    </row>
    <row r="1128" ht="11.25" customHeight="1">
      <c r="A1128" s="19"/>
      <c r="B1128" s="57" t="s">
        <v>2139</v>
      </c>
      <c r="C1128" s="58" t="s">
        <v>2140</v>
      </c>
      <c r="D1128" s="59" t="s">
        <v>122</v>
      </c>
      <c r="E1128" s="60">
        <v>2051.95</v>
      </c>
      <c r="F1128" s="61"/>
      <c r="G1128" s="62">
        <f t="shared" si="129"/>
        <v>0</v>
      </c>
      <c r="O1128" s="17"/>
    </row>
    <row r="1129" ht="11.25" customHeight="1">
      <c r="A1129" s="19"/>
      <c r="B1129" s="57" t="s">
        <v>2141</v>
      </c>
      <c r="C1129" s="58" t="s">
        <v>2142</v>
      </c>
      <c r="D1129" s="59" t="s">
        <v>100</v>
      </c>
      <c r="E1129" s="60">
        <v>4.0</v>
      </c>
      <c r="F1129" s="61"/>
      <c r="G1129" s="62">
        <f t="shared" si="129"/>
        <v>0</v>
      </c>
      <c r="O1129" s="17"/>
    </row>
    <row r="1130" ht="11.25" customHeight="1">
      <c r="A1130" s="19"/>
      <c r="B1130" s="57" t="s">
        <v>2143</v>
      </c>
      <c r="C1130" s="58" t="s">
        <v>2144</v>
      </c>
      <c r="D1130" s="59" t="s">
        <v>100</v>
      </c>
      <c r="E1130" s="60">
        <v>2.0</v>
      </c>
      <c r="F1130" s="61"/>
      <c r="G1130" s="62">
        <f t="shared" si="129"/>
        <v>0</v>
      </c>
      <c r="O1130" s="17"/>
    </row>
    <row r="1131" ht="11.25" customHeight="1">
      <c r="A1131" s="19"/>
      <c r="B1131" s="57" t="s">
        <v>2145</v>
      </c>
      <c r="C1131" s="58" t="s">
        <v>2146</v>
      </c>
      <c r="D1131" s="59" t="s">
        <v>100</v>
      </c>
      <c r="E1131" s="60">
        <v>2.0</v>
      </c>
      <c r="F1131" s="61"/>
      <c r="G1131" s="62">
        <f t="shared" si="129"/>
        <v>0</v>
      </c>
      <c r="O1131" s="17"/>
    </row>
    <row r="1132" ht="11.25" customHeight="1">
      <c r="A1132" s="19"/>
      <c r="B1132" s="57" t="s">
        <v>2147</v>
      </c>
      <c r="C1132" s="58" t="s">
        <v>2148</v>
      </c>
      <c r="D1132" s="59" t="s">
        <v>100</v>
      </c>
      <c r="E1132" s="60">
        <v>4.0</v>
      </c>
      <c r="F1132" s="61"/>
      <c r="G1132" s="62">
        <f t="shared" si="129"/>
        <v>0</v>
      </c>
      <c r="O1132" s="17"/>
    </row>
    <row r="1133" ht="11.25" customHeight="1">
      <c r="A1133" s="19"/>
      <c r="B1133" s="57" t="s">
        <v>2149</v>
      </c>
      <c r="C1133" s="58" t="s">
        <v>2150</v>
      </c>
      <c r="D1133" s="59" t="s">
        <v>100</v>
      </c>
      <c r="E1133" s="60">
        <v>2.0</v>
      </c>
      <c r="F1133" s="61"/>
      <c r="G1133" s="62">
        <f t="shared" si="129"/>
        <v>0</v>
      </c>
      <c r="O1133" s="17"/>
    </row>
    <row r="1134" ht="11.25" customHeight="1">
      <c r="A1134" s="45"/>
      <c r="B1134" s="46" t="s">
        <v>2151</v>
      </c>
      <c r="C1134" s="47" t="s">
        <v>2152</v>
      </c>
      <c r="D1134" s="48"/>
      <c r="E1134" s="49"/>
      <c r="F1134" s="49"/>
      <c r="G1134" s="50">
        <f>SUM(G1135:G1136)</f>
        <v>0</v>
      </c>
      <c r="O1134" s="17"/>
    </row>
    <row r="1135" ht="11.25" customHeight="1">
      <c r="A1135" s="19"/>
      <c r="B1135" s="57" t="s">
        <v>2153</v>
      </c>
      <c r="C1135" s="58" t="s">
        <v>2154</v>
      </c>
      <c r="D1135" s="59" t="s">
        <v>100</v>
      </c>
      <c r="E1135" s="60">
        <v>13.0</v>
      </c>
      <c r="F1135" s="61"/>
      <c r="G1135" s="62">
        <f t="shared" ref="G1135:G1136" si="130">ROUND(E1135*F1135,2)</f>
        <v>0</v>
      </c>
      <c r="O1135" s="17"/>
    </row>
    <row r="1136" ht="11.25" customHeight="1">
      <c r="A1136" s="19"/>
      <c r="B1136" s="57" t="s">
        <v>2155</v>
      </c>
      <c r="C1136" s="58" t="s">
        <v>2156</v>
      </c>
      <c r="D1136" s="59" t="s">
        <v>100</v>
      </c>
      <c r="E1136" s="60">
        <v>34.0</v>
      </c>
      <c r="F1136" s="61"/>
      <c r="G1136" s="62">
        <f t="shared" si="130"/>
        <v>0</v>
      </c>
      <c r="O1136" s="17"/>
    </row>
    <row r="1137" ht="11.25" customHeight="1">
      <c r="A1137" s="45"/>
      <c r="B1137" s="46" t="s">
        <v>2157</v>
      </c>
      <c r="C1137" s="47" t="s">
        <v>1780</v>
      </c>
      <c r="D1137" s="48"/>
      <c r="E1137" s="49"/>
      <c r="F1137" s="49"/>
      <c r="G1137" s="50">
        <f>G1138</f>
        <v>0</v>
      </c>
      <c r="O1137" s="17"/>
    </row>
    <row r="1138" ht="11.25" customHeight="1">
      <c r="A1138" s="19"/>
      <c r="B1138" s="57" t="s">
        <v>2158</v>
      </c>
      <c r="C1138" s="58" t="s">
        <v>2159</v>
      </c>
      <c r="D1138" s="59" t="s">
        <v>146</v>
      </c>
      <c r="E1138" s="60">
        <v>1.0</v>
      </c>
      <c r="F1138" s="61"/>
      <c r="G1138" s="62">
        <f>ROUND(E1138*F1138,2)</f>
        <v>0</v>
      </c>
      <c r="O1138" s="17"/>
    </row>
    <row r="1139" ht="11.25" customHeight="1">
      <c r="A1139" s="45"/>
      <c r="B1139" s="46" t="s">
        <v>2160</v>
      </c>
      <c r="C1139" s="47" t="s">
        <v>1786</v>
      </c>
      <c r="D1139" s="48"/>
      <c r="E1139" s="49"/>
      <c r="F1139" s="49"/>
      <c r="G1139" s="50">
        <f>SUM(G1140:G1141)</f>
        <v>0</v>
      </c>
      <c r="O1139" s="17"/>
    </row>
    <row r="1140" ht="11.25" customHeight="1">
      <c r="A1140" s="19"/>
      <c r="B1140" s="57" t="s">
        <v>2161</v>
      </c>
      <c r="C1140" s="58" t="s">
        <v>2162</v>
      </c>
      <c r="D1140" s="59" t="s">
        <v>122</v>
      </c>
      <c r="E1140" s="60">
        <v>5063.05</v>
      </c>
      <c r="F1140" s="61"/>
      <c r="G1140" s="62">
        <f t="shared" ref="G1140:G1141" si="131">ROUND(E1140*F1140,2)</f>
        <v>0</v>
      </c>
      <c r="O1140" s="17"/>
    </row>
    <row r="1141" ht="11.25" customHeight="1">
      <c r="A1141" s="19"/>
      <c r="B1141" s="57" t="s">
        <v>2163</v>
      </c>
      <c r="C1141" s="58" t="s">
        <v>2164</v>
      </c>
      <c r="D1141" s="59" t="s">
        <v>122</v>
      </c>
      <c r="E1141" s="60">
        <v>662.51</v>
      </c>
      <c r="F1141" s="61"/>
      <c r="G1141" s="62">
        <f t="shared" si="131"/>
        <v>0</v>
      </c>
      <c r="O1141" s="17"/>
    </row>
    <row r="1142" ht="11.25" customHeight="1">
      <c r="A1142" s="39"/>
      <c r="B1142" s="40" t="s">
        <v>2165</v>
      </c>
      <c r="C1142" s="41" t="s">
        <v>2166</v>
      </c>
      <c r="D1142" s="42"/>
      <c r="E1142" s="43"/>
      <c r="F1142" s="43"/>
      <c r="G1142" s="44">
        <f>G1143+G1150+G1157+G1164+G1166+G1168+G1170</f>
        <v>0</v>
      </c>
      <c r="O1142" s="17"/>
    </row>
    <row r="1143" ht="11.25" customHeight="1">
      <c r="A1143" s="45"/>
      <c r="B1143" s="46" t="s">
        <v>2167</v>
      </c>
      <c r="C1143" s="47" t="s">
        <v>2168</v>
      </c>
      <c r="D1143" s="48"/>
      <c r="E1143" s="49"/>
      <c r="F1143" s="49"/>
      <c r="G1143" s="50">
        <f>SUM(G1144:G1149)</f>
        <v>0</v>
      </c>
      <c r="O1143" s="17"/>
    </row>
    <row r="1144" ht="11.25" customHeight="1">
      <c r="A1144" s="19"/>
      <c r="B1144" s="57" t="s">
        <v>2169</v>
      </c>
      <c r="C1144" s="58" t="s">
        <v>2170</v>
      </c>
      <c r="D1144" s="59" t="s">
        <v>122</v>
      </c>
      <c r="E1144" s="60">
        <v>237.22</v>
      </c>
      <c r="F1144" s="61"/>
      <c r="G1144" s="62">
        <f t="shared" ref="G1144:G1149" si="132">ROUND(E1144*F1144,2)</f>
        <v>0</v>
      </c>
      <c r="O1144" s="17"/>
    </row>
    <row r="1145" ht="11.25" customHeight="1">
      <c r="A1145" s="19"/>
      <c r="B1145" s="57" t="s">
        <v>2171</v>
      </c>
      <c r="C1145" s="58" t="s">
        <v>2172</v>
      </c>
      <c r="D1145" s="59" t="s">
        <v>122</v>
      </c>
      <c r="E1145" s="60">
        <v>78.1</v>
      </c>
      <c r="F1145" s="61"/>
      <c r="G1145" s="62">
        <f t="shared" si="132"/>
        <v>0</v>
      </c>
      <c r="O1145" s="17"/>
    </row>
    <row r="1146" ht="11.25" customHeight="1">
      <c r="A1146" s="19"/>
      <c r="B1146" s="57" t="s">
        <v>2173</v>
      </c>
      <c r="C1146" s="58" t="s">
        <v>2174</v>
      </c>
      <c r="D1146" s="59" t="s">
        <v>122</v>
      </c>
      <c r="E1146" s="60">
        <v>39.88</v>
      </c>
      <c r="F1146" s="61"/>
      <c r="G1146" s="62">
        <f t="shared" si="132"/>
        <v>0</v>
      </c>
      <c r="O1146" s="17"/>
    </row>
    <row r="1147" ht="11.25" customHeight="1">
      <c r="A1147" s="19"/>
      <c r="B1147" s="57" t="s">
        <v>2175</v>
      </c>
      <c r="C1147" s="58" t="s">
        <v>2176</v>
      </c>
      <c r="D1147" s="59" t="s">
        <v>122</v>
      </c>
      <c r="E1147" s="60">
        <v>32.4</v>
      </c>
      <c r="F1147" s="61"/>
      <c r="G1147" s="62">
        <f t="shared" si="132"/>
        <v>0</v>
      </c>
      <c r="O1147" s="17"/>
    </row>
    <row r="1148" ht="11.25" customHeight="1">
      <c r="A1148" s="19"/>
      <c r="B1148" s="57" t="s">
        <v>2177</v>
      </c>
      <c r="C1148" s="58" t="s">
        <v>2178</v>
      </c>
      <c r="D1148" s="59" t="s">
        <v>122</v>
      </c>
      <c r="E1148" s="60">
        <v>27.7</v>
      </c>
      <c r="F1148" s="61"/>
      <c r="G1148" s="62">
        <f t="shared" si="132"/>
        <v>0</v>
      </c>
      <c r="O1148" s="17"/>
    </row>
    <row r="1149" ht="11.25" customHeight="1">
      <c r="A1149" s="19"/>
      <c r="B1149" s="57" t="s">
        <v>2179</v>
      </c>
      <c r="C1149" s="58" t="s">
        <v>2180</v>
      </c>
      <c r="D1149" s="59" t="s">
        <v>122</v>
      </c>
      <c r="E1149" s="60">
        <v>103.5</v>
      </c>
      <c r="F1149" s="61"/>
      <c r="G1149" s="62">
        <f t="shared" si="132"/>
        <v>0</v>
      </c>
      <c r="O1149" s="17"/>
    </row>
    <row r="1150" ht="11.25" customHeight="1">
      <c r="A1150" s="45"/>
      <c r="B1150" s="46" t="s">
        <v>2181</v>
      </c>
      <c r="C1150" s="47" t="s">
        <v>1972</v>
      </c>
      <c r="D1150" s="48"/>
      <c r="E1150" s="49"/>
      <c r="F1150" s="49"/>
      <c r="G1150" s="50">
        <f>SUM(G1151:G1156)</f>
        <v>0</v>
      </c>
      <c r="O1150" s="17"/>
    </row>
    <row r="1151" ht="11.25" customHeight="1">
      <c r="A1151" s="19"/>
      <c r="B1151" s="57" t="s">
        <v>2182</v>
      </c>
      <c r="C1151" s="58" t="s">
        <v>2183</v>
      </c>
      <c r="D1151" s="59" t="s">
        <v>107</v>
      </c>
      <c r="E1151" s="60">
        <v>23.0</v>
      </c>
      <c r="F1151" s="61"/>
      <c r="G1151" s="62">
        <f t="shared" ref="G1151:G1156" si="133">ROUND(E1151*F1151,2)</f>
        <v>0</v>
      </c>
      <c r="O1151" s="17"/>
    </row>
    <row r="1152" ht="11.25" customHeight="1">
      <c r="A1152" s="19"/>
      <c r="B1152" s="57" t="s">
        <v>2184</v>
      </c>
      <c r="C1152" s="58" t="s">
        <v>2185</v>
      </c>
      <c r="D1152" s="59" t="s">
        <v>107</v>
      </c>
      <c r="E1152" s="60">
        <v>110.0</v>
      </c>
      <c r="F1152" s="61"/>
      <c r="G1152" s="62">
        <f t="shared" si="133"/>
        <v>0</v>
      </c>
      <c r="O1152" s="17"/>
    </row>
    <row r="1153" ht="11.25" customHeight="1">
      <c r="A1153" s="19"/>
      <c r="B1153" s="57" t="s">
        <v>2186</v>
      </c>
      <c r="C1153" s="58" t="s">
        <v>2187</v>
      </c>
      <c r="D1153" s="59" t="s">
        <v>107</v>
      </c>
      <c r="E1153" s="60">
        <v>18.0</v>
      </c>
      <c r="F1153" s="61"/>
      <c r="G1153" s="62">
        <f t="shared" si="133"/>
        <v>0</v>
      </c>
      <c r="O1153" s="17"/>
    </row>
    <row r="1154" ht="11.25" customHeight="1">
      <c r="A1154" s="19"/>
      <c r="B1154" s="57" t="s">
        <v>2188</v>
      </c>
      <c r="C1154" s="58" t="s">
        <v>2189</v>
      </c>
      <c r="D1154" s="59" t="s">
        <v>107</v>
      </c>
      <c r="E1154" s="60">
        <v>13.0</v>
      </c>
      <c r="F1154" s="61"/>
      <c r="G1154" s="62">
        <f t="shared" si="133"/>
        <v>0</v>
      </c>
      <c r="O1154" s="17"/>
    </row>
    <row r="1155" ht="11.25" customHeight="1">
      <c r="A1155" s="19"/>
      <c r="B1155" s="57" t="s">
        <v>2190</v>
      </c>
      <c r="C1155" s="58" t="s">
        <v>2191</v>
      </c>
      <c r="D1155" s="59" t="s">
        <v>107</v>
      </c>
      <c r="E1155" s="60">
        <v>22.0</v>
      </c>
      <c r="F1155" s="61"/>
      <c r="G1155" s="62">
        <f t="shared" si="133"/>
        <v>0</v>
      </c>
      <c r="O1155" s="17"/>
    </row>
    <row r="1156" ht="11.25" customHeight="1">
      <c r="A1156" s="19"/>
      <c r="B1156" s="57" t="s">
        <v>2192</v>
      </c>
      <c r="C1156" s="58" t="s">
        <v>2193</v>
      </c>
      <c r="D1156" s="59" t="s">
        <v>107</v>
      </c>
      <c r="E1156" s="60">
        <v>18.0</v>
      </c>
      <c r="F1156" s="61"/>
      <c r="G1156" s="62">
        <f t="shared" si="133"/>
        <v>0</v>
      </c>
      <c r="O1156" s="17"/>
    </row>
    <row r="1157" ht="11.25" customHeight="1">
      <c r="A1157" s="45"/>
      <c r="B1157" s="46" t="s">
        <v>2194</v>
      </c>
      <c r="C1157" s="47" t="s">
        <v>1764</v>
      </c>
      <c r="D1157" s="48"/>
      <c r="E1157" s="49"/>
      <c r="F1157" s="49"/>
      <c r="G1157" s="50">
        <f>SUM(G1158:G1163)</f>
        <v>0</v>
      </c>
      <c r="O1157" s="17"/>
    </row>
    <row r="1158" ht="11.25" customHeight="1">
      <c r="A1158" s="19"/>
      <c r="B1158" s="57" t="s">
        <v>2195</v>
      </c>
      <c r="C1158" s="58" t="s">
        <v>2196</v>
      </c>
      <c r="D1158" s="59" t="s">
        <v>100</v>
      </c>
      <c r="E1158" s="60">
        <v>4.0</v>
      </c>
      <c r="F1158" s="61"/>
      <c r="G1158" s="62">
        <f t="shared" ref="G1158:G1163" si="134">ROUND(E1158*F1158,2)</f>
        <v>0</v>
      </c>
      <c r="O1158" s="17"/>
    </row>
    <row r="1159" ht="11.25" customHeight="1">
      <c r="A1159" s="19"/>
      <c r="B1159" s="57" t="s">
        <v>2197</v>
      </c>
      <c r="C1159" s="58" t="s">
        <v>2198</v>
      </c>
      <c r="D1159" s="59" t="s">
        <v>100</v>
      </c>
      <c r="E1159" s="60">
        <v>44.0</v>
      </c>
      <c r="F1159" s="61"/>
      <c r="G1159" s="62">
        <f t="shared" si="134"/>
        <v>0</v>
      </c>
      <c r="O1159" s="17"/>
    </row>
    <row r="1160" ht="11.25" customHeight="1">
      <c r="A1160" s="19"/>
      <c r="B1160" s="57" t="s">
        <v>2199</v>
      </c>
      <c r="C1160" s="58" t="s">
        <v>2200</v>
      </c>
      <c r="D1160" s="59" t="s">
        <v>100</v>
      </c>
      <c r="E1160" s="60">
        <v>14.0</v>
      </c>
      <c r="F1160" s="61"/>
      <c r="G1160" s="62">
        <f t="shared" si="134"/>
        <v>0</v>
      </c>
      <c r="O1160" s="17"/>
    </row>
    <row r="1161" ht="11.25" customHeight="1">
      <c r="A1161" s="19"/>
      <c r="B1161" s="57" t="s">
        <v>2201</v>
      </c>
      <c r="C1161" s="58" t="s">
        <v>2202</v>
      </c>
      <c r="D1161" s="59" t="s">
        <v>100</v>
      </c>
      <c r="E1161" s="60">
        <v>25.0</v>
      </c>
      <c r="F1161" s="61"/>
      <c r="G1161" s="62">
        <f t="shared" si="134"/>
        <v>0</v>
      </c>
      <c r="O1161" s="17"/>
    </row>
    <row r="1162" ht="11.25" customHeight="1">
      <c r="A1162" s="19"/>
      <c r="B1162" s="57" t="s">
        <v>2203</v>
      </c>
      <c r="C1162" s="58" t="s">
        <v>2075</v>
      </c>
      <c r="D1162" s="59" t="s">
        <v>100</v>
      </c>
      <c r="E1162" s="60">
        <v>12.0</v>
      </c>
      <c r="F1162" s="61"/>
      <c r="G1162" s="62">
        <f t="shared" si="134"/>
        <v>0</v>
      </c>
      <c r="O1162" s="17"/>
    </row>
    <row r="1163" ht="11.25" customHeight="1">
      <c r="A1163" s="19"/>
      <c r="B1163" s="57" t="s">
        <v>2204</v>
      </c>
      <c r="C1163" s="58" t="s">
        <v>2077</v>
      </c>
      <c r="D1163" s="59" t="s">
        <v>100</v>
      </c>
      <c r="E1163" s="60">
        <v>30.0</v>
      </c>
      <c r="F1163" s="61"/>
      <c r="G1163" s="62">
        <f t="shared" si="134"/>
        <v>0</v>
      </c>
      <c r="O1163" s="17"/>
    </row>
    <row r="1164" ht="11.25" customHeight="1">
      <c r="A1164" s="45"/>
      <c r="B1164" s="46" t="s">
        <v>2205</v>
      </c>
      <c r="C1164" s="47" t="s">
        <v>1780</v>
      </c>
      <c r="D1164" s="48"/>
      <c r="E1164" s="49"/>
      <c r="F1164" s="49"/>
      <c r="G1164" s="50">
        <f>G1165</f>
        <v>0</v>
      </c>
      <c r="O1164" s="17"/>
    </row>
    <row r="1165" ht="11.25" customHeight="1">
      <c r="A1165" s="19"/>
      <c r="B1165" s="57" t="s">
        <v>2206</v>
      </c>
      <c r="C1165" s="58" t="s">
        <v>2207</v>
      </c>
      <c r="D1165" s="59" t="s">
        <v>146</v>
      </c>
      <c r="E1165" s="60">
        <v>1.0</v>
      </c>
      <c r="F1165" s="61"/>
      <c r="G1165" s="62">
        <f>ROUND(E1165*F1165,2)</f>
        <v>0</v>
      </c>
      <c r="O1165" s="17"/>
    </row>
    <row r="1166" ht="11.25" customHeight="1">
      <c r="A1166" s="45"/>
      <c r="B1166" s="46" t="s">
        <v>2208</v>
      </c>
      <c r="C1166" s="47" t="s">
        <v>2209</v>
      </c>
      <c r="D1166" s="48"/>
      <c r="E1166" s="49"/>
      <c r="F1166" s="49"/>
      <c r="G1166" s="50">
        <f>G1167</f>
        <v>0</v>
      </c>
      <c r="O1166" s="17"/>
    </row>
    <row r="1167" ht="11.25" customHeight="1">
      <c r="A1167" s="19"/>
      <c r="B1167" s="57" t="s">
        <v>2210</v>
      </c>
      <c r="C1167" s="58" t="s">
        <v>2211</v>
      </c>
      <c r="D1167" s="59" t="s">
        <v>100</v>
      </c>
      <c r="E1167" s="60">
        <v>7.0</v>
      </c>
      <c r="F1167" s="61"/>
      <c r="G1167" s="62">
        <f>ROUND(E1167*F1167,2)</f>
        <v>0</v>
      </c>
      <c r="O1167" s="17"/>
    </row>
    <row r="1168" ht="11.25" customHeight="1">
      <c r="A1168" s="45"/>
      <c r="B1168" s="46" t="s">
        <v>2212</v>
      </c>
      <c r="C1168" s="47" t="s">
        <v>2213</v>
      </c>
      <c r="D1168" s="48"/>
      <c r="E1168" s="49"/>
      <c r="F1168" s="49"/>
      <c r="G1168" s="50">
        <f>G1169</f>
        <v>0</v>
      </c>
      <c r="O1168" s="17"/>
    </row>
    <row r="1169" ht="11.25" customHeight="1">
      <c r="A1169" s="19"/>
      <c r="B1169" s="57" t="s">
        <v>2214</v>
      </c>
      <c r="C1169" s="58" t="s">
        <v>2215</v>
      </c>
      <c r="D1169" s="59" t="s">
        <v>100</v>
      </c>
      <c r="E1169" s="60">
        <v>1.0</v>
      </c>
      <c r="F1169" s="61"/>
      <c r="G1169" s="62">
        <f>ROUND(E1169*F1169,2)</f>
        <v>0</v>
      </c>
      <c r="O1169" s="17"/>
    </row>
    <row r="1170" ht="11.25" customHeight="1">
      <c r="A1170" s="45"/>
      <c r="B1170" s="46" t="s">
        <v>2216</v>
      </c>
      <c r="C1170" s="47" t="s">
        <v>1786</v>
      </c>
      <c r="D1170" s="48"/>
      <c r="E1170" s="49"/>
      <c r="F1170" s="49"/>
      <c r="G1170" s="50">
        <f>G1171</f>
        <v>0</v>
      </c>
      <c r="O1170" s="17"/>
    </row>
    <row r="1171" ht="11.25" customHeight="1">
      <c r="A1171" s="19"/>
      <c r="B1171" s="57" t="s">
        <v>2217</v>
      </c>
      <c r="C1171" s="58" t="s">
        <v>2218</v>
      </c>
      <c r="D1171" s="59" t="s">
        <v>122</v>
      </c>
      <c r="E1171" s="60">
        <v>518.8</v>
      </c>
      <c r="F1171" s="61"/>
      <c r="G1171" s="62">
        <f>ROUND(E1171*F1171,2)</f>
        <v>0</v>
      </c>
      <c r="O1171" s="17"/>
    </row>
    <row r="1172" ht="11.25" customHeight="1">
      <c r="A1172" s="39"/>
      <c r="B1172" s="40" t="s">
        <v>2219</v>
      </c>
      <c r="C1172" s="41" t="s">
        <v>2220</v>
      </c>
      <c r="D1172" s="42"/>
      <c r="E1172" s="43"/>
      <c r="F1172" s="43"/>
      <c r="G1172" s="44">
        <f>G1173+G1175+G1179+G1189+G1195+G1197</f>
        <v>0</v>
      </c>
      <c r="O1172" s="17"/>
    </row>
    <row r="1173" ht="11.25" customHeight="1">
      <c r="A1173" s="45"/>
      <c r="B1173" s="46" t="s">
        <v>2221</v>
      </c>
      <c r="C1173" s="47" t="s">
        <v>2222</v>
      </c>
      <c r="D1173" s="48"/>
      <c r="E1173" s="49"/>
      <c r="F1173" s="49"/>
      <c r="G1173" s="50">
        <f>G1174</f>
        <v>0</v>
      </c>
      <c r="O1173" s="17"/>
    </row>
    <row r="1174" ht="11.25" customHeight="1">
      <c r="A1174" s="19"/>
      <c r="B1174" s="57" t="s">
        <v>2223</v>
      </c>
      <c r="C1174" s="58" t="s">
        <v>2224</v>
      </c>
      <c r="D1174" s="59" t="s">
        <v>1615</v>
      </c>
      <c r="E1174" s="60">
        <v>31.0</v>
      </c>
      <c r="F1174" s="61"/>
      <c r="G1174" s="62">
        <f>ROUND(E1174*F1174,2)</f>
        <v>0</v>
      </c>
      <c r="O1174" s="17"/>
    </row>
    <row r="1175" ht="11.25" customHeight="1">
      <c r="A1175" s="45"/>
      <c r="B1175" s="46" t="s">
        <v>2225</v>
      </c>
      <c r="C1175" s="47" t="s">
        <v>1623</v>
      </c>
      <c r="D1175" s="48"/>
      <c r="E1175" s="49"/>
      <c r="F1175" s="49"/>
      <c r="G1175" s="50">
        <f>SUM(G1176:G1178)</f>
        <v>0</v>
      </c>
      <c r="O1175" s="17"/>
    </row>
    <row r="1176" ht="11.25" customHeight="1">
      <c r="A1176" s="19"/>
      <c r="B1176" s="57" t="s">
        <v>2226</v>
      </c>
      <c r="C1176" s="58" t="s">
        <v>2227</v>
      </c>
      <c r="D1176" s="59" t="s">
        <v>122</v>
      </c>
      <c r="E1176" s="60">
        <v>186.3</v>
      </c>
      <c r="F1176" s="61"/>
      <c r="G1176" s="62">
        <f t="shared" ref="G1176:G1178" si="135">ROUND(E1176*F1176,2)</f>
        <v>0</v>
      </c>
      <c r="O1176" s="17"/>
    </row>
    <row r="1177" ht="11.25" customHeight="1">
      <c r="A1177" s="19"/>
      <c r="B1177" s="57" t="s">
        <v>2228</v>
      </c>
      <c r="C1177" s="58" t="s">
        <v>2229</v>
      </c>
      <c r="D1177" s="59" t="s">
        <v>122</v>
      </c>
      <c r="E1177" s="60">
        <v>223.5</v>
      </c>
      <c r="F1177" s="61"/>
      <c r="G1177" s="62">
        <f t="shared" si="135"/>
        <v>0</v>
      </c>
      <c r="O1177" s="17"/>
    </row>
    <row r="1178" ht="11.25" customHeight="1">
      <c r="A1178" s="19"/>
      <c r="B1178" s="57" t="s">
        <v>2230</v>
      </c>
      <c r="C1178" s="58" t="s">
        <v>2231</v>
      </c>
      <c r="D1178" s="59" t="s">
        <v>122</v>
      </c>
      <c r="E1178" s="60">
        <v>335.25</v>
      </c>
      <c r="F1178" s="61"/>
      <c r="G1178" s="62">
        <f t="shared" si="135"/>
        <v>0</v>
      </c>
      <c r="O1178" s="17"/>
    </row>
    <row r="1179" ht="11.25" customHeight="1">
      <c r="A1179" s="45"/>
      <c r="B1179" s="46" t="s">
        <v>2232</v>
      </c>
      <c r="C1179" s="47" t="s">
        <v>2233</v>
      </c>
      <c r="D1179" s="48"/>
      <c r="E1179" s="49"/>
      <c r="F1179" s="49"/>
      <c r="G1179" s="50">
        <f>SUM(G1180:G1188)</f>
        <v>0</v>
      </c>
      <c r="O1179" s="17"/>
    </row>
    <row r="1180" ht="11.25" customHeight="1">
      <c r="A1180" s="19"/>
      <c r="B1180" s="57" t="s">
        <v>2234</v>
      </c>
      <c r="C1180" s="58" t="s">
        <v>2235</v>
      </c>
      <c r="D1180" s="59" t="s">
        <v>107</v>
      </c>
      <c r="E1180" s="60">
        <v>54.0</v>
      </c>
      <c r="F1180" s="61"/>
      <c r="G1180" s="62">
        <f t="shared" ref="G1180:G1188" si="136">ROUND(E1180*F1180,2)</f>
        <v>0</v>
      </c>
      <c r="O1180" s="17"/>
    </row>
    <row r="1181" ht="11.25" customHeight="1">
      <c r="A1181" s="19"/>
      <c r="B1181" s="57" t="s">
        <v>2236</v>
      </c>
      <c r="C1181" s="58" t="s">
        <v>2237</v>
      </c>
      <c r="D1181" s="59" t="s">
        <v>107</v>
      </c>
      <c r="E1181" s="60">
        <v>29.0</v>
      </c>
      <c r="F1181" s="61"/>
      <c r="G1181" s="62">
        <f t="shared" si="136"/>
        <v>0</v>
      </c>
      <c r="O1181" s="17"/>
    </row>
    <row r="1182" ht="11.25" customHeight="1">
      <c r="A1182" s="19"/>
      <c r="B1182" s="57" t="s">
        <v>2238</v>
      </c>
      <c r="C1182" s="58" t="s">
        <v>2239</v>
      </c>
      <c r="D1182" s="59" t="s">
        <v>107</v>
      </c>
      <c r="E1182" s="60">
        <v>18.0</v>
      </c>
      <c r="F1182" s="61"/>
      <c r="G1182" s="62">
        <f t="shared" si="136"/>
        <v>0</v>
      </c>
      <c r="O1182" s="17"/>
    </row>
    <row r="1183" ht="11.25" customHeight="1">
      <c r="A1183" s="19"/>
      <c r="B1183" s="57" t="s">
        <v>2240</v>
      </c>
      <c r="C1183" s="58" t="s">
        <v>2241</v>
      </c>
      <c r="D1183" s="59" t="s">
        <v>107</v>
      </c>
      <c r="E1183" s="60">
        <v>40.0</v>
      </c>
      <c r="F1183" s="61"/>
      <c r="G1183" s="62">
        <f t="shared" si="136"/>
        <v>0</v>
      </c>
      <c r="O1183" s="17"/>
    </row>
    <row r="1184" ht="11.25" customHeight="1">
      <c r="A1184" s="19"/>
      <c r="B1184" s="57" t="s">
        <v>2242</v>
      </c>
      <c r="C1184" s="58" t="s">
        <v>2243</v>
      </c>
      <c r="D1184" s="59" t="s">
        <v>107</v>
      </c>
      <c r="E1184" s="60">
        <v>22.0</v>
      </c>
      <c r="F1184" s="61"/>
      <c r="G1184" s="62">
        <f t="shared" si="136"/>
        <v>0</v>
      </c>
      <c r="O1184" s="17"/>
    </row>
    <row r="1185" ht="11.25" customHeight="1">
      <c r="A1185" s="19"/>
      <c r="B1185" s="57" t="s">
        <v>2244</v>
      </c>
      <c r="C1185" s="58" t="s">
        <v>2245</v>
      </c>
      <c r="D1185" s="59" t="s">
        <v>107</v>
      </c>
      <c r="E1185" s="60">
        <v>15.0</v>
      </c>
      <c r="F1185" s="61"/>
      <c r="G1185" s="62">
        <f t="shared" si="136"/>
        <v>0</v>
      </c>
      <c r="O1185" s="17"/>
    </row>
    <row r="1186" ht="11.25" customHeight="1">
      <c r="A1186" s="19"/>
      <c r="B1186" s="57" t="s">
        <v>2246</v>
      </c>
      <c r="C1186" s="58" t="s">
        <v>2247</v>
      </c>
      <c r="D1186" s="59" t="s">
        <v>107</v>
      </c>
      <c r="E1186" s="60">
        <v>51.0</v>
      </c>
      <c r="F1186" s="61"/>
      <c r="G1186" s="62">
        <f t="shared" si="136"/>
        <v>0</v>
      </c>
      <c r="O1186" s="17"/>
    </row>
    <row r="1187" ht="11.25" customHeight="1">
      <c r="A1187" s="19"/>
      <c r="B1187" s="57" t="s">
        <v>2248</v>
      </c>
      <c r="C1187" s="58" t="s">
        <v>2249</v>
      </c>
      <c r="D1187" s="59" t="s">
        <v>107</v>
      </c>
      <c r="E1187" s="60">
        <v>8.0</v>
      </c>
      <c r="F1187" s="61"/>
      <c r="G1187" s="62">
        <f t="shared" si="136"/>
        <v>0</v>
      </c>
      <c r="O1187" s="17"/>
    </row>
    <row r="1188" ht="11.25" customHeight="1">
      <c r="A1188" s="19"/>
      <c r="B1188" s="57" t="s">
        <v>2250</v>
      </c>
      <c r="C1188" s="58" t="s">
        <v>2251</v>
      </c>
      <c r="D1188" s="59" t="s">
        <v>107</v>
      </c>
      <c r="E1188" s="60">
        <v>12.0</v>
      </c>
      <c r="F1188" s="61"/>
      <c r="G1188" s="62">
        <f t="shared" si="136"/>
        <v>0</v>
      </c>
      <c r="O1188" s="17"/>
    </row>
    <row r="1189" ht="11.25" customHeight="1">
      <c r="A1189" s="45"/>
      <c r="B1189" s="46" t="s">
        <v>2252</v>
      </c>
      <c r="C1189" s="47" t="s">
        <v>1764</v>
      </c>
      <c r="D1189" s="48"/>
      <c r="E1189" s="49"/>
      <c r="F1189" s="49"/>
      <c r="G1189" s="50">
        <f>SUM(G1190:G1194)</f>
        <v>0</v>
      </c>
      <c r="O1189" s="17"/>
    </row>
    <row r="1190" ht="11.25" customHeight="1">
      <c r="A1190" s="19"/>
      <c r="B1190" s="57" t="s">
        <v>2253</v>
      </c>
      <c r="C1190" s="58" t="s">
        <v>2254</v>
      </c>
      <c r="D1190" s="59" t="s">
        <v>107</v>
      </c>
      <c r="E1190" s="60">
        <v>5.0</v>
      </c>
      <c r="F1190" s="61"/>
      <c r="G1190" s="62">
        <f t="shared" ref="G1190:G1194" si="137">ROUND(E1190*F1190,2)</f>
        <v>0</v>
      </c>
      <c r="O1190" s="17"/>
    </row>
    <row r="1191" ht="11.25" customHeight="1">
      <c r="A1191" s="19"/>
      <c r="B1191" s="57" t="s">
        <v>2255</v>
      </c>
      <c r="C1191" s="58" t="s">
        <v>2256</v>
      </c>
      <c r="D1191" s="59" t="s">
        <v>107</v>
      </c>
      <c r="E1191" s="60">
        <v>3.0</v>
      </c>
      <c r="F1191" s="61"/>
      <c r="G1191" s="62">
        <f t="shared" si="137"/>
        <v>0</v>
      </c>
      <c r="O1191" s="17"/>
    </row>
    <row r="1192" ht="11.25" customHeight="1">
      <c r="A1192" s="19"/>
      <c r="B1192" s="57" t="s">
        <v>2257</v>
      </c>
      <c r="C1192" s="58" t="s">
        <v>2258</v>
      </c>
      <c r="D1192" s="59" t="s">
        <v>107</v>
      </c>
      <c r="E1192" s="60">
        <v>2.0</v>
      </c>
      <c r="F1192" s="61"/>
      <c r="G1192" s="62">
        <f t="shared" si="137"/>
        <v>0</v>
      </c>
      <c r="O1192" s="17"/>
    </row>
    <row r="1193" ht="11.25" customHeight="1">
      <c r="A1193" s="19"/>
      <c r="B1193" s="57" t="s">
        <v>2259</v>
      </c>
      <c r="C1193" s="58" t="s">
        <v>2260</v>
      </c>
      <c r="D1193" s="59" t="s">
        <v>100</v>
      </c>
      <c r="E1193" s="60">
        <v>31.0</v>
      </c>
      <c r="F1193" s="61"/>
      <c r="G1193" s="62">
        <f t="shared" si="137"/>
        <v>0</v>
      </c>
      <c r="O1193" s="17"/>
    </row>
    <row r="1194" ht="11.25" customHeight="1">
      <c r="A1194" s="19"/>
      <c r="B1194" s="57" t="s">
        <v>2261</v>
      </c>
      <c r="C1194" s="58" t="s">
        <v>2262</v>
      </c>
      <c r="D1194" s="59" t="s">
        <v>100</v>
      </c>
      <c r="E1194" s="60">
        <v>11.0</v>
      </c>
      <c r="F1194" s="61"/>
      <c r="G1194" s="62">
        <f t="shared" si="137"/>
        <v>0</v>
      </c>
      <c r="O1194" s="17"/>
    </row>
    <row r="1195" ht="11.25" customHeight="1">
      <c r="A1195" s="45"/>
      <c r="B1195" s="46" t="s">
        <v>2263</v>
      </c>
      <c r="C1195" s="47" t="s">
        <v>1780</v>
      </c>
      <c r="D1195" s="48"/>
      <c r="E1195" s="49"/>
      <c r="F1195" s="49"/>
      <c r="G1195" s="50">
        <f>G1196</f>
        <v>0</v>
      </c>
      <c r="O1195" s="17"/>
    </row>
    <row r="1196" ht="11.25" customHeight="1">
      <c r="A1196" s="19"/>
      <c r="B1196" s="57" t="s">
        <v>2264</v>
      </c>
      <c r="C1196" s="58" t="s">
        <v>2265</v>
      </c>
      <c r="D1196" s="59" t="s">
        <v>146</v>
      </c>
      <c r="E1196" s="60">
        <v>1.0</v>
      </c>
      <c r="F1196" s="61"/>
      <c r="G1196" s="62">
        <f>ROUND(E1196*F1196,2)</f>
        <v>0</v>
      </c>
      <c r="O1196" s="17"/>
    </row>
    <row r="1197" ht="11.25" customHeight="1">
      <c r="A1197" s="45"/>
      <c r="B1197" s="46" t="s">
        <v>2266</v>
      </c>
      <c r="C1197" s="47" t="s">
        <v>1786</v>
      </c>
      <c r="D1197" s="48"/>
      <c r="E1197" s="49"/>
      <c r="F1197" s="49"/>
      <c r="G1197" s="50">
        <f>G1198</f>
        <v>0</v>
      </c>
      <c r="O1197" s="17"/>
    </row>
    <row r="1198" ht="11.25" customHeight="1">
      <c r="A1198" s="19"/>
      <c r="B1198" s="57" t="s">
        <v>2267</v>
      </c>
      <c r="C1198" s="58" t="s">
        <v>2268</v>
      </c>
      <c r="D1198" s="59" t="s">
        <v>122</v>
      </c>
      <c r="E1198" s="60">
        <v>745.05</v>
      </c>
      <c r="F1198" s="61"/>
      <c r="G1198" s="62">
        <f>ROUND(E1198*F1198,2)</f>
        <v>0</v>
      </c>
      <c r="O1198" s="17"/>
    </row>
    <row r="1199" ht="11.25" customHeight="1">
      <c r="A1199" s="39"/>
      <c r="B1199" s="40" t="s">
        <v>2269</v>
      </c>
      <c r="C1199" s="41" t="s">
        <v>2270</v>
      </c>
      <c r="D1199" s="42"/>
      <c r="E1199" s="43"/>
      <c r="F1199" s="43"/>
      <c r="G1199" s="44">
        <f>G1200+G1203+G1214+G1218+G1246+G1256+G1264+G1273+G1281</f>
        <v>0</v>
      </c>
      <c r="O1199" s="17"/>
    </row>
    <row r="1200" ht="11.25" customHeight="1">
      <c r="A1200" s="45"/>
      <c r="B1200" s="46" t="s">
        <v>2271</v>
      </c>
      <c r="C1200" s="47" t="s">
        <v>2272</v>
      </c>
      <c r="D1200" s="48"/>
      <c r="E1200" s="49"/>
      <c r="F1200" s="49"/>
      <c r="G1200" s="50">
        <f>SUM(G1201:G1202)</f>
        <v>0</v>
      </c>
      <c r="O1200" s="17"/>
    </row>
    <row r="1201" ht="11.25" customHeight="1">
      <c r="A1201" s="19"/>
      <c r="B1201" s="57" t="s">
        <v>2273</v>
      </c>
      <c r="C1201" s="58" t="s">
        <v>2274</v>
      </c>
      <c r="D1201" s="59" t="s">
        <v>1615</v>
      </c>
      <c r="E1201" s="60">
        <v>442.0</v>
      </c>
      <c r="F1201" s="61"/>
      <c r="G1201" s="62">
        <f t="shared" ref="G1201:G1202" si="138">ROUND(E1201*F1201,2)</f>
        <v>0</v>
      </c>
      <c r="O1201" s="17"/>
    </row>
    <row r="1202" ht="11.25" customHeight="1">
      <c r="A1202" s="19"/>
      <c r="B1202" s="57" t="s">
        <v>2275</v>
      </c>
      <c r="C1202" s="58" t="s">
        <v>2276</v>
      </c>
      <c r="D1202" s="59" t="s">
        <v>1615</v>
      </c>
      <c r="E1202" s="60">
        <v>172.0</v>
      </c>
      <c r="F1202" s="61"/>
      <c r="G1202" s="62">
        <f t="shared" si="138"/>
        <v>0</v>
      </c>
      <c r="O1202" s="17"/>
    </row>
    <row r="1203" ht="11.25" customHeight="1">
      <c r="A1203" s="45"/>
      <c r="B1203" s="46" t="s">
        <v>2277</v>
      </c>
      <c r="C1203" s="47" t="s">
        <v>2278</v>
      </c>
      <c r="D1203" s="48"/>
      <c r="E1203" s="49"/>
      <c r="F1203" s="49"/>
      <c r="G1203" s="50">
        <f>SUM(G1204:G1213)</f>
        <v>0</v>
      </c>
      <c r="O1203" s="17"/>
    </row>
    <row r="1204" ht="11.25" customHeight="1">
      <c r="A1204" s="19"/>
      <c r="B1204" s="57" t="s">
        <v>2279</v>
      </c>
      <c r="C1204" s="58" t="s">
        <v>2280</v>
      </c>
      <c r="D1204" s="59" t="s">
        <v>122</v>
      </c>
      <c r="E1204" s="60">
        <v>1089.66</v>
      </c>
      <c r="F1204" s="61"/>
      <c r="G1204" s="62">
        <f t="shared" ref="G1204:G1213" si="139">ROUND(E1204*F1204,2)</f>
        <v>0</v>
      </c>
      <c r="O1204" s="17"/>
    </row>
    <row r="1205" ht="11.25" customHeight="1">
      <c r="A1205" s="19"/>
      <c r="B1205" s="57" t="s">
        <v>2281</v>
      </c>
      <c r="C1205" s="58" t="s">
        <v>2170</v>
      </c>
      <c r="D1205" s="59" t="s">
        <v>122</v>
      </c>
      <c r="E1205" s="60">
        <v>207.76</v>
      </c>
      <c r="F1205" s="61"/>
      <c r="G1205" s="62">
        <f t="shared" si="139"/>
        <v>0</v>
      </c>
      <c r="O1205" s="17"/>
    </row>
    <row r="1206" ht="11.25" customHeight="1">
      <c r="A1206" s="19"/>
      <c r="B1206" s="57" t="s">
        <v>2282</v>
      </c>
      <c r="C1206" s="58" t="s">
        <v>2172</v>
      </c>
      <c r="D1206" s="59" t="s">
        <v>122</v>
      </c>
      <c r="E1206" s="60">
        <v>794.57</v>
      </c>
      <c r="F1206" s="61"/>
      <c r="G1206" s="62">
        <f t="shared" si="139"/>
        <v>0</v>
      </c>
      <c r="O1206" s="17"/>
    </row>
    <row r="1207" ht="11.25" customHeight="1">
      <c r="A1207" s="19"/>
      <c r="B1207" s="57" t="s">
        <v>2283</v>
      </c>
      <c r="C1207" s="58" t="s">
        <v>1642</v>
      </c>
      <c r="D1207" s="59" t="s">
        <v>122</v>
      </c>
      <c r="E1207" s="60">
        <v>22.55</v>
      </c>
      <c r="F1207" s="61"/>
      <c r="G1207" s="62">
        <f t="shared" si="139"/>
        <v>0</v>
      </c>
      <c r="O1207" s="17"/>
    </row>
    <row r="1208" ht="11.25" customHeight="1">
      <c r="A1208" s="19"/>
      <c r="B1208" s="57" t="s">
        <v>2284</v>
      </c>
      <c r="C1208" s="58" t="s">
        <v>1646</v>
      </c>
      <c r="D1208" s="59" t="s">
        <v>122</v>
      </c>
      <c r="E1208" s="60">
        <v>35.65</v>
      </c>
      <c r="F1208" s="61"/>
      <c r="G1208" s="62">
        <f t="shared" si="139"/>
        <v>0</v>
      </c>
      <c r="O1208" s="17"/>
    </row>
    <row r="1209" ht="11.25" customHeight="1">
      <c r="A1209" s="19"/>
      <c r="B1209" s="57" t="s">
        <v>2285</v>
      </c>
      <c r="C1209" s="58" t="s">
        <v>1648</v>
      </c>
      <c r="D1209" s="59" t="s">
        <v>122</v>
      </c>
      <c r="E1209" s="60">
        <v>82.45</v>
      </c>
      <c r="F1209" s="61"/>
      <c r="G1209" s="62">
        <f t="shared" si="139"/>
        <v>0</v>
      </c>
      <c r="O1209" s="17"/>
    </row>
    <row r="1210" ht="11.25" customHeight="1">
      <c r="A1210" s="19"/>
      <c r="B1210" s="57" t="s">
        <v>2286</v>
      </c>
      <c r="C1210" s="58" t="s">
        <v>2287</v>
      </c>
      <c r="D1210" s="59" t="s">
        <v>122</v>
      </c>
      <c r="E1210" s="60">
        <v>1385.45</v>
      </c>
      <c r="F1210" s="61"/>
      <c r="G1210" s="62">
        <f t="shared" si="139"/>
        <v>0</v>
      </c>
      <c r="O1210" s="17"/>
    </row>
    <row r="1211" ht="11.25" customHeight="1">
      <c r="A1211" s="19"/>
      <c r="B1211" s="57" t="s">
        <v>2288</v>
      </c>
      <c r="C1211" s="58" t="s">
        <v>2178</v>
      </c>
      <c r="D1211" s="59" t="s">
        <v>122</v>
      </c>
      <c r="E1211" s="60">
        <v>152.14</v>
      </c>
      <c r="F1211" s="61"/>
      <c r="G1211" s="62">
        <f t="shared" si="139"/>
        <v>0</v>
      </c>
      <c r="O1211" s="17"/>
    </row>
    <row r="1212" ht="11.25" customHeight="1">
      <c r="A1212" s="19"/>
      <c r="B1212" s="57" t="s">
        <v>2289</v>
      </c>
      <c r="C1212" s="58" t="s">
        <v>2180</v>
      </c>
      <c r="D1212" s="59" t="s">
        <v>122</v>
      </c>
      <c r="E1212" s="60">
        <v>107.75</v>
      </c>
      <c r="F1212" s="61"/>
      <c r="G1212" s="62">
        <f t="shared" si="139"/>
        <v>0</v>
      </c>
      <c r="O1212" s="17"/>
    </row>
    <row r="1213" ht="11.25" customHeight="1">
      <c r="A1213" s="19"/>
      <c r="B1213" s="57" t="s">
        <v>2290</v>
      </c>
      <c r="C1213" s="58" t="s">
        <v>2291</v>
      </c>
      <c r="D1213" s="59" t="s">
        <v>122</v>
      </c>
      <c r="E1213" s="60">
        <v>55.5</v>
      </c>
      <c r="F1213" s="61"/>
      <c r="G1213" s="62">
        <f t="shared" si="139"/>
        <v>0</v>
      </c>
      <c r="O1213" s="17"/>
    </row>
    <row r="1214" ht="11.25" customHeight="1">
      <c r="A1214" s="45"/>
      <c r="B1214" s="46" t="s">
        <v>2292</v>
      </c>
      <c r="C1214" s="47" t="s">
        <v>2293</v>
      </c>
      <c r="D1214" s="48"/>
      <c r="E1214" s="49"/>
      <c r="F1214" s="49"/>
      <c r="G1214" s="50">
        <f>SUM(G1215:G1217)</f>
        <v>0</v>
      </c>
      <c r="O1214" s="17"/>
    </row>
    <row r="1215" ht="11.25" customHeight="1">
      <c r="A1215" s="19"/>
      <c r="B1215" s="57" t="s">
        <v>2294</v>
      </c>
      <c r="C1215" s="58" t="s">
        <v>2295</v>
      </c>
      <c r="D1215" s="59" t="s">
        <v>122</v>
      </c>
      <c r="E1215" s="60">
        <v>72.48</v>
      </c>
      <c r="F1215" s="61"/>
      <c r="G1215" s="62">
        <f t="shared" ref="G1215:G1217" si="140">ROUND(E1215*F1215,2)</f>
        <v>0</v>
      </c>
      <c r="O1215" s="17"/>
    </row>
    <row r="1216" ht="11.25" customHeight="1">
      <c r="A1216" s="19"/>
      <c r="B1216" s="57" t="s">
        <v>2296</v>
      </c>
      <c r="C1216" s="58" t="s">
        <v>2297</v>
      </c>
      <c r="D1216" s="59" t="s">
        <v>122</v>
      </c>
      <c r="E1216" s="60">
        <v>110.26</v>
      </c>
      <c r="F1216" s="61"/>
      <c r="G1216" s="62">
        <f t="shared" si="140"/>
        <v>0</v>
      </c>
      <c r="O1216" s="17"/>
    </row>
    <row r="1217" ht="11.25" customHeight="1">
      <c r="A1217" s="19"/>
      <c r="B1217" s="57" t="s">
        <v>2298</v>
      </c>
      <c r="C1217" s="58" t="s">
        <v>2299</v>
      </c>
      <c r="D1217" s="59" t="s">
        <v>122</v>
      </c>
      <c r="E1217" s="60">
        <v>48.38</v>
      </c>
      <c r="F1217" s="61"/>
      <c r="G1217" s="62">
        <f t="shared" si="140"/>
        <v>0</v>
      </c>
      <c r="O1217" s="17"/>
    </row>
    <row r="1218" ht="11.25" customHeight="1">
      <c r="A1218" s="45"/>
      <c r="B1218" s="46" t="s">
        <v>2300</v>
      </c>
      <c r="C1218" s="47" t="s">
        <v>2301</v>
      </c>
      <c r="D1218" s="48"/>
      <c r="E1218" s="49"/>
      <c r="F1218" s="49"/>
      <c r="G1218" s="50">
        <f>SUM(G1219:G1245)</f>
        <v>0</v>
      </c>
      <c r="O1218" s="17"/>
    </row>
    <row r="1219" ht="11.25" customHeight="1">
      <c r="A1219" s="19"/>
      <c r="B1219" s="57" t="s">
        <v>2302</v>
      </c>
      <c r="C1219" s="58" t="s">
        <v>2303</v>
      </c>
      <c r="D1219" s="59" t="s">
        <v>107</v>
      </c>
      <c r="E1219" s="60">
        <v>638.0</v>
      </c>
      <c r="F1219" s="61"/>
      <c r="G1219" s="62">
        <f t="shared" ref="G1219:G1245" si="141">ROUND(E1219*F1219,2)</f>
        <v>0</v>
      </c>
      <c r="O1219" s="17"/>
    </row>
    <row r="1220" ht="11.25" customHeight="1">
      <c r="A1220" s="19"/>
      <c r="B1220" s="57" t="s">
        <v>2304</v>
      </c>
      <c r="C1220" s="58" t="s">
        <v>2183</v>
      </c>
      <c r="D1220" s="59" t="s">
        <v>107</v>
      </c>
      <c r="E1220" s="60">
        <v>20.0</v>
      </c>
      <c r="F1220" s="61"/>
      <c r="G1220" s="62">
        <f t="shared" si="141"/>
        <v>0</v>
      </c>
      <c r="O1220" s="17"/>
    </row>
    <row r="1221" ht="11.25" customHeight="1">
      <c r="A1221" s="19"/>
      <c r="B1221" s="57" t="s">
        <v>2305</v>
      </c>
      <c r="C1221" s="58" t="s">
        <v>2185</v>
      </c>
      <c r="D1221" s="59" t="s">
        <v>107</v>
      </c>
      <c r="E1221" s="60">
        <v>111.0</v>
      </c>
      <c r="F1221" s="61"/>
      <c r="G1221" s="62">
        <f t="shared" si="141"/>
        <v>0</v>
      </c>
      <c r="O1221" s="17"/>
    </row>
    <row r="1222" ht="11.25" customHeight="1">
      <c r="A1222" s="19"/>
      <c r="B1222" s="57" t="s">
        <v>2306</v>
      </c>
      <c r="C1222" s="58" t="s">
        <v>1830</v>
      </c>
      <c r="D1222" s="59" t="s">
        <v>107</v>
      </c>
      <c r="E1222" s="60">
        <v>8.0</v>
      </c>
      <c r="F1222" s="61"/>
      <c r="G1222" s="62">
        <f t="shared" si="141"/>
        <v>0</v>
      </c>
      <c r="O1222" s="17"/>
    </row>
    <row r="1223" ht="11.25" customHeight="1">
      <c r="A1223" s="19"/>
      <c r="B1223" s="57" t="s">
        <v>2307</v>
      </c>
      <c r="C1223" s="58" t="s">
        <v>2308</v>
      </c>
      <c r="D1223" s="59" t="s">
        <v>107</v>
      </c>
      <c r="E1223" s="60">
        <v>30.0</v>
      </c>
      <c r="F1223" s="61"/>
      <c r="G1223" s="62">
        <f t="shared" si="141"/>
        <v>0</v>
      </c>
      <c r="O1223" s="17"/>
    </row>
    <row r="1224" ht="11.25" customHeight="1">
      <c r="A1224" s="19"/>
      <c r="B1224" s="57" t="s">
        <v>2309</v>
      </c>
      <c r="C1224" s="58" t="s">
        <v>2310</v>
      </c>
      <c r="D1224" s="59" t="s">
        <v>107</v>
      </c>
      <c r="E1224" s="60">
        <v>170.0</v>
      </c>
      <c r="F1224" s="61"/>
      <c r="G1224" s="62">
        <f t="shared" si="141"/>
        <v>0</v>
      </c>
      <c r="O1224" s="17"/>
    </row>
    <row r="1225" ht="11.25" customHeight="1">
      <c r="A1225" s="19"/>
      <c r="B1225" s="57" t="s">
        <v>2311</v>
      </c>
      <c r="C1225" s="58" t="s">
        <v>2187</v>
      </c>
      <c r="D1225" s="59" t="s">
        <v>107</v>
      </c>
      <c r="E1225" s="60">
        <v>8.0</v>
      </c>
      <c r="F1225" s="61"/>
      <c r="G1225" s="62">
        <f t="shared" si="141"/>
        <v>0</v>
      </c>
      <c r="O1225" s="17"/>
    </row>
    <row r="1226" ht="11.25" customHeight="1">
      <c r="A1226" s="19"/>
      <c r="B1226" s="57" t="s">
        <v>2312</v>
      </c>
      <c r="C1226" s="58" t="s">
        <v>2189</v>
      </c>
      <c r="D1226" s="59" t="s">
        <v>107</v>
      </c>
      <c r="E1226" s="60">
        <v>77.0</v>
      </c>
      <c r="F1226" s="61"/>
      <c r="G1226" s="62">
        <f t="shared" si="141"/>
        <v>0</v>
      </c>
      <c r="O1226" s="17"/>
    </row>
    <row r="1227" ht="11.25" customHeight="1">
      <c r="A1227" s="19"/>
      <c r="B1227" s="57" t="s">
        <v>2313</v>
      </c>
      <c r="C1227" s="58" t="s">
        <v>1830</v>
      </c>
      <c r="D1227" s="59" t="s">
        <v>107</v>
      </c>
      <c r="E1227" s="60">
        <v>15.0</v>
      </c>
      <c r="F1227" s="61"/>
      <c r="G1227" s="62">
        <f t="shared" si="141"/>
        <v>0</v>
      </c>
      <c r="O1227" s="17"/>
    </row>
    <row r="1228" ht="11.25" customHeight="1">
      <c r="A1228" s="19"/>
      <c r="B1228" s="57" t="s">
        <v>2314</v>
      </c>
      <c r="C1228" s="58" t="s">
        <v>2315</v>
      </c>
      <c r="D1228" s="59" t="s">
        <v>107</v>
      </c>
      <c r="E1228" s="60">
        <v>30.0</v>
      </c>
      <c r="F1228" s="61"/>
      <c r="G1228" s="62">
        <f t="shared" si="141"/>
        <v>0</v>
      </c>
      <c r="O1228" s="17"/>
    </row>
    <row r="1229" ht="11.25" customHeight="1">
      <c r="A1229" s="19"/>
      <c r="B1229" s="57" t="s">
        <v>2316</v>
      </c>
      <c r="C1229" s="58" t="s">
        <v>2317</v>
      </c>
      <c r="D1229" s="59" t="s">
        <v>107</v>
      </c>
      <c r="E1229" s="60">
        <v>57.0</v>
      </c>
      <c r="F1229" s="61"/>
      <c r="G1229" s="62">
        <f t="shared" si="141"/>
        <v>0</v>
      </c>
      <c r="O1229" s="17"/>
    </row>
    <row r="1230" ht="11.25" customHeight="1">
      <c r="A1230" s="19"/>
      <c r="B1230" s="57" t="s">
        <v>2318</v>
      </c>
      <c r="C1230" s="58" t="s">
        <v>2319</v>
      </c>
      <c r="D1230" s="59" t="s">
        <v>107</v>
      </c>
      <c r="E1230" s="60">
        <v>60.0</v>
      </c>
      <c r="F1230" s="61"/>
      <c r="G1230" s="62">
        <f t="shared" si="141"/>
        <v>0</v>
      </c>
      <c r="O1230" s="17"/>
    </row>
    <row r="1231" ht="11.25" customHeight="1">
      <c r="A1231" s="19"/>
      <c r="B1231" s="57" t="s">
        <v>2320</v>
      </c>
      <c r="C1231" s="58" t="s">
        <v>2321</v>
      </c>
      <c r="D1231" s="59" t="s">
        <v>107</v>
      </c>
      <c r="E1231" s="60">
        <v>6.0</v>
      </c>
      <c r="F1231" s="61"/>
      <c r="G1231" s="62">
        <f t="shared" si="141"/>
        <v>0</v>
      </c>
      <c r="O1231" s="17"/>
    </row>
    <row r="1232" ht="11.25" customHeight="1">
      <c r="A1232" s="19"/>
      <c r="B1232" s="57" t="s">
        <v>2322</v>
      </c>
      <c r="C1232" s="58" t="s">
        <v>2323</v>
      </c>
      <c r="D1232" s="59" t="s">
        <v>107</v>
      </c>
      <c r="E1232" s="60">
        <v>25.0</v>
      </c>
      <c r="F1232" s="61"/>
      <c r="G1232" s="62">
        <f t="shared" si="141"/>
        <v>0</v>
      </c>
      <c r="O1232" s="17"/>
    </row>
    <row r="1233" ht="11.25" customHeight="1">
      <c r="A1233" s="19"/>
      <c r="B1233" s="57" t="s">
        <v>2324</v>
      </c>
      <c r="C1233" s="58" t="s">
        <v>2325</v>
      </c>
      <c r="D1233" s="59" t="s">
        <v>107</v>
      </c>
      <c r="E1233" s="60">
        <v>82.0</v>
      </c>
      <c r="F1233" s="61"/>
      <c r="G1233" s="62">
        <f t="shared" si="141"/>
        <v>0</v>
      </c>
      <c r="O1233" s="17"/>
    </row>
    <row r="1234" ht="11.25" customHeight="1">
      <c r="A1234" s="19"/>
      <c r="B1234" s="57" t="s">
        <v>2326</v>
      </c>
      <c r="C1234" s="58" t="s">
        <v>2327</v>
      </c>
      <c r="D1234" s="59" t="s">
        <v>107</v>
      </c>
      <c r="E1234" s="60">
        <v>55.0</v>
      </c>
      <c r="F1234" s="61"/>
      <c r="G1234" s="62">
        <f t="shared" si="141"/>
        <v>0</v>
      </c>
      <c r="O1234" s="17"/>
    </row>
    <row r="1235" ht="11.25" customHeight="1">
      <c r="A1235" s="19"/>
      <c r="B1235" s="57" t="s">
        <v>2328</v>
      </c>
      <c r="C1235" s="58" t="s">
        <v>2329</v>
      </c>
      <c r="D1235" s="59" t="s">
        <v>107</v>
      </c>
      <c r="E1235" s="60">
        <v>140.0</v>
      </c>
      <c r="F1235" s="61"/>
      <c r="G1235" s="62">
        <f t="shared" si="141"/>
        <v>0</v>
      </c>
      <c r="O1235" s="17"/>
    </row>
    <row r="1236" ht="11.25" customHeight="1">
      <c r="A1236" s="19"/>
      <c r="B1236" s="57" t="s">
        <v>2330</v>
      </c>
      <c r="C1236" s="58" t="s">
        <v>2191</v>
      </c>
      <c r="D1236" s="59" t="s">
        <v>107</v>
      </c>
      <c r="E1236" s="60">
        <v>6.0</v>
      </c>
      <c r="F1236" s="61"/>
      <c r="G1236" s="62">
        <f t="shared" si="141"/>
        <v>0</v>
      </c>
      <c r="O1236" s="17"/>
    </row>
    <row r="1237" ht="11.25" customHeight="1">
      <c r="A1237" s="19"/>
      <c r="B1237" s="57" t="s">
        <v>2331</v>
      </c>
      <c r="C1237" s="58" t="s">
        <v>2193</v>
      </c>
      <c r="D1237" s="59" t="s">
        <v>107</v>
      </c>
      <c r="E1237" s="60">
        <v>116.0</v>
      </c>
      <c r="F1237" s="61"/>
      <c r="G1237" s="62">
        <f t="shared" si="141"/>
        <v>0</v>
      </c>
      <c r="O1237" s="17"/>
    </row>
    <row r="1238" ht="11.25" customHeight="1">
      <c r="A1238" s="19"/>
      <c r="B1238" s="57" t="s">
        <v>2332</v>
      </c>
      <c r="C1238" s="58" t="s">
        <v>2333</v>
      </c>
      <c r="D1238" s="59" t="s">
        <v>107</v>
      </c>
      <c r="E1238" s="60">
        <v>12.0</v>
      </c>
      <c r="F1238" s="61"/>
      <c r="G1238" s="62">
        <f t="shared" si="141"/>
        <v>0</v>
      </c>
      <c r="O1238" s="17"/>
    </row>
    <row r="1239" ht="11.25" customHeight="1">
      <c r="A1239" s="19"/>
      <c r="B1239" s="57" t="s">
        <v>2334</v>
      </c>
      <c r="C1239" s="58" t="s">
        <v>2335</v>
      </c>
      <c r="D1239" s="59" t="s">
        <v>107</v>
      </c>
      <c r="E1239" s="60">
        <v>16.0</v>
      </c>
      <c r="F1239" s="61"/>
      <c r="G1239" s="62">
        <f t="shared" si="141"/>
        <v>0</v>
      </c>
      <c r="O1239" s="17"/>
    </row>
    <row r="1240" ht="11.25" customHeight="1">
      <c r="A1240" s="19"/>
      <c r="B1240" s="57" t="s">
        <v>2336</v>
      </c>
      <c r="C1240" s="58" t="s">
        <v>2337</v>
      </c>
      <c r="D1240" s="59" t="s">
        <v>107</v>
      </c>
      <c r="E1240" s="60">
        <v>16.0</v>
      </c>
      <c r="F1240" s="61"/>
      <c r="G1240" s="62">
        <f t="shared" si="141"/>
        <v>0</v>
      </c>
      <c r="O1240" s="17"/>
    </row>
    <row r="1241" ht="11.25" customHeight="1">
      <c r="A1241" s="19"/>
      <c r="B1241" s="57" t="s">
        <v>2338</v>
      </c>
      <c r="C1241" s="58" t="s">
        <v>2339</v>
      </c>
      <c r="D1241" s="59" t="s">
        <v>107</v>
      </c>
      <c r="E1241" s="60">
        <v>112.0</v>
      </c>
      <c r="F1241" s="61"/>
      <c r="G1241" s="62">
        <f t="shared" si="141"/>
        <v>0</v>
      </c>
      <c r="O1241" s="17"/>
    </row>
    <row r="1242" ht="11.25" customHeight="1">
      <c r="A1242" s="19"/>
      <c r="B1242" s="57" t="s">
        <v>2340</v>
      </c>
      <c r="C1242" s="58" t="s">
        <v>2341</v>
      </c>
      <c r="D1242" s="59" t="s">
        <v>107</v>
      </c>
      <c r="E1242" s="60">
        <v>12.0</v>
      </c>
      <c r="F1242" s="61"/>
      <c r="G1242" s="62">
        <f t="shared" si="141"/>
        <v>0</v>
      </c>
      <c r="O1242" s="17"/>
    </row>
    <row r="1243" ht="11.25" customHeight="1">
      <c r="A1243" s="19"/>
      <c r="B1243" s="57" t="s">
        <v>2342</v>
      </c>
      <c r="C1243" s="58" t="s">
        <v>2343</v>
      </c>
      <c r="D1243" s="59" t="s">
        <v>107</v>
      </c>
      <c r="E1243" s="60">
        <v>26.0</v>
      </c>
      <c r="F1243" s="61"/>
      <c r="G1243" s="62">
        <f t="shared" si="141"/>
        <v>0</v>
      </c>
      <c r="O1243" s="17"/>
    </row>
    <row r="1244" ht="11.25" customHeight="1">
      <c r="A1244" s="19"/>
      <c r="B1244" s="57" t="s">
        <v>2344</v>
      </c>
      <c r="C1244" s="58" t="s">
        <v>2345</v>
      </c>
      <c r="D1244" s="59" t="s">
        <v>107</v>
      </c>
      <c r="E1244" s="60">
        <v>71.0</v>
      </c>
      <c r="F1244" s="61"/>
      <c r="G1244" s="62">
        <f t="shared" si="141"/>
        <v>0</v>
      </c>
      <c r="O1244" s="17"/>
    </row>
    <row r="1245" ht="11.25" customHeight="1">
      <c r="A1245" s="19"/>
      <c r="B1245" s="57" t="s">
        <v>2346</v>
      </c>
      <c r="C1245" s="58" t="s">
        <v>2347</v>
      </c>
      <c r="D1245" s="59" t="s">
        <v>107</v>
      </c>
      <c r="E1245" s="60">
        <v>37.0</v>
      </c>
      <c r="F1245" s="61"/>
      <c r="G1245" s="62">
        <f t="shared" si="141"/>
        <v>0</v>
      </c>
      <c r="O1245" s="17"/>
    </row>
    <row r="1246" ht="11.25" customHeight="1">
      <c r="A1246" s="45"/>
      <c r="B1246" s="46" t="s">
        <v>2348</v>
      </c>
      <c r="C1246" s="47" t="s">
        <v>2349</v>
      </c>
      <c r="D1246" s="48"/>
      <c r="E1246" s="49"/>
      <c r="F1246" s="49"/>
      <c r="G1246" s="50">
        <f>SUM(G1247:G1255)</f>
        <v>0</v>
      </c>
      <c r="O1246" s="17"/>
    </row>
    <row r="1247" ht="11.25" customHeight="1">
      <c r="A1247" s="19"/>
      <c r="B1247" s="57" t="s">
        <v>2350</v>
      </c>
      <c r="C1247" s="58" t="s">
        <v>2351</v>
      </c>
      <c r="D1247" s="59" t="s">
        <v>107</v>
      </c>
      <c r="E1247" s="60">
        <v>96.0</v>
      </c>
      <c r="F1247" s="61"/>
      <c r="G1247" s="62">
        <f t="shared" ref="G1247:G1255" si="142">ROUND(E1247*F1247,2)</f>
        <v>0</v>
      </c>
      <c r="O1247" s="17"/>
    </row>
    <row r="1248" ht="11.25" customHeight="1">
      <c r="A1248" s="19"/>
      <c r="B1248" s="57" t="s">
        <v>2352</v>
      </c>
      <c r="C1248" s="58" t="s">
        <v>2196</v>
      </c>
      <c r="D1248" s="59" t="s">
        <v>107</v>
      </c>
      <c r="E1248" s="60">
        <v>14.0</v>
      </c>
      <c r="F1248" s="61"/>
      <c r="G1248" s="62">
        <f t="shared" si="142"/>
        <v>0</v>
      </c>
      <c r="O1248" s="17"/>
    </row>
    <row r="1249" ht="11.25" customHeight="1">
      <c r="A1249" s="19"/>
      <c r="B1249" s="57" t="s">
        <v>2353</v>
      </c>
      <c r="C1249" s="58" t="s">
        <v>2198</v>
      </c>
      <c r="D1249" s="59" t="s">
        <v>107</v>
      </c>
      <c r="E1249" s="60">
        <v>7.0</v>
      </c>
      <c r="F1249" s="61"/>
      <c r="G1249" s="62">
        <f t="shared" si="142"/>
        <v>0</v>
      </c>
      <c r="O1249" s="17"/>
    </row>
    <row r="1250" ht="11.25" customHeight="1">
      <c r="A1250" s="19"/>
      <c r="B1250" s="57" t="s">
        <v>2354</v>
      </c>
      <c r="C1250" s="58" t="s">
        <v>2355</v>
      </c>
      <c r="D1250" s="59" t="s">
        <v>107</v>
      </c>
      <c r="E1250" s="60">
        <v>111.0</v>
      </c>
      <c r="F1250" s="61"/>
      <c r="G1250" s="62">
        <f t="shared" si="142"/>
        <v>0</v>
      </c>
      <c r="O1250" s="17"/>
    </row>
    <row r="1251" ht="11.25" customHeight="1">
      <c r="A1251" s="19"/>
      <c r="B1251" s="57" t="s">
        <v>2356</v>
      </c>
      <c r="C1251" s="58" t="s">
        <v>2357</v>
      </c>
      <c r="D1251" s="59" t="s">
        <v>107</v>
      </c>
      <c r="E1251" s="60">
        <v>18.0</v>
      </c>
      <c r="F1251" s="61"/>
      <c r="G1251" s="62">
        <f t="shared" si="142"/>
        <v>0</v>
      </c>
      <c r="O1251" s="17"/>
    </row>
    <row r="1252" ht="11.25" customHeight="1">
      <c r="A1252" s="19"/>
      <c r="B1252" s="57" t="s">
        <v>2358</v>
      </c>
      <c r="C1252" s="58" t="s">
        <v>2202</v>
      </c>
      <c r="D1252" s="59" t="s">
        <v>107</v>
      </c>
      <c r="E1252" s="60">
        <v>21.0</v>
      </c>
      <c r="F1252" s="61"/>
      <c r="G1252" s="62">
        <f t="shared" si="142"/>
        <v>0</v>
      </c>
      <c r="O1252" s="17"/>
    </row>
    <row r="1253" ht="11.25" customHeight="1">
      <c r="A1253" s="19"/>
      <c r="B1253" s="57" t="s">
        <v>2359</v>
      </c>
      <c r="C1253" s="58" t="s">
        <v>2360</v>
      </c>
      <c r="D1253" s="59" t="s">
        <v>100</v>
      </c>
      <c r="E1253" s="60">
        <v>45.0</v>
      </c>
      <c r="F1253" s="61"/>
      <c r="G1253" s="62">
        <f t="shared" si="142"/>
        <v>0</v>
      </c>
      <c r="O1253" s="17"/>
    </row>
    <row r="1254" ht="11.25" customHeight="1">
      <c r="A1254" s="19"/>
      <c r="B1254" s="57" t="s">
        <v>2361</v>
      </c>
      <c r="C1254" s="58" t="s">
        <v>2362</v>
      </c>
      <c r="D1254" s="59" t="s">
        <v>100</v>
      </c>
      <c r="E1254" s="60">
        <v>12.0</v>
      </c>
      <c r="F1254" s="61"/>
      <c r="G1254" s="62">
        <f t="shared" si="142"/>
        <v>0</v>
      </c>
      <c r="O1254" s="17"/>
    </row>
    <row r="1255" ht="11.25" customHeight="1">
      <c r="A1255" s="19"/>
      <c r="B1255" s="57" t="s">
        <v>2363</v>
      </c>
      <c r="C1255" s="58" t="s">
        <v>2364</v>
      </c>
      <c r="D1255" s="59" t="s">
        <v>100</v>
      </c>
      <c r="E1255" s="60">
        <v>19.0</v>
      </c>
      <c r="F1255" s="61"/>
      <c r="G1255" s="62">
        <f t="shared" si="142"/>
        <v>0</v>
      </c>
      <c r="O1255" s="17"/>
    </row>
    <row r="1256" ht="11.25" customHeight="1">
      <c r="A1256" s="45"/>
      <c r="B1256" s="46" t="s">
        <v>2365</v>
      </c>
      <c r="C1256" s="47" t="s">
        <v>1764</v>
      </c>
      <c r="D1256" s="48"/>
      <c r="E1256" s="49"/>
      <c r="F1256" s="49"/>
      <c r="G1256" s="50">
        <f>SUM(G1257:G1263)</f>
        <v>0</v>
      </c>
      <c r="O1256" s="17"/>
    </row>
    <row r="1257" ht="11.25" customHeight="1">
      <c r="A1257" s="19"/>
      <c r="B1257" s="57" t="s">
        <v>2366</v>
      </c>
      <c r="C1257" s="58" t="s">
        <v>2071</v>
      </c>
      <c r="D1257" s="59" t="s">
        <v>100</v>
      </c>
      <c r="E1257" s="60">
        <v>478.0</v>
      </c>
      <c r="F1257" s="61"/>
      <c r="G1257" s="62">
        <f t="shared" ref="G1257:G1263" si="143">ROUND(E1257*F1257,2)</f>
        <v>0</v>
      </c>
      <c r="O1257" s="17"/>
    </row>
    <row r="1258" ht="11.25" customHeight="1">
      <c r="A1258" s="19"/>
      <c r="B1258" s="57" t="s">
        <v>2367</v>
      </c>
      <c r="C1258" s="58" t="s">
        <v>2075</v>
      </c>
      <c r="D1258" s="59" t="s">
        <v>100</v>
      </c>
      <c r="E1258" s="60">
        <v>128.0</v>
      </c>
      <c r="F1258" s="61"/>
      <c r="G1258" s="62">
        <f t="shared" si="143"/>
        <v>0</v>
      </c>
      <c r="O1258" s="17"/>
    </row>
    <row r="1259" ht="11.25" customHeight="1">
      <c r="A1259" s="19"/>
      <c r="B1259" s="57" t="s">
        <v>2368</v>
      </c>
      <c r="C1259" s="58" t="s">
        <v>2077</v>
      </c>
      <c r="D1259" s="59" t="s">
        <v>100</v>
      </c>
      <c r="E1259" s="60">
        <v>332.0</v>
      </c>
      <c r="F1259" s="61"/>
      <c r="G1259" s="62">
        <f t="shared" si="143"/>
        <v>0</v>
      </c>
      <c r="O1259" s="17"/>
    </row>
    <row r="1260" ht="11.25" customHeight="1">
      <c r="A1260" s="19"/>
      <c r="B1260" s="57" t="s">
        <v>2369</v>
      </c>
      <c r="C1260" s="58" t="s">
        <v>2370</v>
      </c>
      <c r="D1260" s="59" t="s">
        <v>100</v>
      </c>
      <c r="E1260" s="60">
        <v>18.0</v>
      </c>
      <c r="F1260" s="61"/>
      <c r="G1260" s="62">
        <f t="shared" si="143"/>
        <v>0</v>
      </c>
      <c r="O1260" s="17"/>
    </row>
    <row r="1261" ht="11.25" customHeight="1">
      <c r="A1261" s="19"/>
      <c r="B1261" s="57" t="s">
        <v>2371</v>
      </c>
      <c r="C1261" s="58" t="s">
        <v>2372</v>
      </c>
      <c r="D1261" s="59" t="s">
        <v>100</v>
      </c>
      <c r="E1261" s="60">
        <v>15.0</v>
      </c>
      <c r="F1261" s="61"/>
      <c r="G1261" s="62">
        <f t="shared" si="143"/>
        <v>0</v>
      </c>
      <c r="O1261" s="17"/>
    </row>
    <row r="1262" ht="11.25" customHeight="1">
      <c r="A1262" s="19"/>
      <c r="B1262" s="57" t="s">
        <v>2373</v>
      </c>
      <c r="C1262" s="58" t="s">
        <v>2374</v>
      </c>
      <c r="D1262" s="59" t="s">
        <v>100</v>
      </c>
      <c r="E1262" s="60">
        <v>24.0</v>
      </c>
      <c r="F1262" s="61"/>
      <c r="G1262" s="62">
        <f t="shared" si="143"/>
        <v>0</v>
      </c>
      <c r="O1262" s="17"/>
    </row>
    <row r="1263" ht="11.25" customHeight="1">
      <c r="A1263" s="19"/>
      <c r="B1263" s="57" t="s">
        <v>2375</v>
      </c>
      <c r="C1263" s="58" t="s">
        <v>2376</v>
      </c>
      <c r="D1263" s="59" t="s">
        <v>100</v>
      </c>
      <c r="E1263" s="60">
        <v>4.0</v>
      </c>
      <c r="F1263" s="61"/>
      <c r="G1263" s="62">
        <f t="shared" si="143"/>
        <v>0</v>
      </c>
      <c r="O1263" s="17"/>
    </row>
    <row r="1264" ht="11.25" customHeight="1">
      <c r="A1264" s="45"/>
      <c r="B1264" s="46" t="s">
        <v>2377</v>
      </c>
      <c r="C1264" s="47" t="s">
        <v>2209</v>
      </c>
      <c r="D1264" s="48"/>
      <c r="E1264" s="49"/>
      <c r="F1264" s="49"/>
      <c r="G1264" s="50">
        <f>G1265+G1269</f>
        <v>0</v>
      </c>
      <c r="O1264" s="17"/>
    </row>
    <row r="1265" ht="11.25" customHeight="1">
      <c r="A1265" s="51"/>
      <c r="B1265" s="52" t="s">
        <v>2378</v>
      </c>
      <c r="C1265" s="53" t="s">
        <v>2379</v>
      </c>
      <c r="D1265" s="54"/>
      <c r="E1265" s="55"/>
      <c r="F1265" s="55"/>
      <c r="G1265" s="56">
        <f>SUM(G1266:G1268)</f>
        <v>0</v>
      </c>
      <c r="O1265" s="17"/>
    </row>
    <row r="1266" ht="11.25" customHeight="1">
      <c r="A1266" s="19"/>
      <c r="B1266" s="57" t="s">
        <v>2380</v>
      </c>
      <c r="C1266" s="58" t="s">
        <v>2381</v>
      </c>
      <c r="D1266" s="59" t="s">
        <v>100</v>
      </c>
      <c r="E1266" s="60">
        <v>26.0</v>
      </c>
      <c r="F1266" s="61"/>
      <c r="G1266" s="62">
        <f t="shared" ref="G1266:G1268" si="144">ROUND(E1266*F1266,2)</f>
        <v>0</v>
      </c>
      <c r="O1266" s="17"/>
    </row>
    <row r="1267" ht="11.25" customHeight="1">
      <c r="A1267" s="19"/>
      <c r="B1267" s="57" t="s">
        <v>2382</v>
      </c>
      <c r="C1267" s="58" t="s">
        <v>2383</v>
      </c>
      <c r="D1267" s="59" t="s">
        <v>100</v>
      </c>
      <c r="E1267" s="60">
        <v>25.0</v>
      </c>
      <c r="F1267" s="61"/>
      <c r="G1267" s="62">
        <f t="shared" si="144"/>
        <v>0</v>
      </c>
      <c r="O1267" s="17"/>
    </row>
    <row r="1268" ht="11.25" customHeight="1">
      <c r="A1268" s="19"/>
      <c r="B1268" s="57" t="s">
        <v>2384</v>
      </c>
      <c r="C1268" s="58" t="s">
        <v>2385</v>
      </c>
      <c r="D1268" s="59" t="s">
        <v>100</v>
      </c>
      <c r="E1268" s="60">
        <v>31.0</v>
      </c>
      <c r="F1268" s="61"/>
      <c r="G1268" s="62">
        <f t="shared" si="144"/>
        <v>0</v>
      </c>
      <c r="O1268" s="17"/>
    </row>
    <row r="1269" ht="11.25" customHeight="1">
      <c r="A1269" s="51"/>
      <c r="B1269" s="52" t="s">
        <v>2386</v>
      </c>
      <c r="C1269" s="53" t="s">
        <v>2387</v>
      </c>
      <c r="D1269" s="54"/>
      <c r="E1269" s="55"/>
      <c r="F1269" s="55"/>
      <c r="G1269" s="56">
        <f>SUM(G1270:G1272)</f>
        <v>0</v>
      </c>
      <c r="O1269" s="17"/>
    </row>
    <row r="1270" ht="11.25" customHeight="1">
      <c r="A1270" s="19"/>
      <c r="B1270" s="57" t="s">
        <v>2388</v>
      </c>
      <c r="C1270" s="58" t="s">
        <v>2389</v>
      </c>
      <c r="D1270" s="59" t="s">
        <v>100</v>
      </c>
      <c r="E1270" s="60">
        <v>11.0</v>
      </c>
      <c r="F1270" s="61"/>
      <c r="G1270" s="62">
        <f t="shared" ref="G1270:G1272" si="145">ROUND(E1270*F1270,2)</f>
        <v>0</v>
      </c>
      <c r="O1270" s="17"/>
    </row>
    <row r="1271" ht="11.25" customHeight="1">
      <c r="A1271" s="19"/>
      <c r="B1271" s="57" t="s">
        <v>2390</v>
      </c>
      <c r="C1271" s="58" t="s">
        <v>2391</v>
      </c>
      <c r="D1271" s="59" t="s">
        <v>100</v>
      </c>
      <c r="E1271" s="60">
        <v>15.0</v>
      </c>
      <c r="F1271" s="61"/>
      <c r="G1271" s="62">
        <f t="shared" si="145"/>
        <v>0</v>
      </c>
      <c r="O1271" s="17"/>
    </row>
    <row r="1272" ht="11.25" customHeight="1">
      <c r="A1272" s="19"/>
      <c r="B1272" s="57" t="s">
        <v>2392</v>
      </c>
      <c r="C1272" s="58" t="s">
        <v>2393</v>
      </c>
      <c r="D1272" s="59" t="s">
        <v>100</v>
      </c>
      <c r="E1272" s="60">
        <v>1.0</v>
      </c>
      <c r="F1272" s="61"/>
      <c r="G1272" s="62">
        <f t="shared" si="145"/>
        <v>0</v>
      </c>
      <c r="O1272" s="17"/>
    </row>
    <row r="1273" ht="11.25" customHeight="1">
      <c r="A1273" s="45"/>
      <c r="B1273" s="46" t="s">
        <v>2394</v>
      </c>
      <c r="C1273" s="47" t="s">
        <v>1780</v>
      </c>
      <c r="D1273" s="48"/>
      <c r="E1273" s="49"/>
      <c r="F1273" s="49"/>
      <c r="G1273" s="50">
        <f>G1274+G1279</f>
        <v>0</v>
      </c>
      <c r="O1273" s="17"/>
    </row>
    <row r="1274" ht="11.25" customHeight="1">
      <c r="A1274" s="51"/>
      <c r="B1274" s="52" t="s">
        <v>2395</v>
      </c>
      <c r="C1274" s="53" t="s">
        <v>2396</v>
      </c>
      <c r="D1274" s="54"/>
      <c r="E1274" s="55"/>
      <c r="F1274" s="55"/>
      <c r="G1274" s="56">
        <f>SUM(G1275:G1278)</f>
        <v>0</v>
      </c>
      <c r="O1274" s="17"/>
    </row>
    <row r="1275" ht="11.25" customHeight="1">
      <c r="A1275" s="19"/>
      <c r="B1275" s="57" t="s">
        <v>2397</v>
      </c>
      <c r="C1275" s="58" t="s">
        <v>2398</v>
      </c>
      <c r="D1275" s="59" t="s">
        <v>100</v>
      </c>
      <c r="E1275" s="60">
        <v>1.0</v>
      </c>
      <c r="F1275" s="61"/>
      <c r="G1275" s="62">
        <f t="shared" ref="G1275:G1278" si="146">ROUND(E1275*F1275,2)</f>
        <v>0</v>
      </c>
      <c r="O1275" s="17"/>
    </row>
    <row r="1276" ht="11.25" customHeight="1">
      <c r="A1276" s="19"/>
      <c r="B1276" s="57" t="s">
        <v>2399</v>
      </c>
      <c r="C1276" s="58" t="s">
        <v>2400</v>
      </c>
      <c r="D1276" s="59" t="s">
        <v>100</v>
      </c>
      <c r="E1276" s="60">
        <v>1.0</v>
      </c>
      <c r="F1276" s="61"/>
      <c r="G1276" s="62">
        <f t="shared" si="146"/>
        <v>0</v>
      </c>
      <c r="O1276" s="17"/>
    </row>
    <row r="1277" ht="11.25" customHeight="1">
      <c r="A1277" s="19"/>
      <c r="B1277" s="57" t="s">
        <v>2401</v>
      </c>
      <c r="C1277" s="58" t="s">
        <v>2402</v>
      </c>
      <c r="D1277" s="59" t="s">
        <v>100</v>
      </c>
      <c r="E1277" s="60">
        <v>1.0</v>
      </c>
      <c r="F1277" s="61"/>
      <c r="G1277" s="62">
        <f t="shared" si="146"/>
        <v>0</v>
      </c>
      <c r="O1277" s="17"/>
    </row>
    <row r="1278" ht="11.25" customHeight="1">
      <c r="A1278" s="19"/>
      <c r="B1278" s="57" t="s">
        <v>2403</v>
      </c>
      <c r="C1278" s="58" t="s">
        <v>2404</v>
      </c>
      <c r="D1278" s="59" t="s">
        <v>100</v>
      </c>
      <c r="E1278" s="60">
        <v>1.0</v>
      </c>
      <c r="F1278" s="61"/>
      <c r="G1278" s="62">
        <f t="shared" si="146"/>
        <v>0</v>
      </c>
      <c r="O1278" s="17"/>
    </row>
    <row r="1279" ht="11.25" customHeight="1">
      <c r="A1279" s="51"/>
      <c r="B1279" s="52" t="s">
        <v>2405</v>
      </c>
      <c r="C1279" s="53" t="s">
        <v>2406</v>
      </c>
      <c r="D1279" s="54"/>
      <c r="E1279" s="55"/>
      <c r="F1279" s="55"/>
      <c r="G1279" s="56">
        <f>G1280</f>
        <v>0</v>
      </c>
      <c r="O1279" s="17"/>
    </row>
    <row r="1280" ht="11.25" customHeight="1">
      <c r="A1280" s="19"/>
      <c r="B1280" s="57" t="s">
        <v>2407</v>
      </c>
      <c r="C1280" s="58" t="s">
        <v>2408</v>
      </c>
      <c r="D1280" s="59" t="s">
        <v>100</v>
      </c>
      <c r="E1280" s="60">
        <v>1.0</v>
      </c>
      <c r="F1280" s="61"/>
      <c r="G1280" s="62">
        <f>ROUND(E1280*F1280,2)</f>
        <v>0</v>
      </c>
      <c r="O1280" s="17"/>
    </row>
    <row r="1281" ht="11.25" customHeight="1">
      <c r="A1281" s="45"/>
      <c r="B1281" s="46" t="s">
        <v>2409</v>
      </c>
      <c r="C1281" s="47" t="s">
        <v>1786</v>
      </c>
      <c r="D1281" s="48"/>
      <c r="E1281" s="49"/>
      <c r="F1281" s="49"/>
      <c r="G1281" s="50">
        <f>SUM(G1282:G1283)</f>
        <v>0</v>
      </c>
      <c r="O1281" s="17"/>
    </row>
    <row r="1282" ht="11.25" customHeight="1">
      <c r="A1282" s="19"/>
      <c r="B1282" s="57" t="s">
        <v>2410</v>
      </c>
      <c r="C1282" s="58" t="s">
        <v>2411</v>
      </c>
      <c r="D1282" s="59" t="s">
        <v>122</v>
      </c>
      <c r="E1282" s="60">
        <v>4050.31</v>
      </c>
      <c r="F1282" s="61"/>
      <c r="G1282" s="62">
        <f t="shared" ref="G1282:G1283" si="147">ROUND(E1282*F1282,2)</f>
        <v>0</v>
      </c>
      <c r="O1282" s="17"/>
    </row>
    <row r="1283" ht="11.25" customHeight="1">
      <c r="A1283" s="19"/>
      <c r="B1283" s="57" t="s">
        <v>2412</v>
      </c>
      <c r="C1283" s="58" t="s">
        <v>2413</v>
      </c>
      <c r="D1283" s="59" t="s">
        <v>122</v>
      </c>
      <c r="E1283" s="60">
        <v>4050.31</v>
      </c>
      <c r="F1283" s="61"/>
      <c r="G1283" s="62">
        <f t="shared" si="147"/>
        <v>0</v>
      </c>
      <c r="O1283" s="17"/>
    </row>
    <row r="1284" ht="11.25" customHeight="1">
      <c r="A1284" s="39"/>
      <c r="B1284" s="40" t="s">
        <v>2414</v>
      </c>
      <c r="C1284" s="41" t="s">
        <v>2415</v>
      </c>
      <c r="D1284" s="42"/>
      <c r="E1284" s="43"/>
      <c r="F1284" s="43"/>
      <c r="G1284" s="44">
        <f>G1285+G1289+G1294+G1302+G1333+G1344+G1351+G1354+G1357</f>
        <v>0</v>
      </c>
      <c r="O1284" s="17"/>
    </row>
    <row r="1285" ht="11.25" customHeight="1">
      <c r="A1285" s="45"/>
      <c r="B1285" s="46" t="s">
        <v>2416</v>
      </c>
      <c r="C1285" s="47" t="s">
        <v>2417</v>
      </c>
      <c r="D1285" s="48"/>
      <c r="E1285" s="49"/>
      <c r="F1285" s="49"/>
      <c r="G1285" s="50">
        <f>SUM(G1286:G1288)</f>
        <v>0</v>
      </c>
      <c r="O1285" s="17"/>
    </row>
    <row r="1286" ht="11.25" customHeight="1">
      <c r="A1286" s="19"/>
      <c r="B1286" s="57" t="s">
        <v>2418</v>
      </c>
      <c r="C1286" s="58" t="s">
        <v>2419</v>
      </c>
      <c r="D1286" s="59" t="s">
        <v>1615</v>
      </c>
      <c r="E1286" s="60">
        <v>15.0</v>
      </c>
      <c r="F1286" s="61"/>
      <c r="G1286" s="62">
        <f t="shared" ref="G1286:G1288" si="148">ROUND(E1286*F1286,2)</f>
        <v>0</v>
      </c>
      <c r="O1286" s="17"/>
    </row>
    <row r="1287" ht="11.25" customHeight="1">
      <c r="A1287" s="19"/>
      <c r="B1287" s="57" t="s">
        <v>2420</v>
      </c>
      <c r="C1287" s="58" t="s">
        <v>2421</v>
      </c>
      <c r="D1287" s="59" t="s">
        <v>1615</v>
      </c>
      <c r="E1287" s="60">
        <v>28.0</v>
      </c>
      <c r="F1287" s="61"/>
      <c r="G1287" s="62">
        <f t="shared" si="148"/>
        <v>0</v>
      </c>
      <c r="O1287" s="17"/>
    </row>
    <row r="1288" ht="11.25" customHeight="1">
      <c r="A1288" s="19"/>
      <c r="B1288" s="57" t="s">
        <v>2422</v>
      </c>
      <c r="C1288" s="58" t="s">
        <v>2423</v>
      </c>
      <c r="D1288" s="59" t="s">
        <v>1615</v>
      </c>
      <c r="E1288" s="60">
        <v>31.0</v>
      </c>
      <c r="F1288" s="61"/>
      <c r="G1288" s="62">
        <f t="shared" si="148"/>
        <v>0</v>
      </c>
      <c r="O1288" s="17"/>
    </row>
    <row r="1289" ht="11.25" customHeight="1">
      <c r="A1289" s="45"/>
      <c r="B1289" s="46" t="s">
        <v>2424</v>
      </c>
      <c r="C1289" s="47" t="s">
        <v>1623</v>
      </c>
      <c r="D1289" s="48"/>
      <c r="E1289" s="49"/>
      <c r="F1289" s="49"/>
      <c r="G1289" s="50">
        <f>SUM(G1290:G1293)</f>
        <v>0</v>
      </c>
      <c r="O1289" s="17"/>
    </row>
    <row r="1290" ht="11.25" customHeight="1">
      <c r="A1290" s="19"/>
      <c r="B1290" s="57" t="s">
        <v>2425</v>
      </c>
      <c r="C1290" s="58" t="s">
        <v>1625</v>
      </c>
      <c r="D1290" s="59" t="s">
        <v>122</v>
      </c>
      <c r="E1290" s="60">
        <v>54.47</v>
      </c>
      <c r="F1290" s="61"/>
      <c r="G1290" s="62">
        <f t="shared" ref="G1290:G1293" si="149">ROUND(E1290*F1290,2)</f>
        <v>0</v>
      </c>
      <c r="O1290" s="17"/>
    </row>
    <row r="1291" ht="11.25" customHeight="1">
      <c r="A1291" s="19"/>
      <c r="B1291" s="57" t="s">
        <v>2426</v>
      </c>
      <c r="C1291" s="58" t="s">
        <v>1627</v>
      </c>
      <c r="D1291" s="59" t="s">
        <v>122</v>
      </c>
      <c r="E1291" s="60">
        <v>92.26</v>
      </c>
      <c r="F1291" s="61"/>
      <c r="G1291" s="62">
        <f t="shared" si="149"/>
        <v>0</v>
      </c>
      <c r="O1291" s="17"/>
    </row>
    <row r="1292" ht="11.25" customHeight="1">
      <c r="A1292" s="19"/>
      <c r="B1292" s="57" t="s">
        <v>2427</v>
      </c>
      <c r="C1292" s="58" t="s">
        <v>1629</v>
      </c>
      <c r="D1292" s="59" t="s">
        <v>122</v>
      </c>
      <c r="E1292" s="60">
        <v>10.23</v>
      </c>
      <c r="F1292" s="61"/>
      <c r="G1292" s="62">
        <f t="shared" si="149"/>
        <v>0</v>
      </c>
      <c r="O1292" s="17"/>
    </row>
    <row r="1293" ht="11.25" customHeight="1">
      <c r="A1293" s="19"/>
      <c r="B1293" s="57" t="s">
        <v>2428</v>
      </c>
      <c r="C1293" s="58" t="s">
        <v>1631</v>
      </c>
      <c r="D1293" s="59" t="s">
        <v>122</v>
      </c>
      <c r="E1293" s="60">
        <v>15.55</v>
      </c>
      <c r="F1293" s="61"/>
      <c r="G1293" s="62">
        <f t="shared" si="149"/>
        <v>0</v>
      </c>
      <c r="O1293" s="17"/>
    </row>
    <row r="1294" ht="11.25" customHeight="1">
      <c r="A1294" s="45"/>
      <c r="B1294" s="46" t="s">
        <v>2429</v>
      </c>
      <c r="C1294" s="47" t="s">
        <v>1635</v>
      </c>
      <c r="D1294" s="48"/>
      <c r="E1294" s="49"/>
      <c r="F1294" s="49"/>
      <c r="G1294" s="50">
        <f>SUM(G1295:G1301)</f>
        <v>0</v>
      </c>
      <c r="O1294" s="17"/>
    </row>
    <row r="1295" ht="11.25" customHeight="1">
      <c r="A1295" s="19"/>
      <c r="B1295" s="57" t="s">
        <v>2430</v>
      </c>
      <c r="C1295" s="58" t="s">
        <v>1625</v>
      </c>
      <c r="D1295" s="59" t="s">
        <v>122</v>
      </c>
      <c r="E1295" s="60">
        <v>48.77</v>
      </c>
      <c r="F1295" s="61"/>
      <c r="G1295" s="62">
        <f t="shared" ref="G1295:G1301" si="150">ROUND(E1295*F1295,2)</f>
        <v>0</v>
      </c>
      <c r="O1295" s="17"/>
    </row>
    <row r="1296" ht="11.25" customHeight="1">
      <c r="A1296" s="19"/>
      <c r="B1296" s="57" t="s">
        <v>2431</v>
      </c>
      <c r="C1296" s="58" t="s">
        <v>1627</v>
      </c>
      <c r="D1296" s="59" t="s">
        <v>122</v>
      </c>
      <c r="E1296" s="60">
        <v>149.23</v>
      </c>
      <c r="F1296" s="61"/>
      <c r="G1296" s="62">
        <f t="shared" si="150"/>
        <v>0</v>
      </c>
      <c r="O1296" s="17"/>
    </row>
    <row r="1297" ht="11.25" customHeight="1">
      <c r="A1297" s="19"/>
      <c r="B1297" s="57" t="s">
        <v>2432</v>
      </c>
      <c r="C1297" s="58" t="s">
        <v>1629</v>
      </c>
      <c r="D1297" s="59" t="s">
        <v>122</v>
      </c>
      <c r="E1297" s="60">
        <v>90.57</v>
      </c>
      <c r="F1297" s="61"/>
      <c r="G1297" s="62">
        <f t="shared" si="150"/>
        <v>0</v>
      </c>
      <c r="O1297" s="17"/>
    </row>
    <row r="1298" ht="11.25" customHeight="1">
      <c r="A1298" s="19"/>
      <c r="B1298" s="57" t="s">
        <v>2433</v>
      </c>
      <c r="C1298" s="58" t="s">
        <v>1631</v>
      </c>
      <c r="D1298" s="59" t="s">
        <v>122</v>
      </c>
      <c r="E1298" s="60">
        <v>3.62</v>
      </c>
      <c r="F1298" s="61"/>
      <c r="G1298" s="62">
        <f t="shared" si="150"/>
        <v>0</v>
      </c>
      <c r="O1298" s="17"/>
    </row>
    <row r="1299" ht="11.25" customHeight="1">
      <c r="A1299" s="19"/>
      <c r="B1299" s="57" t="s">
        <v>2434</v>
      </c>
      <c r="C1299" s="58" t="s">
        <v>1633</v>
      </c>
      <c r="D1299" s="59" t="s">
        <v>122</v>
      </c>
      <c r="E1299" s="60">
        <v>378.9</v>
      </c>
      <c r="F1299" s="61"/>
      <c r="G1299" s="62">
        <f t="shared" si="150"/>
        <v>0</v>
      </c>
      <c r="O1299" s="17"/>
    </row>
    <row r="1300" ht="11.25" customHeight="1">
      <c r="A1300" s="19"/>
      <c r="B1300" s="57" t="s">
        <v>2435</v>
      </c>
      <c r="C1300" s="58" t="s">
        <v>1642</v>
      </c>
      <c r="D1300" s="59" t="s">
        <v>122</v>
      </c>
      <c r="E1300" s="60">
        <v>73.08</v>
      </c>
      <c r="F1300" s="61"/>
      <c r="G1300" s="62">
        <f t="shared" si="150"/>
        <v>0</v>
      </c>
      <c r="O1300" s="17"/>
    </row>
    <row r="1301" ht="11.25" customHeight="1">
      <c r="A1301" s="19"/>
      <c r="B1301" s="57" t="s">
        <v>2436</v>
      </c>
      <c r="C1301" s="58" t="s">
        <v>1644</v>
      </c>
      <c r="D1301" s="59" t="s">
        <v>122</v>
      </c>
      <c r="E1301" s="60">
        <v>18.0</v>
      </c>
      <c r="F1301" s="61"/>
      <c r="G1301" s="62">
        <f t="shared" si="150"/>
        <v>0</v>
      </c>
      <c r="O1301" s="17"/>
    </row>
    <row r="1302" ht="11.25" customHeight="1">
      <c r="A1302" s="45"/>
      <c r="B1302" s="46" t="s">
        <v>2437</v>
      </c>
      <c r="C1302" s="47" t="s">
        <v>2438</v>
      </c>
      <c r="D1302" s="48"/>
      <c r="E1302" s="49"/>
      <c r="F1302" s="49"/>
      <c r="G1302" s="50">
        <f>SUM(G1303:G1332)</f>
        <v>0</v>
      </c>
      <c r="O1302" s="17"/>
    </row>
    <row r="1303" ht="11.25" customHeight="1">
      <c r="A1303" s="19"/>
      <c r="B1303" s="57" t="s">
        <v>2439</v>
      </c>
      <c r="C1303" s="58" t="s">
        <v>1652</v>
      </c>
      <c r="D1303" s="59" t="s">
        <v>107</v>
      </c>
      <c r="E1303" s="60">
        <v>22.0</v>
      </c>
      <c r="F1303" s="61"/>
      <c r="G1303" s="62">
        <f t="shared" ref="G1303:G1332" si="151">ROUND(E1303*F1303,2)</f>
        <v>0</v>
      </c>
      <c r="O1303" s="17"/>
    </row>
    <row r="1304" ht="11.25" customHeight="1">
      <c r="A1304" s="19"/>
      <c r="B1304" s="57" t="s">
        <v>2440</v>
      </c>
      <c r="C1304" s="58" t="s">
        <v>1654</v>
      </c>
      <c r="D1304" s="59" t="s">
        <v>107</v>
      </c>
      <c r="E1304" s="60">
        <v>8.0</v>
      </c>
      <c r="F1304" s="61"/>
      <c r="G1304" s="62">
        <f t="shared" si="151"/>
        <v>0</v>
      </c>
      <c r="O1304" s="17"/>
    </row>
    <row r="1305" ht="11.25" customHeight="1">
      <c r="A1305" s="19"/>
      <c r="B1305" s="57" t="s">
        <v>2441</v>
      </c>
      <c r="C1305" s="58" t="s">
        <v>1656</v>
      </c>
      <c r="D1305" s="59" t="s">
        <v>107</v>
      </c>
      <c r="E1305" s="60">
        <v>18.0</v>
      </c>
      <c r="F1305" s="61"/>
      <c r="G1305" s="62">
        <f t="shared" si="151"/>
        <v>0</v>
      </c>
      <c r="O1305" s="17"/>
    </row>
    <row r="1306" ht="11.25" customHeight="1">
      <c r="A1306" s="19"/>
      <c r="B1306" s="57" t="s">
        <v>2442</v>
      </c>
      <c r="C1306" s="58" t="s">
        <v>2443</v>
      </c>
      <c r="D1306" s="59" t="s">
        <v>107</v>
      </c>
      <c r="E1306" s="60">
        <v>9.0</v>
      </c>
      <c r="F1306" s="61"/>
      <c r="G1306" s="62">
        <f t="shared" si="151"/>
        <v>0</v>
      </c>
      <c r="O1306" s="17"/>
    </row>
    <row r="1307" ht="11.25" customHeight="1">
      <c r="A1307" s="19"/>
      <c r="B1307" s="57" t="s">
        <v>2444</v>
      </c>
      <c r="C1307" s="58" t="s">
        <v>1826</v>
      </c>
      <c r="D1307" s="59" t="s">
        <v>107</v>
      </c>
      <c r="E1307" s="60">
        <v>12.0</v>
      </c>
      <c r="F1307" s="61"/>
      <c r="G1307" s="62">
        <f t="shared" si="151"/>
        <v>0</v>
      </c>
      <c r="O1307" s="17"/>
    </row>
    <row r="1308" ht="11.25" customHeight="1">
      <c r="A1308" s="19"/>
      <c r="B1308" s="57" t="s">
        <v>2445</v>
      </c>
      <c r="C1308" s="58" t="s">
        <v>2446</v>
      </c>
      <c r="D1308" s="59" t="s">
        <v>107</v>
      </c>
      <c r="E1308" s="60">
        <v>6.0</v>
      </c>
      <c r="F1308" s="61"/>
      <c r="G1308" s="62">
        <f t="shared" si="151"/>
        <v>0</v>
      </c>
      <c r="O1308" s="17"/>
    </row>
    <row r="1309" ht="11.25" customHeight="1">
      <c r="A1309" s="19"/>
      <c r="B1309" s="57" t="s">
        <v>2447</v>
      </c>
      <c r="C1309" s="58" t="s">
        <v>1664</v>
      </c>
      <c r="D1309" s="59" t="s">
        <v>107</v>
      </c>
      <c r="E1309" s="60">
        <v>4.0</v>
      </c>
      <c r="F1309" s="61"/>
      <c r="G1309" s="62">
        <f t="shared" si="151"/>
        <v>0</v>
      </c>
      <c r="O1309" s="17"/>
    </row>
    <row r="1310" ht="11.25" customHeight="1">
      <c r="A1310" s="19"/>
      <c r="B1310" s="57" t="s">
        <v>2448</v>
      </c>
      <c r="C1310" s="58" t="s">
        <v>1670</v>
      </c>
      <c r="D1310" s="59" t="s">
        <v>107</v>
      </c>
      <c r="E1310" s="60">
        <v>12.0</v>
      </c>
      <c r="F1310" s="61"/>
      <c r="G1310" s="62">
        <f t="shared" si="151"/>
        <v>0</v>
      </c>
      <c r="O1310" s="17"/>
    </row>
    <row r="1311" ht="11.25" customHeight="1">
      <c r="A1311" s="19"/>
      <c r="B1311" s="57" t="s">
        <v>2449</v>
      </c>
      <c r="C1311" s="58" t="s">
        <v>1672</v>
      </c>
      <c r="D1311" s="59" t="s">
        <v>107</v>
      </c>
      <c r="E1311" s="60">
        <v>15.0</v>
      </c>
      <c r="F1311" s="61"/>
      <c r="G1311" s="62">
        <f t="shared" si="151"/>
        <v>0</v>
      </c>
      <c r="O1311" s="17"/>
    </row>
    <row r="1312" ht="11.25" customHeight="1">
      <c r="A1312" s="19"/>
      <c r="B1312" s="57" t="s">
        <v>2450</v>
      </c>
      <c r="C1312" s="58" t="s">
        <v>1674</v>
      </c>
      <c r="D1312" s="59" t="s">
        <v>107</v>
      </c>
      <c r="E1312" s="60">
        <v>12.0</v>
      </c>
      <c r="F1312" s="61"/>
      <c r="G1312" s="62">
        <f t="shared" si="151"/>
        <v>0</v>
      </c>
      <c r="O1312" s="17"/>
    </row>
    <row r="1313" ht="11.25" customHeight="1">
      <c r="A1313" s="19"/>
      <c r="B1313" s="57" t="s">
        <v>2451</v>
      </c>
      <c r="C1313" s="58" t="s">
        <v>2452</v>
      </c>
      <c r="D1313" s="59" t="s">
        <v>107</v>
      </c>
      <c r="E1313" s="60">
        <v>9.0</v>
      </c>
      <c r="F1313" s="61"/>
      <c r="G1313" s="62">
        <f t="shared" si="151"/>
        <v>0</v>
      </c>
      <c r="O1313" s="17"/>
    </row>
    <row r="1314" ht="11.25" customHeight="1">
      <c r="A1314" s="19"/>
      <c r="B1314" s="57" t="s">
        <v>2453</v>
      </c>
      <c r="C1314" s="58" t="s">
        <v>1678</v>
      </c>
      <c r="D1314" s="59" t="s">
        <v>107</v>
      </c>
      <c r="E1314" s="60">
        <v>15.0</v>
      </c>
      <c r="F1314" s="61"/>
      <c r="G1314" s="62">
        <f t="shared" si="151"/>
        <v>0</v>
      </c>
      <c r="O1314" s="17"/>
    </row>
    <row r="1315" ht="11.25" customHeight="1">
      <c r="A1315" s="19"/>
      <c r="B1315" s="57" t="s">
        <v>2454</v>
      </c>
      <c r="C1315" s="58" t="s">
        <v>1680</v>
      </c>
      <c r="D1315" s="59" t="s">
        <v>107</v>
      </c>
      <c r="E1315" s="60">
        <v>4.0</v>
      </c>
      <c r="F1315" s="61"/>
      <c r="G1315" s="62">
        <f t="shared" si="151"/>
        <v>0</v>
      </c>
      <c r="O1315" s="17"/>
    </row>
    <row r="1316" ht="11.25" customHeight="1">
      <c r="A1316" s="19"/>
      <c r="B1316" s="57" t="s">
        <v>2455</v>
      </c>
      <c r="C1316" s="58" t="s">
        <v>1682</v>
      </c>
      <c r="D1316" s="59" t="s">
        <v>107</v>
      </c>
      <c r="E1316" s="60">
        <v>3.0</v>
      </c>
      <c r="F1316" s="61"/>
      <c r="G1316" s="62">
        <f t="shared" si="151"/>
        <v>0</v>
      </c>
      <c r="O1316" s="17"/>
    </row>
    <row r="1317" ht="11.25" customHeight="1">
      <c r="A1317" s="19"/>
      <c r="B1317" s="57" t="s">
        <v>2456</v>
      </c>
      <c r="C1317" s="58" t="s">
        <v>1688</v>
      </c>
      <c r="D1317" s="59" t="s">
        <v>107</v>
      </c>
      <c r="E1317" s="60">
        <v>18.0</v>
      </c>
      <c r="F1317" s="61"/>
      <c r="G1317" s="62">
        <f t="shared" si="151"/>
        <v>0</v>
      </c>
      <c r="O1317" s="17"/>
    </row>
    <row r="1318" ht="11.25" customHeight="1">
      <c r="A1318" s="19"/>
      <c r="B1318" s="57" t="s">
        <v>2457</v>
      </c>
      <c r="C1318" s="58" t="s">
        <v>1690</v>
      </c>
      <c r="D1318" s="59" t="s">
        <v>107</v>
      </c>
      <c r="E1318" s="60">
        <v>13.0</v>
      </c>
      <c r="F1318" s="61"/>
      <c r="G1318" s="62">
        <f t="shared" si="151"/>
        <v>0</v>
      </c>
      <c r="O1318" s="17"/>
    </row>
    <row r="1319" ht="11.25" customHeight="1">
      <c r="A1319" s="19"/>
      <c r="B1319" s="57" t="s">
        <v>2458</v>
      </c>
      <c r="C1319" s="58" t="s">
        <v>1692</v>
      </c>
      <c r="D1319" s="59" t="s">
        <v>107</v>
      </c>
      <c r="E1319" s="60">
        <v>4.0</v>
      </c>
      <c r="F1319" s="61"/>
      <c r="G1319" s="62">
        <f t="shared" si="151"/>
        <v>0</v>
      </c>
      <c r="O1319" s="17"/>
    </row>
    <row r="1320" ht="11.25" customHeight="1">
      <c r="A1320" s="19"/>
      <c r="B1320" s="57" t="s">
        <v>2459</v>
      </c>
      <c r="C1320" s="58" t="s">
        <v>1694</v>
      </c>
      <c r="D1320" s="59" t="s">
        <v>107</v>
      </c>
      <c r="E1320" s="60">
        <v>7.0</v>
      </c>
      <c r="F1320" s="61"/>
      <c r="G1320" s="62">
        <f t="shared" si="151"/>
        <v>0</v>
      </c>
      <c r="O1320" s="17"/>
    </row>
    <row r="1321" ht="11.25" customHeight="1">
      <c r="A1321" s="19"/>
      <c r="B1321" s="57" t="s">
        <v>2460</v>
      </c>
      <c r="C1321" s="58" t="s">
        <v>1698</v>
      </c>
      <c r="D1321" s="59" t="s">
        <v>107</v>
      </c>
      <c r="E1321" s="60">
        <v>5.0</v>
      </c>
      <c r="F1321" s="61"/>
      <c r="G1321" s="62">
        <f t="shared" si="151"/>
        <v>0</v>
      </c>
      <c r="O1321" s="17"/>
    </row>
    <row r="1322" ht="11.25" customHeight="1">
      <c r="A1322" s="19"/>
      <c r="B1322" s="57" t="s">
        <v>2461</v>
      </c>
      <c r="C1322" s="58" t="s">
        <v>1700</v>
      </c>
      <c r="D1322" s="59" t="s">
        <v>107</v>
      </c>
      <c r="E1322" s="60">
        <v>4.0</v>
      </c>
      <c r="F1322" s="61"/>
      <c r="G1322" s="62">
        <f t="shared" si="151"/>
        <v>0</v>
      </c>
      <c r="O1322" s="17"/>
    </row>
    <row r="1323" ht="11.25" customHeight="1">
      <c r="A1323" s="19"/>
      <c r="B1323" s="57" t="s">
        <v>2462</v>
      </c>
      <c r="C1323" s="58" t="s">
        <v>1702</v>
      </c>
      <c r="D1323" s="59" t="s">
        <v>107</v>
      </c>
      <c r="E1323" s="60">
        <v>9.0</v>
      </c>
      <c r="F1323" s="61"/>
      <c r="G1323" s="62">
        <f t="shared" si="151"/>
        <v>0</v>
      </c>
      <c r="O1323" s="17"/>
    </row>
    <row r="1324" ht="11.25" customHeight="1">
      <c r="A1324" s="19"/>
      <c r="B1324" s="57" t="s">
        <v>2463</v>
      </c>
      <c r="C1324" s="58" t="s">
        <v>1704</v>
      </c>
      <c r="D1324" s="59" t="s">
        <v>107</v>
      </c>
      <c r="E1324" s="60">
        <v>12.0</v>
      </c>
      <c r="F1324" s="61"/>
      <c r="G1324" s="62">
        <f t="shared" si="151"/>
        <v>0</v>
      </c>
      <c r="O1324" s="17"/>
    </row>
    <row r="1325" ht="11.25" customHeight="1">
      <c r="A1325" s="19"/>
      <c r="B1325" s="57" t="s">
        <v>2464</v>
      </c>
      <c r="C1325" s="58" t="s">
        <v>1706</v>
      </c>
      <c r="D1325" s="59" t="s">
        <v>107</v>
      </c>
      <c r="E1325" s="60">
        <v>21.0</v>
      </c>
      <c r="F1325" s="61"/>
      <c r="G1325" s="62">
        <f t="shared" si="151"/>
        <v>0</v>
      </c>
      <c r="O1325" s="17"/>
    </row>
    <row r="1326" ht="11.25" customHeight="1">
      <c r="A1326" s="19"/>
      <c r="B1326" s="57" t="s">
        <v>2465</v>
      </c>
      <c r="C1326" s="58" t="s">
        <v>1708</v>
      </c>
      <c r="D1326" s="59" t="s">
        <v>107</v>
      </c>
      <c r="E1326" s="60">
        <v>4.0</v>
      </c>
      <c r="F1326" s="61"/>
      <c r="G1326" s="62">
        <f t="shared" si="151"/>
        <v>0</v>
      </c>
      <c r="O1326" s="17"/>
    </row>
    <row r="1327" ht="11.25" customHeight="1">
      <c r="A1327" s="19"/>
      <c r="B1327" s="57" t="s">
        <v>2466</v>
      </c>
      <c r="C1327" s="58" t="s">
        <v>1710</v>
      </c>
      <c r="D1327" s="59" t="s">
        <v>107</v>
      </c>
      <c r="E1327" s="60">
        <v>1.0</v>
      </c>
      <c r="F1327" s="61"/>
      <c r="G1327" s="62">
        <f t="shared" si="151"/>
        <v>0</v>
      </c>
      <c r="O1327" s="17"/>
    </row>
    <row r="1328" ht="11.25" customHeight="1">
      <c r="A1328" s="19"/>
      <c r="B1328" s="57" t="s">
        <v>2467</v>
      </c>
      <c r="C1328" s="58" t="s">
        <v>1714</v>
      </c>
      <c r="D1328" s="59" t="s">
        <v>107</v>
      </c>
      <c r="E1328" s="60">
        <v>2.0</v>
      </c>
      <c r="F1328" s="61"/>
      <c r="G1328" s="62">
        <f t="shared" si="151"/>
        <v>0</v>
      </c>
      <c r="O1328" s="17"/>
    </row>
    <row r="1329" ht="11.25" customHeight="1">
      <c r="A1329" s="19"/>
      <c r="B1329" s="57" t="s">
        <v>2468</v>
      </c>
      <c r="C1329" s="58" t="s">
        <v>1716</v>
      </c>
      <c r="D1329" s="59" t="s">
        <v>107</v>
      </c>
      <c r="E1329" s="60">
        <v>8.0</v>
      </c>
      <c r="F1329" s="61"/>
      <c r="G1329" s="62">
        <f t="shared" si="151"/>
        <v>0</v>
      </c>
      <c r="O1329" s="17"/>
    </row>
    <row r="1330" ht="11.25" customHeight="1">
      <c r="A1330" s="19"/>
      <c r="B1330" s="57" t="s">
        <v>2469</v>
      </c>
      <c r="C1330" s="58" t="s">
        <v>1718</v>
      </c>
      <c r="D1330" s="59" t="s">
        <v>107</v>
      </c>
      <c r="E1330" s="60">
        <v>2.0</v>
      </c>
      <c r="F1330" s="61"/>
      <c r="G1330" s="62">
        <f t="shared" si="151"/>
        <v>0</v>
      </c>
      <c r="O1330" s="17"/>
    </row>
    <row r="1331" ht="11.25" customHeight="1">
      <c r="A1331" s="19"/>
      <c r="B1331" s="57" t="s">
        <v>2470</v>
      </c>
      <c r="C1331" s="58" t="s">
        <v>1722</v>
      </c>
      <c r="D1331" s="59" t="s">
        <v>107</v>
      </c>
      <c r="E1331" s="60">
        <v>8.0</v>
      </c>
      <c r="F1331" s="61"/>
      <c r="G1331" s="62">
        <f t="shared" si="151"/>
        <v>0</v>
      </c>
      <c r="O1331" s="17"/>
    </row>
    <row r="1332" ht="11.25" customHeight="1">
      <c r="A1332" s="19"/>
      <c r="B1332" s="57" t="s">
        <v>2471</v>
      </c>
      <c r="C1332" s="58" t="s">
        <v>1724</v>
      </c>
      <c r="D1332" s="59" t="s">
        <v>107</v>
      </c>
      <c r="E1332" s="60">
        <v>2.0</v>
      </c>
      <c r="F1332" s="61"/>
      <c r="G1332" s="62">
        <f t="shared" si="151"/>
        <v>0</v>
      </c>
      <c r="O1332" s="17"/>
    </row>
    <row r="1333" ht="11.25" customHeight="1">
      <c r="A1333" s="45"/>
      <c r="B1333" s="46" t="s">
        <v>2472</v>
      </c>
      <c r="C1333" s="47" t="s">
        <v>1738</v>
      </c>
      <c r="D1333" s="48"/>
      <c r="E1333" s="49"/>
      <c r="F1333" s="49"/>
      <c r="G1333" s="50">
        <f>SUM(G1334:G1343)</f>
        <v>0</v>
      </c>
      <c r="O1333" s="17"/>
    </row>
    <row r="1334" ht="11.25" customHeight="1">
      <c r="A1334" s="19"/>
      <c r="B1334" s="57" t="s">
        <v>2473</v>
      </c>
      <c r="C1334" s="58" t="s">
        <v>1740</v>
      </c>
      <c r="D1334" s="59" t="s">
        <v>100</v>
      </c>
      <c r="E1334" s="60">
        <v>12.0</v>
      </c>
      <c r="F1334" s="61"/>
      <c r="G1334" s="62">
        <f t="shared" ref="G1334:G1343" si="152">ROUND(E1334*F1334,2)</f>
        <v>0</v>
      </c>
      <c r="O1334" s="17"/>
    </row>
    <row r="1335" ht="11.25" customHeight="1">
      <c r="A1335" s="19"/>
      <c r="B1335" s="57" t="s">
        <v>2474</v>
      </c>
      <c r="C1335" s="58" t="s">
        <v>1742</v>
      </c>
      <c r="D1335" s="59" t="s">
        <v>100</v>
      </c>
      <c r="E1335" s="60">
        <v>16.0</v>
      </c>
      <c r="F1335" s="61"/>
      <c r="G1335" s="62">
        <f t="shared" si="152"/>
        <v>0</v>
      </c>
      <c r="O1335" s="17"/>
    </row>
    <row r="1336" ht="11.25" customHeight="1">
      <c r="A1336" s="19"/>
      <c r="B1336" s="57" t="s">
        <v>2475</v>
      </c>
      <c r="C1336" s="58" t="s">
        <v>1744</v>
      </c>
      <c r="D1336" s="59" t="s">
        <v>100</v>
      </c>
      <c r="E1336" s="60">
        <v>4.0</v>
      </c>
      <c r="F1336" s="61"/>
      <c r="G1336" s="62">
        <f t="shared" si="152"/>
        <v>0</v>
      </c>
      <c r="O1336" s="17"/>
    </row>
    <row r="1337" ht="11.25" customHeight="1">
      <c r="A1337" s="19"/>
      <c r="B1337" s="57" t="s">
        <v>2476</v>
      </c>
      <c r="C1337" s="58" t="s">
        <v>1746</v>
      </c>
      <c r="D1337" s="59" t="s">
        <v>100</v>
      </c>
      <c r="E1337" s="60">
        <v>2.0</v>
      </c>
      <c r="F1337" s="61"/>
      <c r="G1337" s="62">
        <f t="shared" si="152"/>
        <v>0</v>
      </c>
      <c r="O1337" s="17"/>
    </row>
    <row r="1338" ht="11.25" customHeight="1">
      <c r="A1338" s="19"/>
      <c r="B1338" s="57" t="s">
        <v>2477</v>
      </c>
      <c r="C1338" s="58" t="s">
        <v>1748</v>
      </c>
      <c r="D1338" s="59" t="s">
        <v>100</v>
      </c>
      <c r="E1338" s="60">
        <v>11.0</v>
      </c>
      <c r="F1338" s="61"/>
      <c r="G1338" s="62">
        <f t="shared" si="152"/>
        <v>0</v>
      </c>
      <c r="O1338" s="17"/>
    </row>
    <row r="1339" ht="11.25" customHeight="1">
      <c r="A1339" s="19"/>
      <c r="B1339" s="57" t="s">
        <v>2478</v>
      </c>
      <c r="C1339" s="58" t="s">
        <v>1750</v>
      </c>
      <c r="D1339" s="59" t="s">
        <v>100</v>
      </c>
      <c r="E1339" s="60">
        <v>1.0</v>
      </c>
      <c r="F1339" s="61"/>
      <c r="G1339" s="62">
        <f t="shared" si="152"/>
        <v>0</v>
      </c>
      <c r="O1339" s="17"/>
    </row>
    <row r="1340" ht="11.25" customHeight="1">
      <c r="A1340" s="19"/>
      <c r="B1340" s="57" t="s">
        <v>2479</v>
      </c>
      <c r="C1340" s="58" t="s">
        <v>1752</v>
      </c>
      <c r="D1340" s="59" t="s">
        <v>100</v>
      </c>
      <c r="E1340" s="60">
        <v>1.0</v>
      </c>
      <c r="F1340" s="61"/>
      <c r="G1340" s="62">
        <f t="shared" si="152"/>
        <v>0</v>
      </c>
      <c r="O1340" s="17"/>
    </row>
    <row r="1341" ht="11.25" customHeight="1">
      <c r="A1341" s="19"/>
      <c r="B1341" s="57" t="s">
        <v>2480</v>
      </c>
      <c r="C1341" s="58" t="s">
        <v>1758</v>
      </c>
      <c r="D1341" s="59" t="s">
        <v>100</v>
      </c>
      <c r="E1341" s="60">
        <v>28.0</v>
      </c>
      <c r="F1341" s="61"/>
      <c r="G1341" s="62">
        <f t="shared" si="152"/>
        <v>0</v>
      </c>
      <c r="O1341" s="17"/>
    </row>
    <row r="1342" ht="11.25" customHeight="1">
      <c r="A1342" s="19"/>
      <c r="B1342" s="57" t="s">
        <v>2481</v>
      </c>
      <c r="C1342" s="58" t="s">
        <v>1760</v>
      </c>
      <c r="D1342" s="59" t="s">
        <v>100</v>
      </c>
      <c r="E1342" s="60">
        <v>4.0</v>
      </c>
      <c r="F1342" s="61"/>
      <c r="G1342" s="62">
        <f t="shared" si="152"/>
        <v>0</v>
      </c>
      <c r="O1342" s="17"/>
    </row>
    <row r="1343" ht="11.25" customHeight="1">
      <c r="A1343" s="19"/>
      <c r="B1343" s="57" t="s">
        <v>2482</v>
      </c>
      <c r="C1343" s="58" t="s">
        <v>1762</v>
      </c>
      <c r="D1343" s="59" t="s">
        <v>100</v>
      </c>
      <c r="E1343" s="60">
        <v>13.0</v>
      </c>
      <c r="F1343" s="61"/>
      <c r="G1343" s="62">
        <f t="shared" si="152"/>
        <v>0</v>
      </c>
      <c r="O1343" s="17"/>
    </row>
    <row r="1344" ht="11.25" customHeight="1">
      <c r="A1344" s="45"/>
      <c r="B1344" s="46" t="s">
        <v>2483</v>
      </c>
      <c r="C1344" s="47" t="s">
        <v>1764</v>
      </c>
      <c r="D1344" s="48"/>
      <c r="E1344" s="49"/>
      <c r="F1344" s="49"/>
      <c r="G1344" s="50">
        <f>SUM(G1345:G1350)</f>
        <v>0</v>
      </c>
      <c r="O1344" s="17"/>
    </row>
    <row r="1345" ht="11.25" customHeight="1">
      <c r="A1345" s="19"/>
      <c r="B1345" s="57" t="s">
        <v>2484</v>
      </c>
      <c r="C1345" s="58" t="s">
        <v>1766</v>
      </c>
      <c r="D1345" s="59" t="s">
        <v>100</v>
      </c>
      <c r="E1345" s="60">
        <v>65.0</v>
      </c>
      <c r="F1345" s="61"/>
      <c r="G1345" s="62">
        <f t="shared" ref="G1345:G1350" si="153">ROUND(E1345*F1345,2)</f>
        <v>0</v>
      </c>
      <c r="O1345" s="17"/>
    </row>
    <row r="1346" ht="11.25" customHeight="1">
      <c r="A1346" s="19"/>
      <c r="B1346" s="57" t="s">
        <v>2485</v>
      </c>
      <c r="C1346" s="58" t="s">
        <v>1768</v>
      </c>
      <c r="D1346" s="59" t="s">
        <v>100</v>
      </c>
      <c r="E1346" s="60">
        <v>32.0</v>
      </c>
      <c r="F1346" s="61"/>
      <c r="G1346" s="62">
        <f t="shared" si="153"/>
        <v>0</v>
      </c>
      <c r="O1346" s="17"/>
    </row>
    <row r="1347" ht="11.25" customHeight="1">
      <c r="A1347" s="19"/>
      <c r="B1347" s="57" t="s">
        <v>2486</v>
      </c>
      <c r="C1347" s="58" t="s">
        <v>1770</v>
      </c>
      <c r="D1347" s="59" t="s">
        <v>100</v>
      </c>
      <c r="E1347" s="60">
        <v>19.0</v>
      </c>
      <c r="F1347" s="61"/>
      <c r="G1347" s="62">
        <f t="shared" si="153"/>
        <v>0</v>
      </c>
      <c r="O1347" s="17"/>
    </row>
    <row r="1348" ht="11.25" customHeight="1">
      <c r="A1348" s="19"/>
      <c r="B1348" s="57" t="s">
        <v>2487</v>
      </c>
      <c r="C1348" s="58" t="s">
        <v>1772</v>
      </c>
      <c r="D1348" s="59" t="s">
        <v>100</v>
      </c>
      <c r="E1348" s="60">
        <v>21.0</v>
      </c>
      <c r="F1348" s="61"/>
      <c r="G1348" s="62">
        <f t="shared" si="153"/>
        <v>0</v>
      </c>
      <c r="O1348" s="17"/>
    </row>
    <row r="1349" ht="11.25" customHeight="1">
      <c r="A1349" s="19"/>
      <c r="B1349" s="57" t="s">
        <v>2488</v>
      </c>
      <c r="C1349" s="58" t="s">
        <v>1776</v>
      </c>
      <c r="D1349" s="59" t="s">
        <v>100</v>
      </c>
      <c r="E1349" s="60">
        <v>8.0</v>
      </c>
      <c r="F1349" s="61"/>
      <c r="G1349" s="62">
        <f t="shared" si="153"/>
        <v>0</v>
      </c>
      <c r="O1349" s="17"/>
    </row>
    <row r="1350" ht="11.25" customHeight="1">
      <c r="A1350" s="19"/>
      <c r="B1350" s="57" t="s">
        <v>2489</v>
      </c>
      <c r="C1350" s="58" t="s">
        <v>1910</v>
      </c>
      <c r="D1350" s="59" t="s">
        <v>100</v>
      </c>
      <c r="E1350" s="60">
        <v>4.0</v>
      </c>
      <c r="F1350" s="61"/>
      <c r="G1350" s="62">
        <f t="shared" si="153"/>
        <v>0</v>
      </c>
      <c r="O1350" s="17"/>
    </row>
    <row r="1351" ht="11.25" customHeight="1">
      <c r="A1351" s="45"/>
      <c r="B1351" s="46" t="s">
        <v>2490</v>
      </c>
      <c r="C1351" s="47" t="s">
        <v>1780</v>
      </c>
      <c r="D1351" s="48"/>
      <c r="E1351" s="49"/>
      <c r="F1351" s="49"/>
      <c r="G1351" s="50">
        <f>SUM(G1352:G1353)</f>
        <v>0</v>
      </c>
      <c r="O1351" s="17"/>
    </row>
    <row r="1352" ht="11.25" customHeight="1">
      <c r="A1352" s="19"/>
      <c r="B1352" s="57" t="s">
        <v>2491</v>
      </c>
      <c r="C1352" s="58" t="s">
        <v>2492</v>
      </c>
      <c r="D1352" s="59" t="s">
        <v>100</v>
      </c>
      <c r="E1352" s="60">
        <v>1.0</v>
      </c>
      <c r="F1352" s="61"/>
      <c r="G1352" s="62">
        <f t="shared" ref="G1352:G1353" si="154">ROUND(E1352*F1352,2)</f>
        <v>0</v>
      </c>
      <c r="O1352" s="17"/>
    </row>
    <row r="1353" ht="11.25" customHeight="1">
      <c r="A1353" s="19"/>
      <c r="B1353" s="57" t="s">
        <v>2493</v>
      </c>
      <c r="C1353" s="58" t="s">
        <v>2494</v>
      </c>
      <c r="D1353" s="59" t="s">
        <v>100</v>
      </c>
      <c r="E1353" s="60">
        <v>1.0</v>
      </c>
      <c r="F1353" s="61"/>
      <c r="G1353" s="62">
        <f t="shared" si="154"/>
        <v>0</v>
      </c>
      <c r="O1353" s="17"/>
    </row>
    <row r="1354" ht="11.25" customHeight="1">
      <c r="A1354" s="45"/>
      <c r="B1354" s="46" t="s">
        <v>2495</v>
      </c>
      <c r="C1354" s="47" t="s">
        <v>1786</v>
      </c>
      <c r="D1354" s="48"/>
      <c r="E1354" s="49"/>
      <c r="F1354" s="49"/>
      <c r="G1354" s="50">
        <f>SUM(G1355:G1356)</f>
        <v>0</v>
      </c>
      <c r="O1354" s="17"/>
    </row>
    <row r="1355" ht="11.25" customHeight="1">
      <c r="A1355" s="19"/>
      <c r="B1355" s="57" t="s">
        <v>2496</v>
      </c>
      <c r="C1355" s="58" t="s">
        <v>2497</v>
      </c>
      <c r="D1355" s="59" t="s">
        <v>122</v>
      </c>
      <c r="E1355" s="60">
        <v>907.21</v>
      </c>
      <c r="F1355" s="61"/>
      <c r="G1355" s="62">
        <f t="shared" ref="G1355:G1356" si="155">ROUND(E1355*F1355,2)</f>
        <v>0</v>
      </c>
      <c r="O1355" s="17"/>
    </row>
    <row r="1356" ht="11.25" customHeight="1">
      <c r="A1356" s="19"/>
      <c r="B1356" s="57" t="s">
        <v>2498</v>
      </c>
      <c r="C1356" s="58" t="s">
        <v>2499</v>
      </c>
      <c r="D1356" s="59" t="s">
        <v>122</v>
      </c>
      <c r="E1356" s="60">
        <v>907.21</v>
      </c>
      <c r="F1356" s="61"/>
      <c r="G1356" s="62">
        <f t="shared" si="155"/>
        <v>0</v>
      </c>
      <c r="O1356" s="17"/>
    </row>
    <row r="1357" ht="11.25" customHeight="1">
      <c r="A1357" s="45"/>
      <c r="B1357" s="46" t="s">
        <v>2500</v>
      </c>
      <c r="C1357" s="47" t="s">
        <v>1792</v>
      </c>
      <c r="D1357" s="48"/>
      <c r="E1357" s="49"/>
      <c r="F1357" s="49"/>
      <c r="G1357" s="50">
        <f>SUM(G1358:G1359)</f>
        <v>0</v>
      </c>
      <c r="O1357" s="17"/>
    </row>
    <row r="1358" ht="11.25" customHeight="1">
      <c r="A1358" s="19"/>
      <c r="B1358" s="57" t="s">
        <v>2501</v>
      </c>
      <c r="C1358" s="58" t="s">
        <v>2502</v>
      </c>
      <c r="D1358" s="59" t="s">
        <v>122</v>
      </c>
      <c r="E1358" s="60">
        <v>816.13</v>
      </c>
      <c r="F1358" s="61"/>
      <c r="G1358" s="62">
        <f t="shared" ref="G1358:G1359" si="156">ROUND(E1358*F1358,2)</f>
        <v>0</v>
      </c>
      <c r="O1358" s="17"/>
    </row>
    <row r="1359" ht="11.25" customHeight="1">
      <c r="A1359" s="19"/>
      <c r="B1359" s="57" t="s">
        <v>2503</v>
      </c>
      <c r="C1359" s="58" t="s">
        <v>2504</v>
      </c>
      <c r="D1359" s="59" t="s">
        <v>122</v>
      </c>
      <c r="E1359" s="60">
        <v>91.08</v>
      </c>
      <c r="F1359" s="61"/>
      <c r="G1359" s="62">
        <f t="shared" si="156"/>
        <v>0</v>
      </c>
      <c r="O1359" s="17"/>
    </row>
    <row r="1360" ht="11.25" customHeight="1">
      <c r="A1360" s="39"/>
      <c r="B1360" s="40" t="s">
        <v>2505</v>
      </c>
      <c r="C1360" s="41" t="s">
        <v>2506</v>
      </c>
      <c r="D1360" s="42"/>
      <c r="E1360" s="43"/>
      <c r="F1360" s="43"/>
      <c r="G1360" s="44">
        <f>G1361+G1364+G1371</f>
        <v>0</v>
      </c>
      <c r="O1360" s="17"/>
    </row>
    <row r="1361" ht="11.25" customHeight="1">
      <c r="A1361" s="45"/>
      <c r="B1361" s="46" t="s">
        <v>2507</v>
      </c>
      <c r="C1361" s="47" t="s">
        <v>2278</v>
      </c>
      <c r="D1361" s="48"/>
      <c r="E1361" s="49"/>
      <c r="F1361" s="49"/>
      <c r="G1361" s="50">
        <f>SUM(G1362:G1363)</f>
        <v>0</v>
      </c>
      <c r="O1361" s="17"/>
    </row>
    <row r="1362" ht="11.25" customHeight="1">
      <c r="A1362" s="19"/>
      <c r="B1362" s="57" t="s">
        <v>2508</v>
      </c>
      <c r="C1362" s="58" t="s">
        <v>2509</v>
      </c>
      <c r="D1362" s="59" t="s">
        <v>122</v>
      </c>
      <c r="E1362" s="60">
        <v>449.39</v>
      </c>
      <c r="F1362" s="61"/>
      <c r="G1362" s="62">
        <f t="shared" ref="G1362:G1363" si="157">ROUND(E1362*F1362,2)</f>
        <v>0</v>
      </c>
      <c r="O1362" s="17"/>
    </row>
    <row r="1363" ht="11.25" customHeight="1">
      <c r="A1363" s="19"/>
      <c r="B1363" s="57" t="s">
        <v>2510</v>
      </c>
      <c r="C1363" s="58" t="s">
        <v>2511</v>
      </c>
      <c r="D1363" s="59" t="s">
        <v>122</v>
      </c>
      <c r="E1363" s="60">
        <v>113.8</v>
      </c>
      <c r="F1363" s="61"/>
      <c r="G1363" s="62">
        <f t="shared" si="157"/>
        <v>0</v>
      </c>
      <c r="O1363" s="17"/>
    </row>
    <row r="1364" ht="11.25" customHeight="1">
      <c r="A1364" s="45"/>
      <c r="B1364" s="46" t="s">
        <v>2512</v>
      </c>
      <c r="C1364" s="47" t="s">
        <v>2513</v>
      </c>
      <c r="D1364" s="48"/>
      <c r="E1364" s="49"/>
      <c r="F1364" s="49"/>
      <c r="G1364" s="50">
        <f>SUM(G1365:G1370)</f>
        <v>0</v>
      </c>
      <c r="O1364" s="17"/>
    </row>
    <row r="1365" ht="11.25" customHeight="1">
      <c r="A1365" s="19"/>
      <c r="B1365" s="57" t="s">
        <v>2514</v>
      </c>
      <c r="C1365" s="58" t="s">
        <v>2303</v>
      </c>
      <c r="D1365" s="59" t="s">
        <v>107</v>
      </c>
      <c r="E1365" s="60">
        <v>25.0</v>
      </c>
      <c r="F1365" s="61"/>
      <c r="G1365" s="62">
        <f t="shared" ref="G1365:G1370" si="158">ROUND(E1365*F1365,2)</f>
        <v>0</v>
      </c>
      <c r="O1365" s="17"/>
    </row>
    <row r="1366" ht="11.25" customHeight="1">
      <c r="A1366" s="19"/>
      <c r="B1366" s="57" t="s">
        <v>2515</v>
      </c>
      <c r="C1366" s="58" t="s">
        <v>2310</v>
      </c>
      <c r="D1366" s="59" t="s">
        <v>107</v>
      </c>
      <c r="E1366" s="60">
        <v>42.0</v>
      </c>
      <c r="F1366" s="61"/>
      <c r="G1366" s="62">
        <f t="shared" si="158"/>
        <v>0</v>
      </c>
      <c r="O1366" s="17"/>
    </row>
    <row r="1367" ht="11.25" customHeight="1">
      <c r="A1367" s="19"/>
      <c r="B1367" s="57" t="s">
        <v>2516</v>
      </c>
      <c r="C1367" s="58" t="s">
        <v>2325</v>
      </c>
      <c r="D1367" s="59" t="s">
        <v>107</v>
      </c>
      <c r="E1367" s="60">
        <v>25.0</v>
      </c>
      <c r="F1367" s="61"/>
      <c r="G1367" s="62">
        <f t="shared" si="158"/>
        <v>0</v>
      </c>
      <c r="O1367" s="17"/>
    </row>
    <row r="1368" ht="11.25" customHeight="1">
      <c r="A1368" s="19"/>
      <c r="B1368" s="57" t="s">
        <v>2517</v>
      </c>
      <c r="C1368" s="58" t="s">
        <v>2329</v>
      </c>
      <c r="D1368" s="59" t="s">
        <v>107</v>
      </c>
      <c r="E1368" s="60">
        <v>20.0</v>
      </c>
      <c r="F1368" s="61"/>
      <c r="G1368" s="62">
        <f t="shared" si="158"/>
        <v>0</v>
      </c>
      <c r="O1368" s="17"/>
    </row>
    <row r="1369" ht="11.25" customHeight="1">
      <c r="A1369" s="19"/>
      <c r="B1369" s="57" t="s">
        <v>2518</v>
      </c>
      <c r="C1369" s="58" t="s">
        <v>2519</v>
      </c>
      <c r="D1369" s="59" t="s">
        <v>107</v>
      </c>
      <c r="E1369" s="60">
        <v>54.0</v>
      </c>
      <c r="F1369" s="61"/>
      <c r="G1369" s="62">
        <f t="shared" si="158"/>
        <v>0</v>
      </c>
      <c r="O1369" s="17"/>
    </row>
    <row r="1370" ht="11.25" customHeight="1">
      <c r="A1370" s="19"/>
      <c r="B1370" s="57" t="s">
        <v>2520</v>
      </c>
      <c r="C1370" s="58" t="s">
        <v>2521</v>
      </c>
      <c r="D1370" s="59" t="s">
        <v>107</v>
      </c>
      <c r="E1370" s="60">
        <v>29.0</v>
      </c>
      <c r="F1370" s="61"/>
      <c r="G1370" s="62">
        <f t="shared" si="158"/>
        <v>0</v>
      </c>
      <c r="O1370" s="17"/>
    </row>
    <row r="1371" ht="11.25" customHeight="1">
      <c r="A1371" s="45"/>
      <c r="B1371" s="46" t="s">
        <v>2522</v>
      </c>
      <c r="C1371" s="47" t="s">
        <v>1764</v>
      </c>
      <c r="D1371" s="48"/>
      <c r="E1371" s="49"/>
      <c r="F1371" s="49"/>
      <c r="G1371" s="50">
        <f>SUM(G1372:G1374)</f>
        <v>0</v>
      </c>
      <c r="O1371" s="17"/>
    </row>
    <row r="1372" ht="11.25" customHeight="1">
      <c r="A1372" s="19"/>
      <c r="B1372" s="57" t="s">
        <v>2523</v>
      </c>
      <c r="C1372" s="58" t="s">
        <v>2071</v>
      </c>
      <c r="D1372" s="59" t="s">
        <v>100</v>
      </c>
      <c r="E1372" s="60">
        <v>32.0</v>
      </c>
      <c r="F1372" s="61"/>
      <c r="G1372" s="62">
        <f t="shared" ref="G1372:G1374" si="159">ROUND(E1372*F1372,2)</f>
        <v>0</v>
      </c>
      <c r="O1372" s="17"/>
    </row>
    <row r="1373" ht="11.25" customHeight="1">
      <c r="A1373" s="19"/>
      <c r="B1373" s="57" t="s">
        <v>2524</v>
      </c>
      <c r="C1373" s="58" t="s">
        <v>2525</v>
      </c>
      <c r="D1373" s="59" t="s">
        <v>100</v>
      </c>
      <c r="E1373" s="60">
        <v>28.0</v>
      </c>
      <c r="F1373" s="61"/>
      <c r="G1373" s="62">
        <f t="shared" si="159"/>
        <v>0</v>
      </c>
      <c r="O1373" s="17"/>
    </row>
    <row r="1374" ht="11.25" customHeight="1">
      <c r="A1374" s="19"/>
      <c r="B1374" s="57" t="s">
        <v>2526</v>
      </c>
      <c r="C1374" s="58" t="s">
        <v>2527</v>
      </c>
      <c r="D1374" s="59" t="s">
        <v>122</v>
      </c>
      <c r="E1374" s="60">
        <v>563.19</v>
      </c>
      <c r="F1374" s="61"/>
      <c r="G1374" s="62">
        <f t="shared" si="159"/>
        <v>0</v>
      </c>
      <c r="O1374" s="17"/>
    </row>
    <row r="1375" ht="11.25" customHeight="1">
      <c r="A1375" s="39"/>
      <c r="B1375" s="40" t="s">
        <v>2528</v>
      </c>
      <c r="C1375" s="41" t="s">
        <v>2529</v>
      </c>
      <c r="D1375" s="42"/>
      <c r="E1375" s="43"/>
      <c r="F1375" s="43"/>
      <c r="G1375" s="44">
        <f>G1376+G1378+G1381+G1387+G1391+G1394</f>
        <v>0</v>
      </c>
      <c r="O1375" s="17"/>
    </row>
    <row r="1376" ht="11.25" customHeight="1">
      <c r="A1376" s="45"/>
      <c r="B1376" s="46" t="s">
        <v>2530</v>
      </c>
      <c r="C1376" s="47" t="s">
        <v>2531</v>
      </c>
      <c r="D1376" s="48"/>
      <c r="E1376" s="49"/>
      <c r="F1376" s="49"/>
      <c r="G1376" s="50">
        <f>G1377</f>
        <v>0</v>
      </c>
      <c r="O1376" s="17"/>
    </row>
    <row r="1377" ht="11.25" customHeight="1">
      <c r="A1377" s="19"/>
      <c r="B1377" s="57" t="s">
        <v>2532</v>
      </c>
      <c r="C1377" s="58" t="s">
        <v>2533</v>
      </c>
      <c r="D1377" s="59" t="s">
        <v>1615</v>
      </c>
      <c r="E1377" s="60">
        <v>3.0</v>
      </c>
      <c r="F1377" s="61"/>
      <c r="G1377" s="62">
        <f>ROUND(E1377*F1377,2)</f>
        <v>0</v>
      </c>
      <c r="O1377" s="17"/>
    </row>
    <row r="1378" ht="11.25" customHeight="1">
      <c r="A1378" s="45"/>
      <c r="B1378" s="46" t="s">
        <v>2534</v>
      </c>
      <c r="C1378" s="47" t="s">
        <v>1623</v>
      </c>
      <c r="D1378" s="48"/>
      <c r="E1378" s="49"/>
      <c r="F1378" s="49"/>
      <c r="G1378" s="50">
        <f>SUM(G1379:G1380)</f>
        <v>0</v>
      </c>
      <c r="O1378" s="17"/>
    </row>
    <row r="1379" ht="11.25" customHeight="1">
      <c r="A1379" s="19"/>
      <c r="B1379" s="57" t="s">
        <v>2535</v>
      </c>
      <c r="C1379" s="58" t="s">
        <v>2536</v>
      </c>
      <c r="D1379" s="59" t="s">
        <v>122</v>
      </c>
      <c r="E1379" s="60">
        <v>15.0</v>
      </c>
      <c r="F1379" s="61"/>
      <c r="G1379" s="62">
        <f t="shared" ref="G1379:G1380" si="160">ROUND(E1379*F1379,2)</f>
        <v>0</v>
      </c>
      <c r="O1379" s="17"/>
    </row>
    <row r="1380" ht="11.25" customHeight="1">
      <c r="A1380" s="19"/>
      <c r="B1380" s="57" t="s">
        <v>2537</v>
      </c>
      <c r="C1380" s="58" t="s">
        <v>2538</v>
      </c>
      <c r="D1380" s="59" t="s">
        <v>122</v>
      </c>
      <c r="E1380" s="60">
        <v>18.0</v>
      </c>
      <c r="F1380" s="61"/>
      <c r="G1380" s="62">
        <f t="shared" si="160"/>
        <v>0</v>
      </c>
      <c r="O1380" s="17"/>
    </row>
    <row r="1381" ht="11.25" customHeight="1">
      <c r="A1381" s="45"/>
      <c r="B1381" s="46" t="s">
        <v>2539</v>
      </c>
      <c r="C1381" s="47" t="s">
        <v>2540</v>
      </c>
      <c r="D1381" s="48"/>
      <c r="E1381" s="49"/>
      <c r="F1381" s="49"/>
      <c r="G1381" s="50">
        <f>SUM(G1382:G1386)</f>
        <v>0</v>
      </c>
      <c r="O1381" s="17"/>
    </row>
    <row r="1382" ht="11.25" customHeight="1">
      <c r="A1382" s="19"/>
      <c r="B1382" s="57" t="s">
        <v>2541</v>
      </c>
      <c r="C1382" s="58" t="s">
        <v>2542</v>
      </c>
      <c r="D1382" s="59" t="s">
        <v>107</v>
      </c>
      <c r="E1382" s="60">
        <v>8.0</v>
      </c>
      <c r="F1382" s="61"/>
      <c r="G1382" s="62">
        <f t="shared" ref="G1382:G1386" si="161">ROUND(E1382*F1382,2)</f>
        <v>0</v>
      </c>
      <c r="O1382" s="17"/>
    </row>
    <row r="1383" ht="11.25" customHeight="1">
      <c r="A1383" s="19"/>
      <c r="B1383" s="57" t="s">
        <v>2543</v>
      </c>
      <c r="C1383" s="58" t="s">
        <v>2544</v>
      </c>
      <c r="D1383" s="59" t="s">
        <v>107</v>
      </c>
      <c r="E1383" s="60">
        <v>6.0</v>
      </c>
      <c r="F1383" s="61"/>
      <c r="G1383" s="62">
        <f t="shared" si="161"/>
        <v>0</v>
      </c>
      <c r="O1383" s="17"/>
    </row>
    <row r="1384" ht="11.25" customHeight="1">
      <c r="A1384" s="19"/>
      <c r="B1384" s="57" t="s">
        <v>2545</v>
      </c>
      <c r="C1384" s="58" t="s">
        <v>2546</v>
      </c>
      <c r="D1384" s="59" t="s">
        <v>107</v>
      </c>
      <c r="E1384" s="60">
        <v>1.0</v>
      </c>
      <c r="F1384" s="61"/>
      <c r="G1384" s="62">
        <f t="shared" si="161"/>
        <v>0</v>
      </c>
      <c r="O1384" s="17"/>
    </row>
    <row r="1385" ht="11.25" customHeight="1">
      <c r="A1385" s="19"/>
      <c r="B1385" s="57" t="s">
        <v>2547</v>
      </c>
      <c r="C1385" s="58" t="s">
        <v>2548</v>
      </c>
      <c r="D1385" s="59" t="s">
        <v>107</v>
      </c>
      <c r="E1385" s="60">
        <v>3.0</v>
      </c>
      <c r="F1385" s="61"/>
      <c r="G1385" s="62">
        <f t="shared" si="161"/>
        <v>0</v>
      </c>
      <c r="O1385" s="17"/>
    </row>
    <row r="1386" ht="11.25" customHeight="1">
      <c r="A1386" s="19"/>
      <c r="B1386" s="57" t="s">
        <v>2549</v>
      </c>
      <c r="C1386" s="58" t="s">
        <v>2550</v>
      </c>
      <c r="D1386" s="59" t="s">
        <v>107</v>
      </c>
      <c r="E1386" s="60">
        <v>2.0</v>
      </c>
      <c r="F1386" s="61"/>
      <c r="G1386" s="62">
        <f t="shared" si="161"/>
        <v>0</v>
      </c>
      <c r="O1386" s="17"/>
    </row>
    <row r="1387" ht="11.25" customHeight="1">
      <c r="A1387" s="45"/>
      <c r="B1387" s="46" t="s">
        <v>2551</v>
      </c>
      <c r="C1387" s="47" t="s">
        <v>1738</v>
      </c>
      <c r="D1387" s="48"/>
      <c r="E1387" s="49"/>
      <c r="F1387" s="49"/>
      <c r="G1387" s="50">
        <f>SUM(G1388:G1390)</f>
        <v>0</v>
      </c>
      <c r="O1387" s="17"/>
    </row>
    <row r="1388" ht="11.25" customHeight="1">
      <c r="A1388" s="19"/>
      <c r="B1388" s="57" t="s">
        <v>2552</v>
      </c>
      <c r="C1388" s="58" t="s">
        <v>2553</v>
      </c>
      <c r="D1388" s="59" t="s">
        <v>107</v>
      </c>
      <c r="E1388" s="60">
        <v>3.0</v>
      </c>
      <c r="F1388" s="61"/>
      <c r="G1388" s="62">
        <f t="shared" ref="G1388:G1390" si="162">ROUND(E1388*F1388,2)</f>
        <v>0</v>
      </c>
      <c r="O1388" s="17"/>
    </row>
    <row r="1389" ht="11.25" customHeight="1">
      <c r="A1389" s="19"/>
      <c r="B1389" s="57" t="s">
        <v>2554</v>
      </c>
      <c r="C1389" s="58" t="s">
        <v>2555</v>
      </c>
      <c r="D1389" s="59" t="s">
        <v>107</v>
      </c>
      <c r="E1389" s="60">
        <v>2.0</v>
      </c>
      <c r="F1389" s="61"/>
      <c r="G1389" s="62">
        <f t="shared" si="162"/>
        <v>0</v>
      </c>
      <c r="O1389" s="17"/>
    </row>
    <row r="1390" ht="11.25" customHeight="1">
      <c r="A1390" s="19"/>
      <c r="B1390" s="57" t="s">
        <v>2556</v>
      </c>
      <c r="C1390" s="58" t="s">
        <v>1758</v>
      </c>
      <c r="D1390" s="59" t="s">
        <v>100</v>
      </c>
      <c r="E1390" s="60">
        <v>5.0</v>
      </c>
      <c r="F1390" s="61"/>
      <c r="G1390" s="62">
        <f t="shared" si="162"/>
        <v>0</v>
      </c>
      <c r="O1390" s="17"/>
    </row>
    <row r="1391" ht="11.25" customHeight="1">
      <c r="A1391" s="45"/>
      <c r="B1391" s="46" t="s">
        <v>2557</v>
      </c>
      <c r="C1391" s="47" t="s">
        <v>1764</v>
      </c>
      <c r="D1391" s="48"/>
      <c r="E1391" s="49"/>
      <c r="F1391" s="49"/>
      <c r="G1391" s="50">
        <f>SUM(G1392:G1393)</f>
        <v>0</v>
      </c>
      <c r="O1391" s="17"/>
    </row>
    <row r="1392" ht="11.25" customHeight="1">
      <c r="A1392" s="19"/>
      <c r="B1392" s="57" t="s">
        <v>2558</v>
      </c>
      <c r="C1392" s="58" t="s">
        <v>1768</v>
      </c>
      <c r="D1392" s="59" t="s">
        <v>100</v>
      </c>
      <c r="E1392" s="60">
        <v>4.0</v>
      </c>
      <c r="F1392" s="61"/>
      <c r="G1392" s="62">
        <f t="shared" ref="G1392:G1393" si="163">ROUND(E1392*F1392,2)</f>
        <v>0</v>
      </c>
      <c r="O1392" s="17"/>
    </row>
    <row r="1393" ht="11.25" customHeight="1">
      <c r="A1393" s="19"/>
      <c r="B1393" s="57" t="s">
        <v>2559</v>
      </c>
      <c r="C1393" s="58" t="s">
        <v>1772</v>
      </c>
      <c r="D1393" s="59" t="s">
        <v>100</v>
      </c>
      <c r="E1393" s="60">
        <v>9.0</v>
      </c>
      <c r="F1393" s="61"/>
      <c r="G1393" s="62">
        <f t="shared" si="163"/>
        <v>0</v>
      </c>
      <c r="O1393" s="17"/>
    </row>
    <row r="1394" ht="11.25" customHeight="1">
      <c r="A1394" s="45"/>
      <c r="B1394" s="46" t="s">
        <v>2560</v>
      </c>
      <c r="C1394" s="47" t="s">
        <v>1780</v>
      </c>
      <c r="D1394" s="48"/>
      <c r="E1394" s="49"/>
      <c r="F1394" s="49"/>
      <c r="G1394" s="50">
        <f>G1395</f>
        <v>0</v>
      </c>
      <c r="O1394" s="17"/>
    </row>
    <row r="1395" ht="11.25" customHeight="1">
      <c r="A1395" s="19"/>
      <c r="B1395" s="57" t="s">
        <v>2561</v>
      </c>
      <c r="C1395" s="58" t="s">
        <v>2562</v>
      </c>
      <c r="D1395" s="59" t="s">
        <v>100</v>
      </c>
      <c r="E1395" s="60">
        <v>1.0</v>
      </c>
      <c r="F1395" s="61"/>
      <c r="G1395" s="62">
        <f>ROUND(E1395*F1395,2)</f>
        <v>0</v>
      </c>
      <c r="O1395" s="17"/>
    </row>
    <row r="1396" ht="11.25" customHeight="1">
      <c r="A1396" s="39"/>
      <c r="B1396" s="40" t="s">
        <v>2563</v>
      </c>
      <c r="C1396" s="41" t="s">
        <v>513</v>
      </c>
      <c r="D1396" s="42"/>
      <c r="E1396" s="43"/>
      <c r="F1396" s="43"/>
      <c r="G1396" s="44">
        <f>G1397+G1399</f>
        <v>0</v>
      </c>
      <c r="O1396" s="17"/>
    </row>
    <row r="1397" ht="11.25" customHeight="1">
      <c r="A1397" s="45"/>
      <c r="B1397" s="46" t="s">
        <v>2564</v>
      </c>
      <c r="C1397" s="47" t="s">
        <v>2565</v>
      </c>
      <c r="D1397" s="48"/>
      <c r="E1397" s="49"/>
      <c r="F1397" s="49"/>
      <c r="G1397" s="50">
        <f>G1398</f>
        <v>0</v>
      </c>
      <c r="O1397" s="17"/>
    </row>
    <row r="1398" ht="11.25" customHeight="1">
      <c r="A1398" s="19"/>
      <c r="B1398" s="57" t="s">
        <v>2566</v>
      </c>
      <c r="C1398" s="58" t="s">
        <v>2567</v>
      </c>
      <c r="D1398" s="59" t="s">
        <v>122</v>
      </c>
      <c r="E1398" s="60">
        <v>18.2</v>
      </c>
      <c r="F1398" s="61"/>
      <c r="G1398" s="62">
        <f>ROUND(E1398*F1398,2)</f>
        <v>0</v>
      </c>
      <c r="O1398" s="17"/>
    </row>
    <row r="1399" ht="11.25" customHeight="1">
      <c r="A1399" s="45"/>
      <c r="B1399" s="46" t="s">
        <v>2568</v>
      </c>
      <c r="C1399" s="47" t="s">
        <v>1764</v>
      </c>
      <c r="D1399" s="48"/>
      <c r="E1399" s="49"/>
      <c r="F1399" s="49"/>
      <c r="G1399" s="50">
        <f>SUM(G1400:G1404)</f>
        <v>0</v>
      </c>
      <c r="O1399" s="17"/>
    </row>
    <row r="1400" ht="11.25" customHeight="1">
      <c r="A1400" s="19"/>
      <c r="B1400" s="57" t="s">
        <v>2569</v>
      </c>
      <c r="C1400" s="58" t="s">
        <v>2570</v>
      </c>
      <c r="D1400" s="59" t="s">
        <v>107</v>
      </c>
      <c r="E1400" s="60">
        <v>72.0</v>
      </c>
      <c r="F1400" s="61"/>
      <c r="G1400" s="62">
        <f t="shared" ref="G1400:G1404" si="164">ROUND(E1400*F1400,2)</f>
        <v>0</v>
      </c>
      <c r="O1400" s="17"/>
    </row>
    <row r="1401" ht="11.25" customHeight="1">
      <c r="A1401" s="19"/>
      <c r="B1401" s="57" t="s">
        <v>2571</v>
      </c>
      <c r="C1401" s="58" t="s">
        <v>2572</v>
      </c>
      <c r="D1401" s="59" t="s">
        <v>107</v>
      </c>
      <c r="E1401" s="60">
        <v>285.0</v>
      </c>
      <c r="F1401" s="61"/>
      <c r="G1401" s="62">
        <f t="shared" si="164"/>
        <v>0</v>
      </c>
      <c r="O1401" s="17"/>
    </row>
    <row r="1402" ht="11.25" customHeight="1">
      <c r="A1402" s="19"/>
      <c r="B1402" s="57" t="s">
        <v>2573</v>
      </c>
      <c r="C1402" s="58" t="s">
        <v>2574</v>
      </c>
      <c r="D1402" s="59" t="s">
        <v>107</v>
      </c>
      <c r="E1402" s="60">
        <v>154.0</v>
      </c>
      <c r="F1402" s="61"/>
      <c r="G1402" s="62">
        <f t="shared" si="164"/>
        <v>0</v>
      </c>
      <c r="O1402" s="17"/>
    </row>
    <row r="1403" ht="11.25" customHeight="1">
      <c r="A1403" s="19"/>
      <c r="B1403" s="57" t="s">
        <v>2575</v>
      </c>
      <c r="C1403" s="58" t="s">
        <v>2576</v>
      </c>
      <c r="D1403" s="59" t="s">
        <v>107</v>
      </c>
      <c r="E1403" s="60">
        <v>29.0</v>
      </c>
      <c r="F1403" s="61"/>
      <c r="G1403" s="62">
        <f t="shared" si="164"/>
        <v>0</v>
      </c>
      <c r="O1403" s="17"/>
    </row>
    <row r="1404" ht="11.25" customHeight="1">
      <c r="A1404" s="19"/>
      <c r="B1404" s="57" t="s">
        <v>2577</v>
      </c>
      <c r="C1404" s="58" t="s">
        <v>2578</v>
      </c>
      <c r="D1404" s="59" t="s">
        <v>100</v>
      </c>
      <c r="E1404" s="60">
        <v>132.0</v>
      </c>
      <c r="F1404" s="61"/>
      <c r="G1404" s="62">
        <f t="shared" si="164"/>
        <v>0</v>
      </c>
      <c r="O1404" s="17"/>
    </row>
    <row r="1405" ht="11.25" customHeight="1">
      <c r="A1405" s="39"/>
      <c r="B1405" s="40" t="s">
        <v>2579</v>
      </c>
      <c r="C1405" s="41" t="s">
        <v>2580</v>
      </c>
      <c r="D1405" s="42"/>
      <c r="E1405" s="43"/>
      <c r="F1405" s="43"/>
      <c r="G1405" s="44">
        <f>SUM(G1406:G1412)</f>
        <v>0</v>
      </c>
      <c r="O1405" s="17"/>
    </row>
    <row r="1406" ht="11.25" customHeight="1">
      <c r="A1406" s="19"/>
      <c r="B1406" s="57" t="s">
        <v>2581</v>
      </c>
      <c r="C1406" s="58" t="s">
        <v>2582</v>
      </c>
      <c r="D1406" s="59" t="s">
        <v>122</v>
      </c>
      <c r="E1406" s="60">
        <v>1050.64</v>
      </c>
      <c r="F1406" s="61"/>
      <c r="G1406" s="62">
        <f t="shared" ref="G1406:G1412" si="165">ROUND(E1406*F1406,2)</f>
        <v>0</v>
      </c>
      <c r="O1406" s="17"/>
    </row>
    <row r="1407" ht="11.25" customHeight="1">
      <c r="A1407" s="19"/>
      <c r="B1407" s="57" t="s">
        <v>2583</v>
      </c>
      <c r="C1407" s="58" t="s">
        <v>2584</v>
      </c>
      <c r="D1407" s="59" t="s">
        <v>122</v>
      </c>
      <c r="E1407" s="60">
        <v>1050.64</v>
      </c>
      <c r="F1407" s="61"/>
      <c r="G1407" s="62">
        <f t="shared" si="165"/>
        <v>0</v>
      </c>
      <c r="O1407" s="17"/>
    </row>
    <row r="1408" ht="11.25" customHeight="1">
      <c r="A1408" s="19"/>
      <c r="B1408" s="57" t="s">
        <v>2585</v>
      </c>
      <c r="C1408" s="58" t="s">
        <v>2586</v>
      </c>
      <c r="D1408" s="59" t="s">
        <v>122</v>
      </c>
      <c r="E1408" s="60">
        <v>1050.64</v>
      </c>
      <c r="F1408" s="61"/>
      <c r="G1408" s="62">
        <f t="shared" si="165"/>
        <v>0</v>
      </c>
      <c r="O1408" s="17"/>
    </row>
    <row r="1409" ht="11.25" customHeight="1">
      <c r="A1409" s="19"/>
      <c r="B1409" s="57" t="s">
        <v>2587</v>
      </c>
      <c r="C1409" s="58" t="s">
        <v>2588</v>
      </c>
      <c r="D1409" s="59" t="s">
        <v>48</v>
      </c>
      <c r="E1409" s="60">
        <v>105.06</v>
      </c>
      <c r="F1409" s="61"/>
      <c r="G1409" s="62">
        <f t="shared" si="165"/>
        <v>0</v>
      </c>
      <c r="O1409" s="17"/>
    </row>
    <row r="1410" ht="11.25" customHeight="1">
      <c r="A1410" s="19"/>
      <c r="B1410" s="57" t="s">
        <v>2589</v>
      </c>
      <c r="C1410" s="58" t="s">
        <v>2590</v>
      </c>
      <c r="D1410" s="59" t="s">
        <v>122</v>
      </c>
      <c r="E1410" s="60">
        <v>1050.64</v>
      </c>
      <c r="F1410" s="61"/>
      <c r="G1410" s="62">
        <f t="shared" si="165"/>
        <v>0</v>
      </c>
      <c r="O1410" s="17"/>
    </row>
    <row r="1411" ht="11.25" customHeight="1">
      <c r="A1411" s="19"/>
      <c r="B1411" s="57" t="s">
        <v>2591</v>
      </c>
      <c r="C1411" s="58" t="s">
        <v>2592</v>
      </c>
      <c r="D1411" s="59" t="s">
        <v>200</v>
      </c>
      <c r="E1411" s="60">
        <v>199.2</v>
      </c>
      <c r="F1411" s="61"/>
      <c r="G1411" s="62">
        <f t="shared" si="165"/>
        <v>0</v>
      </c>
      <c r="O1411" s="17"/>
    </row>
    <row r="1412" ht="11.25" customHeight="1">
      <c r="A1412" s="19"/>
      <c r="B1412" s="57" t="s">
        <v>2593</v>
      </c>
      <c r="C1412" s="58" t="s">
        <v>218</v>
      </c>
      <c r="D1412" s="59" t="s">
        <v>200</v>
      </c>
      <c r="E1412" s="60">
        <v>199.2</v>
      </c>
      <c r="F1412" s="61"/>
      <c r="G1412" s="62">
        <f t="shared" si="165"/>
        <v>0</v>
      </c>
      <c r="O1412" s="17"/>
    </row>
    <row r="1413" ht="11.25" customHeight="1">
      <c r="A1413" s="39"/>
      <c r="B1413" s="40" t="s">
        <v>2594</v>
      </c>
      <c r="C1413" s="41" t="s">
        <v>2595</v>
      </c>
      <c r="D1413" s="42"/>
      <c r="E1413" s="43"/>
      <c r="F1413" s="43"/>
      <c r="G1413" s="44">
        <f>SUM(G1414:G1416)</f>
        <v>0</v>
      </c>
      <c r="O1413" s="17"/>
    </row>
    <row r="1414" ht="11.25" customHeight="1">
      <c r="A1414" s="19"/>
      <c r="B1414" s="57" t="s">
        <v>2596</v>
      </c>
      <c r="C1414" s="58" t="s">
        <v>2597</v>
      </c>
      <c r="D1414" s="59" t="s">
        <v>200</v>
      </c>
      <c r="E1414" s="60">
        <v>44.75</v>
      </c>
      <c r="F1414" s="61"/>
      <c r="G1414" s="62">
        <f t="shared" ref="G1414:G1416" si="166">ROUND(E1414*F1414,2)</f>
        <v>0</v>
      </c>
      <c r="O1414" s="17"/>
    </row>
    <row r="1415" ht="11.25" customHeight="1">
      <c r="A1415" s="19"/>
      <c r="B1415" s="57" t="s">
        <v>2598</v>
      </c>
      <c r="C1415" s="58" t="s">
        <v>2592</v>
      </c>
      <c r="D1415" s="59" t="s">
        <v>200</v>
      </c>
      <c r="E1415" s="60">
        <v>55.94</v>
      </c>
      <c r="F1415" s="61"/>
      <c r="G1415" s="62">
        <f t="shared" si="166"/>
        <v>0</v>
      </c>
      <c r="O1415" s="17"/>
    </row>
    <row r="1416" ht="11.25" customHeight="1">
      <c r="A1416" s="19"/>
      <c r="B1416" s="57" t="s">
        <v>2599</v>
      </c>
      <c r="C1416" s="58" t="s">
        <v>218</v>
      </c>
      <c r="D1416" s="59" t="s">
        <v>200</v>
      </c>
      <c r="E1416" s="60">
        <v>55.94</v>
      </c>
      <c r="F1416" s="61"/>
      <c r="G1416" s="62">
        <f t="shared" si="166"/>
        <v>0</v>
      </c>
      <c r="O1416" s="17"/>
    </row>
    <row r="1417" ht="11.25" customHeight="1">
      <c r="A1417" s="33"/>
      <c r="B1417" s="34" t="s">
        <v>2600</v>
      </c>
      <c r="C1417" s="35" t="s">
        <v>2601</v>
      </c>
      <c r="D1417" s="36"/>
      <c r="E1417" s="37"/>
      <c r="F1417" s="37"/>
      <c r="G1417" s="38">
        <f>G1418+G1449+G1798+G1819+G1834+G1840+G1881+G1906+G1872</f>
        <v>0</v>
      </c>
      <c r="O1417" s="17"/>
    </row>
    <row r="1418" ht="11.25" customHeight="1">
      <c r="A1418" s="39"/>
      <c r="B1418" s="69" t="s">
        <v>2602</v>
      </c>
      <c r="C1418" s="70" t="s">
        <v>2603</v>
      </c>
      <c r="D1418" s="71"/>
      <c r="E1418" s="72"/>
      <c r="F1418" s="72"/>
      <c r="G1418" s="73">
        <f>G1419</f>
        <v>0</v>
      </c>
      <c r="O1418" s="17"/>
    </row>
    <row r="1419" ht="11.25" customHeight="1">
      <c r="A1419" s="45"/>
      <c r="B1419" s="46" t="s">
        <v>2604</v>
      </c>
      <c r="C1419" s="47" t="s">
        <v>2605</v>
      </c>
      <c r="D1419" s="48"/>
      <c r="E1419" s="49"/>
      <c r="F1419" s="49"/>
      <c r="G1419" s="50">
        <f>G1420+G1425+G1432+G1436+G1438+G1444</f>
        <v>0</v>
      </c>
      <c r="O1419" s="17"/>
    </row>
    <row r="1420" ht="11.25" customHeight="1">
      <c r="A1420" s="51"/>
      <c r="B1420" s="52" t="s">
        <v>2606</v>
      </c>
      <c r="C1420" s="53" t="s">
        <v>2607</v>
      </c>
      <c r="D1420" s="54"/>
      <c r="E1420" s="55"/>
      <c r="F1420" s="55"/>
      <c r="G1420" s="56">
        <f>SUM(G1421:G1424)</f>
        <v>0</v>
      </c>
      <c r="O1420" s="17"/>
    </row>
    <row r="1421" ht="11.25" customHeight="1">
      <c r="A1421" s="19"/>
      <c r="B1421" s="57" t="s">
        <v>2608</v>
      </c>
      <c r="C1421" s="58" t="s">
        <v>2609</v>
      </c>
      <c r="D1421" s="59" t="s">
        <v>122</v>
      </c>
      <c r="E1421" s="60">
        <v>82.3</v>
      </c>
      <c r="F1421" s="61"/>
      <c r="G1421" s="62">
        <f t="shared" ref="G1421:G1424" si="167">ROUND(E1421*F1421,2)</f>
        <v>0</v>
      </c>
      <c r="O1421" s="17"/>
    </row>
    <row r="1422" ht="11.25" customHeight="1">
      <c r="A1422" s="19"/>
      <c r="B1422" s="57" t="s">
        <v>2610</v>
      </c>
      <c r="C1422" s="58" t="s">
        <v>2611</v>
      </c>
      <c r="D1422" s="59" t="s">
        <v>48</v>
      </c>
      <c r="E1422" s="60">
        <v>13.5</v>
      </c>
      <c r="F1422" s="61"/>
      <c r="G1422" s="62">
        <f t="shared" si="167"/>
        <v>0</v>
      </c>
      <c r="O1422" s="17"/>
    </row>
    <row r="1423" ht="11.25" customHeight="1">
      <c r="A1423" s="19"/>
      <c r="B1423" s="57" t="s">
        <v>2612</v>
      </c>
      <c r="C1423" s="58" t="s">
        <v>2613</v>
      </c>
      <c r="D1423" s="59" t="s">
        <v>48</v>
      </c>
      <c r="E1423" s="60">
        <v>4.55</v>
      </c>
      <c r="F1423" s="61"/>
      <c r="G1423" s="62">
        <f t="shared" si="167"/>
        <v>0</v>
      </c>
      <c r="O1423" s="17"/>
    </row>
    <row r="1424" ht="11.25" customHeight="1">
      <c r="A1424" s="19"/>
      <c r="B1424" s="57" t="s">
        <v>2614</v>
      </c>
      <c r="C1424" s="58" t="s">
        <v>2615</v>
      </c>
      <c r="D1424" s="59" t="s">
        <v>146</v>
      </c>
      <c r="E1424" s="60">
        <v>1.0</v>
      </c>
      <c r="F1424" s="61"/>
      <c r="G1424" s="62">
        <f t="shared" si="167"/>
        <v>0</v>
      </c>
      <c r="O1424" s="17"/>
    </row>
    <row r="1425" ht="11.25" customHeight="1">
      <c r="A1425" s="51"/>
      <c r="B1425" s="52" t="s">
        <v>2616</v>
      </c>
      <c r="C1425" s="53" t="s">
        <v>2617</v>
      </c>
      <c r="D1425" s="54"/>
      <c r="E1425" s="55"/>
      <c r="F1425" s="55"/>
      <c r="G1425" s="56">
        <f>SUM(G1426:G1431)</f>
        <v>0</v>
      </c>
      <c r="O1425" s="17"/>
    </row>
    <row r="1426" ht="11.25" customHeight="1">
      <c r="A1426" s="19"/>
      <c r="B1426" s="57" t="s">
        <v>2618</v>
      </c>
      <c r="C1426" s="58" t="s">
        <v>2619</v>
      </c>
      <c r="D1426" s="59" t="s">
        <v>200</v>
      </c>
      <c r="E1426" s="60">
        <v>42.3</v>
      </c>
      <c r="F1426" s="61"/>
      <c r="G1426" s="62">
        <f t="shared" ref="G1426:G1431" si="168">ROUND(E1426*F1426,2)</f>
        <v>0</v>
      </c>
      <c r="O1426" s="17"/>
    </row>
    <row r="1427" ht="11.25" customHeight="1">
      <c r="A1427" s="19"/>
      <c r="B1427" s="57" t="s">
        <v>2620</v>
      </c>
      <c r="C1427" s="58" t="s">
        <v>2621</v>
      </c>
      <c r="D1427" s="59" t="s">
        <v>200</v>
      </c>
      <c r="E1427" s="60">
        <v>12.13</v>
      </c>
      <c r="F1427" s="61"/>
      <c r="G1427" s="62">
        <f t="shared" si="168"/>
        <v>0</v>
      </c>
      <c r="O1427" s="17"/>
    </row>
    <row r="1428" ht="11.25" customHeight="1">
      <c r="A1428" s="19"/>
      <c r="B1428" s="57" t="s">
        <v>2622</v>
      </c>
      <c r="C1428" s="58" t="s">
        <v>2623</v>
      </c>
      <c r="D1428" s="59" t="s">
        <v>200</v>
      </c>
      <c r="E1428" s="60">
        <v>86.0</v>
      </c>
      <c r="F1428" s="61"/>
      <c r="G1428" s="62">
        <f t="shared" si="168"/>
        <v>0</v>
      </c>
      <c r="O1428" s="17"/>
    </row>
    <row r="1429" ht="11.25" customHeight="1">
      <c r="A1429" s="19"/>
      <c r="B1429" s="57" t="s">
        <v>2624</v>
      </c>
      <c r="C1429" s="58" t="s">
        <v>2625</v>
      </c>
      <c r="D1429" s="59" t="s">
        <v>48</v>
      </c>
      <c r="E1429" s="60">
        <v>33.0</v>
      </c>
      <c r="F1429" s="61"/>
      <c r="G1429" s="62">
        <f t="shared" si="168"/>
        <v>0</v>
      </c>
      <c r="O1429" s="17"/>
    </row>
    <row r="1430" ht="11.25" customHeight="1">
      <c r="A1430" s="19"/>
      <c r="B1430" s="57" t="s">
        <v>2626</v>
      </c>
      <c r="C1430" s="58" t="s">
        <v>2627</v>
      </c>
      <c r="D1430" s="59" t="s">
        <v>48</v>
      </c>
      <c r="E1430" s="60">
        <v>26.0</v>
      </c>
      <c r="F1430" s="61"/>
      <c r="G1430" s="62">
        <f t="shared" si="168"/>
        <v>0</v>
      </c>
      <c r="O1430" s="17"/>
    </row>
    <row r="1431" ht="11.25" customHeight="1">
      <c r="A1431" s="19"/>
      <c r="B1431" s="57" t="s">
        <v>2628</v>
      </c>
      <c r="C1431" s="58" t="s">
        <v>2629</v>
      </c>
      <c r="D1431" s="59" t="s">
        <v>200</v>
      </c>
      <c r="E1431" s="60">
        <v>106.6</v>
      </c>
      <c r="F1431" s="61"/>
      <c r="G1431" s="62">
        <f t="shared" si="168"/>
        <v>0</v>
      </c>
      <c r="O1431" s="17"/>
    </row>
    <row r="1432" ht="11.25" customHeight="1">
      <c r="A1432" s="51"/>
      <c r="B1432" s="52" t="s">
        <v>2630</v>
      </c>
      <c r="C1432" s="53" t="s">
        <v>2631</v>
      </c>
      <c r="D1432" s="54"/>
      <c r="E1432" s="55"/>
      <c r="F1432" s="55"/>
      <c r="G1432" s="56">
        <f>SUM(G1433:G1435)</f>
        <v>0</v>
      </c>
      <c r="O1432" s="17"/>
    </row>
    <row r="1433" ht="11.25" customHeight="1">
      <c r="A1433" s="19"/>
      <c r="B1433" s="57" t="s">
        <v>2632</v>
      </c>
      <c r="C1433" s="58" t="s">
        <v>2633</v>
      </c>
      <c r="D1433" s="59" t="s">
        <v>48</v>
      </c>
      <c r="E1433" s="60">
        <v>14.0</v>
      </c>
      <c r="F1433" s="61"/>
      <c r="G1433" s="62">
        <f t="shared" ref="G1433:G1435" si="169">ROUND(E1433*F1433,2)</f>
        <v>0</v>
      </c>
      <c r="O1433" s="17"/>
    </row>
    <row r="1434" ht="11.25" customHeight="1">
      <c r="A1434" s="19"/>
      <c r="B1434" s="57" t="s">
        <v>2634</v>
      </c>
      <c r="C1434" s="58" t="s">
        <v>2635</v>
      </c>
      <c r="D1434" s="59" t="s">
        <v>48</v>
      </c>
      <c r="E1434" s="60">
        <v>27.45</v>
      </c>
      <c r="F1434" s="61"/>
      <c r="G1434" s="62">
        <f t="shared" si="169"/>
        <v>0</v>
      </c>
      <c r="O1434" s="17"/>
    </row>
    <row r="1435" ht="11.25" customHeight="1">
      <c r="A1435" s="19"/>
      <c r="B1435" s="57" t="s">
        <v>2636</v>
      </c>
      <c r="C1435" s="58" t="s">
        <v>2637</v>
      </c>
      <c r="D1435" s="59" t="s">
        <v>48</v>
      </c>
      <c r="E1435" s="60">
        <v>32.4</v>
      </c>
      <c r="F1435" s="61"/>
      <c r="G1435" s="62">
        <f t="shared" si="169"/>
        <v>0</v>
      </c>
      <c r="O1435" s="17"/>
    </row>
    <row r="1436" ht="11.25" customHeight="1">
      <c r="A1436" s="51"/>
      <c r="B1436" s="52" t="s">
        <v>2638</v>
      </c>
      <c r="C1436" s="53" t="s">
        <v>2639</v>
      </c>
      <c r="D1436" s="54"/>
      <c r="E1436" s="55"/>
      <c r="F1436" s="55"/>
      <c r="G1436" s="56">
        <f>G1437</f>
        <v>0</v>
      </c>
      <c r="O1436" s="17"/>
    </row>
    <row r="1437" ht="11.25" customHeight="1">
      <c r="A1437" s="19"/>
      <c r="B1437" s="57" t="s">
        <v>2640</v>
      </c>
      <c r="C1437" s="58" t="s">
        <v>2641</v>
      </c>
      <c r="D1437" s="59" t="s">
        <v>122</v>
      </c>
      <c r="E1437" s="60">
        <v>77.0</v>
      </c>
      <c r="F1437" s="61"/>
      <c r="G1437" s="62">
        <f>ROUND(E1437*F1437,2)</f>
        <v>0</v>
      </c>
      <c r="O1437" s="17"/>
    </row>
    <row r="1438" ht="11.25" customHeight="1">
      <c r="A1438" s="51"/>
      <c r="B1438" s="52" t="s">
        <v>2642</v>
      </c>
      <c r="C1438" s="53" t="s">
        <v>2643</v>
      </c>
      <c r="D1438" s="54"/>
      <c r="E1438" s="55"/>
      <c r="F1438" s="55"/>
      <c r="G1438" s="56">
        <f>SUM(G1439:G1443)</f>
        <v>0</v>
      </c>
      <c r="O1438" s="17"/>
    </row>
    <row r="1439" ht="11.25" customHeight="1">
      <c r="A1439" s="19"/>
      <c r="B1439" s="57" t="s">
        <v>2644</v>
      </c>
      <c r="C1439" s="58" t="s">
        <v>2645</v>
      </c>
      <c r="D1439" s="59" t="s">
        <v>100</v>
      </c>
      <c r="E1439" s="60">
        <v>99.0</v>
      </c>
      <c r="F1439" s="61"/>
      <c r="G1439" s="62">
        <f t="shared" ref="G1439:G1443" si="170">ROUND(E1439*F1439,2)</f>
        <v>0</v>
      </c>
      <c r="O1439" s="17"/>
    </row>
    <row r="1440" ht="11.25" customHeight="1">
      <c r="A1440" s="19"/>
      <c r="B1440" s="57" t="s">
        <v>2646</v>
      </c>
      <c r="C1440" s="58" t="s">
        <v>2647</v>
      </c>
      <c r="D1440" s="59" t="s">
        <v>100</v>
      </c>
      <c r="E1440" s="60">
        <v>1.0</v>
      </c>
      <c r="F1440" s="61"/>
      <c r="G1440" s="62">
        <f t="shared" si="170"/>
        <v>0</v>
      </c>
      <c r="O1440" s="17"/>
    </row>
    <row r="1441" ht="11.25" customHeight="1">
      <c r="A1441" s="19"/>
      <c r="B1441" s="57" t="s">
        <v>2648</v>
      </c>
      <c r="C1441" s="58" t="s">
        <v>2649</v>
      </c>
      <c r="D1441" s="59" t="s">
        <v>100</v>
      </c>
      <c r="E1441" s="60">
        <v>1.0</v>
      </c>
      <c r="F1441" s="61"/>
      <c r="G1441" s="62">
        <f t="shared" si="170"/>
        <v>0</v>
      </c>
      <c r="O1441" s="17"/>
    </row>
    <row r="1442" ht="11.25" customHeight="1">
      <c r="A1442" s="19"/>
      <c r="B1442" s="57" t="s">
        <v>2650</v>
      </c>
      <c r="C1442" s="58" t="s">
        <v>2651</v>
      </c>
      <c r="D1442" s="59" t="s">
        <v>146</v>
      </c>
      <c r="E1442" s="60">
        <v>1.0</v>
      </c>
      <c r="F1442" s="61"/>
      <c r="G1442" s="62">
        <f t="shared" si="170"/>
        <v>0</v>
      </c>
      <c r="O1442" s="17"/>
    </row>
    <row r="1443" ht="11.25" customHeight="1">
      <c r="A1443" s="19"/>
      <c r="B1443" s="57" t="s">
        <v>2652</v>
      </c>
      <c r="C1443" s="58" t="s">
        <v>2653</v>
      </c>
      <c r="D1443" s="59" t="s">
        <v>100</v>
      </c>
      <c r="E1443" s="60">
        <v>1.0</v>
      </c>
      <c r="F1443" s="61"/>
      <c r="G1443" s="62">
        <f t="shared" si="170"/>
        <v>0</v>
      </c>
      <c r="O1443" s="17"/>
    </row>
    <row r="1444" ht="11.25" customHeight="1">
      <c r="A1444" s="51"/>
      <c r="B1444" s="52" t="s">
        <v>2654</v>
      </c>
      <c r="C1444" s="53" t="s">
        <v>2655</v>
      </c>
      <c r="D1444" s="54"/>
      <c r="E1444" s="55"/>
      <c r="F1444" s="55"/>
      <c r="G1444" s="56">
        <f>SUM(G1445:G1448)</f>
        <v>0</v>
      </c>
      <c r="O1444" s="17"/>
    </row>
    <row r="1445" ht="11.25" customHeight="1">
      <c r="A1445" s="19"/>
      <c r="B1445" s="57" t="s">
        <v>2656</v>
      </c>
      <c r="C1445" s="58" t="s">
        <v>2657</v>
      </c>
      <c r="D1445" s="59" t="s">
        <v>146</v>
      </c>
      <c r="E1445" s="60">
        <v>2.0</v>
      </c>
      <c r="F1445" s="61"/>
      <c r="G1445" s="62">
        <f t="shared" ref="G1445:G1448" si="171">ROUND(E1445*F1445,2)</f>
        <v>0</v>
      </c>
      <c r="O1445" s="17"/>
    </row>
    <row r="1446" ht="11.25" customHeight="1">
      <c r="A1446" s="19"/>
      <c r="B1446" s="57" t="s">
        <v>2658</v>
      </c>
      <c r="C1446" s="58" t="s">
        <v>2659</v>
      </c>
      <c r="D1446" s="59" t="s">
        <v>100</v>
      </c>
      <c r="E1446" s="60">
        <v>2.0</v>
      </c>
      <c r="F1446" s="61"/>
      <c r="G1446" s="62">
        <f t="shared" si="171"/>
        <v>0</v>
      </c>
      <c r="O1446" s="17"/>
    </row>
    <row r="1447" ht="11.25" customHeight="1">
      <c r="A1447" s="19"/>
      <c r="B1447" s="57" t="s">
        <v>2660</v>
      </c>
      <c r="C1447" s="58" t="s">
        <v>2661</v>
      </c>
      <c r="D1447" s="59" t="s">
        <v>146</v>
      </c>
      <c r="E1447" s="60">
        <v>2.0</v>
      </c>
      <c r="F1447" s="61"/>
      <c r="G1447" s="62">
        <f t="shared" si="171"/>
        <v>0</v>
      </c>
      <c r="O1447" s="17"/>
    </row>
    <row r="1448" ht="11.25" customHeight="1">
      <c r="A1448" s="19"/>
      <c r="B1448" s="57" t="s">
        <v>2662</v>
      </c>
      <c r="C1448" s="58" t="s">
        <v>2663</v>
      </c>
      <c r="D1448" s="59" t="s">
        <v>146</v>
      </c>
      <c r="E1448" s="60">
        <v>1.0</v>
      </c>
      <c r="F1448" s="61"/>
      <c r="G1448" s="62">
        <f t="shared" si="171"/>
        <v>0</v>
      </c>
      <c r="O1448" s="17"/>
    </row>
    <row r="1449" ht="11.25" customHeight="1">
      <c r="A1449" s="39"/>
      <c r="B1449" s="40" t="s">
        <v>2664</v>
      </c>
      <c r="C1449" s="41" t="s">
        <v>2665</v>
      </c>
      <c r="D1449" s="42"/>
      <c r="E1449" s="43"/>
      <c r="F1449" s="43"/>
      <c r="G1449" s="44">
        <f>G1450+G1452+G1457+G1459+G1462+G1547+G1551+G1565+G1578+G1622+G1656+G1694+G1759</f>
        <v>0</v>
      </c>
      <c r="O1449" s="17"/>
    </row>
    <row r="1450" ht="11.25" customHeight="1">
      <c r="A1450" s="45"/>
      <c r="B1450" s="46" t="s">
        <v>2666</v>
      </c>
      <c r="C1450" s="47" t="s">
        <v>2667</v>
      </c>
      <c r="D1450" s="48"/>
      <c r="E1450" s="49"/>
      <c r="F1450" s="49"/>
      <c r="G1450" s="50">
        <f>G1451</f>
        <v>0</v>
      </c>
      <c r="O1450" s="17"/>
    </row>
    <row r="1451" ht="11.25" customHeight="1">
      <c r="A1451" s="19"/>
      <c r="B1451" s="57" t="s">
        <v>2668</v>
      </c>
      <c r="C1451" s="58" t="s">
        <v>2669</v>
      </c>
      <c r="D1451" s="59" t="s">
        <v>122</v>
      </c>
      <c r="E1451" s="60">
        <v>440.34</v>
      </c>
      <c r="F1451" s="61"/>
      <c r="G1451" s="62">
        <f>ROUND(E1451*F1451,2)</f>
        <v>0</v>
      </c>
      <c r="O1451" s="17"/>
    </row>
    <row r="1452" ht="11.25" customHeight="1">
      <c r="A1452" s="45"/>
      <c r="B1452" s="46" t="s">
        <v>2670</v>
      </c>
      <c r="C1452" s="47" t="s">
        <v>555</v>
      </c>
      <c r="D1452" s="48"/>
      <c r="E1452" s="49"/>
      <c r="F1452" s="49"/>
      <c r="G1452" s="50">
        <f>SUM(G1453:G1456)</f>
        <v>0</v>
      </c>
      <c r="O1452" s="17"/>
    </row>
    <row r="1453" ht="11.25" customHeight="1">
      <c r="A1453" s="19"/>
      <c r="B1453" s="57" t="s">
        <v>2671</v>
      </c>
      <c r="C1453" s="58" t="s">
        <v>2672</v>
      </c>
      <c r="D1453" s="59" t="s">
        <v>200</v>
      </c>
      <c r="E1453" s="60">
        <v>217.71</v>
      </c>
      <c r="F1453" s="61"/>
      <c r="G1453" s="62">
        <f t="shared" ref="G1453:G1456" si="172">ROUND(E1453*F1453,2)</f>
        <v>0</v>
      </c>
      <c r="O1453" s="17"/>
    </row>
    <row r="1454" ht="11.25" customHeight="1">
      <c r="A1454" s="19"/>
      <c r="B1454" s="57" t="s">
        <v>2673</v>
      </c>
      <c r="C1454" s="58" t="s">
        <v>2674</v>
      </c>
      <c r="D1454" s="59" t="s">
        <v>200</v>
      </c>
      <c r="E1454" s="60">
        <v>150.6</v>
      </c>
      <c r="F1454" s="61"/>
      <c r="G1454" s="62">
        <f t="shared" si="172"/>
        <v>0</v>
      </c>
      <c r="O1454" s="17"/>
    </row>
    <row r="1455" ht="11.25" customHeight="1">
      <c r="A1455" s="19"/>
      <c r="B1455" s="57" t="s">
        <v>2675</v>
      </c>
      <c r="C1455" s="58" t="s">
        <v>2676</v>
      </c>
      <c r="D1455" s="59" t="s">
        <v>200</v>
      </c>
      <c r="E1455" s="60">
        <v>67.11</v>
      </c>
      <c r="F1455" s="61"/>
      <c r="G1455" s="62">
        <f t="shared" si="172"/>
        <v>0</v>
      </c>
      <c r="O1455" s="17"/>
    </row>
    <row r="1456" ht="11.25" customHeight="1">
      <c r="A1456" s="19"/>
      <c r="B1456" s="57" t="s">
        <v>2677</v>
      </c>
      <c r="C1456" s="58" t="s">
        <v>2678</v>
      </c>
      <c r="D1456" s="59" t="s">
        <v>122</v>
      </c>
      <c r="E1456" s="60">
        <v>440.34</v>
      </c>
      <c r="F1456" s="61"/>
      <c r="G1456" s="62">
        <f t="shared" si="172"/>
        <v>0</v>
      </c>
      <c r="O1456" s="17"/>
    </row>
    <row r="1457" ht="11.25" customHeight="1">
      <c r="A1457" s="45"/>
      <c r="B1457" s="46" t="s">
        <v>2679</v>
      </c>
      <c r="C1457" s="47" t="s">
        <v>2680</v>
      </c>
      <c r="D1457" s="48"/>
      <c r="E1457" s="49"/>
      <c r="F1457" s="49"/>
      <c r="G1457" s="50">
        <f>G1458</f>
        <v>0</v>
      </c>
      <c r="O1457" s="17"/>
    </row>
    <row r="1458" ht="11.25" customHeight="1">
      <c r="A1458" s="19"/>
      <c r="B1458" s="57" t="s">
        <v>2681</v>
      </c>
      <c r="C1458" s="58" t="s">
        <v>2682</v>
      </c>
      <c r="D1458" s="59" t="s">
        <v>48</v>
      </c>
      <c r="E1458" s="60">
        <v>264.2</v>
      </c>
      <c r="F1458" s="61"/>
      <c r="G1458" s="62">
        <f>ROUND(E1458*F1458,2)</f>
        <v>0</v>
      </c>
      <c r="O1458" s="17"/>
    </row>
    <row r="1459" ht="11.25" customHeight="1">
      <c r="A1459" s="45"/>
      <c r="B1459" s="46" t="s">
        <v>2683</v>
      </c>
      <c r="C1459" s="47" t="s">
        <v>2684</v>
      </c>
      <c r="D1459" s="48"/>
      <c r="E1459" s="49"/>
      <c r="F1459" s="49"/>
      <c r="G1459" s="50">
        <f>SUM(G1460:G1461)</f>
        <v>0</v>
      </c>
      <c r="O1459" s="17"/>
    </row>
    <row r="1460" ht="11.25" customHeight="1">
      <c r="A1460" s="19"/>
      <c r="B1460" s="57" t="s">
        <v>2685</v>
      </c>
      <c r="C1460" s="58" t="s">
        <v>2686</v>
      </c>
      <c r="D1460" s="59" t="s">
        <v>100</v>
      </c>
      <c r="E1460" s="60">
        <v>19.0</v>
      </c>
      <c r="F1460" s="61"/>
      <c r="G1460" s="62">
        <f t="shared" ref="G1460:G1461" si="173">ROUND(E1460*F1460,2)</f>
        <v>0</v>
      </c>
      <c r="O1460" s="17"/>
    </row>
    <row r="1461" ht="11.25" customHeight="1">
      <c r="A1461" s="19"/>
      <c r="B1461" s="57" t="s">
        <v>2687</v>
      </c>
      <c r="C1461" s="58" t="s">
        <v>2688</v>
      </c>
      <c r="D1461" s="59" t="s">
        <v>100</v>
      </c>
      <c r="E1461" s="60">
        <v>1.0</v>
      </c>
      <c r="F1461" s="61"/>
      <c r="G1461" s="62">
        <f t="shared" si="173"/>
        <v>0</v>
      </c>
      <c r="O1461" s="17"/>
    </row>
    <row r="1462" ht="11.25" customHeight="1">
      <c r="A1462" s="45"/>
      <c r="B1462" s="46" t="s">
        <v>2689</v>
      </c>
      <c r="C1462" s="47" t="s">
        <v>2690</v>
      </c>
      <c r="D1462" s="48"/>
      <c r="E1462" s="49"/>
      <c r="F1462" s="49"/>
      <c r="G1462" s="50">
        <f>G1463+G1470+G1474+G1499+G1520+G1525+G1529</f>
        <v>0</v>
      </c>
      <c r="O1462" s="17"/>
    </row>
    <row r="1463" ht="11.25" customHeight="1">
      <c r="A1463" s="51"/>
      <c r="B1463" s="52" t="s">
        <v>2691</v>
      </c>
      <c r="C1463" s="53" t="s">
        <v>2692</v>
      </c>
      <c r="D1463" s="54"/>
      <c r="E1463" s="55"/>
      <c r="F1463" s="55"/>
      <c r="G1463" s="56">
        <f>SUM(G1464:G1469)</f>
        <v>0</v>
      </c>
      <c r="O1463" s="17"/>
    </row>
    <row r="1464" ht="11.25" customHeight="1">
      <c r="A1464" s="19"/>
      <c r="B1464" s="57" t="s">
        <v>2693</v>
      </c>
      <c r="C1464" s="58" t="s">
        <v>2694</v>
      </c>
      <c r="D1464" s="59" t="s">
        <v>1615</v>
      </c>
      <c r="E1464" s="60">
        <v>458.0</v>
      </c>
      <c r="F1464" s="61"/>
      <c r="G1464" s="62">
        <f t="shared" ref="G1464:G1469" si="174">ROUND(E1464*F1464,2)</f>
        <v>0</v>
      </c>
      <c r="O1464" s="17"/>
    </row>
    <row r="1465" ht="11.25" customHeight="1">
      <c r="A1465" s="19"/>
      <c r="B1465" s="57" t="s">
        <v>2695</v>
      </c>
      <c r="C1465" s="58" t="s">
        <v>2696</v>
      </c>
      <c r="D1465" s="59" t="s">
        <v>1615</v>
      </c>
      <c r="E1465" s="60">
        <v>1813.0</v>
      </c>
      <c r="F1465" s="61"/>
      <c r="G1465" s="62">
        <f t="shared" si="174"/>
        <v>0</v>
      </c>
      <c r="O1465" s="17"/>
    </row>
    <row r="1466" ht="11.25" customHeight="1">
      <c r="A1466" s="19"/>
      <c r="B1466" s="57" t="s">
        <v>2697</v>
      </c>
      <c r="C1466" s="58" t="s">
        <v>2698</v>
      </c>
      <c r="D1466" s="59" t="s">
        <v>1615</v>
      </c>
      <c r="E1466" s="60">
        <v>334.0</v>
      </c>
      <c r="F1466" s="61"/>
      <c r="G1466" s="62">
        <f t="shared" si="174"/>
        <v>0</v>
      </c>
      <c r="O1466" s="17"/>
    </row>
    <row r="1467" ht="11.25" customHeight="1">
      <c r="A1467" s="19"/>
      <c r="B1467" s="57" t="s">
        <v>2699</v>
      </c>
      <c r="C1467" s="58" t="s">
        <v>2700</v>
      </c>
      <c r="D1467" s="59" t="s">
        <v>1615</v>
      </c>
      <c r="E1467" s="60">
        <v>65.0</v>
      </c>
      <c r="F1467" s="61"/>
      <c r="G1467" s="62">
        <f t="shared" si="174"/>
        <v>0</v>
      </c>
      <c r="O1467" s="17"/>
    </row>
    <row r="1468" ht="11.25" customHeight="1">
      <c r="A1468" s="19"/>
      <c r="B1468" s="57" t="s">
        <v>2701</v>
      </c>
      <c r="C1468" s="58" t="s">
        <v>2702</v>
      </c>
      <c r="D1468" s="59" t="s">
        <v>1615</v>
      </c>
      <c r="E1468" s="60">
        <v>330.0</v>
      </c>
      <c r="F1468" s="61"/>
      <c r="G1468" s="62">
        <f t="shared" si="174"/>
        <v>0</v>
      </c>
      <c r="O1468" s="17"/>
    </row>
    <row r="1469" ht="11.25" customHeight="1">
      <c r="A1469" s="19"/>
      <c r="B1469" s="57" t="s">
        <v>2703</v>
      </c>
      <c r="C1469" s="58" t="s">
        <v>2704</v>
      </c>
      <c r="D1469" s="59" t="s">
        <v>1615</v>
      </c>
      <c r="E1469" s="60">
        <v>71.0</v>
      </c>
      <c r="F1469" s="61"/>
      <c r="G1469" s="62">
        <f t="shared" si="174"/>
        <v>0</v>
      </c>
      <c r="O1469" s="17"/>
    </row>
    <row r="1470" ht="11.25" customHeight="1">
      <c r="A1470" s="51"/>
      <c r="B1470" s="52" t="s">
        <v>2705</v>
      </c>
      <c r="C1470" s="53" t="s">
        <v>2706</v>
      </c>
      <c r="D1470" s="54"/>
      <c r="E1470" s="55"/>
      <c r="F1470" s="55"/>
      <c r="G1470" s="56">
        <f>SUM(G1471:G1473)</f>
        <v>0</v>
      </c>
      <c r="O1470" s="17"/>
    </row>
    <row r="1471" ht="11.25" customHeight="1">
      <c r="A1471" s="19"/>
      <c r="B1471" s="57" t="s">
        <v>2707</v>
      </c>
      <c r="C1471" s="58" t="s">
        <v>2708</v>
      </c>
      <c r="D1471" s="59" t="s">
        <v>1615</v>
      </c>
      <c r="E1471" s="60">
        <v>866.0</v>
      </c>
      <c r="F1471" s="61"/>
      <c r="G1471" s="62">
        <f t="shared" ref="G1471:G1473" si="175">ROUND(E1471*F1471,2)</f>
        <v>0</v>
      </c>
      <c r="O1471" s="17"/>
    </row>
    <row r="1472" ht="11.25" customHeight="1">
      <c r="A1472" s="19"/>
      <c r="B1472" s="57" t="s">
        <v>2709</v>
      </c>
      <c r="C1472" s="58" t="s">
        <v>2710</v>
      </c>
      <c r="D1472" s="59" t="s">
        <v>1615</v>
      </c>
      <c r="E1472" s="60">
        <v>12.0</v>
      </c>
      <c r="F1472" s="61"/>
      <c r="G1472" s="62">
        <f t="shared" si="175"/>
        <v>0</v>
      </c>
      <c r="O1472" s="17"/>
    </row>
    <row r="1473" ht="11.25" customHeight="1">
      <c r="A1473" s="19"/>
      <c r="B1473" s="57" t="s">
        <v>2711</v>
      </c>
      <c r="C1473" s="58" t="s">
        <v>2712</v>
      </c>
      <c r="D1473" s="59" t="s">
        <v>1615</v>
      </c>
      <c r="E1473" s="60">
        <v>42.0</v>
      </c>
      <c r="F1473" s="61"/>
      <c r="G1473" s="62">
        <f t="shared" si="175"/>
        <v>0</v>
      </c>
      <c r="O1473" s="17"/>
    </row>
    <row r="1474" ht="11.25" customHeight="1">
      <c r="A1474" s="51"/>
      <c r="B1474" s="52" t="s">
        <v>2713</v>
      </c>
      <c r="C1474" s="53" t="s">
        <v>2714</v>
      </c>
      <c r="D1474" s="54"/>
      <c r="E1474" s="55"/>
      <c r="F1474" s="55"/>
      <c r="G1474" s="56">
        <f>SUM(G1475:G1498)</f>
        <v>0</v>
      </c>
      <c r="O1474" s="17"/>
    </row>
    <row r="1475" ht="11.25" customHeight="1">
      <c r="A1475" s="19"/>
      <c r="B1475" s="57" t="s">
        <v>2715</v>
      </c>
      <c r="C1475" s="58" t="s">
        <v>2716</v>
      </c>
      <c r="D1475" s="59" t="s">
        <v>100</v>
      </c>
      <c r="E1475" s="60">
        <v>823.0</v>
      </c>
      <c r="F1475" s="61"/>
      <c r="G1475" s="62">
        <f t="shared" ref="G1475:G1498" si="176">ROUND(E1475*F1475,2)</f>
        <v>0</v>
      </c>
      <c r="O1475" s="17"/>
    </row>
    <row r="1476" ht="11.25" customHeight="1">
      <c r="A1476" s="19"/>
      <c r="B1476" s="57" t="s">
        <v>2717</v>
      </c>
      <c r="C1476" s="58" t="s">
        <v>2718</v>
      </c>
      <c r="D1476" s="59" t="s">
        <v>100</v>
      </c>
      <c r="E1476" s="60">
        <v>69.0</v>
      </c>
      <c r="F1476" s="61"/>
      <c r="G1476" s="62">
        <f t="shared" si="176"/>
        <v>0</v>
      </c>
      <c r="O1476" s="17"/>
    </row>
    <row r="1477" ht="11.25" customHeight="1">
      <c r="A1477" s="19"/>
      <c r="B1477" s="57" t="s">
        <v>2719</v>
      </c>
      <c r="C1477" s="58" t="s">
        <v>2720</v>
      </c>
      <c r="D1477" s="59" t="s">
        <v>100</v>
      </c>
      <c r="E1477" s="60">
        <v>41.0</v>
      </c>
      <c r="F1477" s="61"/>
      <c r="G1477" s="62">
        <f t="shared" si="176"/>
        <v>0</v>
      </c>
      <c r="O1477" s="17"/>
    </row>
    <row r="1478" ht="11.25" customHeight="1">
      <c r="A1478" s="19"/>
      <c r="B1478" s="57" t="s">
        <v>2721</v>
      </c>
      <c r="C1478" s="58" t="s">
        <v>2722</v>
      </c>
      <c r="D1478" s="59" t="s">
        <v>100</v>
      </c>
      <c r="E1478" s="60">
        <v>44.0</v>
      </c>
      <c r="F1478" s="61"/>
      <c r="G1478" s="62">
        <f t="shared" si="176"/>
        <v>0</v>
      </c>
      <c r="O1478" s="17"/>
    </row>
    <row r="1479" ht="11.25" customHeight="1">
      <c r="A1479" s="19"/>
      <c r="B1479" s="57" t="s">
        <v>2723</v>
      </c>
      <c r="C1479" s="58" t="s">
        <v>2724</v>
      </c>
      <c r="D1479" s="59" t="s">
        <v>100</v>
      </c>
      <c r="E1479" s="60">
        <v>122.0</v>
      </c>
      <c r="F1479" s="61"/>
      <c r="G1479" s="62">
        <f t="shared" si="176"/>
        <v>0</v>
      </c>
      <c r="O1479" s="17"/>
    </row>
    <row r="1480" ht="11.25" customHeight="1">
      <c r="A1480" s="19"/>
      <c r="B1480" s="57" t="s">
        <v>2725</v>
      </c>
      <c r="C1480" s="58" t="s">
        <v>2726</v>
      </c>
      <c r="D1480" s="59" t="s">
        <v>100</v>
      </c>
      <c r="E1480" s="60">
        <v>52.0</v>
      </c>
      <c r="F1480" s="61"/>
      <c r="G1480" s="62">
        <f t="shared" si="176"/>
        <v>0</v>
      </c>
      <c r="O1480" s="17"/>
    </row>
    <row r="1481" ht="11.25" customHeight="1">
      <c r="A1481" s="19"/>
      <c r="B1481" s="57" t="s">
        <v>2727</v>
      </c>
      <c r="C1481" s="58" t="s">
        <v>2728</v>
      </c>
      <c r="D1481" s="59" t="s">
        <v>100</v>
      </c>
      <c r="E1481" s="60">
        <v>16.0</v>
      </c>
      <c r="F1481" s="61"/>
      <c r="G1481" s="62">
        <f t="shared" si="176"/>
        <v>0</v>
      </c>
      <c r="O1481" s="17"/>
    </row>
    <row r="1482" ht="11.25" customHeight="1">
      <c r="A1482" s="19"/>
      <c r="B1482" s="57" t="s">
        <v>2729</v>
      </c>
      <c r="C1482" s="58" t="s">
        <v>2730</v>
      </c>
      <c r="D1482" s="59" t="s">
        <v>100</v>
      </c>
      <c r="E1482" s="60">
        <v>328.0</v>
      </c>
      <c r="F1482" s="61"/>
      <c r="G1482" s="62">
        <f t="shared" si="176"/>
        <v>0</v>
      </c>
      <c r="O1482" s="17"/>
    </row>
    <row r="1483" ht="11.25" customHeight="1">
      <c r="A1483" s="19"/>
      <c r="B1483" s="57" t="s">
        <v>2731</v>
      </c>
      <c r="C1483" s="58" t="s">
        <v>2732</v>
      </c>
      <c r="D1483" s="59" t="s">
        <v>100</v>
      </c>
      <c r="E1483" s="60">
        <v>117.0</v>
      </c>
      <c r="F1483" s="61"/>
      <c r="G1483" s="62">
        <f t="shared" si="176"/>
        <v>0</v>
      </c>
      <c r="O1483" s="17"/>
    </row>
    <row r="1484" ht="11.25" customHeight="1">
      <c r="A1484" s="19"/>
      <c r="B1484" s="57" t="s">
        <v>2733</v>
      </c>
      <c r="C1484" s="58" t="s">
        <v>2734</v>
      </c>
      <c r="D1484" s="59" t="s">
        <v>100</v>
      </c>
      <c r="E1484" s="60">
        <v>6.0</v>
      </c>
      <c r="F1484" s="61"/>
      <c r="G1484" s="62">
        <f t="shared" si="176"/>
        <v>0</v>
      </c>
      <c r="O1484" s="17"/>
    </row>
    <row r="1485" ht="11.25" customHeight="1">
      <c r="A1485" s="19"/>
      <c r="B1485" s="57" t="s">
        <v>2735</v>
      </c>
      <c r="C1485" s="58" t="s">
        <v>2736</v>
      </c>
      <c r="D1485" s="59" t="s">
        <v>100</v>
      </c>
      <c r="E1485" s="60">
        <v>21.0</v>
      </c>
      <c r="F1485" s="61"/>
      <c r="G1485" s="62">
        <f t="shared" si="176"/>
        <v>0</v>
      </c>
      <c r="O1485" s="17"/>
    </row>
    <row r="1486" ht="11.25" customHeight="1">
      <c r="A1486" s="19"/>
      <c r="B1486" s="57" t="s">
        <v>2737</v>
      </c>
      <c r="C1486" s="58" t="s">
        <v>2738</v>
      </c>
      <c r="D1486" s="59" t="s">
        <v>100</v>
      </c>
      <c r="E1486" s="60">
        <v>3.0</v>
      </c>
      <c r="F1486" s="61"/>
      <c r="G1486" s="62">
        <f t="shared" si="176"/>
        <v>0</v>
      </c>
      <c r="O1486" s="17"/>
    </row>
    <row r="1487" ht="11.25" customHeight="1">
      <c r="A1487" s="19"/>
      <c r="B1487" s="57" t="s">
        <v>2739</v>
      </c>
      <c r="C1487" s="58" t="s">
        <v>2740</v>
      </c>
      <c r="D1487" s="59" t="s">
        <v>100</v>
      </c>
      <c r="E1487" s="60">
        <v>22.0</v>
      </c>
      <c r="F1487" s="61"/>
      <c r="G1487" s="62">
        <f t="shared" si="176"/>
        <v>0</v>
      </c>
      <c r="O1487" s="17"/>
    </row>
    <row r="1488" ht="11.25" customHeight="1">
      <c r="A1488" s="19"/>
      <c r="B1488" s="57" t="s">
        <v>2741</v>
      </c>
      <c r="C1488" s="58" t="s">
        <v>2742</v>
      </c>
      <c r="D1488" s="59" t="s">
        <v>100</v>
      </c>
      <c r="E1488" s="60">
        <v>15.0</v>
      </c>
      <c r="F1488" s="61"/>
      <c r="G1488" s="62">
        <f t="shared" si="176"/>
        <v>0</v>
      </c>
      <c r="O1488" s="17"/>
    </row>
    <row r="1489" ht="11.25" customHeight="1">
      <c r="A1489" s="19"/>
      <c r="B1489" s="57" t="s">
        <v>2743</v>
      </c>
      <c r="C1489" s="58" t="s">
        <v>2744</v>
      </c>
      <c r="D1489" s="59" t="s">
        <v>100</v>
      </c>
      <c r="E1489" s="60">
        <v>4.0</v>
      </c>
      <c r="F1489" s="61"/>
      <c r="G1489" s="62">
        <f t="shared" si="176"/>
        <v>0</v>
      </c>
      <c r="O1489" s="17"/>
    </row>
    <row r="1490" ht="11.25" customHeight="1">
      <c r="A1490" s="19"/>
      <c r="B1490" s="57" t="s">
        <v>2745</v>
      </c>
      <c r="C1490" s="58" t="s">
        <v>2746</v>
      </c>
      <c r="D1490" s="59" t="s">
        <v>100</v>
      </c>
      <c r="E1490" s="60">
        <v>3.0</v>
      </c>
      <c r="F1490" s="61"/>
      <c r="G1490" s="62">
        <f t="shared" si="176"/>
        <v>0</v>
      </c>
      <c r="O1490" s="17"/>
    </row>
    <row r="1491" ht="11.25" customHeight="1">
      <c r="A1491" s="19"/>
      <c r="B1491" s="57" t="s">
        <v>2747</v>
      </c>
      <c r="C1491" s="58" t="s">
        <v>2748</v>
      </c>
      <c r="D1491" s="59" t="s">
        <v>100</v>
      </c>
      <c r="E1491" s="60">
        <v>176.0</v>
      </c>
      <c r="F1491" s="61"/>
      <c r="G1491" s="62">
        <f t="shared" si="176"/>
        <v>0</v>
      </c>
      <c r="O1491" s="17"/>
    </row>
    <row r="1492" ht="11.25" customHeight="1">
      <c r="A1492" s="19"/>
      <c r="B1492" s="57" t="s">
        <v>2749</v>
      </c>
      <c r="C1492" s="58" t="s">
        <v>2750</v>
      </c>
      <c r="D1492" s="59" t="s">
        <v>100</v>
      </c>
      <c r="E1492" s="60">
        <v>11.0</v>
      </c>
      <c r="F1492" s="61"/>
      <c r="G1492" s="62">
        <f t="shared" si="176"/>
        <v>0</v>
      </c>
      <c r="O1492" s="17"/>
    </row>
    <row r="1493" ht="11.25" customHeight="1">
      <c r="A1493" s="19"/>
      <c r="B1493" s="57" t="s">
        <v>2751</v>
      </c>
      <c r="C1493" s="58" t="s">
        <v>2752</v>
      </c>
      <c r="D1493" s="59" t="s">
        <v>100</v>
      </c>
      <c r="E1493" s="60">
        <v>28.0</v>
      </c>
      <c r="F1493" s="61"/>
      <c r="G1493" s="62">
        <f t="shared" si="176"/>
        <v>0</v>
      </c>
      <c r="O1493" s="17"/>
    </row>
    <row r="1494" ht="11.25" customHeight="1">
      <c r="A1494" s="19"/>
      <c r="B1494" s="57" t="s">
        <v>2753</v>
      </c>
      <c r="C1494" s="58" t="s">
        <v>2754</v>
      </c>
      <c r="D1494" s="59" t="s">
        <v>100</v>
      </c>
      <c r="E1494" s="60">
        <v>4.0</v>
      </c>
      <c r="F1494" s="61"/>
      <c r="G1494" s="62">
        <f t="shared" si="176"/>
        <v>0</v>
      </c>
      <c r="O1494" s="17"/>
    </row>
    <row r="1495" ht="11.25" customHeight="1">
      <c r="A1495" s="19"/>
      <c r="B1495" s="57" t="s">
        <v>2755</v>
      </c>
      <c r="C1495" s="58" t="s">
        <v>2756</v>
      </c>
      <c r="D1495" s="59" t="s">
        <v>100</v>
      </c>
      <c r="E1495" s="60">
        <v>1.0</v>
      </c>
      <c r="F1495" s="61"/>
      <c r="G1495" s="62">
        <f t="shared" si="176"/>
        <v>0</v>
      </c>
      <c r="O1495" s="17"/>
    </row>
    <row r="1496" ht="11.25" customHeight="1">
      <c r="A1496" s="19"/>
      <c r="B1496" s="57" t="s">
        <v>2757</v>
      </c>
      <c r="C1496" s="58" t="s">
        <v>2758</v>
      </c>
      <c r="D1496" s="59" t="s">
        <v>100</v>
      </c>
      <c r="E1496" s="60">
        <v>3.0</v>
      </c>
      <c r="F1496" s="61"/>
      <c r="G1496" s="62">
        <f t="shared" si="176"/>
        <v>0</v>
      </c>
      <c r="O1496" s="17"/>
    </row>
    <row r="1497" ht="11.25" customHeight="1">
      <c r="A1497" s="19"/>
      <c r="B1497" s="57" t="s">
        <v>2759</v>
      </c>
      <c r="C1497" s="58" t="s">
        <v>2760</v>
      </c>
      <c r="D1497" s="59" t="s">
        <v>100</v>
      </c>
      <c r="E1497" s="60">
        <v>160.0</v>
      </c>
      <c r="F1497" s="61"/>
      <c r="G1497" s="62">
        <f t="shared" si="176"/>
        <v>0</v>
      </c>
      <c r="O1497" s="17"/>
    </row>
    <row r="1498" ht="11.25" customHeight="1">
      <c r="A1498" s="19"/>
      <c r="B1498" s="57" t="s">
        <v>2761</v>
      </c>
      <c r="C1498" s="58" t="s">
        <v>2762</v>
      </c>
      <c r="D1498" s="59" t="s">
        <v>100</v>
      </c>
      <c r="E1498" s="60">
        <v>2.0</v>
      </c>
      <c r="F1498" s="61"/>
      <c r="G1498" s="62">
        <f t="shared" si="176"/>
        <v>0</v>
      </c>
      <c r="O1498" s="17"/>
    </row>
    <row r="1499" ht="11.25" customHeight="1">
      <c r="A1499" s="51"/>
      <c r="B1499" s="52" t="s">
        <v>2763</v>
      </c>
      <c r="C1499" s="53" t="s">
        <v>2764</v>
      </c>
      <c r="D1499" s="54"/>
      <c r="E1499" s="55"/>
      <c r="F1499" s="55"/>
      <c r="G1499" s="56">
        <f>SUM(G1500:G1519)</f>
        <v>0</v>
      </c>
      <c r="O1499" s="17"/>
    </row>
    <row r="1500" ht="11.25" customHeight="1">
      <c r="A1500" s="19"/>
      <c r="B1500" s="57" t="s">
        <v>2765</v>
      </c>
      <c r="C1500" s="58" t="s">
        <v>2766</v>
      </c>
      <c r="D1500" s="59" t="s">
        <v>1615</v>
      </c>
      <c r="E1500" s="60">
        <v>116.0</v>
      </c>
      <c r="F1500" s="61"/>
      <c r="G1500" s="62">
        <f t="shared" ref="G1500:G1519" si="177">ROUND(E1500*F1500,2)</f>
        <v>0</v>
      </c>
      <c r="O1500" s="17"/>
    </row>
    <row r="1501" ht="11.25" customHeight="1">
      <c r="A1501" s="19"/>
      <c r="B1501" s="57" t="s">
        <v>2767</v>
      </c>
      <c r="C1501" s="58" t="s">
        <v>2768</v>
      </c>
      <c r="D1501" s="59" t="s">
        <v>1615</v>
      </c>
      <c r="E1501" s="60">
        <v>11.0</v>
      </c>
      <c r="F1501" s="61"/>
      <c r="G1501" s="62">
        <f t="shared" si="177"/>
        <v>0</v>
      </c>
      <c r="O1501" s="17"/>
    </row>
    <row r="1502" ht="11.25" customHeight="1">
      <c r="A1502" s="19"/>
      <c r="B1502" s="57" t="s">
        <v>2769</v>
      </c>
      <c r="C1502" s="58" t="s">
        <v>2770</v>
      </c>
      <c r="D1502" s="59" t="s">
        <v>1615</v>
      </c>
      <c r="E1502" s="60">
        <v>5.0</v>
      </c>
      <c r="F1502" s="61"/>
      <c r="G1502" s="62">
        <f t="shared" si="177"/>
        <v>0</v>
      </c>
      <c r="O1502" s="17"/>
    </row>
    <row r="1503" ht="11.25" customHeight="1">
      <c r="A1503" s="19"/>
      <c r="B1503" s="57" t="s">
        <v>2771</v>
      </c>
      <c r="C1503" s="58" t="s">
        <v>2772</v>
      </c>
      <c r="D1503" s="59" t="s">
        <v>1615</v>
      </c>
      <c r="E1503" s="60">
        <v>12.0</v>
      </c>
      <c r="F1503" s="61"/>
      <c r="G1503" s="62">
        <f t="shared" si="177"/>
        <v>0</v>
      </c>
      <c r="O1503" s="17"/>
    </row>
    <row r="1504" ht="11.25" customHeight="1">
      <c r="A1504" s="19"/>
      <c r="B1504" s="57" t="s">
        <v>2773</v>
      </c>
      <c r="C1504" s="58" t="s">
        <v>2774</v>
      </c>
      <c r="D1504" s="59" t="s">
        <v>1615</v>
      </c>
      <c r="E1504" s="60">
        <v>31.0</v>
      </c>
      <c r="F1504" s="61"/>
      <c r="G1504" s="62">
        <f t="shared" si="177"/>
        <v>0</v>
      </c>
      <c r="O1504" s="17"/>
    </row>
    <row r="1505" ht="11.25" customHeight="1">
      <c r="A1505" s="19"/>
      <c r="B1505" s="57" t="s">
        <v>2775</v>
      </c>
      <c r="C1505" s="58" t="s">
        <v>2776</v>
      </c>
      <c r="D1505" s="59" t="s">
        <v>1615</v>
      </c>
      <c r="E1505" s="60">
        <v>6.0</v>
      </c>
      <c r="F1505" s="61"/>
      <c r="G1505" s="62">
        <f t="shared" si="177"/>
        <v>0</v>
      </c>
      <c r="O1505" s="17"/>
    </row>
    <row r="1506" ht="11.25" customHeight="1">
      <c r="A1506" s="19"/>
      <c r="B1506" s="57" t="s">
        <v>2777</v>
      </c>
      <c r="C1506" s="58" t="s">
        <v>2778</v>
      </c>
      <c r="D1506" s="59" t="s">
        <v>1615</v>
      </c>
      <c r="E1506" s="60">
        <v>2.0</v>
      </c>
      <c r="F1506" s="61"/>
      <c r="G1506" s="62">
        <f t="shared" si="177"/>
        <v>0</v>
      </c>
      <c r="O1506" s="17"/>
    </row>
    <row r="1507" ht="11.25" customHeight="1">
      <c r="A1507" s="19"/>
      <c r="B1507" s="57" t="s">
        <v>2779</v>
      </c>
      <c r="C1507" s="58" t="s">
        <v>2780</v>
      </c>
      <c r="D1507" s="59" t="s">
        <v>1615</v>
      </c>
      <c r="E1507" s="60">
        <v>5.0</v>
      </c>
      <c r="F1507" s="61"/>
      <c r="G1507" s="62">
        <f t="shared" si="177"/>
        <v>0</v>
      </c>
      <c r="O1507" s="17"/>
    </row>
    <row r="1508" ht="11.25" customHeight="1">
      <c r="A1508" s="19"/>
      <c r="B1508" s="57" t="s">
        <v>2781</v>
      </c>
      <c r="C1508" s="58" t="s">
        <v>2782</v>
      </c>
      <c r="D1508" s="59" t="s">
        <v>1615</v>
      </c>
      <c r="E1508" s="60">
        <v>3.0</v>
      </c>
      <c r="F1508" s="61"/>
      <c r="G1508" s="62">
        <f t="shared" si="177"/>
        <v>0</v>
      </c>
      <c r="O1508" s="17"/>
    </row>
    <row r="1509" ht="11.25" customHeight="1">
      <c r="A1509" s="19"/>
      <c r="B1509" s="57" t="s">
        <v>2783</v>
      </c>
      <c r="C1509" s="58" t="s">
        <v>2784</v>
      </c>
      <c r="D1509" s="59" t="s">
        <v>1615</v>
      </c>
      <c r="E1509" s="60">
        <v>1.0</v>
      </c>
      <c r="F1509" s="61"/>
      <c r="G1509" s="62">
        <f t="shared" si="177"/>
        <v>0</v>
      </c>
      <c r="O1509" s="17"/>
    </row>
    <row r="1510" ht="11.25" customHeight="1">
      <c r="A1510" s="19"/>
      <c r="B1510" s="57" t="s">
        <v>2785</v>
      </c>
      <c r="C1510" s="58" t="s">
        <v>2786</v>
      </c>
      <c r="D1510" s="59" t="s">
        <v>1615</v>
      </c>
      <c r="E1510" s="60">
        <v>6.0</v>
      </c>
      <c r="F1510" s="61"/>
      <c r="G1510" s="62">
        <f t="shared" si="177"/>
        <v>0</v>
      </c>
      <c r="O1510" s="17"/>
    </row>
    <row r="1511" ht="11.25" customHeight="1">
      <c r="A1511" s="19"/>
      <c r="B1511" s="57" t="s">
        <v>2787</v>
      </c>
      <c r="C1511" s="58" t="s">
        <v>2788</v>
      </c>
      <c r="D1511" s="59" t="s">
        <v>1615</v>
      </c>
      <c r="E1511" s="60">
        <v>2.0</v>
      </c>
      <c r="F1511" s="61"/>
      <c r="G1511" s="62">
        <f t="shared" si="177"/>
        <v>0</v>
      </c>
      <c r="O1511" s="17"/>
    </row>
    <row r="1512" ht="11.25" customHeight="1">
      <c r="A1512" s="19"/>
      <c r="B1512" s="57" t="s">
        <v>2789</v>
      </c>
      <c r="C1512" s="58" t="s">
        <v>2790</v>
      </c>
      <c r="D1512" s="59" t="s">
        <v>1615</v>
      </c>
      <c r="E1512" s="60">
        <v>2.0</v>
      </c>
      <c r="F1512" s="61"/>
      <c r="G1512" s="62">
        <f t="shared" si="177"/>
        <v>0</v>
      </c>
      <c r="O1512" s="17"/>
    </row>
    <row r="1513" ht="11.25" customHeight="1">
      <c r="A1513" s="19"/>
      <c r="B1513" s="57" t="s">
        <v>2791</v>
      </c>
      <c r="C1513" s="58" t="s">
        <v>2792</v>
      </c>
      <c r="D1513" s="59" t="s">
        <v>1615</v>
      </c>
      <c r="E1513" s="60">
        <v>8.0</v>
      </c>
      <c r="F1513" s="61"/>
      <c r="G1513" s="62">
        <f t="shared" si="177"/>
        <v>0</v>
      </c>
      <c r="O1513" s="17"/>
    </row>
    <row r="1514" ht="11.25" customHeight="1">
      <c r="A1514" s="19"/>
      <c r="B1514" s="57" t="s">
        <v>2793</v>
      </c>
      <c r="C1514" s="58" t="s">
        <v>2794</v>
      </c>
      <c r="D1514" s="59" t="s">
        <v>1615</v>
      </c>
      <c r="E1514" s="60">
        <v>2.0</v>
      </c>
      <c r="F1514" s="61"/>
      <c r="G1514" s="62">
        <f t="shared" si="177"/>
        <v>0</v>
      </c>
      <c r="O1514" s="17"/>
    </row>
    <row r="1515" ht="11.25" customHeight="1">
      <c r="A1515" s="19"/>
      <c r="B1515" s="57" t="s">
        <v>2795</v>
      </c>
      <c r="C1515" s="58" t="s">
        <v>2796</v>
      </c>
      <c r="D1515" s="59" t="s">
        <v>1615</v>
      </c>
      <c r="E1515" s="60">
        <v>8.0</v>
      </c>
      <c r="F1515" s="61"/>
      <c r="G1515" s="62">
        <f t="shared" si="177"/>
        <v>0</v>
      </c>
      <c r="O1515" s="17"/>
    </row>
    <row r="1516" ht="11.25" customHeight="1">
      <c r="A1516" s="19"/>
      <c r="B1516" s="57" t="s">
        <v>2797</v>
      </c>
      <c r="C1516" s="58" t="s">
        <v>2798</v>
      </c>
      <c r="D1516" s="59" t="s">
        <v>1615</v>
      </c>
      <c r="E1516" s="60">
        <v>10.0</v>
      </c>
      <c r="F1516" s="61"/>
      <c r="G1516" s="62">
        <f t="shared" si="177"/>
        <v>0</v>
      </c>
      <c r="O1516" s="17"/>
    </row>
    <row r="1517" ht="11.25" customHeight="1">
      <c r="A1517" s="19"/>
      <c r="B1517" s="57" t="s">
        <v>2799</v>
      </c>
      <c r="C1517" s="58" t="s">
        <v>2800</v>
      </c>
      <c r="D1517" s="59" t="s">
        <v>1615</v>
      </c>
      <c r="E1517" s="60">
        <v>6.0</v>
      </c>
      <c r="F1517" s="61"/>
      <c r="G1517" s="62">
        <f t="shared" si="177"/>
        <v>0</v>
      </c>
      <c r="O1517" s="17"/>
    </row>
    <row r="1518" ht="11.25" customHeight="1">
      <c r="A1518" s="19"/>
      <c r="B1518" s="57" t="s">
        <v>2801</v>
      </c>
      <c r="C1518" s="58" t="s">
        <v>2802</v>
      </c>
      <c r="D1518" s="59" t="s">
        <v>1615</v>
      </c>
      <c r="E1518" s="60">
        <v>4.0</v>
      </c>
      <c r="F1518" s="61"/>
      <c r="G1518" s="62">
        <f t="shared" si="177"/>
        <v>0</v>
      </c>
      <c r="O1518" s="17"/>
    </row>
    <row r="1519" ht="11.25" customHeight="1">
      <c r="A1519" s="19"/>
      <c r="B1519" s="57" t="s">
        <v>2803</v>
      </c>
      <c r="C1519" s="58" t="s">
        <v>2804</v>
      </c>
      <c r="D1519" s="59" t="s">
        <v>1615</v>
      </c>
      <c r="E1519" s="60">
        <v>4.0</v>
      </c>
      <c r="F1519" s="61"/>
      <c r="G1519" s="62">
        <f t="shared" si="177"/>
        <v>0</v>
      </c>
      <c r="O1519" s="17"/>
    </row>
    <row r="1520" ht="11.25" customHeight="1">
      <c r="A1520" s="51"/>
      <c r="B1520" s="52" t="s">
        <v>2805</v>
      </c>
      <c r="C1520" s="53" t="s">
        <v>2806</v>
      </c>
      <c r="D1520" s="54"/>
      <c r="E1520" s="55"/>
      <c r="F1520" s="55"/>
      <c r="G1520" s="56">
        <f>SUM(G1521:G1524)</f>
        <v>0</v>
      </c>
      <c r="O1520" s="17"/>
    </row>
    <row r="1521" ht="11.25" customHeight="1">
      <c r="A1521" s="19"/>
      <c r="B1521" s="57" t="s">
        <v>2807</v>
      </c>
      <c r="C1521" s="58" t="s">
        <v>2808</v>
      </c>
      <c r="D1521" s="59" t="s">
        <v>1615</v>
      </c>
      <c r="E1521" s="60">
        <v>116.0</v>
      </c>
      <c r="F1521" s="61"/>
      <c r="G1521" s="62">
        <f t="shared" ref="G1521:G1524" si="178">ROUND(E1521*F1521,2)</f>
        <v>0</v>
      </c>
      <c r="O1521" s="17"/>
    </row>
    <row r="1522" ht="11.25" customHeight="1">
      <c r="A1522" s="19"/>
      <c r="B1522" s="57" t="s">
        <v>2809</v>
      </c>
      <c r="C1522" s="58" t="s">
        <v>2810</v>
      </c>
      <c r="D1522" s="59" t="s">
        <v>1615</v>
      </c>
      <c r="E1522" s="60">
        <v>38.0</v>
      </c>
      <c r="F1522" s="61"/>
      <c r="G1522" s="62">
        <f t="shared" si="178"/>
        <v>0</v>
      </c>
      <c r="O1522" s="17"/>
    </row>
    <row r="1523" ht="11.25" customHeight="1">
      <c r="A1523" s="19"/>
      <c r="B1523" s="57" t="s">
        <v>2811</v>
      </c>
      <c r="C1523" s="58" t="s">
        <v>2812</v>
      </c>
      <c r="D1523" s="59" t="s">
        <v>1615</v>
      </c>
      <c r="E1523" s="60">
        <v>7.0</v>
      </c>
      <c r="F1523" s="61"/>
      <c r="G1523" s="62">
        <f t="shared" si="178"/>
        <v>0</v>
      </c>
      <c r="O1523" s="17"/>
    </row>
    <row r="1524" ht="11.25" customHeight="1">
      <c r="A1524" s="19"/>
      <c r="B1524" s="57" t="s">
        <v>2813</v>
      </c>
      <c r="C1524" s="58" t="s">
        <v>2814</v>
      </c>
      <c r="D1524" s="59" t="s">
        <v>1615</v>
      </c>
      <c r="E1524" s="60">
        <v>2.0</v>
      </c>
      <c r="F1524" s="61"/>
      <c r="G1524" s="62">
        <f t="shared" si="178"/>
        <v>0</v>
      </c>
      <c r="O1524" s="17"/>
    </row>
    <row r="1525" ht="11.25" customHeight="1">
      <c r="A1525" s="51"/>
      <c r="B1525" s="52" t="s">
        <v>2815</v>
      </c>
      <c r="C1525" s="53" t="s">
        <v>2816</v>
      </c>
      <c r="D1525" s="54"/>
      <c r="E1525" s="55"/>
      <c r="F1525" s="55"/>
      <c r="G1525" s="56">
        <f>SUM(G1526:G1528)</f>
        <v>0</v>
      </c>
      <c r="O1525" s="17"/>
    </row>
    <row r="1526" ht="11.25" customHeight="1">
      <c r="A1526" s="19"/>
      <c r="B1526" s="57" t="s">
        <v>2817</v>
      </c>
      <c r="C1526" s="58" t="s">
        <v>2818</v>
      </c>
      <c r="D1526" s="59" t="s">
        <v>1615</v>
      </c>
      <c r="E1526" s="60">
        <v>159.0</v>
      </c>
      <c r="F1526" s="61"/>
      <c r="G1526" s="62">
        <f t="shared" ref="G1526:G1528" si="179">ROUND(E1526*F1526,2)</f>
        <v>0</v>
      </c>
      <c r="O1526" s="17"/>
    </row>
    <row r="1527" ht="11.25" customHeight="1">
      <c r="A1527" s="19"/>
      <c r="B1527" s="57" t="s">
        <v>2819</v>
      </c>
      <c r="C1527" s="58" t="s">
        <v>2820</v>
      </c>
      <c r="D1527" s="59" t="s">
        <v>1615</v>
      </c>
      <c r="E1527" s="60">
        <v>64.0</v>
      </c>
      <c r="F1527" s="61"/>
      <c r="G1527" s="62">
        <f t="shared" si="179"/>
        <v>0</v>
      </c>
      <c r="O1527" s="17"/>
    </row>
    <row r="1528" ht="11.25" customHeight="1">
      <c r="A1528" s="19"/>
      <c r="B1528" s="57" t="s">
        <v>2821</v>
      </c>
      <c r="C1528" s="58" t="s">
        <v>2822</v>
      </c>
      <c r="D1528" s="59" t="s">
        <v>1615</v>
      </c>
      <c r="E1528" s="60">
        <v>3.0</v>
      </c>
      <c r="F1528" s="61"/>
      <c r="G1528" s="62">
        <f t="shared" si="179"/>
        <v>0</v>
      </c>
      <c r="O1528" s="17"/>
    </row>
    <row r="1529" ht="11.25" customHeight="1">
      <c r="A1529" s="51"/>
      <c r="B1529" s="52" t="s">
        <v>2823</v>
      </c>
      <c r="C1529" s="53" t="s">
        <v>2824</v>
      </c>
      <c r="D1529" s="54"/>
      <c r="E1529" s="55"/>
      <c r="F1529" s="55"/>
      <c r="G1529" s="56">
        <f>SUM(G1530:G1546)</f>
        <v>0</v>
      </c>
      <c r="O1529" s="17"/>
    </row>
    <row r="1530" ht="11.25" customHeight="1">
      <c r="A1530" s="19"/>
      <c r="B1530" s="57" t="s">
        <v>2825</v>
      </c>
      <c r="C1530" s="58" t="s">
        <v>2826</v>
      </c>
      <c r="D1530" s="59" t="s">
        <v>100</v>
      </c>
      <c r="E1530" s="60">
        <v>1379.0</v>
      </c>
      <c r="F1530" s="61"/>
      <c r="G1530" s="62">
        <f t="shared" ref="G1530:G1546" si="180">ROUND(E1530*F1530,2)</f>
        <v>0</v>
      </c>
      <c r="O1530" s="17"/>
    </row>
    <row r="1531" ht="11.25" customHeight="1">
      <c r="A1531" s="19"/>
      <c r="B1531" s="57" t="s">
        <v>2827</v>
      </c>
      <c r="C1531" s="58" t="s">
        <v>2828</v>
      </c>
      <c r="D1531" s="59" t="s">
        <v>100</v>
      </c>
      <c r="E1531" s="60">
        <v>162.0</v>
      </c>
      <c r="F1531" s="61"/>
      <c r="G1531" s="62">
        <f t="shared" si="180"/>
        <v>0</v>
      </c>
      <c r="O1531" s="17"/>
    </row>
    <row r="1532" ht="11.25" customHeight="1">
      <c r="A1532" s="19"/>
      <c r="B1532" s="57" t="s">
        <v>2829</v>
      </c>
      <c r="C1532" s="58" t="s">
        <v>2830</v>
      </c>
      <c r="D1532" s="59" t="s">
        <v>100</v>
      </c>
      <c r="E1532" s="60">
        <v>101.0</v>
      </c>
      <c r="F1532" s="61"/>
      <c r="G1532" s="62">
        <f t="shared" si="180"/>
        <v>0</v>
      </c>
      <c r="O1532" s="17"/>
    </row>
    <row r="1533" ht="11.25" customHeight="1">
      <c r="A1533" s="19"/>
      <c r="B1533" s="57" t="s">
        <v>2831</v>
      </c>
      <c r="C1533" s="58" t="s">
        <v>2832</v>
      </c>
      <c r="D1533" s="59" t="s">
        <v>100</v>
      </c>
      <c r="E1533" s="60">
        <v>12.0</v>
      </c>
      <c r="F1533" s="61"/>
      <c r="G1533" s="62">
        <f t="shared" si="180"/>
        <v>0</v>
      </c>
      <c r="O1533" s="17"/>
    </row>
    <row r="1534" ht="11.25" customHeight="1">
      <c r="A1534" s="19"/>
      <c r="B1534" s="57" t="s">
        <v>2833</v>
      </c>
      <c r="C1534" s="58" t="s">
        <v>2834</v>
      </c>
      <c r="D1534" s="59" t="s">
        <v>100</v>
      </c>
      <c r="E1534" s="60">
        <v>1398.0</v>
      </c>
      <c r="F1534" s="61"/>
      <c r="G1534" s="62">
        <f t="shared" si="180"/>
        <v>0</v>
      </c>
      <c r="O1534" s="17"/>
    </row>
    <row r="1535" ht="11.25" customHeight="1">
      <c r="A1535" s="19"/>
      <c r="B1535" s="57" t="s">
        <v>2835</v>
      </c>
      <c r="C1535" s="58" t="s">
        <v>2836</v>
      </c>
      <c r="D1535" s="59" t="s">
        <v>100</v>
      </c>
      <c r="E1535" s="60">
        <v>31.0</v>
      </c>
      <c r="F1535" s="61"/>
      <c r="G1535" s="62">
        <f t="shared" si="180"/>
        <v>0</v>
      </c>
      <c r="O1535" s="17"/>
    </row>
    <row r="1536" ht="11.25" customHeight="1">
      <c r="A1536" s="19"/>
      <c r="B1536" s="57" t="s">
        <v>2837</v>
      </c>
      <c r="C1536" s="58" t="s">
        <v>2838</v>
      </c>
      <c r="D1536" s="59" t="s">
        <v>100</v>
      </c>
      <c r="E1536" s="60">
        <v>8.0</v>
      </c>
      <c r="F1536" s="61"/>
      <c r="G1536" s="62">
        <f t="shared" si="180"/>
        <v>0</v>
      </c>
      <c r="O1536" s="17"/>
    </row>
    <row r="1537" ht="11.25" customHeight="1">
      <c r="A1537" s="19"/>
      <c r="B1537" s="57" t="s">
        <v>2839</v>
      </c>
      <c r="C1537" s="58" t="s">
        <v>2840</v>
      </c>
      <c r="D1537" s="59" t="s">
        <v>100</v>
      </c>
      <c r="E1537" s="60">
        <v>116.0</v>
      </c>
      <c r="F1537" s="61"/>
      <c r="G1537" s="62">
        <f t="shared" si="180"/>
        <v>0</v>
      </c>
      <c r="O1537" s="17"/>
    </row>
    <row r="1538" ht="11.25" customHeight="1">
      <c r="A1538" s="19"/>
      <c r="B1538" s="57" t="s">
        <v>2841</v>
      </c>
      <c r="C1538" s="58" t="s">
        <v>2842</v>
      </c>
      <c r="D1538" s="59" t="s">
        <v>100</v>
      </c>
      <c r="E1538" s="60">
        <v>30.0</v>
      </c>
      <c r="F1538" s="61"/>
      <c r="G1538" s="62">
        <f t="shared" si="180"/>
        <v>0</v>
      </c>
      <c r="O1538" s="17"/>
    </row>
    <row r="1539" ht="11.25" customHeight="1">
      <c r="A1539" s="19"/>
      <c r="B1539" s="57" t="s">
        <v>2843</v>
      </c>
      <c r="C1539" s="58" t="s">
        <v>2844</v>
      </c>
      <c r="D1539" s="59" t="s">
        <v>100</v>
      </c>
      <c r="E1539" s="60">
        <v>20.0</v>
      </c>
      <c r="F1539" s="61"/>
      <c r="G1539" s="62">
        <f t="shared" si="180"/>
        <v>0</v>
      </c>
      <c r="O1539" s="17"/>
    </row>
    <row r="1540" ht="11.25" customHeight="1">
      <c r="A1540" s="19"/>
      <c r="B1540" s="57" t="s">
        <v>2845</v>
      </c>
      <c r="C1540" s="58" t="s">
        <v>2846</v>
      </c>
      <c r="D1540" s="59" t="s">
        <v>100</v>
      </c>
      <c r="E1540" s="60">
        <v>4.0</v>
      </c>
      <c r="F1540" s="61"/>
      <c r="G1540" s="62">
        <f t="shared" si="180"/>
        <v>0</v>
      </c>
      <c r="O1540" s="17"/>
    </row>
    <row r="1541" ht="11.25" customHeight="1">
      <c r="A1541" s="19"/>
      <c r="B1541" s="57" t="s">
        <v>2847</v>
      </c>
      <c r="C1541" s="58" t="s">
        <v>2848</v>
      </c>
      <c r="D1541" s="59" t="s">
        <v>100</v>
      </c>
      <c r="E1541" s="60">
        <v>4.0</v>
      </c>
      <c r="F1541" s="61"/>
      <c r="G1541" s="62">
        <f t="shared" si="180"/>
        <v>0</v>
      </c>
      <c r="O1541" s="17"/>
    </row>
    <row r="1542" ht="11.25" customHeight="1">
      <c r="A1542" s="19"/>
      <c r="B1542" s="57" t="s">
        <v>2849</v>
      </c>
      <c r="C1542" s="58" t="s">
        <v>2850</v>
      </c>
      <c r="D1542" s="59" t="s">
        <v>100</v>
      </c>
      <c r="E1542" s="60">
        <v>19.0</v>
      </c>
      <c r="F1542" s="61"/>
      <c r="G1542" s="62">
        <f t="shared" si="180"/>
        <v>0</v>
      </c>
      <c r="O1542" s="17"/>
    </row>
    <row r="1543" ht="11.25" customHeight="1">
      <c r="A1543" s="19"/>
      <c r="B1543" s="57" t="s">
        <v>2851</v>
      </c>
      <c r="C1543" s="58" t="s">
        <v>2852</v>
      </c>
      <c r="D1543" s="59" t="s">
        <v>100</v>
      </c>
      <c r="E1543" s="60">
        <v>16.0</v>
      </c>
      <c r="F1543" s="61"/>
      <c r="G1543" s="62">
        <f t="shared" si="180"/>
        <v>0</v>
      </c>
      <c r="O1543" s="17"/>
    </row>
    <row r="1544" ht="11.25" customHeight="1">
      <c r="A1544" s="19"/>
      <c r="B1544" s="57" t="s">
        <v>2853</v>
      </c>
      <c r="C1544" s="58" t="s">
        <v>2854</v>
      </c>
      <c r="D1544" s="59" t="s">
        <v>100</v>
      </c>
      <c r="E1544" s="60">
        <v>11.0</v>
      </c>
      <c r="F1544" s="61"/>
      <c r="G1544" s="62">
        <f t="shared" si="180"/>
        <v>0</v>
      </c>
      <c r="O1544" s="17"/>
    </row>
    <row r="1545" ht="11.25" customHeight="1">
      <c r="A1545" s="19"/>
      <c r="B1545" s="57" t="s">
        <v>2855</v>
      </c>
      <c r="C1545" s="58" t="s">
        <v>2856</v>
      </c>
      <c r="D1545" s="59" t="s">
        <v>100</v>
      </c>
      <c r="E1545" s="60">
        <v>1.0</v>
      </c>
      <c r="F1545" s="61"/>
      <c r="G1545" s="62">
        <f t="shared" si="180"/>
        <v>0</v>
      </c>
      <c r="O1545" s="17"/>
    </row>
    <row r="1546" ht="11.25" customHeight="1">
      <c r="A1546" s="19"/>
      <c r="B1546" s="57" t="s">
        <v>2857</v>
      </c>
      <c r="C1546" s="58" t="s">
        <v>2858</v>
      </c>
      <c r="D1546" s="59" t="s">
        <v>100</v>
      </c>
      <c r="E1546" s="60">
        <v>3.0</v>
      </c>
      <c r="F1546" s="61"/>
      <c r="G1546" s="62">
        <f t="shared" si="180"/>
        <v>0</v>
      </c>
      <c r="O1546" s="17"/>
    </row>
    <row r="1547" ht="11.25" customHeight="1">
      <c r="A1547" s="45"/>
      <c r="B1547" s="46" t="s">
        <v>2859</v>
      </c>
      <c r="C1547" s="47" t="s">
        <v>2860</v>
      </c>
      <c r="D1547" s="48"/>
      <c r="E1547" s="49"/>
      <c r="F1547" s="49"/>
      <c r="G1547" s="50">
        <f>SUM(G1548:G1550)</f>
        <v>0</v>
      </c>
      <c r="O1547" s="17"/>
    </row>
    <row r="1548" ht="11.25" customHeight="1">
      <c r="A1548" s="19"/>
      <c r="B1548" s="57" t="s">
        <v>2861</v>
      </c>
      <c r="C1548" s="58" t="s">
        <v>2862</v>
      </c>
      <c r="D1548" s="59" t="s">
        <v>100</v>
      </c>
      <c r="E1548" s="60">
        <v>5.0</v>
      </c>
      <c r="F1548" s="61"/>
      <c r="G1548" s="62">
        <f t="shared" ref="G1548:G1550" si="181">ROUND(E1548*F1548,2)</f>
        <v>0</v>
      </c>
      <c r="O1548" s="17"/>
    </row>
    <row r="1549" ht="11.25" customHeight="1">
      <c r="A1549" s="19"/>
      <c r="B1549" s="57" t="s">
        <v>2863</v>
      </c>
      <c r="C1549" s="58" t="s">
        <v>2864</v>
      </c>
      <c r="D1549" s="59" t="s">
        <v>100</v>
      </c>
      <c r="E1549" s="60">
        <v>1.0</v>
      </c>
      <c r="F1549" s="61"/>
      <c r="G1549" s="62">
        <f t="shared" si="181"/>
        <v>0</v>
      </c>
      <c r="O1549" s="17"/>
    </row>
    <row r="1550" ht="11.25" customHeight="1">
      <c r="A1550" s="19"/>
      <c r="B1550" s="57" t="s">
        <v>2865</v>
      </c>
      <c r="C1550" s="58" t="s">
        <v>2866</v>
      </c>
      <c r="D1550" s="59" t="s">
        <v>100</v>
      </c>
      <c r="E1550" s="60">
        <v>1.0</v>
      </c>
      <c r="F1550" s="61"/>
      <c r="G1550" s="62">
        <f t="shared" si="181"/>
        <v>0</v>
      </c>
      <c r="O1550" s="17"/>
    </row>
    <row r="1551" ht="11.25" customHeight="1">
      <c r="A1551" s="45"/>
      <c r="B1551" s="46" t="s">
        <v>2867</v>
      </c>
      <c r="C1551" s="47" t="s">
        <v>2868</v>
      </c>
      <c r="D1551" s="48"/>
      <c r="E1551" s="49"/>
      <c r="F1551" s="49"/>
      <c r="G1551" s="50">
        <f>G1552+G1554+G1563</f>
        <v>0</v>
      </c>
      <c r="O1551" s="17"/>
    </row>
    <row r="1552" ht="11.25" customHeight="1">
      <c r="A1552" s="51"/>
      <c r="B1552" s="52" t="s">
        <v>2869</v>
      </c>
      <c r="C1552" s="53" t="s">
        <v>2870</v>
      </c>
      <c r="D1552" s="54"/>
      <c r="E1552" s="55"/>
      <c r="F1552" s="55"/>
      <c r="G1552" s="56">
        <f>G1553</f>
        <v>0</v>
      </c>
      <c r="O1552" s="17"/>
    </row>
    <row r="1553" ht="11.25" customHeight="1">
      <c r="A1553" s="19"/>
      <c r="B1553" s="57" t="s">
        <v>2871</v>
      </c>
      <c r="C1553" s="58" t="s">
        <v>2872</v>
      </c>
      <c r="D1553" s="59" t="s">
        <v>122</v>
      </c>
      <c r="E1553" s="60">
        <v>3630.39</v>
      </c>
      <c r="F1553" s="61"/>
      <c r="G1553" s="62">
        <f>ROUND(E1553*F1553,2)</f>
        <v>0</v>
      </c>
      <c r="O1553" s="17"/>
    </row>
    <row r="1554" ht="11.25" customHeight="1">
      <c r="A1554" s="51"/>
      <c r="B1554" s="52" t="s">
        <v>2873</v>
      </c>
      <c r="C1554" s="53" t="s">
        <v>2874</v>
      </c>
      <c r="D1554" s="54"/>
      <c r="E1554" s="55"/>
      <c r="F1554" s="55"/>
      <c r="G1554" s="56">
        <f>SUM(G1555:G1562)</f>
        <v>0</v>
      </c>
      <c r="O1554" s="17"/>
    </row>
    <row r="1555" ht="11.25" customHeight="1">
      <c r="A1555" s="19"/>
      <c r="B1555" s="57" t="s">
        <v>2875</v>
      </c>
      <c r="C1555" s="58" t="s">
        <v>2876</v>
      </c>
      <c r="D1555" s="59" t="s">
        <v>122</v>
      </c>
      <c r="E1555" s="60">
        <v>673.2</v>
      </c>
      <c r="F1555" s="61"/>
      <c r="G1555" s="62">
        <f t="shared" ref="G1555:G1562" si="182">ROUND(E1555*F1555,2)</f>
        <v>0</v>
      </c>
      <c r="O1555" s="17"/>
    </row>
    <row r="1556" ht="11.25" customHeight="1">
      <c r="A1556" s="19"/>
      <c r="B1556" s="57" t="s">
        <v>2877</v>
      </c>
      <c r="C1556" s="58" t="s">
        <v>2878</v>
      </c>
      <c r="D1556" s="59" t="s">
        <v>122</v>
      </c>
      <c r="E1556" s="60">
        <v>460.0</v>
      </c>
      <c r="F1556" s="61"/>
      <c r="G1556" s="62">
        <f t="shared" si="182"/>
        <v>0</v>
      </c>
      <c r="O1556" s="17"/>
    </row>
    <row r="1557" ht="11.25" customHeight="1">
      <c r="A1557" s="19"/>
      <c r="B1557" s="57" t="s">
        <v>2879</v>
      </c>
      <c r="C1557" s="58" t="s">
        <v>2880</v>
      </c>
      <c r="D1557" s="59" t="s">
        <v>122</v>
      </c>
      <c r="E1557" s="60">
        <v>434.0</v>
      </c>
      <c r="F1557" s="61"/>
      <c r="G1557" s="62">
        <f t="shared" si="182"/>
        <v>0</v>
      </c>
      <c r="O1557" s="17"/>
    </row>
    <row r="1558" ht="11.25" customHeight="1">
      <c r="A1558" s="19"/>
      <c r="B1558" s="57" t="s">
        <v>2881</v>
      </c>
      <c r="C1558" s="58" t="s">
        <v>2882</v>
      </c>
      <c r="D1558" s="59" t="s">
        <v>122</v>
      </c>
      <c r="E1558" s="60">
        <v>295.0</v>
      </c>
      <c r="F1558" s="61"/>
      <c r="G1558" s="62">
        <f t="shared" si="182"/>
        <v>0</v>
      </c>
      <c r="O1558" s="17"/>
    </row>
    <row r="1559" ht="11.25" customHeight="1">
      <c r="A1559" s="19"/>
      <c r="B1559" s="57" t="s">
        <v>2883</v>
      </c>
      <c r="C1559" s="58" t="s">
        <v>2884</v>
      </c>
      <c r="D1559" s="59" t="s">
        <v>122</v>
      </c>
      <c r="E1559" s="60">
        <v>41.0</v>
      </c>
      <c r="F1559" s="61"/>
      <c r="G1559" s="62">
        <f t="shared" si="182"/>
        <v>0</v>
      </c>
      <c r="O1559" s="17"/>
    </row>
    <row r="1560" ht="11.25" customHeight="1">
      <c r="A1560" s="19"/>
      <c r="B1560" s="57" t="s">
        <v>2885</v>
      </c>
      <c r="C1560" s="58" t="s">
        <v>2886</v>
      </c>
      <c r="D1560" s="59" t="s">
        <v>122</v>
      </c>
      <c r="E1560" s="60">
        <v>152.0</v>
      </c>
      <c r="F1560" s="61"/>
      <c r="G1560" s="62">
        <f t="shared" si="182"/>
        <v>0</v>
      </c>
      <c r="O1560" s="17"/>
    </row>
    <row r="1561" ht="11.25" customHeight="1">
      <c r="A1561" s="19"/>
      <c r="B1561" s="57" t="s">
        <v>2887</v>
      </c>
      <c r="C1561" s="58" t="s">
        <v>2888</v>
      </c>
      <c r="D1561" s="59" t="s">
        <v>122</v>
      </c>
      <c r="E1561" s="60">
        <v>1468.0</v>
      </c>
      <c r="F1561" s="61"/>
      <c r="G1561" s="62">
        <f t="shared" si="182"/>
        <v>0</v>
      </c>
      <c r="O1561" s="17"/>
    </row>
    <row r="1562" ht="11.25" customHeight="1">
      <c r="A1562" s="19"/>
      <c r="B1562" s="57" t="s">
        <v>2889</v>
      </c>
      <c r="C1562" s="58" t="s">
        <v>2890</v>
      </c>
      <c r="D1562" s="59" t="s">
        <v>122</v>
      </c>
      <c r="E1562" s="60">
        <v>1146.24</v>
      </c>
      <c r="F1562" s="61"/>
      <c r="G1562" s="62">
        <f t="shared" si="182"/>
        <v>0</v>
      </c>
      <c r="O1562" s="17"/>
    </row>
    <row r="1563" ht="11.25" customHeight="1">
      <c r="A1563" s="51"/>
      <c r="B1563" s="52" t="s">
        <v>2891</v>
      </c>
      <c r="C1563" s="53" t="s">
        <v>2892</v>
      </c>
      <c r="D1563" s="54"/>
      <c r="E1563" s="55"/>
      <c r="F1563" s="55"/>
      <c r="G1563" s="56">
        <f>G1564</f>
        <v>0</v>
      </c>
      <c r="O1563" s="17"/>
    </row>
    <row r="1564" ht="11.25" customHeight="1">
      <c r="A1564" s="19"/>
      <c r="B1564" s="57" t="s">
        <v>2893</v>
      </c>
      <c r="C1564" s="58" t="s">
        <v>2894</v>
      </c>
      <c r="D1564" s="59" t="s">
        <v>122</v>
      </c>
      <c r="E1564" s="60">
        <v>12892.62</v>
      </c>
      <c r="F1564" s="61"/>
      <c r="G1564" s="62">
        <f>ROUND(E1564*F1564,2)</f>
        <v>0</v>
      </c>
      <c r="O1564" s="17"/>
    </row>
    <row r="1565" ht="11.25" customHeight="1">
      <c r="A1565" s="45"/>
      <c r="B1565" s="46" t="s">
        <v>2895</v>
      </c>
      <c r="C1565" s="47" t="s">
        <v>2896</v>
      </c>
      <c r="D1565" s="48"/>
      <c r="E1565" s="49"/>
      <c r="F1565" s="49"/>
      <c r="G1565" s="50">
        <f>SUM(G1566:G1577)</f>
        <v>0</v>
      </c>
      <c r="O1565" s="17"/>
    </row>
    <row r="1566" ht="11.25" customHeight="1">
      <c r="A1566" s="19"/>
      <c r="B1566" s="57" t="s">
        <v>2897</v>
      </c>
      <c r="C1566" s="58" t="s">
        <v>2898</v>
      </c>
      <c r="D1566" s="59" t="s">
        <v>122</v>
      </c>
      <c r="E1566" s="60">
        <v>492.77</v>
      </c>
      <c r="F1566" s="61"/>
      <c r="G1566" s="62">
        <f t="shared" ref="G1566:G1577" si="183">ROUND(E1566*F1566,2)</f>
        <v>0</v>
      </c>
      <c r="O1566" s="17"/>
    </row>
    <row r="1567" ht="11.25" customHeight="1">
      <c r="A1567" s="19"/>
      <c r="B1567" s="57" t="s">
        <v>2899</v>
      </c>
      <c r="C1567" s="58" t="s">
        <v>2900</v>
      </c>
      <c r="D1567" s="59" t="s">
        <v>122</v>
      </c>
      <c r="E1567" s="60">
        <v>88.0</v>
      </c>
      <c r="F1567" s="61"/>
      <c r="G1567" s="62">
        <f t="shared" si="183"/>
        <v>0</v>
      </c>
      <c r="O1567" s="17"/>
    </row>
    <row r="1568" ht="11.25" customHeight="1">
      <c r="A1568" s="19"/>
      <c r="B1568" s="57" t="s">
        <v>2901</v>
      </c>
      <c r="C1568" s="58" t="s">
        <v>2902</v>
      </c>
      <c r="D1568" s="59" t="s">
        <v>122</v>
      </c>
      <c r="E1568" s="60">
        <v>124.79</v>
      </c>
      <c r="F1568" s="61"/>
      <c r="G1568" s="62">
        <f t="shared" si="183"/>
        <v>0</v>
      </c>
      <c r="O1568" s="17"/>
    </row>
    <row r="1569" ht="11.25" customHeight="1">
      <c r="A1569" s="19"/>
      <c r="B1569" s="57" t="s">
        <v>2903</v>
      </c>
      <c r="C1569" s="58" t="s">
        <v>2904</v>
      </c>
      <c r="D1569" s="59" t="s">
        <v>122</v>
      </c>
      <c r="E1569" s="60">
        <v>48.0</v>
      </c>
      <c r="F1569" s="61"/>
      <c r="G1569" s="62">
        <f t="shared" si="183"/>
        <v>0</v>
      </c>
      <c r="O1569" s="17"/>
    </row>
    <row r="1570" ht="11.25" customHeight="1">
      <c r="A1570" s="19"/>
      <c r="B1570" s="57" t="s">
        <v>2905</v>
      </c>
      <c r="C1570" s="58" t="s">
        <v>2906</v>
      </c>
      <c r="D1570" s="59" t="s">
        <v>100</v>
      </c>
      <c r="E1570" s="60">
        <v>12.0</v>
      </c>
      <c r="F1570" s="61"/>
      <c r="G1570" s="62">
        <f t="shared" si="183"/>
        <v>0</v>
      </c>
      <c r="O1570" s="17"/>
    </row>
    <row r="1571" ht="11.25" customHeight="1">
      <c r="A1571" s="19"/>
      <c r="B1571" s="57" t="s">
        <v>2907</v>
      </c>
      <c r="C1571" s="58" t="s">
        <v>2908</v>
      </c>
      <c r="D1571" s="59" t="s">
        <v>100</v>
      </c>
      <c r="E1571" s="60">
        <v>11.0</v>
      </c>
      <c r="F1571" s="61"/>
      <c r="G1571" s="62">
        <f t="shared" si="183"/>
        <v>0</v>
      </c>
      <c r="O1571" s="17"/>
    </row>
    <row r="1572" ht="11.25" customHeight="1">
      <c r="A1572" s="19"/>
      <c r="B1572" s="57" t="s">
        <v>2909</v>
      </c>
      <c r="C1572" s="58" t="s">
        <v>2910</v>
      </c>
      <c r="D1572" s="59" t="s">
        <v>100</v>
      </c>
      <c r="E1572" s="60">
        <v>2.0</v>
      </c>
      <c r="F1572" s="61"/>
      <c r="G1572" s="62">
        <f t="shared" si="183"/>
        <v>0</v>
      </c>
      <c r="O1572" s="17"/>
    </row>
    <row r="1573" ht="11.25" customHeight="1">
      <c r="A1573" s="19"/>
      <c r="B1573" s="57" t="s">
        <v>2911</v>
      </c>
      <c r="C1573" s="58" t="s">
        <v>2912</v>
      </c>
      <c r="D1573" s="59" t="s">
        <v>100</v>
      </c>
      <c r="E1573" s="60">
        <v>2.0</v>
      </c>
      <c r="F1573" s="61"/>
      <c r="G1573" s="62">
        <f t="shared" si="183"/>
        <v>0</v>
      </c>
      <c r="O1573" s="17"/>
    </row>
    <row r="1574" ht="11.25" customHeight="1">
      <c r="A1574" s="19"/>
      <c r="B1574" s="57" t="s">
        <v>2913</v>
      </c>
      <c r="C1574" s="58" t="s">
        <v>2914</v>
      </c>
      <c r="D1574" s="59" t="s">
        <v>100</v>
      </c>
      <c r="E1574" s="60">
        <v>6.0</v>
      </c>
      <c r="F1574" s="61"/>
      <c r="G1574" s="62">
        <f t="shared" si="183"/>
        <v>0</v>
      </c>
      <c r="O1574" s="17"/>
    </row>
    <row r="1575" ht="11.25" customHeight="1">
      <c r="A1575" s="19"/>
      <c r="B1575" s="57" t="s">
        <v>2915</v>
      </c>
      <c r="C1575" s="58" t="s">
        <v>2916</v>
      </c>
      <c r="D1575" s="59" t="s">
        <v>100</v>
      </c>
      <c r="E1575" s="60">
        <v>1.0</v>
      </c>
      <c r="F1575" s="61"/>
      <c r="G1575" s="62">
        <f t="shared" si="183"/>
        <v>0</v>
      </c>
      <c r="O1575" s="17"/>
    </row>
    <row r="1576" ht="11.25" customHeight="1">
      <c r="A1576" s="19"/>
      <c r="B1576" s="57" t="s">
        <v>2917</v>
      </c>
      <c r="C1576" s="58" t="s">
        <v>2918</v>
      </c>
      <c r="D1576" s="59" t="s">
        <v>100</v>
      </c>
      <c r="E1576" s="60">
        <v>6.0</v>
      </c>
      <c r="F1576" s="61"/>
      <c r="G1576" s="62">
        <f t="shared" si="183"/>
        <v>0</v>
      </c>
      <c r="O1576" s="17"/>
    </row>
    <row r="1577" ht="11.25" customHeight="1">
      <c r="A1577" s="19"/>
      <c r="B1577" s="57" t="s">
        <v>2919</v>
      </c>
      <c r="C1577" s="58" t="s">
        <v>2920</v>
      </c>
      <c r="D1577" s="59" t="s">
        <v>122</v>
      </c>
      <c r="E1577" s="60">
        <v>617.56</v>
      </c>
      <c r="F1577" s="61"/>
      <c r="G1577" s="62">
        <f t="shared" si="183"/>
        <v>0</v>
      </c>
      <c r="O1577" s="17"/>
    </row>
    <row r="1578" ht="11.25" customHeight="1">
      <c r="A1578" s="45"/>
      <c r="B1578" s="46" t="s">
        <v>2921</v>
      </c>
      <c r="C1578" s="47" t="s">
        <v>2922</v>
      </c>
      <c r="D1578" s="48"/>
      <c r="E1578" s="49"/>
      <c r="F1578" s="49"/>
      <c r="G1578" s="50">
        <f>SUM(G1579:G1621)</f>
        <v>0</v>
      </c>
      <c r="O1578" s="17"/>
    </row>
    <row r="1579" ht="11.25" customHeight="1">
      <c r="A1579" s="19"/>
      <c r="B1579" s="57" t="s">
        <v>2923</v>
      </c>
      <c r="C1579" s="58" t="s">
        <v>2924</v>
      </c>
      <c r="D1579" s="59" t="s">
        <v>122</v>
      </c>
      <c r="E1579" s="60">
        <v>20.0</v>
      </c>
      <c r="F1579" s="61"/>
      <c r="G1579" s="62">
        <f t="shared" ref="G1579:G1621" si="184">ROUND(E1579*F1579,2)</f>
        <v>0</v>
      </c>
      <c r="O1579" s="17"/>
    </row>
    <row r="1580" ht="11.25" customHeight="1">
      <c r="A1580" s="19"/>
      <c r="B1580" s="57" t="s">
        <v>2925</v>
      </c>
      <c r="C1580" s="58" t="s">
        <v>2926</v>
      </c>
      <c r="D1580" s="59" t="s">
        <v>122</v>
      </c>
      <c r="E1580" s="60">
        <v>36.0</v>
      </c>
      <c r="F1580" s="61"/>
      <c r="G1580" s="62">
        <f t="shared" si="184"/>
        <v>0</v>
      </c>
      <c r="O1580" s="17"/>
    </row>
    <row r="1581" ht="11.25" customHeight="1">
      <c r="A1581" s="19"/>
      <c r="B1581" s="57" t="s">
        <v>2927</v>
      </c>
      <c r="C1581" s="58" t="s">
        <v>2928</v>
      </c>
      <c r="D1581" s="59" t="s">
        <v>122</v>
      </c>
      <c r="E1581" s="60">
        <v>150.0</v>
      </c>
      <c r="F1581" s="61"/>
      <c r="G1581" s="62">
        <f t="shared" si="184"/>
        <v>0</v>
      </c>
      <c r="O1581" s="17"/>
    </row>
    <row r="1582" ht="11.25" customHeight="1">
      <c r="A1582" s="19"/>
      <c r="B1582" s="57" t="s">
        <v>2929</v>
      </c>
      <c r="C1582" s="58" t="s">
        <v>2930</v>
      </c>
      <c r="D1582" s="59" t="s">
        <v>122</v>
      </c>
      <c r="E1582" s="60">
        <v>100.0</v>
      </c>
      <c r="F1582" s="61"/>
      <c r="G1582" s="62">
        <f t="shared" si="184"/>
        <v>0</v>
      </c>
      <c r="O1582" s="17"/>
    </row>
    <row r="1583" ht="11.25" customHeight="1">
      <c r="A1583" s="19"/>
      <c r="B1583" s="57" t="s">
        <v>2931</v>
      </c>
      <c r="C1583" s="58" t="s">
        <v>2932</v>
      </c>
      <c r="D1583" s="59" t="s">
        <v>122</v>
      </c>
      <c r="E1583" s="60">
        <v>80.0</v>
      </c>
      <c r="F1583" s="61"/>
      <c r="G1583" s="62">
        <f t="shared" si="184"/>
        <v>0</v>
      </c>
      <c r="O1583" s="17"/>
    </row>
    <row r="1584" ht="11.25" customHeight="1">
      <c r="A1584" s="19"/>
      <c r="B1584" s="57" t="s">
        <v>2933</v>
      </c>
      <c r="C1584" s="58" t="s">
        <v>2934</v>
      </c>
      <c r="D1584" s="59" t="s">
        <v>122</v>
      </c>
      <c r="E1584" s="60">
        <v>120.0</v>
      </c>
      <c r="F1584" s="61"/>
      <c r="G1584" s="62">
        <f t="shared" si="184"/>
        <v>0</v>
      </c>
      <c r="O1584" s="17"/>
    </row>
    <row r="1585" ht="11.25" customHeight="1">
      <c r="A1585" s="19"/>
      <c r="B1585" s="57" t="s">
        <v>2935</v>
      </c>
      <c r="C1585" s="58" t="s">
        <v>2936</v>
      </c>
      <c r="D1585" s="59" t="s">
        <v>122</v>
      </c>
      <c r="E1585" s="60">
        <v>120.0</v>
      </c>
      <c r="F1585" s="61"/>
      <c r="G1585" s="62">
        <f t="shared" si="184"/>
        <v>0</v>
      </c>
      <c r="O1585" s="17"/>
    </row>
    <row r="1586" ht="11.25" customHeight="1">
      <c r="A1586" s="19"/>
      <c r="B1586" s="57" t="s">
        <v>2937</v>
      </c>
      <c r="C1586" s="58" t="s">
        <v>2938</v>
      </c>
      <c r="D1586" s="59" t="s">
        <v>122</v>
      </c>
      <c r="E1586" s="60">
        <v>101.0</v>
      </c>
      <c r="F1586" s="61"/>
      <c r="G1586" s="62">
        <f t="shared" si="184"/>
        <v>0</v>
      </c>
      <c r="O1586" s="17"/>
    </row>
    <row r="1587" ht="11.25" customHeight="1">
      <c r="A1587" s="19"/>
      <c r="B1587" s="57" t="s">
        <v>2939</v>
      </c>
      <c r="C1587" s="58" t="s">
        <v>2940</v>
      </c>
      <c r="D1587" s="59" t="s">
        <v>122</v>
      </c>
      <c r="E1587" s="60">
        <v>265.0</v>
      </c>
      <c r="F1587" s="61"/>
      <c r="G1587" s="62">
        <f t="shared" si="184"/>
        <v>0</v>
      </c>
      <c r="O1587" s="17"/>
    </row>
    <row r="1588" ht="11.25" customHeight="1">
      <c r="A1588" s="19"/>
      <c r="B1588" s="57" t="s">
        <v>2941</v>
      </c>
      <c r="C1588" s="58" t="s">
        <v>2942</v>
      </c>
      <c r="D1588" s="59" t="s">
        <v>122</v>
      </c>
      <c r="E1588" s="60">
        <v>63.0</v>
      </c>
      <c r="F1588" s="61"/>
      <c r="G1588" s="62">
        <f t="shared" si="184"/>
        <v>0</v>
      </c>
      <c r="O1588" s="17"/>
    </row>
    <row r="1589" ht="11.25" customHeight="1">
      <c r="A1589" s="19"/>
      <c r="B1589" s="57" t="s">
        <v>2943</v>
      </c>
      <c r="C1589" s="58" t="s">
        <v>2944</v>
      </c>
      <c r="D1589" s="59" t="s">
        <v>122</v>
      </c>
      <c r="E1589" s="60">
        <v>100.0</v>
      </c>
      <c r="F1589" s="61"/>
      <c r="G1589" s="62">
        <f t="shared" si="184"/>
        <v>0</v>
      </c>
      <c r="O1589" s="17"/>
    </row>
    <row r="1590" ht="11.25" customHeight="1">
      <c r="A1590" s="19"/>
      <c r="B1590" s="57" t="s">
        <v>2945</v>
      </c>
      <c r="C1590" s="58" t="s">
        <v>2946</v>
      </c>
      <c r="D1590" s="59" t="s">
        <v>122</v>
      </c>
      <c r="E1590" s="60">
        <v>45.0</v>
      </c>
      <c r="F1590" s="61"/>
      <c r="G1590" s="62">
        <f t="shared" si="184"/>
        <v>0</v>
      </c>
      <c r="O1590" s="17"/>
    </row>
    <row r="1591" ht="11.25" customHeight="1">
      <c r="A1591" s="19"/>
      <c r="B1591" s="57" t="s">
        <v>2947</v>
      </c>
      <c r="C1591" s="58" t="s">
        <v>2948</v>
      </c>
      <c r="D1591" s="59" t="s">
        <v>122</v>
      </c>
      <c r="E1591" s="60">
        <v>85.0</v>
      </c>
      <c r="F1591" s="61"/>
      <c r="G1591" s="62">
        <f t="shared" si="184"/>
        <v>0</v>
      </c>
      <c r="O1591" s="17"/>
    </row>
    <row r="1592" ht="11.25" customHeight="1">
      <c r="A1592" s="19"/>
      <c r="B1592" s="57" t="s">
        <v>2949</v>
      </c>
      <c r="C1592" s="58" t="s">
        <v>2950</v>
      </c>
      <c r="D1592" s="59" t="s">
        <v>122</v>
      </c>
      <c r="E1592" s="60">
        <v>198.0</v>
      </c>
      <c r="F1592" s="61"/>
      <c r="G1592" s="62">
        <f t="shared" si="184"/>
        <v>0</v>
      </c>
      <c r="O1592" s="17"/>
    </row>
    <row r="1593" ht="11.25" customHeight="1">
      <c r="A1593" s="19"/>
      <c r="B1593" s="57" t="s">
        <v>2951</v>
      </c>
      <c r="C1593" s="58" t="s">
        <v>2952</v>
      </c>
      <c r="D1593" s="59" t="s">
        <v>122</v>
      </c>
      <c r="E1593" s="60">
        <v>90.0</v>
      </c>
      <c r="F1593" s="61"/>
      <c r="G1593" s="62">
        <f t="shared" si="184"/>
        <v>0</v>
      </c>
      <c r="O1593" s="17"/>
    </row>
    <row r="1594" ht="11.25" customHeight="1">
      <c r="A1594" s="19"/>
      <c r="B1594" s="57" t="s">
        <v>2953</v>
      </c>
      <c r="C1594" s="58" t="s">
        <v>2954</v>
      </c>
      <c r="D1594" s="59" t="s">
        <v>122</v>
      </c>
      <c r="E1594" s="60">
        <v>197.0</v>
      </c>
      <c r="F1594" s="61"/>
      <c r="G1594" s="62">
        <f t="shared" si="184"/>
        <v>0</v>
      </c>
      <c r="O1594" s="17"/>
    </row>
    <row r="1595" ht="11.25" customHeight="1">
      <c r="A1595" s="19"/>
      <c r="B1595" s="57" t="s">
        <v>2955</v>
      </c>
      <c r="C1595" s="58" t="s">
        <v>2956</v>
      </c>
      <c r="D1595" s="59" t="s">
        <v>122</v>
      </c>
      <c r="E1595" s="60">
        <v>270.0</v>
      </c>
      <c r="F1595" s="61"/>
      <c r="G1595" s="62">
        <f t="shared" si="184"/>
        <v>0</v>
      </c>
      <c r="O1595" s="17"/>
    </row>
    <row r="1596" ht="11.25" customHeight="1">
      <c r="A1596" s="19"/>
      <c r="B1596" s="57" t="s">
        <v>2957</v>
      </c>
      <c r="C1596" s="58" t="s">
        <v>2958</v>
      </c>
      <c r="D1596" s="59" t="s">
        <v>122</v>
      </c>
      <c r="E1596" s="60">
        <v>110.0</v>
      </c>
      <c r="F1596" s="61"/>
      <c r="G1596" s="62">
        <f t="shared" si="184"/>
        <v>0</v>
      </c>
      <c r="O1596" s="17"/>
    </row>
    <row r="1597" ht="11.25" customHeight="1">
      <c r="A1597" s="19"/>
      <c r="B1597" s="57" t="s">
        <v>2959</v>
      </c>
      <c r="C1597" s="58" t="s">
        <v>2960</v>
      </c>
      <c r="D1597" s="59" t="s">
        <v>122</v>
      </c>
      <c r="E1597" s="60">
        <v>273.0</v>
      </c>
      <c r="F1597" s="61"/>
      <c r="G1597" s="62">
        <f t="shared" si="184"/>
        <v>0</v>
      </c>
      <c r="O1597" s="17"/>
    </row>
    <row r="1598" ht="11.25" customHeight="1">
      <c r="A1598" s="19"/>
      <c r="B1598" s="57" t="s">
        <v>2961</v>
      </c>
      <c r="C1598" s="58" t="s">
        <v>2962</v>
      </c>
      <c r="D1598" s="59" t="s">
        <v>122</v>
      </c>
      <c r="E1598" s="60">
        <v>392.0</v>
      </c>
      <c r="F1598" s="61"/>
      <c r="G1598" s="62">
        <f t="shared" si="184"/>
        <v>0</v>
      </c>
      <c r="O1598" s="17"/>
    </row>
    <row r="1599" ht="11.25" customHeight="1">
      <c r="A1599" s="19"/>
      <c r="B1599" s="57" t="s">
        <v>2963</v>
      </c>
      <c r="C1599" s="58" t="s">
        <v>2964</v>
      </c>
      <c r="D1599" s="59" t="s">
        <v>122</v>
      </c>
      <c r="E1599" s="60">
        <v>430.0</v>
      </c>
      <c r="F1599" s="61"/>
      <c r="G1599" s="62">
        <f t="shared" si="184"/>
        <v>0</v>
      </c>
      <c r="O1599" s="17"/>
    </row>
    <row r="1600" ht="11.25" customHeight="1">
      <c r="A1600" s="19"/>
      <c r="B1600" s="57" t="s">
        <v>2965</v>
      </c>
      <c r="C1600" s="58" t="s">
        <v>2966</v>
      </c>
      <c r="D1600" s="59" t="s">
        <v>122</v>
      </c>
      <c r="E1600" s="60">
        <v>770.0</v>
      </c>
      <c r="F1600" s="61"/>
      <c r="G1600" s="62">
        <f t="shared" si="184"/>
        <v>0</v>
      </c>
      <c r="O1600" s="17"/>
    </row>
    <row r="1601" ht="11.25" customHeight="1">
      <c r="A1601" s="19"/>
      <c r="B1601" s="57" t="s">
        <v>2967</v>
      </c>
      <c r="C1601" s="58" t="s">
        <v>2968</v>
      </c>
      <c r="D1601" s="59" t="s">
        <v>122</v>
      </c>
      <c r="E1601" s="60">
        <v>50.0</v>
      </c>
      <c r="F1601" s="61"/>
      <c r="G1601" s="62">
        <f t="shared" si="184"/>
        <v>0</v>
      </c>
      <c r="O1601" s="17"/>
    </row>
    <row r="1602" ht="11.25" customHeight="1">
      <c r="A1602" s="19"/>
      <c r="B1602" s="57" t="s">
        <v>2969</v>
      </c>
      <c r="C1602" s="58" t="s">
        <v>2970</v>
      </c>
      <c r="D1602" s="59" t="s">
        <v>122</v>
      </c>
      <c r="E1602" s="60">
        <v>156.0</v>
      </c>
      <c r="F1602" s="61"/>
      <c r="G1602" s="62">
        <f t="shared" si="184"/>
        <v>0</v>
      </c>
      <c r="O1602" s="17"/>
    </row>
    <row r="1603" ht="11.25" customHeight="1">
      <c r="A1603" s="19"/>
      <c r="B1603" s="57" t="s">
        <v>2971</v>
      </c>
      <c r="C1603" s="58" t="s">
        <v>2972</v>
      </c>
      <c r="D1603" s="59" t="s">
        <v>122</v>
      </c>
      <c r="E1603" s="60">
        <v>1475.0</v>
      </c>
      <c r="F1603" s="61"/>
      <c r="G1603" s="62">
        <f t="shared" si="184"/>
        <v>0</v>
      </c>
      <c r="O1603" s="17"/>
    </row>
    <row r="1604" ht="11.25" customHeight="1">
      <c r="A1604" s="19"/>
      <c r="B1604" s="57" t="s">
        <v>2973</v>
      </c>
      <c r="C1604" s="58" t="s">
        <v>2974</v>
      </c>
      <c r="D1604" s="59" t="s">
        <v>122</v>
      </c>
      <c r="E1604" s="60">
        <v>50.0</v>
      </c>
      <c r="F1604" s="61"/>
      <c r="G1604" s="62">
        <f t="shared" si="184"/>
        <v>0</v>
      </c>
      <c r="O1604" s="17"/>
    </row>
    <row r="1605" ht="11.25" customHeight="1">
      <c r="A1605" s="19"/>
      <c r="B1605" s="57" t="s">
        <v>2975</v>
      </c>
      <c r="C1605" s="58" t="s">
        <v>2976</v>
      </c>
      <c r="D1605" s="59" t="s">
        <v>122</v>
      </c>
      <c r="E1605" s="60">
        <v>1119.0</v>
      </c>
      <c r="F1605" s="61"/>
      <c r="G1605" s="62">
        <f t="shared" si="184"/>
        <v>0</v>
      </c>
      <c r="O1605" s="17"/>
    </row>
    <row r="1606" ht="11.25" customHeight="1">
      <c r="A1606" s="19"/>
      <c r="B1606" s="57" t="s">
        <v>2977</v>
      </c>
      <c r="C1606" s="58" t="s">
        <v>2978</v>
      </c>
      <c r="D1606" s="59" t="s">
        <v>122</v>
      </c>
      <c r="E1606" s="60">
        <v>365.0</v>
      </c>
      <c r="F1606" s="61"/>
      <c r="G1606" s="62">
        <f t="shared" si="184"/>
        <v>0</v>
      </c>
      <c r="O1606" s="17"/>
    </row>
    <row r="1607" ht="11.25" customHeight="1">
      <c r="A1607" s="19"/>
      <c r="B1607" s="57" t="s">
        <v>2979</v>
      </c>
      <c r="C1607" s="58" t="s">
        <v>2980</v>
      </c>
      <c r="D1607" s="59" t="s">
        <v>122</v>
      </c>
      <c r="E1607" s="60">
        <v>535.0</v>
      </c>
      <c r="F1607" s="61"/>
      <c r="G1607" s="62">
        <f t="shared" si="184"/>
        <v>0</v>
      </c>
      <c r="O1607" s="17"/>
    </row>
    <row r="1608" ht="11.25" customHeight="1">
      <c r="A1608" s="19"/>
      <c r="B1608" s="57" t="s">
        <v>2981</v>
      </c>
      <c r="C1608" s="58" t="s">
        <v>2982</v>
      </c>
      <c r="D1608" s="59" t="s">
        <v>122</v>
      </c>
      <c r="E1608" s="60">
        <v>260.0</v>
      </c>
      <c r="F1608" s="61"/>
      <c r="G1608" s="62">
        <f t="shared" si="184"/>
        <v>0</v>
      </c>
      <c r="O1608" s="17"/>
    </row>
    <row r="1609" ht="11.25" customHeight="1">
      <c r="A1609" s="19"/>
      <c r="B1609" s="57" t="s">
        <v>2983</v>
      </c>
      <c r="C1609" s="58" t="s">
        <v>2984</v>
      </c>
      <c r="D1609" s="59" t="s">
        <v>122</v>
      </c>
      <c r="E1609" s="60">
        <v>135.0</v>
      </c>
      <c r="F1609" s="61"/>
      <c r="G1609" s="62">
        <f t="shared" si="184"/>
        <v>0</v>
      </c>
      <c r="O1609" s="17"/>
    </row>
    <row r="1610" ht="11.25" customHeight="1">
      <c r="A1610" s="19"/>
      <c r="B1610" s="57" t="s">
        <v>2985</v>
      </c>
      <c r="C1610" s="58" t="s">
        <v>2986</v>
      </c>
      <c r="D1610" s="59" t="s">
        <v>122</v>
      </c>
      <c r="E1610" s="60">
        <v>105.0</v>
      </c>
      <c r="F1610" s="61"/>
      <c r="G1610" s="62">
        <f t="shared" si="184"/>
        <v>0</v>
      </c>
      <c r="O1610" s="17"/>
    </row>
    <row r="1611" ht="11.25" customHeight="1">
      <c r="A1611" s="19"/>
      <c r="B1611" s="57" t="s">
        <v>2987</v>
      </c>
      <c r="C1611" s="58" t="s">
        <v>2988</v>
      </c>
      <c r="D1611" s="59" t="s">
        <v>122</v>
      </c>
      <c r="E1611" s="60">
        <v>153.0</v>
      </c>
      <c r="F1611" s="61"/>
      <c r="G1611" s="62">
        <f t="shared" si="184"/>
        <v>0</v>
      </c>
      <c r="O1611" s="17"/>
    </row>
    <row r="1612" ht="11.25" customHeight="1">
      <c r="A1612" s="19"/>
      <c r="B1612" s="57" t="s">
        <v>2989</v>
      </c>
      <c r="C1612" s="58" t="s">
        <v>2990</v>
      </c>
      <c r="D1612" s="59" t="s">
        <v>122</v>
      </c>
      <c r="E1612" s="60">
        <v>170.0</v>
      </c>
      <c r="F1612" s="61"/>
      <c r="G1612" s="62">
        <f t="shared" si="184"/>
        <v>0</v>
      </c>
      <c r="O1612" s="17"/>
    </row>
    <row r="1613" ht="11.25" customHeight="1">
      <c r="A1613" s="19"/>
      <c r="B1613" s="57" t="s">
        <v>2991</v>
      </c>
      <c r="C1613" s="58" t="s">
        <v>2992</v>
      </c>
      <c r="D1613" s="59" t="s">
        <v>122</v>
      </c>
      <c r="E1613" s="60">
        <v>100.0</v>
      </c>
      <c r="F1613" s="61"/>
      <c r="G1613" s="62">
        <f t="shared" si="184"/>
        <v>0</v>
      </c>
      <c r="O1613" s="17"/>
    </row>
    <row r="1614" ht="11.25" customHeight="1">
      <c r="A1614" s="19"/>
      <c r="B1614" s="57" t="s">
        <v>2993</v>
      </c>
      <c r="C1614" s="58" t="s">
        <v>2994</v>
      </c>
      <c r="D1614" s="59" t="s">
        <v>122</v>
      </c>
      <c r="E1614" s="60">
        <v>260.0</v>
      </c>
      <c r="F1614" s="61"/>
      <c r="G1614" s="62">
        <f t="shared" si="184"/>
        <v>0</v>
      </c>
      <c r="O1614" s="17"/>
    </row>
    <row r="1615" ht="11.25" customHeight="1">
      <c r="A1615" s="19"/>
      <c r="B1615" s="57" t="s">
        <v>2995</v>
      </c>
      <c r="C1615" s="58" t="s">
        <v>2996</v>
      </c>
      <c r="D1615" s="59" t="s">
        <v>122</v>
      </c>
      <c r="E1615" s="60">
        <v>2505.0</v>
      </c>
      <c r="F1615" s="61"/>
      <c r="G1615" s="62">
        <f t="shared" si="184"/>
        <v>0</v>
      </c>
      <c r="O1615" s="17"/>
    </row>
    <row r="1616" ht="11.25" customHeight="1">
      <c r="A1616" s="19"/>
      <c r="B1616" s="57" t="s">
        <v>2997</v>
      </c>
      <c r="C1616" s="58" t="s">
        <v>2998</v>
      </c>
      <c r="D1616" s="59" t="s">
        <v>122</v>
      </c>
      <c r="E1616" s="60">
        <v>1315.0</v>
      </c>
      <c r="F1616" s="61"/>
      <c r="G1616" s="62">
        <f t="shared" si="184"/>
        <v>0</v>
      </c>
      <c r="O1616" s="17"/>
    </row>
    <row r="1617" ht="11.25" customHeight="1">
      <c r="A1617" s="19"/>
      <c r="B1617" s="57" t="s">
        <v>2999</v>
      </c>
      <c r="C1617" s="58" t="s">
        <v>3000</v>
      </c>
      <c r="D1617" s="59" t="s">
        <v>122</v>
      </c>
      <c r="E1617" s="60">
        <v>3515.0</v>
      </c>
      <c r="F1617" s="61"/>
      <c r="G1617" s="62">
        <f t="shared" si="184"/>
        <v>0</v>
      </c>
      <c r="O1617" s="17"/>
    </row>
    <row r="1618" ht="11.25" customHeight="1">
      <c r="A1618" s="19"/>
      <c r="B1618" s="57" t="s">
        <v>3001</v>
      </c>
      <c r="C1618" s="58" t="s">
        <v>3002</v>
      </c>
      <c r="D1618" s="59" t="s">
        <v>122</v>
      </c>
      <c r="E1618" s="60">
        <v>320.0</v>
      </c>
      <c r="F1618" s="61"/>
      <c r="G1618" s="62">
        <f t="shared" si="184"/>
        <v>0</v>
      </c>
      <c r="O1618" s="17"/>
    </row>
    <row r="1619" ht="11.25" customHeight="1">
      <c r="A1619" s="19"/>
      <c r="B1619" s="57" t="s">
        <v>3003</v>
      </c>
      <c r="C1619" s="58" t="s">
        <v>3004</v>
      </c>
      <c r="D1619" s="59" t="s">
        <v>122</v>
      </c>
      <c r="E1619" s="60">
        <v>670.0</v>
      </c>
      <c r="F1619" s="61"/>
      <c r="G1619" s="62">
        <f t="shared" si="184"/>
        <v>0</v>
      </c>
      <c r="O1619" s="17"/>
    </row>
    <row r="1620" ht="11.25" customHeight="1">
      <c r="A1620" s="19"/>
      <c r="B1620" s="57" t="s">
        <v>3005</v>
      </c>
      <c r="C1620" s="58" t="s">
        <v>3006</v>
      </c>
      <c r="D1620" s="59" t="s">
        <v>122</v>
      </c>
      <c r="E1620" s="60">
        <v>990.0</v>
      </c>
      <c r="F1620" s="61"/>
      <c r="G1620" s="62">
        <f t="shared" si="184"/>
        <v>0</v>
      </c>
      <c r="O1620" s="17"/>
    </row>
    <row r="1621" ht="11.25" customHeight="1">
      <c r="A1621" s="19"/>
      <c r="B1621" s="57" t="s">
        <v>3007</v>
      </c>
      <c r="C1621" s="58" t="s">
        <v>3008</v>
      </c>
      <c r="D1621" s="59" t="s">
        <v>122</v>
      </c>
      <c r="E1621" s="60">
        <v>29715.0</v>
      </c>
      <c r="F1621" s="61"/>
      <c r="G1621" s="62">
        <f t="shared" si="184"/>
        <v>0</v>
      </c>
      <c r="O1621" s="17"/>
    </row>
    <row r="1622" ht="11.25" customHeight="1">
      <c r="A1622" s="45"/>
      <c r="B1622" s="46" t="s">
        <v>3009</v>
      </c>
      <c r="C1622" s="47" t="s">
        <v>3010</v>
      </c>
      <c r="D1622" s="48"/>
      <c r="E1622" s="49"/>
      <c r="F1622" s="49"/>
      <c r="G1622" s="50">
        <f>SUM(G1623:G1655)</f>
        <v>0</v>
      </c>
      <c r="O1622" s="17"/>
    </row>
    <row r="1623" ht="11.25" customHeight="1">
      <c r="A1623" s="19"/>
      <c r="B1623" s="57" t="s">
        <v>3011</v>
      </c>
      <c r="C1623" s="58" t="s">
        <v>3012</v>
      </c>
      <c r="D1623" s="59" t="s">
        <v>100</v>
      </c>
      <c r="E1623" s="60">
        <v>1.0</v>
      </c>
      <c r="F1623" s="61"/>
      <c r="G1623" s="62">
        <f t="shared" ref="G1623:G1655" si="185">ROUND(E1623*F1623,2)</f>
        <v>0</v>
      </c>
      <c r="O1623" s="17"/>
    </row>
    <row r="1624" ht="11.25" customHeight="1">
      <c r="A1624" s="19"/>
      <c r="B1624" s="57" t="s">
        <v>3013</v>
      </c>
      <c r="C1624" s="58" t="s">
        <v>3014</v>
      </c>
      <c r="D1624" s="59" t="s">
        <v>100</v>
      </c>
      <c r="E1624" s="60">
        <v>1.0</v>
      </c>
      <c r="F1624" s="61"/>
      <c r="G1624" s="62">
        <f t="shared" si="185"/>
        <v>0</v>
      </c>
      <c r="O1624" s="17"/>
    </row>
    <row r="1625" ht="11.25" customHeight="1">
      <c r="A1625" s="19"/>
      <c r="B1625" s="57" t="s">
        <v>3015</v>
      </c>
      <c r="C1625" s="58" t="s">
        <v>3016</v>
      </c>
      <c r="D1625" s="59" t="s">
        <v>100</v>
      </c>
      <c r="E1625" s="60">
        <v>1.0</v>
      </c>
      <c r="F1625" s="61"/>
      <c r="G1625" s="62">
        <f t="shared" si="185"/>
        <v>0</v>
      </c>
      <c r="O1625" s="17"/>
    </row>
    <row r="1626" ht="11.25" customHeight="1">
      <c r="A1626" s="19"/>
      <c r="B1626" s="57" t="s">
        <v>3017</v>
      </c>
      <c r="C1626" s="58" t="s">
        <v>3018</v>
      </c>
      <c r="D1626" s="59" t="s">
        <v>100</v>
      </c>
      <c r="E1626" s="60">
        <v>1.0</v>
      </c>
      <c r="F1626" s="61"/>
      <c r="G1626" s="62">
        <f t="shared" si="185"/>
        <v>0</v>
      </c>
      <c r="O1626" s="17"/>
    </row>
    <row r="1627" ht="11.25" customHeight="1">
      <c r="A1627" s="19"/>
      <c r="B1627" s="57" t="s">
        <v>3019</v>
      </c>
      <c r="C1627" s="58" t="s">
        <v>3020</v>
      </c>
      <c r="D1627" s="59" t="s">
        <v>100</v>
      </c>
      <c r="E1627" s="60">
        <v>1.0</v>
      </c>
      <c r="F1627" s="61"/>
      <c r="G1627" s="62">
        <f t="shared" si="185"/>
        <v>0</v>
      </c>
      <c r="O1627" s="17"/>
    </row>
    <row r="1628" ht="11.25" customHeight="1">
      <c r="A1628" s="19"/>
      <c r="B1628" s="57" t="s">
        <v>3021</v>
      </c>
      <c r="C1628" s="58" t="s">
        <v>3022</v>
      </c>
      <c r="D1628" s="59" t="s">
        <v>100</v>
      </c>
      <c r="E1628" s="60">
        <v>1.0</v>
      </c>
      <c r="F1628" s="61"/>
      <c r="G1628" s="62">
        <f t="shared" si="185"/>
        <v>0</v>
      </c>
      <c r="O1628" s="17"/>
    </row>
    <row r="1629" ht="11.25" customHeight="1">
      <c r="A1629" s="19"/>
      <c r="B1629" s="57" t="s">
        <v>3023</v>
      </c>
      <c r="C1629" s="58" t="s">
        <v>3024</v>
      </c>
      <c r="D1629" s="59" t="s">
        <v>100</v>
      </c>
      <c r="E1629" s="60">
        <v>1.0</v>
      </c>
      <c r="F1629" s="61"/>
      <c r="G1629" s="62">
        <f t="shared" si="185"/>
        <v>0</v>
      </c>
      <c r="O1629" s="17"/>
    </row>
    <row r="1630" ht="11.25" customHeight="1">
      <c r="A1630" s="19"/>
      <c r="B1630" s="57" t="s">
        <v>3025</v>
      </c>
      <c r="C1630" s="58" t="s">
        <v>3026</v>
      </c>
      <c r="D1630" s="59" t="s">
        <v>100</v>
      </c>
      <c r="E1630" s="60">
        <v>1.0</v>
      </c>
      <c r="F1630" s="61"/>
      <c r="G1630" s="62">
        <f t="shared" si="185"/>
        <v>0</v>
      </c>
      <c r="O1630" s="17"/>
    </row>
    <row r="1631" ht="11.25" customHeight="1">
      <c r="A1631" s="19"/>
      <c r="B1631" s="57" t="s">
        <v>3027</v>
      </c>
      <c r="C1631" s="58" t="s">
        <v>3028</v>
      </c>
      <c r="D1631" s="59" t="s">
        <v>100</v>
      </c>
      <c r="E1631" s="60">
        <v>1.0</v>
      </c>
      <c r="F1631" s="61"/>
      <c r="G1631" s="62">
        <f t="shared" si="185"/>
        <v>0</v>
      </c>
      <c r="O1631" s="17"/>
    </row>
    <row r="1632" ht="11.25" customHeight="1">
      <c r="A1632" s="19"/>
      <c r="B1632" s="57" t="s">
        <v>3029</v>
      </c>
      <c r="C1632" s="58" t="s">
        <v>3030</v>
      </c>
      <c r="D1632" s="59" t="s">
        <v>100</v>
      </c>
      <c r="E1632" s="60">
        <v>1.0</v>
      </c>
      <c r="F1632" s="61"/>
      <c r="G1632" s="62">
        <f t="shared" si="185"/>
        <v>0</v>
      </c>
      <c r="O1632" s="17"/>
    </row>
    <row r="1633" ht="11.25" customHeight="1">
      <c r="A1633" s="19"/>
      <c r="B1633" s="57" t="s">
        <v>3031</v>
      </c>
      <c r="C1633" s="58" t="s">
        <v>3032</v>
      </c>
      <c r="D1633" s="59" t="s">
        <v>100</v>
      </c>
      <c r="E1633" s="60">
        <v>1.0</v>
      </c>
      <c r="F1633" s="61"/>
      <c r="G1633" s="62">
        <f t="shared" si="185"/>
        <v>0</v>
      </c>
      <c r="O1633" s="17"/>
    </row>
    <row r="1634" ht="11.25" customHeight="1">
      <c r="A1634" s="19"/>
      <c r="B1634" s="57" t="s">
        <v>3033</v>
      </c>
      <c r="C1634" s="58" t="s">
        <v>3034</v>
      </c>
      <c r="D1634" s="59" t="s">
        <v>100</v>
      </c>
      <c r="E1634" s="60">
        <v>1.0</v>
      </c>
      <c r="F1634" s="61"/>
      <c r="G1634" s="62">
        <f t="shared" si="185"/>
        <v>0</v>
      </c>
      <c r="O1634" s="17"/>
    </row>
    <row r="1635" ht="11.25" customHeight="1">
      <c r="A1635" s="19"/>
      <c r="B1635" s="57" t="s">
        <v>3035</v>
      </c>
      <c r="C1635" s="58" t="s">
        <v>3036</v>
      </c>
      <c r="D1635" s="59" t="s">
        <v>100</v>
      </c>
      <c r="E1635" s="60">
        <v>1.0</v>
      </c>
      <c r="F1635" s="61"/>
      <c r="G1635" s="62">
        <f t="shared" si="185"/>
        <v>0</v>
      </c>
      <c r="O1635" s="17"/>
    </row>
    <row r="1636" ht="11.25" customHeight="1">
      <c r="A1636" s="19"/>
      <c r="B1636" s="57" t="s">
        <v>3037</v>
      </c>
      <c r="C1636" s="58" t="s">
        <v>3038</v>
      </c>
      <c r="D1636" s="59" t="s">
        <v>100</v>
      </c>
      <c r="E1636" s="60">
        <v>1.0</v>
      </c>
      <c r="F1636" s="61"/>
      <c r="G1636" s="62">
        <f t="shared" si="185"/>
        <v>0</v>
      </c>
      <c r="O1636" s="17"/>
    </row>
    <row r="1637" ht="11.25" customHeight="1">
      <c r="A1637" s="19"/>
      <c r="B1637" s="57" t="s">
        <v>3039</v>
      </c>
      <c r="C1637" s="58" t="s">
        <v>3040</v>
      </c>
      <c r="D1637" s="59" t="s">
        <v>107</v>
      </c>
      <c r="E1637" s="60">
        <v>1.0</v>
      </c>
      <c r="F1637" s="61"/>
      <c r="G1637" s="62">
        <f t="shared" si="185"/>
        <v>0</v>
      </c>
      <c r="O1637" s="17"/>
    </row>
    <row r="1638" ht="11.25" customHeight="1">
      <c r="A1638" s="19"/>
      <c r="B1638" s="57" t="s">
        <v>3041</v>
      </c>
      <c r="C1638" s="58" t="s">
        <v>3042</v>
      </c>
      <c r="D1638" s="59" t="s">
        <v>100</v>
      </c>
      <c r="E1638" s="60">
        <v>1.0</v>
      </c>
      <c r="F1638" s="61"/>
      <c r="G1638" s="62">
        <f t="shared" si="185"/>
        <v>0</v>
      </c>
      <c r="O1638" s="17"/>
    </row>
    <row r="1639" ht="11.25" customHeight="1">
      <c r="A1639" s="19"/>
      <c r="B1639" s="57" t="s">
        <v>3043</v>
      </c>
      <c r="C1639" s="58" t="s">
        <v>3044</v>
      </c>
      <c r="D1639" s="59" t="s">
        <v>100</v>
      </c>
      <c r="E1639" s="60">
        <v>1.0</v>
      </c>
      <c r="F1639" s="61"/>
      <c r="G1639" s="62">
        <f t="shared" si="185"/>
        <v>0</v>
      </c>
      <c r="O1639" s="17"/>
    </row>
    <row r="1640" ht="11.25" customHeight="1">
      <c r="A1640" s="19"/>
      <c r="B1640" s="57" t="s">
        <v>3045</v>
      </c>
      <c r="C1640" s="58" t="s">
        <v>3046</v>
      </c>
      <c r="D1640" s="59" t="s">
        <v>100</v>
      </c>
      <c r="E1640" s="60">
        <v>1.0</v>
      </c>
      <c r="F1640" s="61"/>
      <c r="G1640" s="62">
        <f t="shared" si="185"/>
        <v>0</v>
      </c>
      <c r="O1640" s="17"/>
    </row>
    <row r="1641" ht="11.25" customHeight="1">
      <c r="A1641" s="19"/>
      <c r="B1641" s="57" t="s">
        <v>3047</v>
      </c>
      <c r="C1641" s="58" t="s">
        <v>3048</v>
      </c>
      <c r="D1641" s="59" t="s">
        <v>100</v>
      </c>
      <c r="E1641" s="60">
        <v>1.0</v>
      </c>
      <c r="F1641" s="61"/>
      <c r="G1641" s="62">
        <f t="shared" si="185"/>
        <v>0</v>
      </c>
      <c r="O1641" s="17"/>
    </row>
    <row r="1642" ht="11.25" customHeight="1">
      <c r="A1642" s="19"/>
      <c r="B1642" s="57" t="s">
        <v>3049</v>
      </c>
      <c r="C1642" s="58" t="s">
        <v>3050</v>
      </c>
      <c r="D1642" s="59" t="s">
        <v>100</v>
      </c>
      <c r="E1642" s="60">
        <v>1.0</v>
      </c>
      <c r="F1642" s="61"/>
      <c r="G1642" s="62">
        <f t="shared" si="185"/>
        <v>0</v>
      </c>
      <c r="O1642" s="17"/>
    </row>
    <row r="1643" ht="11.25" customHeight="1">
      <c r="A1643" s="19"/>
      <c r="B1643" s="57" t="s">
        <v>3051</v>
      </c>
      <c r="C1643" s="58" t="s">
        <v>3052</v>
      </c>
      <c r="D1643" s="59" t="s">
        <v>100</v>
      </c>
      <c r="E1643" s="60">
        <v>1.0</v>
      </c>
      <c r="F1643" s="61"/>
      <c r="G1643" s="62">
        <f t="shared" si="185"/>
        <v>0</v>
      </c>
      <c r="O1643" s="17"/>
    </row>
    <row r="1644" ht="11.25" customHeight="1">
      <c r="A1644" s="19"/>
      <c r="B1644" s="57" t="s">
        <v>3053</v>
      </c>
      <c r="C1644" s="58" t="s">
        <v>3054</v>
      </c>
      <c r="D1644" s="59" t="s">
        <v>100</v>
      </c>
      <c r="E1644" s="60">
        <v>1.0</v>
      </c>
      <c r="F1644" s="61"/>
      <c r="G1644" s="62">
        <f t="shared" si="185"/>
        <v>0</v>
      </c>
      <c r="O1644" s="17"/>
    </row>
    <row r="1645" ht="11.25" customHeight="1">
      <c r="A1645" s="19"/>
      <c r="B1645" s="57" t="s">
        <v>3055</v>
      </c>
      <c r="C1645" s="58" t="s">
        <v>3056</v>
      </c>
      <c r="D1645" s="59" t="s">
        <v>100</v>
      </c>
      <c r="E1645" s="60">
        <v>1.0</v>
      </c>
      <c r="F1645" s="61"/>
      <c r="G1645" s="62">
        <f t="shared" si="185"/>
        <v>0</v>
      </c>
      <c r="O1645" s="17"/>
    </row>
    <row r="1646" ht="11.25" customHeight="1">
      <c r="A1646" s="19"/>
      <c r="B1646" s="57" t="s">
        <v>3057</v>
      </c>
      <c r="C1646" s="58" t="s">
        <v>3058</v>
      </c>
      <c r="D1646" s="59" t="s">
        <v>100</v>
      </c>
      <c r="E1646" s="60">
        <v>1.0</v>
      </c>
      <c r="F1646" s="61"/>
      <c r="G1646" s="62">
        <f t="shared" si="185"/>
        <v>0</v>
      </c>
      <c r="O1646" s="17"/>
    </row>
    <row r="1647" ht="11.25" customHeight="1">
      <c r="A1647" s="19"/>
      <c r="B1647" s="57" t="s">
        <v>3059</v>
      </c>
      <c r="C1647" s="58" t="s">
        <v>3060</v>
      </c>
      <c r="D1647" s="59" t="s">
        <v>100</v>
      </c>
      <c r="E1647" s="60">
        <v>1.0</v>
      </c>
      <c r="F1647" s="61"/>
      <c r="G1647" s="62">
        <f t="shared" si="185"/>
        <v>0</v>
      </c>
      <c r="O1647" s="17"/>
    </row>
    <row r="1648" ht="11.25" customHeight="1">
      <c r="A1648" s="19"/>
      <c r="B1648" s="57" t="s">
        <v>3061</v>
      </c>
      <c r="C1648" s="58" t="s">
        <v>3062</v>
      </c>
      <c r="D1648" s="59" t="s">
        <v>100</v>
      </c>
      <c r="E1648" s="60">
        <v>1.0</v>
      </c>
      <c r="F1648" s="61"/>
      <c r="G1648" s="62">
        <f t="shared" si="185"/>
        <v>0</v>
      </c>
      <c r="O1648" s="17"/>
    </row>
    <row r="1649" ht="11.25" customHeight="1">
      <c r="A1649" s="19"/>
      <c r="B1649" s="57" t="s">
        <v>3063</v>
      </c>
      <c r="C1649" s="58" t="s">
        <v>3064</v>
      </c>
      <c r="D1649" s="59" t="s">
        <v>100</v>
      </c>
      <c r="E1649" s="60">
        <v>1.0</v>
      </c>
      <c r="F1649" s="61"/>
      <c r="G1649" s="62">
        <f t="shared" si="185"/>
        <v>0</v>
      </c>
      <c r="O1649" s="17"/>
    </row>
    <row r="1650" ht="11.25" customHeight="1">
      <c r="A1650" s="19"/>
      <c r="B1650" s="57" t="s">
        <v>3065</v>
      </c>
      <c r="C1650" s="58" t="s">
        <v>3066</v>
      </c>
      <c r="D1650" s="59" t="s">
        <v>100</v>
      </c>
      <c r="E1650" s="60">
        <v>1.0</v>
      </c>
      <c r="F1650" s="61"/>
      <c r="G1650" s="62">
        <f t="shared" si="185"/>
        <v>0</v>
      </c>
      <c r="O1650" s="17"/>
    </row>
    <row r="1651" ht="11.25" customHeight="1">
      <c r="A1651" s="19"/>
      <c r="B1651" s="57" t="s">
        <v>3067</v>
      </c>
      <c r="C1651" s="58" t="s">
        <v>3068</v>
      </c>
      <c r="D1651" s="59" t="s">
        <v>100</v>
      </c>
      <c r="E1651" s="60">
        <v>1.0</v>
      </c>
      <c r="F1651" s="61"/>
      <c r="G1651" s="62">
        <f t="shared" si="185"/>
        <v>0</v>
      </c>
      <c r="O1651" s="17"/>
    </row>
    <row r="1652" ht="11.25" customHeight="1">
      <c r="A1652" s="19"/>
      <c r="B1652" s="57" t="s">
        <v>3069</v>
      </c>
      <c r="C1652" s="58" t="s">
        <v>3070</v>
      </c>
      <c r="D1652" s="59" t="s">
        <v>100</v>
      </c>
      <c r="E1652" s="60">
        <v>1.0</v>
      </c>
      <c r="F1652" s="61"/>
      <c r="G1652" s="62">
        <f t="shared" si="185"/>
        <v>0</v>
      </c>
      <c r="O1652" s="17"/>
    </row>
    <row r="1653" ht="11.25" customHeight="1">
      <c r="A1653" s="19"/>
      <c r="B1653" s="57" t="s">
        <v>3071</v>
      </c>
      <c r="C1653" s="58" t="s">
        <v>3072</v>
      </c>
      <c r="D1653" s="59" t="s">
        <v>100</v>
      </c>
      <c r="E1653" s="60">
        <v>1.0</v>
      </c>
      <c r="F1653" s="61"/>
      <c r="G1653" s="62">
        <f t="shared" si="185"/>
        <v>0</v>
      </c>
      <c r="O1653" s="17"/>
    </row>
    <row r="1654" ht="11.25" customHeight="1">
      <c r="A1654" s="19"/>
      <c r="B1654" s="57" t="s">
        <v>3073</v>
      </c>
      <c r="C1654" s="58" t="s">
        <v>3074</v>
      </c>
      <c r="D1654" s="59" t="s">
        <v>100</v>
      </c>
      <c r="E1654" s="60">
        <v>1.0</v>
      </c>
      <c r="F1654" s="61"/>
      <c r="G1654" s="62">
        <f t="shared" si="185"/>
        <v>0</v>
      </c>
      <c r="O1654" s="17"/>
    </row>
    <row r="1655" ht="11.25" customHeight="1">
      <c r="A1655" s="19"/>
      <c r="B1655" s="57" t="s">
        <v>3075</v>
      </c>
      <c r="C1655" s="58" t="s">
        <v>3076</v>
      </c>
      <c r="D1655" s="59" t="s">
        <v>100</v>
      </c>
      <c r="E1655" s="60">
        <v>1.0</v>
      </c>
      <c r="F1655" s="61"/>
      <c r="G1655" s="62">
        <f t="shared" si="185"/>
        <v>0</v>
      </c>
      <c r="O1655" s="17"/>
    </row>
    <row r="1656" ht="11.25" customHeight="1">
      <c r="A1656" s="45"/>
      <c r="B1656" s="46" t="s">
        <v>3077</v>
      </c>
      <c r="C1656" s="47" t="s">
        <v>3078</v>
      </c>
      <c r="D1656" s="48"/>
      <c r="E1656" s="49"/>
      <c r="F1656" s="49"/>
      <c r="G1656" s="50">
        <f>SUM(G1657:G1693)</f>
        <v>0</v>
      </c>
      <c r="O1656" s="17"/>
    </row>
    <row r="1657" ht="11.25" customHeight="1">
      <c r="A1657" s="19"/>
      <c r="B1657" s="57" t="s">
        <v>3079</v>
      </c>
      <c r="C1657" s="58" t="s">
        <v>3080</v>
      </c>
      <c r="D1657" s="59" t="s">
        <v>100</v>
      </c>
      <c r="E1657" s="60">
        <v>1.0</v>
      </c>
      <c r="F1657" s="61"/>
      <c r="G1657" s="62">
        <f t="shared" ref="G1657:G1693" si="186">ROUND(E1657*F1657,2)</f>
        <v>0</v>
      </c>
      <c r="O1657" s="17"/>
    </row>
    <row r="1658" ht="11.25" customHeight="1">
      <c r="A1658" s="19"/>
      <c r="B1658" s="57" t="s">
        <v>3081</v>
      </c>
      <c r="C1658" s="58" t="s">
        <v>3082</v>
      </c>
      <c r="D1658" s="59" t="s">
        <v>100</v>
      </c>
      <c r="E1658" s="60">
        <v>1.0</v>
      </c>
      <c r="F1658" s="61"/>
      <c r="G1658" s="62">
        <f t="shared" si="186"/>
        <v>0</v>
      </c>
      <c r="O1658" s="17"/>
    </row>
    <row r="1659" ht="11.25" customHeight="1">
      <c r="A1659" s="19"/>
      <c r="B1659" s="57" t="s">
        <v>3083</v>
      </c>
      <c r="C1659" s="58" t="s">
        <v>3084</v>
      </c>
      <c r="D1659" s="59" t="s">
        <v>100</v>
      </c>
      <c r="E1659" s="60">
        <v>1.0</v>
      </c>
      <c r="F1659" s="61"/>
      <c r="G1659" s="62">
        <f t="shared" si="186"/>
        <v>0</v>
      </c>
      <c r="O1659" s="17"/>
    </row>
    <row r="1660" ht="11.25" customHeight="1">
      <c r="A1660" s="19"/>
      <c r="B1660" s="57" t="s">
        <v>3085</v>
      </c>
      <c r="C1660" s="58" t="s">
        <v>3086</v>
      </c>
      <c r="D1660" s="59" t="s">
        <v>100</v>
      </c>
      <c r="E1660" s="60">
        <v>1.0</v>
      </c>
      <c r="F1660" s="61"/>
      <c r="G1660" s="62">
        <f t="shared" si="186"/>
        <v>0</v>
      </c>
      <c r="O1660" s="17"/>
    </row>
    <row r="1661" ht="11.25" customHeight="1">
      <c r="A1661" s="19"/>
      <c r="B1661" s="57" t="s">
        <v>3087</v>
      </c>
      <c r="C1661" s="58" t="s">
        <v>3088</v>
      </c>
      <c r="D1661" s="59" t="s">
        <v>100</v>
      </c>
      <c r="E1661" s="60">
        <v>1.0</v>
      </c>
      <c r="F1661" s="61"/>
      <c r="G1661" s="62">
        <f t="shared" si="186"/>
        <v>0</v>
      </c>
      <c r="O1661" s="17"/>
    </row>
    <row r="1662" ht="11.25" customHeight="1">
      <c r="A1662" s="19"/>
      <c r="B1662" s="57" t="s">
        <v>3089</v>
      </c>
      <c r="C1662" s="58" t="s">
        <v>3090</v>
      </c>
      <c r="D1662" s="59" t="s">
        <v>100</v>
      </c>
      <c r="E1662" s="60">
        <v>1.0</v>
      </c>
      <c r="F1662" s="61"/>
      <c r="G1662" s="62">
        <f t="shared" si="186"/>
        <v>0</v>
      </c>
      <c r="O1662" s="17"/>
    </row>
    <row r="1663" ht="11.25" customHeight="1">
      <c r="A1663" s="19"/>
      <c r="B1663" s="57" t="s">
        <v>3091</v>
      </c>
      <c r="C1663" s="58" t="s">
        <v>3092</v>
      </c>
      <c r="D1663" s="59" t="s">
        <v>100</v>
      </c>
      <c r="E1663" s="60">
        <v>1.0</v>
      </c>
      <c r="F1663" s="61"/>
      <c r="G1663" s="62">
        <f t="shared" si="186"/>
        <v>0</v>
      </c>
      <c r="O1663" s="17"/>
    </row>
    <row r="1664" ht="11.25" customHeight="1">
      <c r="A1664" s="19"/>
      <c r="B1664" s="57" t="s">
        <v>3093</v>
      </c>
      <c r="C1664" s="58" t="s">
        <v>3094</v>
      </c>
      <c r="D1664" s="59" t="s">
        <v>100</v>
      </c>
      <c r="E1664" s="60">
        <v>1.0</v>
      </c>
      <c r="F1664" s="61"/>
      <c r="G1664" s="62">
        <f t="shared" si="186"/>
        <v>0</v>
      </c>
      <c r="O1664" s="17"/>
    </row>
    <row r="1665" ht="11.25" customHeight="1">
      <c r="A1665" s="19"/>
      <c r="B1665" s="57" t="s">
        <v>3095</v>
      </c>
      <c r="C1665" s="58" t="s">
        <v>3096</v>
      </c>
      <c r="D1665" s="59" t="s">
        <v>100</v>
      </c>
      <c r="E1665" s="60">
        <v>1.0</v>
      </c>
      <c r="F1665" s="61"/>
      <c r="G1665" s="62">
        <f t="shared" si="186"/>
        <v>0</v>
      </c>
      <c r="O1665" s="17"/>
    </row>
    <row r="1666" ht="11.25" customHeight="1">
      <c r="A1666" s="19"/>
      <c r="B1666" s="57" t="s">
        <v>3097</v>
      </c>
      <c r="C1666" s="58" t="s">
        <v>3098</v>
      </c>
      <c r="D1666" s="59" t="s">
        <v>100</v>
      </c>
      <c r="E1666" s="60">
        <v>1.0</v>
      </c>
      <c r="F1666" s="61"/>
      <c r="G1666" s="62">
        <f t="shared" si="186"/>
        <v>0</v>
      </c>
      <c r="O1666" s="17"/>
    </row>
    <row r="1667" ht="11.25" customHeight="1">
      <c r="A1667" s="19"/>
      <c r="B1667" s="57" t="s">
        <v>3099</v>
      </c>
      <c r="C1667" s="58" t="s">
        <v>3100</v>
      </c>
      <c r="D1667" s="59" t="s">
        <v>100</v>
      </c>
      <c r="E1667" s="60">
        <v>1.0</v>
      </c>
      <c r="F1667" s="61"/>
      <c r="G1667" s="62">
        <f t="shared" si="186"/>
        <v>0</v>
      </c>
      <c r="O1667" s="17"/>
    </row>
    <row r="1668" ht="11.25" customHeight="1">
      <c r="A1668" s="19"/>
      <c r="B1668" s="57" t="s">
        <v>3101</v>
      </c>
      <c r="C1668" s="58" t="s">
        <v>3102</v>
      </c>
      <c r="D1668" s="59" t="s">
        <v>100</v>
      </c>
      <c r="E1668" s="60">
        <v>1.0</v>
      </c>
      <c r="F1668" s="61"/>
      <c r="G1668" s="62">
        <f t="shared" si="186"/>
        <v>0</v>
      </c>
      <c r="O1668" s="17"/>
    </row>
    <row r="1669" ht="11.25" customHeight="1">
      <c r="A1669" s="19"/>
      <c r="B1669" s="57" t="s">
        <v>3103</v>
      </c>
      <c r="C1669" s="58" t="s">
        <v>3104</v>
      </c>
      <c r="D1669" s="59" t="s">
        <v>100</v>
      </c>
      <c r="E1669" s="60">
        <v>1.0</v>
      </c>
      <c r="F1669" s="61"/>
      <c r="G1669" s="62">
        <f t="shared" si="186"/>
        <v>0</v>
      </c>
      <c r="O1669" s="17"/>
    </row>
    <row r="1670" ht="11.25" customHeight="1">
      <c r="A1670" s="19"/>
      <c r="B1670" s="57" t="s">
        <v>3105</v>
      </c>
      <c r="C1670" s="58" t="s">
        <v>3106</v>
      </c>
      <c r="D1670" s="59" t="s">
        <v>100</v>
      </c>
      <c r="E1670" s="60">
        <v>1.0</v>
      </c>
      <c r="F1670" s="61"/>
      <c r="G1670" s="62">
        <f t="shared" si="186"/>
        <v>0</v>
      </c>
      <c r="O1670" s="17"/>
    </row>
    <row r="1671" ht="11.25" customHeight="1">
      <c r="A1671" s="19"/>
      <c r="B1671" s="57" t="s">
        <v>3107</v>
      </c>
      <c r="C1671" s="58" t="s">
        <v>3108</v>
      </c>
      <c r="D1671" s="59" t="s">
        <v>100</v>
      </c>
      <c r="E1671" s="60">
        <v>1.0</v>
      </c>
      <c r="F1671" s="61"/>
      <c r="G1671" s="62">
        <f t="shared" si="186"/>
        <v>0</v>
      </c>
      <c r="O1671" s="17"/>
    </row>
    <row r="1672" ht="11.25" customHeight="1">
      <c r="A1672" s="19"/>
      <c r="B1672" s="57" t="s">
        <v>3109</v>
      </c>
      <c r="C1672" s="58" t="s">
        <v>3110</v>
      </c>
      <c r="D1672" s="59" t="s">
        <v>100</v>
      </c>
      <c r="E1672" s="60">
        <v>1.0</v>
      </c>
      <c r="F1672" s="61"/>
      <c r="G1672" s="62">
        <f t="shared" si="186"/>
        <v>0</v>
      </c>
      <c r="O1672" s="17"/>
    </row>
    <row r="1673" ht="11.25" customHeight="1">
      <c r="A1673" s="19"/>
      <c r="B1673" s="57" t="s">
        <v>3111</v>
      </c>
      <c r="C1673" s="58" t="s">
        <v>3112</v>
      </c>
      <c r="D1673" s="59" t="s">
        <v>100</v>
      </c>
      <c r="E1673" s="60">
        <v>1.0</v>
      </c>
      <c r="F1673" s="61"/>
      <c r="G1673" s="62">
        <f t="shared" si="186"/>
        <v>0</v>
      </c>
      <c r="O1673" s="17"/>
    </row>
    <row r="1674" ht="11.25" customHeight="1">
      <c r="A1674" s="19"/>
      <c r="B1674" s="57" t="s">
        <v>3113</v>
      </c>
      <c r="C1674" s="58" t="s">
        <v>3114</v>
      </c>
      <c r="D1674" s="59" t="s">
        <v>100</v>
      </c>
      <c r="E1674" s="60">
        <v>1.0</v>
      </c>
      <c r="F1674" s="61"/>
      <c r="G1674" s="62">
        <f t="shared" si="186"/>
        <v>0</v>
      </c>
      <c r="O1674" s="17"/>
    </row>
    <row r="1675" ht="11.25" customHeight="1">
      <c r="A1675" s="19"/>
      <c r="B1675" s="57" t="s">
        <v>3115</v>
      </c>
      <c r="C1675" s="58" t="s">
        <v>3116</v>
      </c>
      <c r="D1675" s="59" t="s">
        <v>100</v>
      </c>
      <c r="E1675" s="60">
        <v>1.0</v>
      </c>
      <c r="F1675" s="61"/>
      <c r="G1675" s="62">
        <f t="shared" si="186"/>
        <v>0</v>
      </c>
      <c r="O1675" s="17"/>
    </row>
    <row r="1676" ht="11.25" customHeight="1">
      <c r="A1676" s="19"/>
      <c r="B1676" s="57" t="s">
        <v>3117</v>
      </c>
      <c r="C1676" s="58" t="s">
        <v>3118</v>
      </c>
      <c r="D1676" s="59" t="s">
        <v>100</v>
      </c>
      <c r="E1676" s="60">
        <v>1.0</v>
      </c>
      <c r="F1676" s="61"/>
      <c r="G1676" s="62">
        <f t="shared" si="186"/>
        <v>0</v>
      </c>
      <c r="O1676" s="17"/>
    </row>
    <row r="1677" ht="11.25" customHeight="1">
      <c r="A1677" s="19"/>
      <c r="B1677" s="57" t="s">
        <v>3119</v>
      </c>
      <c r="C1677" s="58" t="s">
        <v>3120</v>
      </c>
      <c r="D1677" s="59" t="s">
        <v>100</v>
      </c>
      <c r="E1677" s="60">
        <v>1.0</v>
      </c>
      <c r="F1677" s="61"/>
      <c r="G1677" s="62">
        <f t="shared" si="186"/>
        <v>0</v>
      </c>
      <c r="O1677" s="17"/>
    </row>
    <row r="1678" ht="11.25" customHeight="1">
      <c r="A1678" s="19"/>
      <c r="B1678" s="57" t="s">
        <v>3121</v>
      </c>
      <c r="C1678" s="58" t="s">
        <v>3122</v>
      </c>
      <c r="D1678" s="59" t="s">
        <v>100</v>
      </c>
      <c r="E1678" s="60">
        <v>1.0</v>
      </c>
      <c r="F1678" s="61"/>
      <c r="G1678" s="62">
        <f t="shared" si="186"/>
        <v>0</v>
      </c>
      <c r="O1678" s="17"/>
    </row>
    <row r="1679" ht="11.25" customHeight="1">
      <c r="A1679" s="19"/>
      <c r="B1679" s="57" t="s">
        <v>3123</v>
      </c>
      <c r="C1679" s="58" t="s">
        <v>3124</v>
      </c>
      <c r="D1679" s="59" t="s">
        <v>100</v>
      </c>
      <c r="E1679" s="60">
        <v>1.0</v>
      </c>
      <c r="F1679" s="61"/>
      <c r="G1679" s="62">
        <f t="shared" si="186"/>
        <v>0</v>
      </c>
      <c r="O1679" s="17"/>
    </row>
    <row r="1680" ht="11.25" customHeight="1">
      <c r="A1680" s="19"/>
      <c r="B1680" s="57" t="s">
        <v>3125</v>
      </c>
      <c r="C1680" s="58" t="s">
        <v>3126</v>
      </c>
      <c r="D1680" s="59" t="s">
        <v>100</v>
      </c>
      <c r="E1680" s="60">
        <v>1.0</v>
      </c>
      <c r="F1680" s="61"/>
      <c r="G1680" s="62">
        <f t="shared" si="186"/>
        <v>0</v>
      </c>
      <c r="O1680" s="17"/>
    </row>
    <row r="1681" ht="11.25" customHeight="1">
      <c r="A1681" s="19"/>
      <c r="B1681" s="57" t="s">
        <v>3127</v>
      </c>
      <c r="C1681" s="58" t="s">
        <v>3128</v>
      </c>
      <c r="D1681" s="59" t="s">
        <v>100</v>
      </c>
      <c r="E1681" s="60">
        <v>1.0</v>
      </c>
      <c r="F1681" s="61"/>
      <c r="G1681" s="62">
        <f t="shared" si="186"/>
        <v>0</v>
      </c>
      <c r="O1681" s="17"/>
    </row>
    <row r="1682" ht="11.25" customHeight="1">
      <c r="A1682" s="19"/>
      <c r="B1682" s="57" t="s">
        <v>3129</v>
      </c>
      <c r="C1682" s="58" t="s">
        <v>3130</v>
      </c>
      <c r="D1682" s="59" t="s">
        <v>100</v>
      </c>
      <c r="E1682" s="60">
        <v>1.0</v>
      </c>
      <c r="F1682" s="61"/>
      <c r="G1682" s="62">
        <f t="shared" si="186"/>
        <v>0</v>
      </c>
      <c r="O1682" s="17"/>
    </row>
    <row r="1683" ht="11.25" customHeight="1">
      <c r="A1683" s="19"/>
      <c r="B1683" s="57" t="s">
        <v>3131</v>
      </c>
      <c r="C1683" s="58" t="s">
        <v>3132</v>
      </c>
      <c r="D1683" s="59" t="s">
        <v>100</v>
      </c>
      <c r="E1683" s="60">
        <v>1.0</v>
      </c>
      <c r="F1683" s="61"/>
      <c r="G1683" s="62">
        <f t="shared" si="186"/>
        <v>0</v>
      </c>
      <c r="O1683" s="17"/>
    </row>
    <row r="1684" ht="11.25" customHeight="1">
      <c r="A1684" s="19"/>
      <c r="B1684" s="57" t="s">
        <v>3133</v>
      </c>
      <c r="C1684" s="58" t="s">
        <v>3134</v>
      </c>
      <c r="D1684" s="59" t="s">
        <v>100</v>
      </c>
      <c r="E1684" s="60">
        <v>1.0</v>
      </c>
      <c r="F1684" s="61"/>
      <c r="G1684" s="62">
        <f t="shared" si="186"/>
        <v>0</v>
      </c>
      <c r="O1684" s="17"/>
    </row>
    <row r="1685" ht="11.25" customHeight="1">
      <c r="A1685" s="19"/>
      <c r="B1685" s="57" t="s">
        <v>3135</v>
      </c>
      <c r="C1685" s="58" t="s">
        <v>3136</v>
      </c>
      <c r="D1685" s="59" t="s">
        <v>100</v>
      </c>
      <c r="E1685" s="60">
        <v>1.0</v>
      </c>
      <c r="F1685" s="61"/>
      <c r="G1685" s="62">
        <f t="shared" si="186"/>
        <v>0</v>
      </c>
      <c r="O1685" s="17"/>
    </row>
    <row r="1686" ht="11.25" customHeight="1">
      <c r="A1686" s="19"/>
      <c r="B1686" s="57" t="s">
        <v>3137</v>
      </c>
      <c r="C1686" s="58" t="s">
        <v>3138</v>
      </c>
      <c r="D1686" s="59" t="s">
        <v>100</v>
      </c>
      <c r="E1686" s="60">
        <v>1.0</v>
      </c>
      <c r="F1686" s="61"/>
      <c r="G1686" s="62">
        <f t="shared" si="186"/>
        <v>0</v>
      </c>
      <c r="O1686" s="17"/>
    </row>
    <row r="1687" ht="11.25" customHeight="1">
      <c r="A1687" s="19"/>
      <c r="B1687" s="57" t="s">
        <v>3139</v>
      </c>
      <c r="C1687" s="58" t="s">
        <v>3140</v>
      </c>
      <c r="D1687" s="59" t="s">
        <v>100</v>
      </c>
      <c r="E1687" s="60">
        <v>1.0</v>
      </c>
      <c r="F1687" s="61"/>
      <c r="G1687" s="62">
        <f t="shared" si="186"/>
        <v>0</v>
      </c>
      <c r="O1687" s="17"/>
    </row>
    <row r="1688" ht="11.25" customHeight="1">
      <c r="A1688" s="19"/>
      <c r="B1688" s="57" t="s">
        <v>3141</v>
      </c>
      <c r="C1688" s="58" t="s">
        <v>3142</v>
      </c>
      <c r="D1688" s="59" t="s">
        <v>100</v>
      </c>
      <c r="E1688" s="60">
        <v>1.0</v>
      </c>
      <c r="F1688" s="61"/>
      <c r="G1688" s="62">
        <f t="shared" si="186"/>
        <v>0</v>
      </c>
      <c r="O1688" s="17"/>
    </row>
    <row r="1689" ht="11.25" customHeight="1">
      <c r="A1689" s="19"/>
      <c r="B1689" s="57" t="s">
        <v>3143</v>
      </c>
      <c r="C1689" s="58" t="s">
        <v>3144</v>
      </c>
      <c r="D1689" s="59" t="s">
        <v>100</v>
      </c>
      <c r="E1689" s="60">
        <v>1.0</v>
      </c>
      <c r="F1689" s="61"/>
      <c r="G1689" s="62">
        <f t="shared" si="186"/>
        <v>0</v>
      </c>
      <c r="O1689" s="17"/>
    </row>
    <row r="1690" ht="11.25" customHeight="1">
      <c r="A1690" s="19"/>
      <c r="B1690" s="57" t="s">
        <v>3145</v>
      </c>
      <c r="C1690" s="58" t="s">
        <v>3146</v>
      </c>
      <c r="D1690" s="59" t="s">
        <v>100</v>
      </c>
      <c r="E1690" s="60">
        <v>1.0</v>
      </c>
      <c r="F1690" s="61"/>
      <c r="G1690" s="62">
        <f t="shared" si="186"/>
        <v>0</v>
      </c>
      <c r="O1690" s="17"/>
    </row>
    <row r="1691" ht="11.25" customHeight="1">
      <c r="A1691" s="19"/>
      <c r="B1691" s="57" t="s">
        <v>3147</v>
      </c>
      <c r="C1691" s="58" t="s">
        <v>3148</v>
      </c>
      <c r="D1691" s="59" t="s">
        <v>100</v>
      </c>
      <c r="E1691" s="60">
        <v>1.0</v>
      </c>
      <c r="F1691" s="61"/>
      <c r="G1691" s="62">
        <f t="shared" si="186"/>
        <v>0</v>
      </c>
      <c r="O1691" s="17"/>
    </row>
    <row r="1692" ht="11.25" customHeight="1">
      <c r="A1692" s="19"/>
      <c r="B1692" s="57" t="s">
        <v>3149</v>
      </c>
      <c r="C1692" s="58" t="s">
        <v>3150</v>
      </c>
      <c r="D1692" s="59" t="s">
        <v>100</v>
      </c>
      <c r="E1692" s="60">
        <v>1.0</v>
      </c>
      <c r="F1692" s="61"/>
      <c r="G1692" s="62">
        <f t="shared" si="186"/>
        <v>0</v>
      </c>
      <c r="O1692" s="17"/>
    </row>
    <row r="1693" ht="11.25" customHeight="1">
      <c r="A1693" s="19"/>
      <c r="B1693" s="57" t="s">
        <v>3151</v>
      </c>
      <c r="C1693" s="58" t="s">
        <v>3152</v>
      </c>
      <c r="D1693" s="59" t="s">
        <v>100</v>
      </c>
      <c r="E1693" s="60">
        <v>1.0</v>
      </c>
      <c r="F1693" s="61"/>
      <c r="G1693" s="62">
        <f t="shared" si="186"/>
        <v>0</v>
      </c>
      <c r="O1693" s="17"/>
    </row>
    <row r="1694" ht="11.25" customHeight="1">
      <c r="A1694" s="45"/>
      <c r="B1694" s="46" t="s">
        <v>3153</v>
      </c>
      <c r="C1694" s="47" t="s">
        <v>3154</v>
      </c>
      <c r="D1694" s="48"/>
      <c r="E1694" s="49"/>
      <c r="F1694" s="49"/>
      <c r="G1694" s="50">
        <f>SUM(G1695:G1758)</f>
        <v>0</v>
      </c>
      <c r="O1694" s="17"/>
    </row>
    <row r="1695" ht="11.25" customHeight="1">
      <c r="A1695" s="19"/>
      <c r="B1695" s="57" t="s">
        <v>3155</v>
      </c>
      <c r="C1695" s="58" t="s">
        <v>3156</v>
      </c>
      <c r="D1695" s="59" t="s">
        <v>100</v>
      </c>
      <c r="E1695" s="60">
        <v>1.0</v>
      </c>
      <c r="F1695" s="61"/>
      <c r="G1695" s="62">
        <f t="shared" ref="G1695:G1758" si="187">ROUND(E1695*F1695,2)</f>
        <v>0</v>
      </c>
      <c r="O1695" s="17"/>
    </row>
    <row r="1696" ht="11.25" customHeight="1">
      <c r="A1696" s="19"/>
      <c r="B1696" s="57" t="s">
        <v>3157</v>
      </c>
      <c r="C1696" s="58" t="s">
        <v>3158</v>
      </c>
      <c r="D1696" s="59" t="s">
        <v>100</v>
      </c>
      <c r="E1696" s="60">
        <v>1.0</v>
      </c>
      <c r="F1696" s="61"/>
      <c r="G1696" s="62">
        <f t="shared" si="187"/>
        <v>0</v>
      </c>
      <c r="O1696" s="17"/>
    </row>
    <row r="1697" ht="11.25" customHeight="1">
      <c r="A1697" s="19"/>
      <c r="B1697" s="57" t="s">
        <v>3159</v>
      </c>
      <c r="C1697" s="58" t="s">
        <v>3160</v>
      </c>
      <c r="D1697" s="59" t="s">
        <v>100</v>
      </c>
      <c r="E1697" s="60">
        <v>1.0</v>
      </c>
      <c r="F1697" s="61"/>
      <c r="G1697" s="62">
        <f t="shared" si="187"/>
        <v>0</v>
      </c>
      <c r="O1697" s="17"/>
    </row>
    <row r="1698" ht="11.25" customHeight="1">
      <c r="A1698" s="19"/>
      <c r="B1698" s="57" t="s">
        <v>3161</v>
      </c>
      <c r="C1698" s="58" t="s">
        <v>3162</v>
      </c>
      <c r="D1698" s="59" t="s">
        <v>100</v>
      </c>
      <c r="E1698" s="60">
        <v>1.0</v>
      </c>
      <c r="F1698" s="61"/>
      <c r="G1698" s="62">
        <f t="shared" si="187"/>
        <v>0</v>
      </c>
      <c r="O1698" s="17"/>
    </row>
    <row r="1699" ht="11.25" customHeight="1">
      <c r="A1699" s="19"/>
      <c r="B1699" s="57" t="s">
        <v>3163</v>
      </c>
      <c r="C1699" s="58" t="s">
        <v>3164</v>
      </c>
      <c r="D1699" s="59" t="s">
        <v>100</v>
      </c>
      <c r="E1699" s="60">
        <v>1.0</v>
      </c>
      <c r="F1699" s="61"/>
      <c r="G1699" s="62">
        <f t="shared" si="187"/>
        <v>0</v>
      </c>
      <c r="O1699" s="17"/>
    </row>
    <row r="1700" ht="11.25" customHeight="1">
      <c r="A1700" s="19"/>
      <c r="B1700" s="57" t="s">
        <v>3165</v>
      </c>
      <c r="C1700" s="58" t="s">
        <v>3166</v>
      </c>
      <c r="D1700" s="59" t="s">
        <v>100</v>
      </c>
      <c r="E1700" s="60">
        <v>1.0</v>
      </c>
      <c r="F1700" s="61"/>
      <c r="G1700" s="62">
        <f t="shared" si="187"/>
        <v>0</v>
      </c>
      <c r="O1700" s="17"/>
    </row>
    <row r="1701" ht="11.25" customHeight="1">
      <c r="A1701" s="19"/>
      <c r="B1701" s="57" t="s">
        <v>3167</v>
      </c>
      <c r="C1701" s="58" t="s">
        <v>3168</v>
      </c>
      <c r="D1701" s="59" t="s">
        <v>100</v>
      </c>
      <c r="E1701" s="60">
        <v>1.0</v>
      </c>
      <c r="F1701" s="61"/>
      <c r="G1701" s="62">
        <f t="shared" si="187"/>
        <v>0</v>
      </c>
      <c r="O1701" s="17"/>
    </row>
    <row r="1702" ht="11.25" customHeight="1">
      <c r="A1702" s="19"/>
      <c r="B1702" s="57" t="s">
        <v>3169</v>
      </c>
      <c r="C1702" s="58" t="s">
        <v>3170</v>
      </c>
      <c r="D1702" s="59" t="s">
        <v>100</v>
      </c>
      <c r="E1702" s="60">
        <v>1.0</v>
      </c>
      <c r="F1702" s="61"/>
      <c r="G1702" s="62">
        <f t="shared" si="187"/>
        <v>0</v>
      </c>
      <c r="O1702" s="17"/>
    </row>
    <row r="1703" ht="11.25" customHeight="1">
      <c r="A1703" s="19"/>
      <c r="B1703" s="57" t="s">
        <v>3171</v>
      </c>
      <c r="C1703" s="58" t="s">
        <v>3172</v>
      </c>
      <c r="D1703" s="59" t="s">
        <v>100</v>
      </c>
      <c r="E1703" s="60">
        <v>1.0</v>
      </c>
      <c r="F1703" s="61"/>
      <c r="G1703" s="62">
        <f t="shared" si="187"/>
        <v>0</v>
      </c>
      <c r="O1703" s="17"/>
    </row>
    <row r="1704" ht="11.25" customHeight="1">
      <c r="A1704" s="19"/>
      <c r="B1704" s="57" t="s">
        <v>3173</v>
      </c>
      <c r="C1704" s="58" t="s">
        <v>3174</v>
      </c>
      <c r="D1704" s="59" t="s">
        <v>100</v>
      </c>
      <c r="E1704" s="60">
        <v>1.0</v>
      </c>
      <c r="F1704" s="61"/>
      <c r="G1704" s="62">
        <f t="shared" si="187"/>
        <v>0</v>
      </c>
      <c r="O1704" s="17"/>
    </row>
    <row r="1705" ht="11.25" customHeight="1">
      <c r="A1705" s="19"/>
      <c r="B1705" s="57" t="s">
        <v>3175</v>
      </c>
      <c r="C1705" s="58" t="s">
        <v>3176</v>
      </c>
      <c r="D1705" s="59" t="s">
        <v>100</v>
      </c>
      <c r="E1705" s="60">
        <v>1.0</v>
      </c>
      <c r="F1705" s="61"/>
      <c r="G1705" s="62">
        <f t="shared" si="187"/>
        <v>0</v>
      </c>
      <c r="O1705" s="17"/>
    </row>
    <row r="1706" ht="11.25" customHeight="1">
      <c r="A1706" s="19"/>
      <c r="B1706" s="57" t="s">
        <v>3177</v>
      </c>
      <c r="C1706" s="58" t="s">
        <v>3178</v>
      </c>
      <c r="D1706" s="59" t="s">
        <v>100</v>
      </c>
      <c r="E1706" s="60">
        <v>1.0</v>
      </c>
      <c r="F1706" s="61"/>
      <c r="G1706" s="62">
        <f t="shared" si="187"/>
        <v>0</v>
      </c>
      <c r="O1706" s="17"/>
    </row>
    <row r="1707" ht="11.25" customHeight="1">
      <c r="A1707" s="19"/>
      <c r="B1707" s="57" t="s">
        <v>3179</v>
      </c>
      <c r="C1707" s="58" t="s">
        <v>3180</v>
      </c>
      <c r="D1707" s="59" t="s">
        <v>100</v>
      </c>
      <c r="E1707" s="60">
        <v>1.0</v>
      </c>
      <c r="F1707" s="61"/>
      <c r="G1707" s="62">
        <f t="shared" si="187"/>
        <v>0</v>
      </c>
      <c r="O1707" s="17"/>
    </row>
    <row r="1708" ht="11.25" customHeight="1">
      <c r="A1708" s="19"/>
      <c r="B1708" s="57" t="s">
        <v>3181</v>
      </c>
      <c r="C1708" s="58" t="s">
        <v>3182</v>
      </c>
      <c r="D1708" s="59" t="s">
        <v>100</v>
      </c>
      <c r="E1708" s="60">
        <v>1.0</v>
      </c>
      <c r="F1708" s="61"/>
      <c r="G1708" s="62">
        <f t="shared" si="187"/>
        <v>0</v>
      </c>
      <c r="O1708" s="17"/>
    </row>
    <row r="1709" ht="11.25" customHeight="1">
      <c r="A1709" s="19"/>
      <c r="B1709" s="57" t="s">
        <v>3183</v>
      </c>
      <c r="C1709" s="58" t="s">
        <v>3184</v>
      </c>
      <c r="D1709" s="59" t="s">
        <v>100</v>
      </c>
      <c r="E1709" s="60">
        <v>1.0</v>
      </c>
      <c r="F1709" s="61"/>
      <c r="G1709" s="62">
        <f t="shared" si="187"/>
        <v>0</v>
      </c>
      <c r="O1709" s="17"/>
    </row>
    <row r="1710" ht="11.25" customHeight="1">
      <c r="A1710" s="19"/>
      <c r="B1710" s="57" t="s">
        <v>3185</v>
      </c>
      <c r="C1710" s="58" t="s">
        <v>3186</v>
      </c>
      <c r="D1710" s="59" t="s">
        <v>100</v>
      </c>
      <c r="E1710" s="60">
        <v>1.0</v>
      </c>
      <c r="F1710" s="61"/>
      <c r="G1710" s="62">
        <f t="shared" si="187"/>
        <v>0</v>
      </c>
      <c r="O1710" s="17"/>
    </row>
    <row r="1711" ht="11.25" customHeight="1">
      <c r="A1711" s="19"/>
      <c r="B1711" s="57" t="s">
        <v>3187</v>
      </c>
      <c r="C1711" s="58" t="s">
        <v>3188</v>
      </c>
      <c r="D1711" s="59" t="s">
        <v>100</v>
      </c>
      <c r="E1711" s="60">
        <v>1.0</v>
      </c>
      <c r="F1711" s="61"/>
      <c r="G1711" s="62">
        <f t="shared" si="187"/>
        <v>0</v>
      </c>
      <c r="O1711" s="17"/>
    </row>
    <row r="1712" ht="11.25" customHeight="1">
      <c r="A1712" s="19"/>
      <c r="B1712" s="57" t="s">
        <v>3189</v>
      </c>
      <c r="C1712" s="58" t="s">
        <v>3190</v>
      </c>
      <c r="D1712" s="59" t="s">
        <v>100</v>
      </c>
      <c r="E1712" s="60">
        <v>1.0</v>
      </c>
      <c r="F1712" s="61"/>
      <c r="G1712" s="62">
        <f t="shared" si="187"/>
        <v>0</v>
      </c>
      <c r="O1712" s="17"/>
    </row>
    <row r="1713" ht="11.25" customHeight="1">
      <c r="A1713" s="19"/>
      <c r="B1713" s="57" t="s">
        <v>3191</v>
      </c>
      <c r="C1713" s="58" t="s">
        <v>3192</v>
      </c>
      <c r="D1713" s="59" t="s">
        <v>100</v>
      </c>
      <c r="E1713" s="60">
        <v>1.0</v>
      </c>
      <c r="F1713" s="61"/>
      <c r="G1713" s="62">
        <f t="shared" si="187"/>
        <v>0</v>
      </c>
      <c r="O1713" s="17"/>
    </row>
    <row r="1714" ht="11.25" customHeight="1">
      <c r="A1714" s="19"/>
      <c r="B1714" s="57" t="s">
        <v>3193</v>
      </c>
      <c r="C1714" s="58" t="s">
        <v>3194</v>
      </c>
      <c r="D1714" s="59" t="s">
        <v>100</v>
      </c>
      <c r="E1714" s="60">
        <v>1.0</v>
      </c>
      <c r="F1714" s="61"/>
      <c r="G1714" s="62">
        <f t="shared" si="187"/>
        <v>0</v>
      </c>
      <c r="O1714" s="17"/>
    </row>
    <row r="1715" ht="11.25" customHeight="1">
      <c r="A1715" s="19"/>
      <c r="B1715" s="57" t="s">
        <v>3195</v>
      </c>
      <c r="C1715" s="58" t="s">
        <v>3196</v>
      </c>
      <c r="D1715" s="59" t="s">
        <v>100</v>
      </c>
      <c r="E1715" s="60">
        <v>1.0</v>
      </c>
      <c r="F1715" s="61"/>
      <c r="G1715" s="62">
        <f t="shared" si="187"/>
        <v>0</v>
      </c>
      <c r="O1715" s="17"/>
    </row>
    <row r="1716" ht="11.25" customHeight="1">
      <c r="A1716" s="19"/>
      <c r="B1716" s="57" t="s">
        <v>3197</v>
      </c>
      <c r="C1716" s="58" t="s">
        <v>3198</v>
      </c>
      <c r="D1716" s="59" t="s">
        <v>100</v>
      </c>
      <c r="E1716" s="60">
        <v>1.0</v>
      </c>
      <c r="F1716" s="61"/>
      <c r="G1716" s="62">
        <f t="shared" si="187"/>
        <v>0</v>
      </c>
      <c r="O1716" s="17"/>
    </row>
    <row r="1717" ht="11.25" customHeight="1">
      <c r="A1717" s="19"/>
      <c r="B1717" s="57" t="s">
        <v>3199</v>
      </c>
      <c r="C1717" s="58" t="s">
        <v>3200</v>
      </c>
      <c r="D1717" s="59" t="s">
        <v>100</v>
      </c>
      <c r="E1717" s="60">
        <v>1.0</v>
      </c>
      <c r="F1717" s="61"/>
      <c r="G1717" s="62">
        <f t="shared" si="187"/>
        <v>0</v>
      </c>
      <c r="O1717" s="17"/>
    </row>
    <row r="1718" ht="11.25" customHeight="1">
      <c r="A1718" s="19"/>
      <c r="B1718" s="57" t="s">
        <v>3201</v>
      </c>
      <c r="C1718" s="58" t="s">
        <v>3202</v>
      </c>
      <c r="D1718" s="59" t="s">
        <v>100</v>
      </c>
      <c r="E1718" s="60">
        <v>1.0</v>
      </c>
      <c r="F1718" s="61"/>
      <c r="G1718" s="62">
        <f t="shared" si="187"/>
        <v>0</v>
      </c>
      <c r="O1718" s="17"/>
    </row>
    <row r="1719" ht="11.25" customHeight="1">
      <c r="A1719" s="19"/>
      <c r="B1719" s="57" t="s">
        <v>3203</v>
      </c>
      <c r="C1719" s="58" t="s">
        <v>3204</v>
      </c>
      <c r="D1719" s="59" t="s">
        <v>100</v>
      </c>
      <c r="E1719" s="60">
        <v>1.0</v>
      </c>
      <c r="F1719" s="61"/>
      <c r="G1719" s="62">
        <f t="shared" si="187"/>
        <v>0</v>
      </c>
      <c r="O1719" s="17"/>
    </row>
    <row r="1720" ht="11.25" customHeight="1">
      <c r="A1720" s="19"/>
      <c r="B1720" s="57" t="s">
        <v>3205</v>
      </c>
      <c r="C1720" s="58" t="s">
        <v>3206</v>
      </c>
      <c r="D1720" s="59" t="s">
        <v>100</v>
      </c>
      <c r="E1720" s="60">
        <v>1.0</v>
      </c>
      <c r="F1720" s="61"/>
      <c r="G1720" s="62">
        <f t="shared" si="187"/>
        <v>0</v>
      </c>
      <c r="O1720" s="17"/>
    </row>
    <row r="1721" ht="11.25" customHeight="1">
      <c r="A1721" s="19"/>
      <c r="B1721" s="57" t="s">
        <v>3207</v>
      </c>
      <c r="C1721" s="58" t="s">
        <v>3208</v>
      </c>
      <c r="D1721" s="59" t="s">
        <v>100</v>
      </c>
      <c r="E1721" s="60">
        <v>1.0</v>
      </c>
      <c r="F1721" s="61"/>
      <c r="G1721" s="62">
        <f t="shared" si="187"/>
        <v>0</v>
      </c>
      <c r="O1721" s="17"/>
    </row>
    <row r="1722" ht="11.25" customHeight="1">
      <c r="A1722" s="19"/>
      <c r="B1722" s="57" t="s">
        <v>3209</v>
      </c>
      <c r="C1722" s="58" t="s">
        <v>3210</v>
      </c>
      <c r="D1722" s="59" t="s">
        <v>100</v>
      </c>
      <c r="E1722" s="60">
        <v>1.0</v>
      </c>
      <c r="F1722" s="61"/>
      <c r="G1722" s="62">
        <f t="shared" si="187"/>
        <v>0</v>
      </c>
      <c r="O1722" s="17"/>
    </row>
    <row r="1723" ht="11.25" customHeight="1">
      <c r="A1723" s="19"/>
      <c r="B1723" s="57" t="s">
        <v>3211</v>
      </c>
      <c r="C1723" s="58" t="s">
        <v>3212</v>
      </c>
      <c r="D1723" s="59" t="s">
        <v>100</v>
      </c>
      <c r="E1723" s="60">
        <v>1.0</v>
      </c>
      <c r="F1723" s="61"/>
      <c r="G1723" s="62">
        <f t="shared" si="187"/>
        <v>0</v>
      </c>
      <c r="O1723" s="17"/>
    </row>
    <row r="1724" ht="11.25" customHeight="1">
      <c r="A1724" s="19"/>
      <c r="B1724" s="57" t="s">
        <v>3213</v>
      </c>
      <c r="C1724" s="58" t="s">
        <v>3214</v>
      </c>
      <c r="D1724" s="59" t="s">
        <v>100</v>
      </c>
      <c r="E1724" s="60">
        <v>1.0</v>
      </c>
      <c r="F1724" s="61"/>
      <c r="G1724" s="62">
        <f t="shared" si="187"/>
        <v>0</v>
      </c>
      <c r="O1724" s="17"/>
    </row>
    <row r="1725" ht="11.25" customHeight="1">
      <c r="A1725" s="19"/>
      <c r="B1725" s="57" t="s">
        <v>3215</v>
      </c>
      <c r="C1725" s="58" t="s">
        <v>3216</v>
      </c>
      <c r="D1725" s="59" t="s">
        <v>100</v>
      </c>
      <c r="E1725" s="60">
        <v>1.0</v>
      </c>
      <c r="F1725" s="61"/>
      <c r="G1725" s="62">
        <f t="shared" si="187"/>
        <v>0</v>
      </c>
      <c r="O1725" s="17"/>
    </row>
    <row r="1726" ht="11.25" customHeight="1">
      <c r="A1726" s="19"/>
      <c r="B1726" s="57" t="s">
        <v>3217</v>
      </c>
      <c r="C1726" s="58" t="s">
        <v>3218</v>
      </c>
      <c r="D1726" s="59" t="s">
        <v>100</v>
      </c>
      <c r="E1726" s="60">
        <v>1.0</v>
      </c>
      <c r="F1726" s="61"/>
      <c r="G1726" s="62">
        <f t="shared" si="187"/>
        <v>0</v>
      </c>
      <c r="O1726" s="17"/>
    </row>
    <row r="1727" ht="11.25" customHeight="1">
      <c r="A1727" s="19"/>
      <c r="B1727" s="57" t="s">
        <v>3219</v>
      </c>
      <c r="C1727" s="58" t="s">
        <v>3220</v>
      </c>
      <c r="D1727" s="59" t="s">
        <v>100</v>
      </c>
      <c r="E1727" s="60">
        <v>1.0</v>
      </c>
      <c r="F1727" s="61"/>
      <c r="G1727" s="62">
        <f t="shared" si="187"/>
        <v>0</v>
      </c>
      <c r="O1727" s="17"/>
    </row>
    <row r="1728" ht="11.25" customHeight="1">
      <c r="A1728" s="19"/>
      <c r="B1728" s="57" t="s">
        <v>3221</v>
      </c>
      <c r="C1728" s="58" t="s">
        <v>3222</v>
      </c>
      <c r="D1728" s="59" t="s">
        <v>100</v>
      </c>
      <c r="E1728" s="60">
        <v>1.0</v>
      </c>
      <c r="F1728" s="61"/>
      <c r="G1728" s="62">
        <f t="shared" si="187"/>
        <v>0</v>
      </c>
      <c r="O1728" s="17"/>
    </row>
    <row r="1729" ht="11.25" customHeight="1">
      <c r="A1729" s="19"/>
      <c r="B1729" s="57" t="s">
        <v>3223</v>
      </c>
      <c r="C1729" s="58" t="s">
        <v>3224</v>
      </c>
      <c r="D1729" s="59" t="s">
        <v>100</v>
      </c>
      <c r="E1729" s="60">
        <v>1.0</v>
      </c>
      <c r="F1729" s="61"/>
      <c r="G1729" s="62">
        <f t="shared" si="187"/>
        <v>0</v>
      </c>
      <c r="O1729" s="17"/>
    </row>
    <row r="1730" ht="11.25" customHeight="1">
      <c r="A1730" s="19"/>
      <c r="B1730" s="57" t="s">
        <v>3225</v>
      </c>
      <c r="C1730" s="58" t="s">
        <v>3226</v>
      </c>
      <c r="D1730" s="59" t="s">
        <v>100</v>
      </c>
      <c r="E1730" s="60">
        <v>1.0</v>
      </c>
      <c r="F1730" s="61"/>
      <c r="G1730" s="62">
        <f t="shared" si="187"/>
        <v>0</v>
      </c>
      <c r="O1730" s="17"/>
    </row>
    <row r="1731" ht="11.25" customHeight="1">
      <c r="A1731" s="19"/>
      <c r="B1731" s="57" t="s">
        <v>3227</v>
      </c>
      <c r="C1731" s="58" t="s">
        <v>3228</v>
      </c>
      <c r="D1731" s="59" t="s">
        <v>100</v>
      </c>
      <c r="E1731" s="60">
        <v>1.0</v>
      </c>
      <c r="F1731" s="61"/>
      <c r="G1731" s="62">
        <f t="shared" si="187"/>
        <v>0</v>
      </c>
      <c r="O1731" s="17"/>
    </row>
    <row r="1732" ht="11.25" customHeight="1">
      <c r="A1732" s="19"/>
      <c r="B1732" s="57" t="s">
        <v>3229</v>
      </c>
      <c r="C1732" s="58" t="s">
        <v>3230</v>
      </c>
      <c r="D1732" s="59" t="s">
        <v>100</v>
      </c>
      <c r="E1732" s="60">
        <v>1.0</v>
      </c>
      <c r="F1732" s="61"/>
      <c r="G1732" s="62">
        <f t="shared" si="187"/>
        <v>0</v>
      </c>
      <c r="O1732" s="17"/>
    </row>
    <row r="1733" ht="11.25" customHeight="1">
      <c r="A1733" s="19"/>
      <c r="B1733" s="57" t="s">
        <v>3231</v>
      </c>
      <c r="C1733" s="58" t="s">
        <v>3232</v>
      </c>
      <c r="D1733" s="59" t="s">
        <v>100</v>
      </c>
      <c r="E1733" s="60">
        <v>1.0</v>
      </c>
      <c r="F1733" s="61"/>
      <c r="G1733" s="62">
        <f t="shared" si="187"/>
        <v>0</v>
      </c>
      <c r="O1733" s="17"/>
    </row>
    <row r="1734" ht="11.25" customHeight="1">
      <c r="A1734" s="19"/>
      <c r="B1734" s="57" t="s">
        <v>3233</v>
      </c>
      <c r="C1734" s="58" t="s">
        <v>3234</v>
      </c>
      <c r="D1734" s="59" t="s">
        <v>100</v>
      </c>
      <c r="E1734" s="60">
        <v>1.0</v>
      </c>
      <c r="F1734" s="61"/>
      <c r="G1734" s="62">
        <f t="shared" si="187"/>
        <v>0</v>
      </c>
      <c r="O1734" s="17"/>
    </row>
    <row r="1735" ht="11.25" customHeight="1">
      <c r="A1735" s="19"/>
      <c r="B1735" s="57" t="s">
        <v>3235</v>
      </c>
      <c r="C1735" s="58" t="s">
        <v>3236</v>
      </c>
      <c r="D1735" s="59" t="s">
        <v>100</v>
      </c>
      <c r="E1735" s="60">
        <v>1.0</v>
      </c>
      <c r="F1735" s="61"/>
      <c r="G1735" s="62">
        <f t="shared" si="187"/>
        <v>0</v>
      </c>
      <c r="O1735" s="17"/>
    </row>
    <row r="1736" ht="11.25" customHeight="1">
      <c r="A1736" s="19"/>
      <c r="B1736" s="57" t="s">
        <v>3237</v>
      </c>
      <c r="C1736" s="58" t="s">
        <v>3238</v>
      </c>
      <c r="D1736" s="59" t="s">
        <v>100</v>
      </c>
      <c r="E1736" s="60">
        <v>1.0</v>
      </c>
      <c r="F1736" s="61"/>
      <c r="G1736" s="62">
        <f t="shared" si="187"/>
        <v>0</v>
      </c>
      <c r="O1736" s="17"/>
    </row>
    <row r="1737" ht="11.25" customHeight="1">
      <c r="A1737" s="19"/>
      <c r="B1737" s="57" t="s">
        <v>3239</v>
      </c>
      <c r="C1737" s="58" t="s">
        <v>3240</v>
      </c>
      <c r="D1737" s="59" t="s">
        <v>100</v>
      </c>
      <c r="E1737" s="60">
        <v>1.0</v>
      </c>
      <c r="F1737" s="61"/>
      <c r="G1737" s="62">
        <f t="shared" si="187"/>
        <v>0</v>
      </c>
      <c r="O1737" s="17"/>
    </row>
    <row r="1738" ht="11.25" customHeight="1">
      <c r="A1738" s="19"/>
      <c r="B1738" s="57" t="s">
        <v>3241</v>
      </c>
      <c r="C1738" s="58" t="s">
        <v>3242</v>
      </c>
      <c r="D1738" s="59" t="s">
        <v>100</v>
      </c>
      <c r="E1738" s="60">
        <v>1.0</v>
      </c>
      <c r="F1738" s="61"/>
      <c r="G1738" s="62">
        <f t="shared" si="187"/>
        <v>0</v>
      </c>
      <c r="O1738" s="17"/>
    </row>
    <row r="1739" ht="11.25" customHeight="1">
      <c r="A1739" s="19"/>
      <c r="B1739" s="57" t="s">
        <v>3243</v>
      </c>
      <c r="C1739" s="58" t="s">
        <v>3244</v>
      </c>
      <c r="D1739" s="59" t="s">
        <v>100</v>
      </c>
      <c r="E1739" s="60">
        <v>1.0</v>
      </c>
      <c r="F1739" s="61"/>
      <c r="G1739" s="62">
        <f t="shared" si="187"/>
        <v>0</v>
      </c>
      <c r="O1739" s="17"/>
    </row>
    <row r="1740" ht="11.25" customHeight="1">
      <c r="A1740" s="19"/>
      <c r="B1740" s="57" t="s">
        <v>3245</v>
      </c>
      <c r="C1740" s="58" t="s">
        <v>3246</v>
      </c>
      <c r="D1740" s="59" t="s">
        <v>100</v>
      </c>
      <c r="E1740" s="60">
        <v>1.0</v>
      </c>
      <c r="F1740" s="61"/>
      <c r="G1740" s="62">
        <f t="shared" si="187"/>
        <v>0</v>
      </c>
      <c r="O1740" s="17"/>
    </row>
    <row r="1741" ht="11.25" customHeight="1">
      <c r="A1741" s="19"/>
      <c r="B1741" s="57" t="s">
        <v>3247</v>
      </c>
      <c r="C1741" s="58" t="s">
        <v>3248</v>
      </c>
      <c r="D1741" s="59" t="s">
        <v>100</v>
      </c>
      <c r="E1741" s="60">
        <v>1.0</v>
      </c>
      <c r="F1741" s="61"/>
      <c r="G1741" s="62">
        <f t="shared" si="187"/>
        <v>0</v>
      </c>
      <c r="O1741" s="17"/>
    </row>
    <row r="1742" ht="11.25" customHeight="1">
      <c r="A1742" s="19"/>
      <c r="B1742" s="57" t="s">
        <v>3249</v>
      </c>
      <c r="C1742" s="58" t="s">
        <v>3250</v>
      </c>
      <c r="D1742" s="59" t="s">
        <v>100</v>
      </c>
      <c r="E1742" s="60">
        <v>1.0</v>
      </c>
      <c r="F1742" s="61"/>
      <c r="G1742" s="62">
        <f t="shared" si="187"/>
        <v>0</v>
      </c>
      <c r="O1742" s="17"/>
    </row>
    <row r="1743" ht="11.25" customHeight="1">
      <c r="A1743" s="19"/>
      <c r="B1743" s="57" t="s">
        <v>3251</v>
      </c>
      <c r="C1743" s="58" t="s">
        <v>3252</v>
      </c>
      <c r="D1743" s="59" t="s">
        <v>100</v>
      </c>
      <c r="E1743" s="60">
        <v>1.0</v>
      </c>
      <c r="F1743" s="61"/>
      <c r="G1743" s="62">
        <f t="shared" si="187"/>
        <v>0</v>
      </c>
      <c r="O1743" s="17"/>
    </row>
    <row r="1744" ht="11.25" customHeight="1">
      <c r="A1744" s="19"/>
      <c r="B1744" s="57" t="s">
        <v>3253</v>
      </c>
      <c r="C1744" s="58" t="s">
        <v>3254</v>
      </c>
      <c r="D1744" s="59" t="s">
        <v>100</v>
      </c>
      <c r="E1744" s="60">
        <v>1.0</v>
      </c>
      <c r="F1744" s="61"/>
      <c r="G1744" s="62">
        <f t="shared" si="187"/>
        <v>0</v>
      </c>
      <c r="O1744" s="17"/>
    </row>
    <row r="1745" ht="11.25" customHeight="1">
      <c r="A1745" s="19"/>
      <c r="B1745" s="57" t="s">
        <v>3255</v>
      </c>
      <c r="C1745" s="58" t="s">
        <v>3256</v>
      </c>
      <c r="D1745" s="59" t="s">
        <v>100</v>
      </c>
      <c r="E1745" s="60">
        <v>1.0</v>
      </c>
      <c r="F1745" s="61"/>
      <c r="G1745" s="62">
        <f t="shared" si="187"/>
        <v>0</v>
      </c>
      <c r="O1745" s="17"/>
    </row>
    <row r="1746" ht="11.25" customHeight="1">
      <c r="A1746" s="19"/>
      <c r="B1746" s="57" t="s">
        <v>3257</v>
      </c>
      <c r="C1746" s="58" t="s">
        <v>3258</v>
      </c>
      <c r="D1746" s="59" t="s">
        <v>100</v>
      </c>
      <c r="E1746" s="60">
        <v>1.0</v>
      </c>
      <c r="F1746" s="61"/>
      <c r="G1746" s="62">
        <f t="shared" si="187"/>
        <v>0</v>
      </c>
      <c r="O1746" s="17"/>
    </row>
    <row r="1747" ht="11.25" customHeight="1">
      <c r="A1747" s="19"/>
      <c r="B1747" s="57" t="s">
        <v>3259</v>
      </c>
      <c r="C1747" s="58" t="s">
        <v>3260</v>
      </c>
      <c r="D1747" s="59" t="s">
        <v>100</v>
      </c>
      <c r="E1747" s="60">
        <v>1.0</v>
      </c>
      <c r="F1747" s="61"/>
      <c r="G1747" s="62">
        <f t="shared" si="187"/>
        <v>0</v>
      </c>
      <c r="O1747" s="17"/>
    </row>
    <row r="1748" ht="11.25" customHeight="1">
      <c r="A1748" s="19"/>
      <c r="B1748" s="57" t="s">
        <v>3261</v>
      </c>
      <c r="C1748" s="58" t="s">
        <v>3262</v>
      </c>
      <c r="D1748" s="59" t="s">
        <v>100</v>
      </c>
      <c r="E1748" s="60">
        <v>1.0</v>
      </c>
      <c r="F1748" s="61"/>
      <c r="G1748" s="62">
        <f t="shared" si="187"/>
        <v>0</v>
      </c>
      <c r="O1748" s="17"/>
    </row>
    <row r="1749" ht="11.25" customHeight="1">
      <c r="A1749" s="19"/>
      <c r="B1749" s="57" t="s">
        <v>3263</v>
      </c>
      <c r="C1749" s="58" t="s">
        <v>3264</v>
      </c>
      <c r="D1749" s="59" t="s">
        <v>100</v>
      </c>
      <c r="E1749" s="60">
        <v>1.0</v>
      </c>
      <c r="F1749" s="61"/>
      <c r="G1749" s="62">
        <f t="shared" si="187"/>
        <v>0</v>
      </c>
      <c r="O1749" s="17"/>
    </row>
    <row r="1750" ht="11.25" customHeight="1">
      <c r="A1750" s="19"/>
      <c r="B1750" s="57" t="s">
        <v>3265</v>
      </c>
      <c r="C1750" s="58" t="s">
        <v>3266</v>
      </c>
      <c r="D1750" s="59" t="s">
        <v>100</v>
      </c>
      <c r="E1750" s="60">
        <v>1.0</v>
      </c>
      <c r="F1750" s="61"/>
      <c r="G1750" s="62">
        <f t="shared" si="187"/>
        <v>0</v>
      </c>
      <c r="O1750" s="17"/>
    </row>
    <row r="1751" ht="11.25" customHeight="1">
      <c r="A1751" s="19"/>
      <c r="B1751" s="57" t="s">
        <v>3267</v>
      </c>
      <c r="C1751" s="58" t="s">
        <v>3268</v>
      </c>
      <c r="D1751" s="59" t="s">
        <v>100</v>
      </c>
      <c r="E1751" s="60">
        <v>1.0</v>
      </c>
      <c r="F1751" s="61"/>
      <c r="G1751" s="62">
        <f t="shared" si="187"/>
        <v>0</v>
      </c>
      <c r="O1751" s="17"/>
    </row>
    <row r="1752" ht="11.25" customHeight="1">
      <c r="A1752" s="19"/>
      <c r="B1752" s="57" t="s">
        <v>3269</v>
      </c>
      <c r="C1752" s="58" t="s">
        <v>3270</v>
      </c>
      <c r="D1752" s="59" t="s">
        <v>100</v>
      </c>
      <c r="E1752" s="60">
        <v>1.0</v>
      </c>
      <c r="F1752" s="61"/>
      <c r="G1752" s="62">
        <f t="shared" si="187"/>
        <v>0</v>
      </c>
      <c r="O1752" s="17"/>
    </row>
    <row r="1753" ht="11.25" customHeight="1">
      <c r="A1753" s="19"/>
      <c r="B1753" s="57" t="s">
        <v>3271</v>
      </c>
      <c r="C1753" s="58" t="s">
        <v>3272</v>
      </c>
      <c r="D1753" s="59" t="s">
        <v>100</v>
      </c>
      <c r="E1753" s="60">
        <v>1.0</v>
      </c>
      <c r="F1753" s="61"/>
      <c r="G1753" s="62">
        <f t="shared" si="187"/>
        <v>0</v>
      </c>
      <c r="O1753" s="17"/>
    </row>
    <row r="1754" ht="11.25" customHeight="1">
      <c r="A1754" s="19"/>
      <c r="B1754" s="57" t="s">
        <v>3273</v>
      </c>
      <c r="C1754" s="58" t="s">
        <v>3274</v>
      </c>
      <c r="D1754" s="59" t="s">
        <v>100</v>
      </c>
      <c r="E1754" s="60">
        <v>1.0</v>
      </c>
      <c r="F1754" s="61"/>
      <c r="G1754" s="62">
        <f t="shared" si="187"/>
        <v>0</v>
      </c>
      <c r="O1754" s="17"/>
    </row>
    <row r="1755" ht="11.25" customHeight="1">
      <c r="A1755" s="19"/>
      <c r="B1755" s="57" t="s">
        <v>3275</v>
      </c>
      <c r="C1755" s="58" t="s">
        <v>3276</v>
      </c>
      <c r="D1755" s="59" t="s">
        <v>100</v>
      </c>
      <c r="E1755" s="60">
        <v>1.0</v>
      </c>
      <c r="F1755" s="61"/>
      <c r="G1755" s="62">
        <f t="shared" si="187"/>
        <v>0</v>
      </c>
      <c r="O1755" s="17"/>
    </row>
    <row r="1756" ht="11.25" customHeight="1">
      <c r="A1756" s="19"/>
      <c r="B1756" s="57" t="s">
        <v>3277</v>
      </c>
      <c r="C1756" s="58" t="s">
        <v>3278</v>
      </c>
      <c r="D1756" s="59" t="s">
        <v>100</v>
      </c>
      <c r="E1756" s="60">
        <v>1.0</v>
      </c>
      <c r="F1756" s="61"/>
      <c r="G1756" s="62">
        <f t="shared" si="187"/>
        <v>0</v>
      </c>
      <c r="O1756" s="17"/>
    </row>
    <row r="1757" ht="11.25" customHeight="1">
      <c r="A1757" s="19"/>
      <c r="B1757" s="57" t="s">
        <v>3279</v>
      </c>
      <c r="C1757" s="58" t="s">
        <v>3280</v>
      </c>
      <c r="D1757" s="59" t="s">
        <v>100</v>
      </c>
      <c r="E1757" s="60">
        <v>1.0</v>
      </c>
      <c r="F1757" s="61"/>
      <c r="G1757" s="62">
        <f t="shared" si="187"/>
        <v>0</v>
      </c>
      <c r="O1757" s="17"/>
    </row>
    <row r="1758" ht="11.25" customHeight="1">
      <c r="A1758" s="19"/>
      <c r="B1758" s="57" t="s">
        <v>3281</v>
      </c>
      <c r="C1758" s="58" t="s">
        <v>3282</v>
      </c>
      <c r="D1758" s="59" t="s">
        <v>100</v>
      </c>
      <c r="E1758" s="60">
        <v>1.0</v>
      </c>
      <c r="F1758" s="61"/>
      <c r="G1758" s="62">
        <f t="shared" si="187"/>
        <v>0</v>
      </c>
      <c r="O1758" s="17"/>
    </row>
    <row r="1759" ht="11.25" customHeight="1">
      <c r="A1759" s="45"/>
      <c r="B1759" s="46" t="s">
        <v>3283</v>
      </c>
      <c r="C1759" s="47" t="s">
        <v>3284</v>
      </c>
      <c r="D1759" s="48"/>
      <c r="E1759" s="49"/>
      <c r="F1759" s="49"/>
      <c r="G1759" s="50">
        <f>SUM(G1760:G1797)</f>
        <v>0</v>
      </c>
      <c r="O1759" s="17"/>
    </row>
    <row r="1760" ht="11.25" customHeight="1">
      <c r="A1760" s="19"/>
      <c r="B1760" s="57" t="s">
        <v>3285</v>
      </c>
      <c r="C1760" s="58" t="s">
        <v>3286</v>
      </c>
      <c r="D1760" s="59" t="s">
        <v>100</v>
      </c>
      <c r="E1760" s="60">
        <v>1.0</v>
      </c>
      <c r="F1760" s="61"/>
      <c r="G1760" s="62">
        <f t="shared" ref="G1760:G1797" si="188">ROUND(E1760*F1760,2)</f>
        <v>0</v>
      </c>
      <c r="O1760" s="17"/>
    </row>
    <row r="1761" ht="11.25" customHeight="1">
      <c r="A1761" s="19"/>
      <c r="B1761" s="57" t="s">
        <v>3287</v>
      </c>
      <c r="C1761" s="58" t="s">
        <v>3288</v>
      </c>
      <c r="D1761" s="59" t="s">
        <v>100</v>
      </c>
      <c r="E1761" s="60">
        <v>1.0</v>
      </c>
      <c r="F1761" s="61"/>
      <c r="G1761" s="62">
        <f t="shared" si="188"/>
        <v>0</v>
      </c>
      <c r="O1761" s="17"/>
    </row>
    <row r="1762" ht="11.25" customHeight="1">
      <c r="A1762" s="19"/>
      <c r="B1762" s="57" t="s">
        <v>3289</v>
      </c>
      <c r="C1762" s="58" t="s">
        <v>3290</v>
      </c>
      <c r="D1762" s="59" t="s">
        <v>100</v>
      </c>
      <c r="E1762" s="60">
        <v>1.0</v>
      </c>
      <c r="F1762" s="61"/>
      <c r="G1762" s="62">
        <f t="shared" si="188"/>
        <v>0</v>
      </c>
      <c r="O1762" s="17"/>
    </row>
    <row r="1763" ht="11.25" customHeight="1">
      <c r="A1763" s="19"/>
      <c r="B1763" s="57" t="s">
        <v>3291</v>
      </c>
      <c r="C1763" s="58" t="s">
        <v>3292</v>
      </c>
      <c r="D1763" s="59" t="s">
        <v>100</v>
      </c>
      <c r="E1763" s="60">
        <v>1.0</v>
      </c>
      <c r="F1763" s="61"/>
      <c r="G1763" s="62">
        <f t="shared" si="188"/>
        <v>0</v>
      </c>
      <c r="O1763" s="17"/>
    </row>
    <row r="1764" ht="11.25" customHeight="1">
      <c r="A1764" s="19"/>
      <c r="B1764" s="57" t="s">
        <v>3293</v>
      </c>
      <c r="C1764" s="58" t="s">
        <v>3294</v>
      </c>
      <c r="D1764" s="59" t="s">
        <v>100</v>
      </c>
      <c r="E1764" s="60">
        <v>1.0</v>
      </c>
      <c r="F1764" s="61"/>
      <c r="G1764" s="62">
        <f t="shared" si="188"/>
        <v>0</v>
      </c>
      <c r="O1764" s="17"/>
    </row>
    <row r="1765" ht="11.25" customHeight="1">
      <c r="A1765" s="19"/>
      <c r="B1765" s="57" t="s">
        <v>3295</v>
      </c>
      <c r="C1765" s="58" t="s">
        <v>3296</v>
      </c>
      <c r="D1765" s="59" t="s">
        <v>100</v>
      </c>
      <c r="E1765" s="60">
        <v>1.0</v>
      </c>
      <c r="F1765" s="61"/>
      <c r="G1765" s="62">
        <f t="shared" si="188"/>
        <v>0</v>
      </c>
      <c r="O1765" s="17"/>
    </row>
    <row r="1766" ht="11.25" customHeight="1">
      <c r="A1766" s="19"/>
      <c r="B1766" s="57" t="s">
        <v>3297</v>
      </c>
      <c r="C1766" s="58" t="s">
        <v>3298</v>
      </c>
      <c r="D1766" s="59" t="s">
        <v>100</v>
      </c>
      <c r="E1766" s="60">
        <v>1.0</v>
      </c>
      <c r="F1766" s="61"/>
      <c r="G1766" s="62">
        <f t="shared" si="188"/>
        <v>0</v>
      </c>
      <c r="O1766" s="17"/>
    </row>
    <row r="1767" ht="11.25" customHeight="1">
      <c r="A1767" s="19"/>
      <c r="B1767" s="57" t="s">
        <v>3299</v>
      </c>
      <c r="C1767" s="58" t="s">
        <v>3300</v>
      </c>
      <c r="D1767" s="59" t="s">
        <v>100</v>
      </c>
      <c r="E1767" s="60">
        <v>1.0</v>
      </c>
      <c r="F1767" s="61"/>
      <c r="G1767" s="62">
        <f t="shared" si="188"/>
        <v>0</v>
      </c>
      <c r="O1767" s="17"/>
    </row>
    <row r="1768" ht="11.25" customHeight="1">
      <c r="A1768" s="19"/>
      <c r="B1768" s="57" t="s">
        <v>3301</v>
      </c>
      <c r="C1768" s="58" t="s">
        <v>3302</v>
      </c>
      <c r="D1768" s="59" t="s">
        <v>100</v>
      </c>
      <c r="E1768" s="60">
        <v>1.0</v>
      </c>
      <c r="F1768" s="61"/>
      <c r="G1768" s="62">
        <f t="shared" si="188"/>
        <v>0</v>
      </c>
      <c r="O1768" s="17"/>
    </row>
    <row r="1769" ht="11.25" customHeight="1">
      <c r="A1769" s="19"/>
      <c r="B1769" s="57" t="s">
        <v>3303</v>
      </c>
      <c r="C1769" s="58" t="s">
        <v>3304</v>
      </c>
      <c r="D1769" s="59" t="s">
        <v>100</v>
      </c>
      <c r="E1769" s="60">
        <v>1.0</v>
      </c>
      <c r="F1769" s="61"/>
      <c r="G1769" s="62">
        <f t="shared" si="188"/>
        <v>0</v>
      </c>
      <c r="O1769" s="17"/>
    </row>
    <row r="1770" ht="11.25" customHeight="1">
      <c r="A1770" s="19"/>
      <c r="B1770" s="57" t="s">
        <v>3305</v>
      </c>
      <c r="C1770" s="58" t="s">
        <v>3306</v>
      </c>
      <c r="D1770" s="59" t="s">
        <v>100</v>
      </c>
      <c r="E1770" s="60">
        <v>1.0</v>
      </c>
      <c r="F1770" s="61"/>
      <c r="G1770" s="62">
        <f t="shared" si="188"/>
        <v>0</v>
      </c>
      <c r="O1770" s="17"/>
    </row>
    <row r="1771" ht="11.25" customHeight="1">
      <c r="A1771" s="19"/>
      <c r="B1771" s="57" t="s">
        <v>3307</v>
      </c>
      <c r="C1771" s="58" t="s">
        <v>3308</v>
      </c>
      <c r="D1771" s="59" t="s">
        <v>100</v>
      </c>
      <c r="E1771" s="60">
        <v>1.0</v>
      </c>
      <c r="F1771" s="61"/>
      <c r="G1771" s="62">
        <f t="shared" si="188"/>
        <v>0</v>
      </c>
      <c r="O1771" s="17"/>
    </row>
    <row r="1772" ht="11.25" customHeight="1">
      <c r="A1772" s="19"/>
      <c r="B1772" s="57" t="s">
        <v>3309</v>
      </c>
      <c r="C1772" s="58" t="s">
        <v>3310</v>
      </c>
      <c r="D1772" s="59" t="s">
        <v>100</v>
      </c>
      <c r="E1772" s="60">
        <v>1.0</v>
      </c>
      <c r="F1772" s="61"/>
      <c r="G1772" s="62">
        <f t="shared" si="188"/>
        <v>0</v>
      </c>
      <c r="O1772" s="17"/>
    </row>
    <row r="1773" ht="11.25" customHeight="1">
      <c r="A1773" s="19"/>
      <c r="B1773" s="57" t="s">
        <v>3311</v>
      </c>
      <c r="C1773" s="58" t="s">
        <v>3312</v>
      </c>
      <c r="D1773" s="59" t="s">
        <v>100</v>
      </c>
      <c r="E1773" s="60">
        <v>1.0</v>
      </c>
      <c r="F1773" s="61"/>
      <c r="G1773" s="62">
        <f t="shared" si="188"/>
        <v>0</v>
      </c>
      <c r="O1773" s="17"/>
    </row>
    <row r="1774" ht="11.25" customHeight="1">
      <c r="A1774" s="19"/>
      <c r="B1774" s="57" t="s">
        <v>3313</v>
      </c>
      <c r="C1774" s="58" t="s">
        <v>3314</v>
      </c>
      <c r="D1774" s="59" t="s">
        <v>100</v>
      </c>
      <c r="E1774" s="60">
        <v>1.0</v>
      </c>
      <c r="F1774" s="61"/>
      <c r="G1774" s="62">
        <f t="shared" si="188"/>
        <v>0</v>
      </c>
      <c r="O1774" s="17"/>
    </row>
    <row r="1775" ht="11.25" customHeight="1">
      <c r="A1775" s="19"/>
      <c r="B1775" s="57" t="s">
        <v>3315</v>
      </c>
      <c r="C1775" s="58" t="s">
        <v>3316</v>
      </c>
      <c r="D1775" s="59" t="s">
        <v>100</v>
      </c>
      <c r="E1775" s="60">
        <v>1.0</v>
      </c>
      <c r="F1775" s="61"/>
      <c r="G1775" s="62">
        <f t="shared" si="188"/>
        <v>0</v>
      </c>
      <c r="O1775" s="17"/>
    </row>
    <row r="1776" ht="11.25" customHeight="1">
      <c r="A1776" s="19"/>
      <c r="B1776" s="57" t="s">
        <v>3317</v>
      </c>
      <c r="C1776" s="58" t="s">
        <v>3318</v>
      </c>
      <c r="D1776" s="59" t="s">
        <v>100</v>
      </c>
      <c r="E1776" s="60">
        <v>1.0</v>
      </c>
      <c r="F1776" s="61"/>
      <c r="G1776" s="62">
        <f t="shared" si="188"/>
        <v>0</v>
      </c>
      <c r="O1776" s="17"/>
    </row>
    <row r="1777" ht="11.25" customHeight="1">
      <c r="A1777" s="19"/>
      <c r="B1777" s="57" t="s">
        <v>3319</v>
      </c>
      <c r="C1777" s="58" t="s">
        <v>3320</v>
      </c>
      <c r="D1777" s="59" t="s">
        <v>100</v>
      </c>
      <c r="E1777" s="60">
        <v>1.0</v>
      </c>
      <c r="F1777" s="61"/>
      <c r="G1777" s="62">
        <f t="shared" si="188"/>
        <v>0</v>
      </c>
      <c r="O1777" s="17"/>
    </row>
    <row r="1778" ht="11.25" customHeight="1">
      <c r="A1778" s="19"/>
      <c r="B1778" s="57" t="s">
        <v>3321</v>
      </c>
      <c r="C1778" s="58" t="s">
        <v>3322</v>
      </c>
      <c r="D1778" s="59" t="s">
        <v>100</v>
      </c>
      <c r="E1778" s="60">
        <v>1.0</v>
      </c>
      <c r="F1778" s="61"/>
      <c r="G1778" s="62">
        <f t="shared" si="188"/>
        <v>0</v>
      </c>
      <c r="O1778" s="17"/>
    </row>
    <row r="1779" ht="11.25" customHeight="1">
      <c r="A1779" s="19"/>
      <c r="B1779" s="57" t="s">
        <v>3323</v>
      </c>
      <c r="C1779" s="58" t="s">
        <v>3324</v>
      </c>
      <c r="D1779" s="59" t="s">
        <v>100</v>
      </c>
      <c r="E1779" s="60">
        <v>1.0</v>
      </c>
      <c r="F1779" s="61"/>
      <c r="G1779" s="62">
        <f t="shared" si="188"/>
        <v>0</v>
      </c>
      <c r="O1779" s="17"/>
    </row>
    <row r="1780" ht="11.25" customHeight="1">
      <c r="A1780" s="19"/>
      <c r="B1780" s="57" t="s">
        <v>3325</v>
      </c>
      <c r="C1780" s="58" t="s">
        <v>3326</v>
      </c>
      <c r="D1780" s="59" t="s">
        <v>100</v>
      </c>
      <c r="E1780" s="60">
        <v>1.0</v>
      </c>
      <c r="F1780" s="61"/>
      <c r="G1780" s="62">
        <f t="shared" si="188"/>
        <v>0</v>
      </c>
      <c r="O1780" s="17"/>
    </row>
    <row r="1781" ht="11.25" customHeight="1">
      <c r="A1781" s="19"/>
      <c r="B1781" s="57" t="s">
        <v>3327</v>
      </c>
      <c r="C1781" s="58" t="s">
        <v>3328</v>
      </c>
      <c r="D1781" s="59" t="s">
        <v>100</v>
      </c>
      <c r="E1781" s="60">
        <v>1.0</v>
      </c>
      <c r="F1781" s="61"/>
      <c r="G1781" s="62">
        <f t="shared" si="188"/>
        <v>0</v>
      </c>
      <c r="O1781" s="17"/>
    </row>
    <row r="1782" ht="11.25" customHeight="1">
      <c r="A1782" s="19"/>
      <c r="B1782" s="57" t="s">
        <v>3329</v>
      </c>
      <c r="C1782" s="58" t="s">
        <v>3330</v>
      </c>
      <c r="D1782" s="59" t="s">
        <v>100</v>
      </c>
      <c r="E1782" s="60">
        <v>1.0</v>
      </c>
      <c r="F1782" s="61"/>
      <c r="G1782" s="62">
        <f t="shared" si="188"/>
        <v>0</v>
      </c>
      <c r="O1782" s="17"/>
    </row>
    <row r="1783" ht="11.25" customHeight="1">
      <c r="A1783" s="19"/>
      <c r="B1783" s="57" t="s">
        <v>3331</v>
      </c>
      <c r="C1783" s="58" t="s">
        <v>3332</v>
      </c>
      <c r="D1783" s="59" t="s">
        <v>100</v>
      </c>
      <c r="E1783" s="60">
        <v>1.0</v>
      </c>
      <c r="F1783" s="61"/>
      <c r="G1783" s="62">
        <f t="shared" si="188"/>
        <v>0</v>
      </c>
      <c r="O1783" s="17"/>
    </row>
    <row r="1784" ht="11.25" customHeight="1">
      <c r="A1784" s="19"/>
      <c r="B1784" s="57" t="s">
        <v>3333</v>
      </c>
      <c r="C1784" s="58" t="s">
        <v>3334</v>
      </c>
      <c r="D1784" s="59" t="s">
        <v>100</v>
      </c>
      <c r="E1784" s="60">
        <v>1.0</v>
      </c>
      <c r="F1784" s="61"/>
      <c r="G1784" s="62">
        <f t="shared" si="188"/>
        <v>0</v>
      </c>
      <c r="O1784" s="17"/>
    </row>
    <row r="1785" ht="11.25" customHeight="1">
      <c r="A1785" s="19"/>
      <c r="B1785" s="57" t="s">
        <v>3335</v>
      </c>
      <c r="C1785" s="58" t="s">
        <v>3336</v>
      </c>
      <c r="D1785" s="59" t="s">
        <v>100</v>
      </c>
      <c r="E1785" s="60">
        <v>1.0</v>
      </c>
      <c r="F1785" s="61"/>
      <c r="G1785" s="62">
        <f t="shared" si="188"/>
        <v>0</v>
      </c>
      <c r="O1785" s="17"/>
    </row>
    <row r="1786" ht="11.25" customHeight="1">
      <c r="A1786" s="19"/>
      <c r="B1786" s="57" t="s">
        <v>3337</v>
      </c>
      <c r="C1786" s="58" t="s">
        <v>3338</v>
      </c>
      <c r="D1786" s="59" t="s">
        <v>100</v>
      </c>
      <c r="E1786" s="60">
        <v>1.0</v>
      </c>
      <c r="F1786" s="61"/>
      <c r="G1786" s="62">
        <f t="shared" si="188"/>
        <v>0</v>
      </c>
      <c r="O1786" s="17"/>
    </row>
    <row r="1787" ht="11.25" customHeight="1">
      <c r="A1787" s="19"/>
      <c r="B1787" s="57" t="s">
        <v>3339</v>
      </c>
      <c r="C1787" s="58" t="s">
        <v>3340</v>
      </c>
      <c r="D1787" s="59" t="s">
        <v>100</v>
      </c>
      <c r="E1787" s="60">
        <v>1.0</v>
      </c>
      <c r="F1787" s="61"/>
      <c r="G1787" s="62">
        <f t="shared" si="188"/>
        <v>0</v>
      </c>
      <c r="O1787" s="17"/>
    </row>
    <row r="1788" ht="11.25" customHeight="1">
      <c r="A1788" s="19"/>
      <c r="B1788" s="57" t="s">
        <v>3341</v>
      </c>
      <c r="C1788" s="58" t="s">
        <v>3342</v>
      </c>
      <c r="D1788" s="59" t="s">
        <v>100</v>
      </c>
      <c r="E1788" s="60">
        <v>1.0</v>
      </c>
      <c r="F1788" s="61"/>
      <c r="G1788" s="62">
        <f t="shared" si="188"/>
        <v>0</v>
      </c>
      <c r="O1788" s="17"/>
    </row>
    <row r="1789" ht="11.25" customHeight="1">
      <c r="A1789" s="19"/>
      <c r="B1789" s="57" t="s">
        <v>3343</v>
      </c>
      <c r="C1789" s="58" t="s">
        <v>3344</v>
      </c>
      <c r="D1789" s="59" t="s">
        <v>100</v>
      </c>
      <c r="E1789" s="60">
        <v>1.0</v>
      </c>
      <c r="F1789" s="61"/>
      <c r="G1789" s="62">
        <f t="shared" si="188"/>
        <v>0</v>
      </c>
      <c r="O1789" s="17"/>
    </row>
    <row r="1790" ht="11.25" customHeight="1">
      <c r="A1790" s="19"/>
      <c r="B1790" s="57" t="s">
        <v>3345</v>
      </c>
      <c r="C1790" s="58" t="s">
        <v>3346</v>
      </c>
      <c r="D1790" s="59" t="s">
        <v>100</v>
      </c>
      <c r="E1790" s="60">
        <v>1.0</v>
      </c>
      <c r="F1790" s="61"/>
      <c r="G1790" s="62">
        <f t="shared" si="188"/>
        <v>0</v>
      </c>
      <c r="O1790" s="17"/>
    </row>
    <row r="1791" ht="11.25" customHeight="1">
      <c r="A1791" s="19"/>
      <c r="B1791" s="57" t="s">
        <v>3347</v>
      </c>
      <c r="C1791" s="58" t="s">
        <v>3348</v>
      </c>
      <c r="D1791" s="59" t="s">
        <v>100</v>
      </c>
      <c r="E1791" s="60">
        <v>1.0</v>
      </c>
      <c r="F1791" s="61"/>
      <c r="G1791" s="62">
        <f t="shared" si="188"/>
        <v>0</v>
      </c>
      <c r="O1791" s="17"/>
    </row>
    <row r="1792" ht="11.25" customHeight="1">
      <c r="A1792" s="19"/>
      <c r="B1792" s="57" t="s">
        <v>3349</v>
      </c>
      <c r="C1792" s="58" t="s">
        <v>3350</v>
      </c>
      <c r="D1792" s="59" t="s">
        <v>100</v>
      </c>
      <c r="E1792" s="60">
        <v>1.0</v>
      </c>
      <c r="F1792" s="61"/>
      <c r="G1792" s="62">
        <f t="shared" si="188"/>
        <v>0</v>
      </c>
      <c r="O1792" s="17"/>
    </row>
    <row r="1793" ht="11.25" customHeight="1">
      <c r="A1793" s="19"/>
      <c r="B1793" s="57" t="s">
        <v>3351</v>
      </c>
      <c r="C1793" s="58" t="s">
        <v>3352</v>
      </c>
      <c r="D1793" s="59" t="s">
        <v>100</v>
      </c>
      <c r="E1793" s="60">
        <v>1.0</v>
      </c>
      <c r="F1793" s="61"/>
      <c r="G1793" s="62">
        <f t="shared" si="188"/>
        <v>0</v>
      </c>
      <c r="O1793" s="17"/>
    </row>
    <row r="1794" ht="11.25" customHeight="1">
      <c r="A1794" s="19"/>
      <c r="B1794" s="57" t="s">
        <v>3353</v>
      </c>
      <c r="C1794" s="58" t="s">
        <v>3354</v>
      </c>
      <c r="D1794" s="59" t="s">
        <v>100</v>
      </c>
      <c r="E1794" s="60">
        <v>1.0</v>
      </c>
      <c r="F1794" s="61"/>
      <c r="G1794" s="62">
        <f t="shared" si="188"/>
        <v>0</v>
      </c>
      <c r="O1794" s="17"/>
    </row>
    <row r="1795" ht="11.25" customHeight="1">
      <c r="A1795" s="19"/>
      <c r="B1795" s="57" t="s">
        <v>3355</v>
      </c>
      <c r="C1795" s="58" t="s">
        <v>3356</v>
      </c>
      <c r="D1795" s="59" t="s">
        <v>100</v>
      </c>
      <c r="E1795" s="60">
        <v>1.0</v>
      </c>
      <c r="F1795" s="61"/>
      <c r="G1795" s="62">
        <f t="shared" si="188"/>
        <v>0</v>
      </c>
      <c r="O1795" s="17"/>
    </row>
    <row r="1796" ht="11.25" customHeight="1">
      <c r="A1796" s="19"/>
      <c r="B1796" s="57" t="s">
        <v>3357</v>
      </c>
      <c r="C1796" s="58" t="s">
        <v>3358</v>
      </c>
      <c r="D1796" s="59" t="s">
        <v>100</v>
      </c>
      <c r="E1796" s="60">
        <v>1.0</v>
      </c>
      <c r="F1796" s="61"/>
      <c r="G1796" s="62">
        <f t="shared" si="188"/>
        <v>0</v>
      </c>
      <c r="O1796" s="17"/>
    </row>
    <row r="1797" ht="11.25" customHeight="1">
      <c r="A1797" s="19"/>
      <c r="B1797" s="57" t="s">
        <v>3359</v>
      </c>
      <c r="C1797" s="58" t="s">
        <v>3360</v>
      </c>
      <c r="D1797" s="59" t="s">
        <v>100</v>
      </c>
      <c r="E1797" s="60">
        <v>1.0</v>
      </c>
      <c r="F1797" s="61"/>
      <c r="G1797" s="62">
        <f t="shared" si="188"/>
        <v>0</v>
      </c>
      <c r="O1797" s="17"/>
    </row>
    <row r="1798" ht="11.25" customHeight="1">
      <c r="A1798" s="39"/>
      <c r="B1798" s="40" t="s">
        <v>3361</v>
      </c>
      <c r="C1798" s="41" t="s">
        <v>3362</v>
      </c>
      <c r="D1798" s="42"/>
      <c r="E1798" s="43"/>
      <c r="F1798" s="43"/>
      <c r="G1798" s="44">
        <f>SUM(G1799:G1818)</f>
        <v>0</v>
      </c>
      <c r="O1798" s="17"/>
    </row>
    <row r="1799" ht="11.25" customHeight="1">
      <c r="A1799" s="19"/>
      <c r="B1799" s="57" t="s">
        <v>3363</v>
      </c>
      <c r="C1799" s="58" t="s">
        <v>3364</v>
      </c>
      <c r="D1799" s="59" t="s">
        <v>122</v>
      </c>
      <c r="E1799" s="60">
        <v>52.56</v>
      </c>
      <c r="F1799" s="61"/>
      <c r="G1799" s="62">
        <f t="shared" ref="G1799:G1818" si="189">ROUND(E1799*F1799,2)</f>
        <v>0</v>
      </c>
      <c r="O1799" s="17"/>
    </row>
    <row r="1800" ht="11.25" customHeight="1">
      <c r="A1800" s="19"/>
      <c r="B1800" s="57" t="s">
        <v>3365</v>
      </c>
      <c r="C1800" s="58" t="s">
        <v>3366</v>
      </c>
      <c r="D1800" s="59" t="s">
        <v>122</v>
      </c>
      <c r="E1800" s="60">
        <v>1145.2</v>
      </c>
      <c r="F1800" s="61"/>
      <c r="G1800" s="62">
        <f t="shared" si="189"/>
        <v>0</v>
      </c>
      <c r="O1800" s="17"/>
    </row>
    <row r="1801" ht="11.25" customHeight="1">
      <c r="A1801" s="19"/>
      <c r="B1801" s="57" t="s">
        <v>3367</v>
      </c>
      <c r="C1801" s="58" t="s">
        <v>3368</v>
      </c>
      <c r="D1801" s="59" t="s">
        <v>122</v>
      </c>
      <c r="E1801" s="60">
        <v>131.07</v>
      </c>
      <c r="F1801" s="61"/>
      <c r="G1801" s="62">
        <f t="shared" si="189"/>
        <v>0</v>
      </c>
      <c r="O1801" s="17"/>
    </row>
    <row r="1802" ht="11.25" customHeight="1">
      <c r="A1802" s="19"/>
      <c r="B1802" s="57" t="s">
        <v>3369</v>
      </c>
      <c r="C1802" s="58" t="s">
        <v>3370</v>
      </c>
      <c r="D1802" s="59" t="s">
        <v>122</v>
      </c>
      <c r="E1802" s="60">
        <v>203.1</v>
      </c>
      <c r="F1802" s="61"/>
      <c r="G1802" s="62">
        <f t="shared" si="189"/>
        <v>0</v>
      </c>
      <c r="O1802" s="17"/>
    </row>
    <row r="1803" ht="11.25" customHeight="1">
      <c r="A1803" s="19"/>
      <c r="B1803" s="57" t="s">
        <v>3371</v>
      </c>
      <c r="C1803" s="58" t="s">
        <v>3372</v>
      </c>
      <c r="D1803" s="59" t="s">
        <v>122</v>
      </c>
      <c r="E1803" s="60">
        <v>168.84</v>
      </c>
      <c r="F1803" s="61"/>
      <c r="G1803" s="62">
        <f t="shared" si="189"/>
        <v>0</v>
      </c>
      <c r="O1803" s="17"/>
    </row>
    <row r="1804" ht="11.25" customHeight="1">
      <c r="A1804" s="19"/>
      <c r="B1804" s="57" t="s">
        <v>3373</v>
      </c>
      <c r="C1804" s="58" t="s">
        <v>3374</v>
      </c>
      <c r="D1804" s="59" t="s">
        <v>122</v>
      </c>
      <c r="E1804" s="60">
        <v>111.49</v>
      </c>
      <c r="F1804" s="61"/>
      <c r="G1804" s="62">
        <f t="shared" si="189"/>
        <v>0</v>
      </c>
      <c r="O1804" s="17"/>
    </row>
    <row r="1805" ht="11.25" customHeight="1">
      <c r="A1805" s="19"/>
      <c r="B1805" s="57" t="s">
        <v>3375</v>
      </c>
      <c r="C1805" s="58" t="s">
        <v>3376</v>
      </c>
      <c r="D1805" s="59" t="s">
        <v>122</v>
      </c>
      <c r="E1805" s="60">
        <v>55.99</v>
      </c>
      <c r="F1805" s="61"/>
      <c r="G1805" s="62">
        <f t="shared" si="189"/>
        <v>0</v>
      </c>
      <c r="O1805" s="17"/>
    </row>
    <row r="1806" ht="11.25" customHeight="1">
      <c r="A1806" s="19"/>
      <c r="B1806" s="57" t="s">
        <v>3377</v>
      </c>
      <c r="C1806" s="58" t="s">
        <v>3378</v>
      </c>
      <c r="D1806" s="59" t="s">
        <v>122</v>
      </c>
      <c r="E1806" s="60">
        <v>36.81</v>
      </c>
      <c r="F1806" s="61"/>
      <c r="G1806" s="62">
        <f t="shared" si="189"/>
        <v>0</v>
      </c>
      <c r="O1806" s="17"/>
    </row>
    <row r="1807" ht="11.25" customHeight="1">
      <c r="A1807" s="19"/>
      <c r="B1807" s="57" t="s">
        <v>3379</v>
      </c>
      <c r="C1807" s="58" t="s">
        <v>3380</v>
      </c>
      <c r="D1807" s="59" t="s">
        <v>122</v>
      </c>
      <c r="E1807" s="60">
        <v>98.48</v>
      </c>
      <c r="F1807" s="61"/>
      <c r="G1807" s="62">
        <f t="shared" si="189"/>
        <v>0</v>
      </c>
      <c r="O1807" s="17"/>
    </row>
    <row r="1808" ht="11.25" customHeight="1">
      <c r="A1808" s="19"/>
      <c r="B1808" s="57" t="s">
        <v>3381</v>
      </c>
      <c r="C1808" s="58" t="s">
        <v>3382</v>
      </c>
      <c r="D1808" s="59" t="s">
        <v>122</v>
      </c>
      <c r="E1808" s="60">
        <v>56.98</v>
      </c>
      <c r="F1808" s="61"/>
      <c r="G1808" s="62">
        <f t="shared" si="189"/>
        <v>0</v>
      </c>
      <c r="O1808" s="17"/>
    </row>
    <row r="1809" ht="11.25" customHeight="1">
      <c r="A1809" s="19"/>
      <c r="B1809" s="57" t="s">
        <v>3383</v>
      </c>
      <c r="C1809" s="58" t="s">
        <v>3384</v>
      </c>
      <c r="D1809" s="59" t="s">
        <v>100</v>
      </c>
      <c r="E1809" s="60">
        <v>33.0</v>
      </c>
      <c r="F1809" s="61"/>
      <c r="G1809" s="62">
        <f t="shared" si="189"/>
        <v>0</v>
      </c>
      <c r="O1809" s="17"/>
    </row>
    <row r="1810" ht="11.25" customHeight="1">
      <c r="A1810" s="19"/>
      <c r="B1810" s="57" t="s">
        <v>3385</v>
      </c>
      <c r="C1810" s="58" t="s">
        <v>3386</v>
      </c>
      <c r="D1810" s="59" t="s">
        <v>200</v>
      </c>
      <c r="E1810" s="60">
        <v>291.0</v>
      </c>
      <c r="F1810" s="61"/>
      <c r="G1810" s="62">
        <f t="shared" si="189"/>
        <v>0</v>
      </c>
      <c r="O1810" s="17"/>
    </row>
    <row r="1811" ht="11.25" customHeight="1">
      <c r="A1811" s="19"/>
      <c r="B1811" s="57" t="s">
        <v>3387</v>
      </c>
      <c r="C1811" s="58" t="s">
        <v>3388</v>
      </c>
      <c r="D1811" s="59" t="s">
        <v>100</v>
      </c>
      <c r="E1811" s="60">
        <v>5.0</v>
      </c>
      <c r="F1811" s="61"/>
      <c r="G1811" s="62">
        <f t="shared" si="189"/>
        <v>0</v>
      </c>
      <c r="O1811" s="17"/>
    </row>
    <row r="1812" ht="11.25" customHeight="1">
      <c r="A1812" s="19"/>
      <c r="B1812" s="57" t="s">
        <v>3389</v>
      </c>
      <c r="C1812" s="58" t="s">
        <v>3390</v>
      </c>
      <c r="D1812" s="59" t="s">
        <v>100</v>
      </c>
      <c r="E1812" s="60">
        <v>16.0</v>
      </c>
      <c r="F1812" s="61"/>
      <c r="G1812" s="62">
        <f t="shared" si="189"/>
        <v>0</v>
      </c>
      <c r="O1812" s="17"/>
    </row>
    <row r="1813" ht="11.25" customHeight="1">
      <c r="A1813" s="19"/>
      <c r="B1813" s="57" t="s">
        <v>3391</v>
      </c>
      <c r="C1813" s="58" t="s">
        <v>3392</v>
      </c>
      <c r="D1813" s="59" t="s">
        <v>122</v>
      </c>
      <c r="E1813" s="60">
        <v>1145.2</v>
      </c>
      <c r="F1813" s="61"/>
      <c r="G1813" s="62">
        <f t="shared" si="189"/>
        <v>0</v>
      </c>
      <c r="O1813" s="17"/>
    </row>
    <row r="1814" ht="11.25" customHeight="1">
      <c r="A1814" s="19"/>
      <c r="B1814" s="57" t="s">
        <v>3393</v>
      </c>
      <c r="C1814" s="58" t="s">
        <v>3394</v>
      </c>
      <c r="D1814" s="59" t="s">
        <v>100</v>
      </c>
      <c r="E1814" s="60">
        <v>4.0</v>
      </c>
      <c r="F1814" s="61"/>
      <c r="G1814" s="62">
        <f t="shared" si="189"/>
        <v>0</v>
      </c>
      <c r="O1814" s="17"/>
    </row>
    <row r="1815" ht="11.25" customHeight="1">
      <c r="A1815" s="19"/>
      <c r="B1815" s="57" t="s">
        <v>3395</v>
      </c>
      <c r="C1815" s="58" t="s">
        <v>3396</v>
      </c>
      <c r="D1815" s="59" t="s">
        <v>100</v>
      </c>
      <c r="E1815" s="60">
        <v>46.0</v>
      </c>
      <c r="F1815" s="61"/>
      <c r="G1815" s="62">
        <f t="shared" si="189"/>
        <v>0</v>
      </c>
      <c r="O1815" s="17"/>
    </row>
    <row r="1816" ht="11.25" customHeight="1">
      <c r="A1816" s="19"/>
      <c r="B1816" s="57" t="s">
        <v>3397</v>
      </c>
      <c r="C1816" s="58" t="s">
        <v>3398</v>
      </c>
      <c r="D1816" s="59" t="s">
        <v>100</v>
      </c>
      <c r="E1816" s="60">
        <v>20.0</v>
      </c>
      <c r="F1816" s="61"/>
      <c r="G1816" s="62">
        <f t="shared" si="189"/>
        <v>0</v>
      </c>
      <c r="O1816" s="17"/>
    </row>
    <row r="1817" ht="11.25" customHeight="1">
      <c r="A1817" s="19"/>
      <c r="B1817" s="57" t="s">
        <v>3399</v>
      </c>
      <c r="C1817" s="58" t="s">
        <v>3400</v>
      </c>
      <c r="D1817" s="59" t="s">
        <v>100</v>
      </c>
      <c r="E1817" s="60">
        <v>4.0</v>
      </c>
      <c r="F1817" s="61"/>
      <c r="G1817" s="62">
        <f t="shared" si="189"/>
        <v>0</v>
      </c>
      <c r="O1817" s="17"/>
    </row>
    <row r="1818" ht="11.25" customHeight="1">
      <c r="A1818" s="19"/>
      <c r="B1818" s="57" t="s">
        <v>3401</v>
      </c>
      <c r="C1818" s="58" t="s">
        <v>3402</v>
      </c>
      <c r="D1818" s="59" t="s">
        <v>100</v>
      </c>
      <c r="E1818" s="60">
        <v>1.0</v>
      </c>
      <c r="F1818" s="61"/>
      <c r="G1818" s="62">
        <f t="shared" si="189"/>
        <v>0</v>
      </c>
      <c r="O1818" s="17"/>
    </row>
    <row r="1819" ht="11.25" customHeight="1">
      <c r="A1819" s="39"/>
      <c r="B1819" s="40" t="s">
        <v>3403</v>
      </c>
      <c r="C1819" s="41" t="s">
        <v>3404</v>
      </c>
      <c r="D1819" s="42"/>
      <c r="E1819" s="43"/>
      <c r="F1819" s="43"/>
      <c r="G1819" s="44">
        <f>SUM(G1820:G1833)</f>
        <v>0</v>
      </c>
      <c r="O1819" s="17"/>
    </row>
    <row r="1820" ht="11.25" customHeight="1">
      <c r="A1820" s="19"/>
      <c r="B1820" s="57" t="s">
        <v>3405</v>
      </c>
      <c r="C1820" s="58" t="s">
        <v>3406</v>
      </c>
      <c r="D1820" s="59" t="s">
        <v>100</v>
      </c>
      <c r="E1820" s="60">
        <v>1.0</v>
      </c>
      <c r="F1820" s="61"/>
      <c r="G1820" s="62">
        <f t="shared" ref="G1820:G1833" si="190">ROUND(E1820*F1820,2)</f>
        <v>0</v>
      </c>
      <c r="O1820" s="17"/>
    </row>
    <row r="1821" ht="11.25" customHeight="1">
      <c r="A1821" s="19"/>
      <c r="B1821" s="57" t="s">
        <v>3407</v>
      </c>
      <c r="C1821" s="58" t="s">
        <v>3408</v>
      </c>
      <c r="D1821" s="59" t="s">
        <v>100</v>
      </c>
      <c r="E1821" s="60">
        <v>1.0</v>
      </c>
      <c r="F1821" s="61"/>
      <c r="G1821" s="62">
        <f t="shared" si="190"/>
        <v>0</v>
      </c>
      <c r="O1821" s="17"/>
    </row>
    <row r="1822" ht="11.25" customHeight="1">
      <c r="A1822" s="19"/>
      <c r="B1822" s="57" t="s">
        <v>3409</v>
      </c>
      <c r="C1822" s="58" t="s">
        <v>3410</v>
      </c>
      <c r="D1822" s="59" t="s">
        <v>100</v>
      </c>
      <c r="E1822" s="60">
        <v>1.0</v>
      </c>
      <c r="F1822" s="61"/>
      <c r="G1822" s="62">
        <f t="shared" si="190"/>
        <v>0</v>
      </c>
      <c r="O1822" s="17"/>
    </row>
    <row r="1823" ht="11.25" customHeight="1">
      <c r="A1823" s="19"/>
      <c r="B1823" s="57" t="s">
        <v>3411</v>
      </c>
      <c r="C1823" s="58" t="s">
        <v>3412</v>
      </c>
      <c r="D1823" s="59" t="s">
        <v>100</v>
      </c>
      <c r="E1823" s="60">
        <v>1.0</v>
      </c>
      <c r="F1823" s="61"/>
      <c r="G1823" s="62">
        <f t="shared" si="190"/>
        <v>0</v>
      </c>
      <c r="O1823" s="17"/>
    </row>
    <row r="1824" ht="11.25" customHeight="1">
      <c r="A1824" s="19"/>
      <c r="B1824" s="57" t="s">
        <v>3413</v>
      </c>
      <c r="C1824" s="58" t="s">
        <v>3414</v>
      </c>
      <c r="D1824" s="59" t="s">
        <v>100</v>
      </c>
      <c r="E1824" s="60">
        <v>1.0</v>
      </c>
      <c r="F1824" s="61"/>
      <c r="G1824" s="62">
        <f t="shared" si="190"/>
        <v>0</v>
      </c>
      <c r="O1824" s="17"/>
    </row>
    <row r="1825" ht="11.25" customHeight="1">
      <c r="A1825" s="19"/>
      <c r="B1825" s="57" t="s">
        <v>3415</v>
      </c>
      <c r="C1825" s="58" t="s">
        <v>3416</v>
      </c>
      <c r="D1825" s="59" t="s">
        <v>100</v>
      </c>
      <c r="E1825" s="60">
        <v>1.0</v>
      </c>
      <c r="F1825" s="61"/>
      <c r="G1825" s="62">
        <f t="shared" si="190"/>
        <v>0</v>
      </c>
      <c r="O1825" s="17"/>
    </row>
    <row r="1826" ht="11.25" customHeight="1">
      <c r="A1826" s="19"/>
      <c r="B1826" s="57" t="s">
        <v>3417</v>
      </c>
      <c r="C1826" s="58" t="s">
        <v>3418</v>
      </c>
      <c r="D1826" s="59" t="s">
        <v>100</v>
      </c>
      <c r="E1826" s="60">
        <v>1.0</v>
      </c>
      <c r="F1826" s="61"/>
      <c r="G1826" s="62">
        <f t="shared" si="190"/>
        <v>0</v>
      </c>
      <c r="O1826" s="17"/>
    </row>
    <row r="1827" ht="11.25" customHeight="1">
      <c r="A1827" s="19"/>
      <c r="B1827" s="57" t="s">
        <v>3419</v>
      </c>
      <c r="C1827" s="58" t="s">
        <v>3420</v>
      </c>
      <c r="D1827" s="59" t="s">
        <v>100</v>
      </c>
      <c r="E1827" s="60">
        <v>1.0</v>
      </c>
      <c r="F1827" s="61"/>
      <c r="G1827" s="62">
        <f t="shared" si="190"/>
        <v>0</v>
      </c>
      <c r="O1827" s="17"/>
    </row>
    <row r="1828" ht="11.25" customHeight="1">
      <c r="A1828" s="19"/>
      <c r="B1828" s="57" t="s">
        <v>3421</v>
      </c>
      <c r="C1828" s="58" t="s">
        <v>3422</v>
      </c>
      <c r="D1828" s="59" t="s">
        <v>100</v>
      </c>
      <c r="E1828" s="60">
        <v>1.0</v>
      </c>
      <c r="F1828" s="61"/>
      <c r="G1828" s="62">
        <f t="shared" si="190"/>
        <v>0</v>
      </c>
      <c r="O1828" s="17"/>
    </row>
    <row r="1829" ht="11.25" customHeight="1">
      <c r="A1829" s="19"/>
      <c r="B1829" s="57" t="s">
        <v>3423</v>
      </c>
      <c r="C1829" s="58" t="s">
        <v>3424</v>
      </c>
      <c r="D1829" s="59" t="s">
        <v>100</v>
      </c>
      <c r="E1829" s="60">
        <v>1.0</v>
      </c>
      <c r="F1829" s="61"/>
      <c r="G1829" s="62">
        <f t="shared" si="190"/>
        <v>0</v>
      </c>
      <c r="O1829" s="17"/>
    </row>
    <row r="1830" ht="11.25" customHeight="1">
      <c r="A1830" s="19"/>
      <c r="B1830" s="57" t="s">
        <v>3425</v>
      </c>
      <c r="C1830" s="58" t="s">
        <v>3412</v>
      </c>
      <c r="D1830" s="59" t="s">
        <v>100</v>
      </c>
      <c r="E1830" s="60">
        <v>1.0</v>
      </c>
      <c r="F1830" s="61"/>
      <c r="G1830" s="62">
        <f t="shared" si="190"/>
        <v>0</v>
      </c>
      <c r="O1830" s="17"/>
    </row>
    <row r="1831" ht="11.25" customHeight="1">
      <c r="A1831" s="19"/>
      <c r="B1831" s="57" t="s">
        <v>3426</v>
      </c>
      <c r="C1831" s="58" t="s">
        <v>3427</v>
      </c>
      <c r="D1831" s="59" t="s">
        <v>100</v>
      </c>
      <c r="E1831" s="60">
        <v>1.0</v>
      </c>
      <c r="F1831" s="61"/>
      <c r="G1831" s="62">
        <f t="shared" si="190"/>
        <v>0</v>
      </c>
      <c r="O1831" s="17"/>
    </row>
    <row r="1832" ht="11.25" customHeight="1">
      <c r="A1832" s="19"/>
      <c r="B1832" s="57" t="s">
        <v>3428</v>
      </c>
      <c r="C1832" s="58" t="s">
        <v>3429</v>
      </c>
      <c r="D1832" s="59" t="s">
        <v>100</v>
      </c>
      <c r="E1832" s="60">
        <v>1.0</v>
      </c>
      <c r="F1832" s="61"/>
      <c r="G1832" s="62">
        <f t="shared" si="190"/>
        <v>0</v>
      </c>
      <c r="O1832" s="17"/>
    </row>
    <row r="1833" ht="11.25" customHeight="1">
      <c r="A1833" s="19"/>
      <c r="B1833" s="57" t="s">
        <v>3430</v>
      </c>
      <c r="C1833" s="58" t="s">
        <v>3431</v>
      </c>
      <c r="D1833" s="59" t="s">
        <v>100</v>
      </c>
      <c r="E1833" s="60">
        <v>1.0</v>
      </c>
      <c r="F1833" s="61"/>
      <c r="G1833" s="62">
        <f t="shared" si="190"/>
        <v>0</v>
      </c>
      <c r="O1833" s="17"/>
    </row>
    <row r="1834" ht="11.25" customHeight="1">
      <c r="A1834" s="39"/>
      <c r="B1834" s="40" t="s">
        <v>3432</v>
      </c>
      <c r="C1834" s="41" t="s">
        <v>3433</v>
      </c>
      <c r="D1834" s="42"/>
      <c r="E1834" s="43"/>
      <c r="F1834" s="43"/>
      <c r="G1834" s="44">
        <f>SUM(G1835:G1839)</f>
        <v>0</v>
      </c>
      <c r="O1834" s="17"/>
    </row>
    <row r="1835" ht="11.25" customHeight="1">
      <c r="A1835" s="19"/>
      <c r="B1835" s="57" t="s">
        <v>3434</v>
      </c>
      <c r="C1835" s="58" t="s">
        <v>3435</v>
      </c>
      <c r="D1835" s="59" t="s">
        <v>122</v>
      </c>
      <c r="E1835" s="60">
        <v>67.01</v>
      </c>
      <c r="F1835" s="61"/>
      <c r="G1835" s="62">
        <f t="shared" ref="G1835:G1839" si="191">ROUND(E1835*F1835,2)</f>
        <v>0</v>
      </c>
      <c r="O1835" s="17"/>
    </row>
    <row r="1836" ht="11.25" customHeight="1">
      <c r="A1836" s="19"/>
      <c r="B1836" s="57" t="s">
        <v>3436</v>
      </c>
      <c r="C1836" s="58" t="s">
        <v>3437</v>
      </c>
      <c r="D1836" s="59" t="s">
        <v>100</v>
      </c>
      <c r="E1836" s="60">
        <v>98.0</v>
      </c>
      <c r="F1836" s="61"/>
      <c r="G1836" s="62">
        <f t="shared" si="191"/>
        <v>0</v>
      </c>
      <c r="O1836" s="17"/>
    </row>
    <row r="1837" ht="11.25" customHeight="1">
      <c r="A1837" s="19"/>
      <c r="B1837" s="57" t="s">
        <v>3438</v>
      </c>
      <c r="C1837" s="58" t="s">
        <v>3439</v>
      </c>
      <c r="D1837" s="59" t="s">
        <v>100</v>
      </c>
      <c r="E1837" s="60">
        <v>2.0</v>
      </c>
      <c r="F1837" s="61"/>
      <c r="G1837" s="62">
        <f t="shared" si="191"/>
        <v>0</v>
      </c>
      <c r="O1837" s="17"/>
    </row>
    <row r="1838" ht="11.25" customHeight="1">
      <c r="A1838" s="19"/>
      <c r="B1838" s="57" t="s">
        <v>3440</v>
      </c>
      <c r="C1838" s="58" t="s">
        <v>3441</v>
      </c>
      <c r="D1838" s="59" t="s">
        <v>100</v>
      </c>
      <c r="E1838" s="60">
        <v>2.0</v>
      </c>
      <c r="F1838" s="61"/>
      <c r="G1838" s="62">
        <f t="shared" si="191"/>
        <v>0</v>
      </c>
      <c r="O1838" s="17"/>
    </row>
    <row r="1839" ht="11.25" customHeight="1">
      <c r="A1839" s="19"/>
      <c r="B1839" s="57" t="s">
        <v>3442</v>
      </c>
      <c r="C1839" s="58" t="s">
        <v>3443</v>
      </c>
      <c r="D1839" s="59" t="s">
        <v>100</v>
      </c>
      <c r="E1839" s="60">
        <v>2.0</v>
      </c>
      <c r="F1839" s="61"/>
      <c r="G1839" s="62">
        <f t="shared" si="191"/>
        <v>0</v>
      </c>
      <c r="O1839" s="17"/>
    </row>
    <row r="1840" ht="11.25" customHeight="1">
      <c r="A1840" s="39"/>
      <c r="B1840" s="40" t="s">
        <v>3444</v>
      </c>
      <c r="C1840" s="41" t="s">
        <v>3445</v>
      </c>
      <c r="D1840" s="42"/>
      <c r="E1840" s="43"/>
      <c r="F1840" s="43"/>
      <c r="G1840" s="44">
        <f>G1841+G1857</f>
        <v>0</v>
      </c>
      <c r="O1840" s="17"/>
    </row>
    <row r="1841" ht="11.25" customHeight="1">
      <c r="A1841" s="45"/>
      <c r="B1841" s="46" t="s">
        <v>3446</v>
      </c>
      <c r="C1841" s="47" t="s">
        <v>3447</v>
      </c>
      <c r="D1841" s="48"/>
      <c r="E1841" s="49"/>
      <c r="F1841" s="49"/>
      <c r="G1841" s="50">
        <f>SUM(G1842:G1856)</f>
        <v>0</v>
      </c>
      <c r="O1841" s="17"/>
    </row>
    <row r="1842" ht="11.25" customHeight="1">
      <c r="A1842" s="19"/>
      <c r="B1842" s="57" t="s">
        <v>3448</v>
      </c>
      <c r="C1842" s="58" t="s">
        <v>3449</v>
      </c>
      <c r="D1842" s="59" t="s">
        <v>100</v>
      </c>
      <c r="E1842" s="60">
        <v>13.0</v>
      </c>
      <c r="F1842" s="61"/>
      <c r="G1842" s="62">
        <f t="shared" ref="G1842:G1856" si="192">ROUND(E1842*F1842,2)</f>
        <v>0</v>
      </c>
      <c r="O1842" s="17"/>
    </row>
    <row r="1843" ht="11.25" customHeight="1">
      <c r="A1843" s="19"/>
      <c r="B1843" s="57" t="s">
        <v>3450</v>
      </c>
      <c r="C1843" s="58" t="s">
        <v>3451</v>
      </c>
      <c r="D1843" s="59" t="s">
        <v>100</v>
      </c>
      <c r="E1843" s="60">
        <v>1307.0</v>
      </c>
      <c r="F1843" s="61"/>
      <c r="G1843" s="62">
        <f t="shared" si="192"/>
        <v>0</v>
      </c>
      <c r="O1843" s="17"/>
    </row>
    <row r="1844" ht="11.25" customHeight="1">
      <c r="A1844" s="19"/>
      <c r="B1844" s="57" t="s">
        <v>3452</v>
      </c>
      <c r="C1844" s="58" t="s">
        <v>3453</v>
      </c>
      <c r="D1844" s="59" t="s">
        <v>100</v>
      </c>
      <c r="E1844" s="60">
        <v>26.0</v>
      </c>
      <c r="F1844" s="61"/>
      <c r="G1844" s="62">
        <f t="shared" si="192"/>
        <v>0</v>
      </c>
      <c r="O1844" s="17"/>
    </row>
    <row r="1845" ht="11.25" customHeight="1">
      <c r="A1845" s="19"/>
      <c r="B1845" s="57" t="s">
        <v>3454</v>
      </c>
      <c r="C1845" s="58" t="s">
        <v>3455</v>
      </c>
      <c r="D1845" s="59" t="s">
        <v>100</v>
      </c>
      <c r="E1845" s="60">
        <v>36.0</v>
      </c>
      <c r="F1845" s="61"/>
      <c r="G1845" s="62">
        <f t="shared" si="192"/>
        <v>0</v>
      </c>
      <c r="O1845" s="17"/>
    </row>
    <row r="1846" ht="11.25" customHeight="1">
      <c r="A1846" s="19"/>
      <c r="B1846" s="57" t="s">
        <v>3456</v>
      </c>
      <c r="C1846" s="58" t="s">
        <v>3457</v>
      </c>
      <c r="D1846" s="59" t="s">
        <v>100</v>
      </c>
      <c r="E1846" s="60">
        <v>8.0</v>
      </c>
      <c r="F1846" s="61"/>
      <c r="G1846" s="62">
        <f t="shared" si="192"/>
        <v>0</v>
      </c>
      <c r="O1846" s="17"/>
    </row>
    <row r="1847" ht="11.25" customHeight="1">
      <c r="A1847" s="19"/>
      <c r="B1847" s="57" t="s">
        <v>3458</v>
      </c>
      <c r="C1847" s="58" t="s">
        <v>3459</v>
      </c>
      <c r="D1847" s="59" t="s">
        <v>100</v>
      </c>
      <c r="E1847" s="60">
        <v>367.0</v>
      </c>
      <c r="F1847" s="61"/>
      <c r="G1847" s="62">
        <f t="shared" si="192"/>
        <v>0</v>
      </c>
      <c r="O1847" s="17"/>
    </row>
    <row r="1848" ht="11.25" customHeight="1">
      <c r="A1848" s="19"/>
      <c r="B1848" s="57" t="s">
        <v>3460</v>
      </c>
      <c r="C1848" s="58" t="s">
        <v>3461</v>
      </c>
      <c r="D1848" s="59" t="s">
        <v>100</v>
      </c>
      <c r="E1848" s="60">
        <v>7.0</v>
      </c>
      <c r="F1848" s="61"/>
      <c r="G1848" s="62">
        <f t="shared" si="192"/>
        <v>0</v>
      </c>
      <c r="O1848" s="17"/>
    </row>
    <row r="1849" ht="11.25" customHeight="1">
      <c r="A1849" s="19"/>
      <c r="B1849" s="57" t="s">
        <v>3462</v>
      </c>
      <c r="C1849" s="58" t="s">
        <v>3463</v>
      </c>
      <c r="D1849" s="59" t="s">
        <v>100</v>
      </c>
      <c r="E1849" s="60">
        <v>445.0</v>
      </c>
      <c r="F1849" s="61"/>
      <c r="G1849" s="62">
        <f t="shared" si="192"/>
        <v>0</v>
      </c>
      <c r="O1849" s="17"/>
    </row>
    <row r="1850" ht="11.25" customHeight="1">
      <c r="A1850" s="19"/>
      <c r="B1850" s="57" t="s">
        <v>3464</v>
      </c>
      <c r="C1850" s="58" t="s">
        <v>3465</v>
      </c>
      <c r="D1850" s="59" t="s">
        <v>100</v>
      </c>
      <c r="E1850" s="60">
        <v>32.0</v>
      </c>
      <c r="F1850" s="61"/>
      <c r="G1850" s="62">
        <f t="shared" si="192"/>
        <v>0</v>
      </c>
      <c r="O1850" s="17"/>
    </row>
    <row r="1851" ht="11.25" customHeight="1">
      <c r="A1851" s="19"/>
      <c r="B1851" s="57" t="s">
        <v>3466</v>
      </c>
      <c r="C1851" s="58" t="s">
        <v>3467</v>
      </c>
      <c r="D1851" s="59" t="s">
        <v>100</v>
      </c>
      <c r="E1851" s="60">
        <v>35.0</v>
      </c>
      <c r="F1851" s="61"/>
      <c r="G1851" s="62">
        <f t="shared" si="192"/>
        <v>0</v>
      </c>
      <c r="O1851" s="17"/>
    </row>
    <row r="1852" ht="11.25" customHeight="1">
      <c r="A1852" s="19"/>
      <c r="B1852" s="57" t="s">
        <v>3468</v>
      </c>
      <c r="C1852" s="58" t="s">
        <v>3469</v>
      </c>
      <c r="D1852" s="59" t="s">
        <v>100</v>
      </c>
      <c r="E1852" s="60">
        <v>334.0</v>
      </c>
      <c r="F1852" s="61"/>
      <c r="G1852" s="62">
        <f t="shared" si="192"/>
        <v>0</v>
      </c>
      <c r="O1852" s="17"/>
    </row>
    <row r="1853" ht="11.25" customHeight="1">
      <c r="A1853" s="19"/>
      <c r="B1853" s="57" t="s">
        <v>3470</v>
      </c>
      <c r="C1853" s="58" t="s">
        <v>3471</v>
      </c>
      <c r="D1853" s="59" t="s">
        <v>100</v>
      </c>
      <c r="E1853" s="60">
        <v>65.0</v>
      </c>
      <c r="F1853" s="61"/>
      <c r="G1853" s="62">
        <f t="shared" si="192"/>
        <v>0</v>
      </c>
      <c r="O1853" s="17"/>
    </row>
    <row r="1854" ht="11.25" customHeight="1">
      <c r="A1854" s="19"/>
      <c r="B1854" s="57" t="s">
        <v>3472</v>
      </c>
      <c r="C1854" s="58" t="s">
        <v>3473</v>
      </c>
      <c r="D1854" s="59" t="s">
        <v>100</v>
      </c>
      <c r="E1854" s="60">
        <v>330.0</v>
      </c>
      <c r="F1854" s="61"/>
      <c r="G1854" s="62">
        <f t="shared" si="192"/>
        <v>0</v>
      </c>
      <c r="O1854" s="17"/>
    </row>
    <row r="1855" ht="11.25" customHeight="1">
      <c r="A1855" s="19"/>
      <c r="B1855" s="57" t="s">
        <v>3474</v>
      </c>
      <c r="C1855" s="58" t="s">
        <v>3475</v>
      </c>
      <c r="D1855" s="59" t="s">
        <v>100</v>
      </c>
      <c r="E1855" s="60">
        <v>25.0</v>
      </c>
      <c r="F1855" s="61"/>
      <c r="G1855" s="62">
        <f t="shared" si="192"/>
        <v>0</v>
      </c>
      <c r="O1855" s="17"/>
    </row>
    <row r="1856" ht="11.25" customHeight="1">
      <c r="A1856" s="19"/>
      <c r="B1856" s="57" t="s">
        <v>3476</v>
      </c>
      <c r="C1856" s="58" t="s">
        <v>3477</v>
      </c>
      <c r="D1856" s="59" t="s">
        <v>100</v>
      </c>
      <c r="E1856" s="60">
        <v>46.0</v>
      </c>
      <c r="F1856" s="61"/>
      <c r="G1856" s="62">
        <f t="shared" si="192"/>
        <v>0</v>
      </c>
      <c r="O1856" s="17"/>
    </row>
    <row r="1857" ht="11.25" customHeight="1">
      <c r="A1857" s="45"/>
      <c r="B1857" s="46" t="s">
        <v>3478</v>
      </c>
      <c r="C1857" s="47" t="s">
        <v>3479</v>
      </c>
      <c r="D1857" s="48"/>
      <c r="E1857" s="49"/>
      <c r="F1857" s="49"/>
      <c r="G1857" s="50">
        <f>SUM(G1858:G1871)</f>
        <v>0</v>
      </c>
      <c r="O1857" s="17"/>
    </row>
    <row r="1858" ht="11.25" customHeight="1">
      <c r="A1858" s="19"/>
      <c r="B1858" s="57" t="s">
        <v>3480</v>
      </c>
      <c r="C1858" s="58" t="s">
        <v>3481</v>
      </c>
      <c r="D1858" s="59" t="s">
        <v>100</v>
      </c>
      <c r="E1858" s="60">
        <v>31.0</v>
      </c>
      <c r="F1858" s="61"/>
      <c r="G1858" s="62">
        <f t="shared" ref="G1858:G1871" si="193">ROUND(E1858*F1858,2)</f>
        <v>0</v>
      </c>
      <c r="O1858" s="17"/>
    </row>
    <row r="1859" ht="11.25" customHeight="1">
      <c r="A1859" s="19"/>
      <c r="B1859" s="57" t="s">
        <v>3482</v>
      </c>
      <c r="C1859" s="58" t="s">
        <v>3483</v>
      </c>
      <c r="D1859" s="59" t="s">
        <v>100</v>
      </c>
      <c r="E1859" s="60">
        <v>20.0</v>
      </c>
      <c r="F1859" s="61"/>
      <c r="G1859" s="62">
        <f t="shared" si="193"/>
        <v>0</v>
      </c>
      <c r="O1859" s="17"/>
    </row>
    <row r="1860" ht="11.25" customHeight="1">
      <c r="A1860" s="19"/>
      <c r="B1860" s="57" t="s">
        <v>3484</v>
      </c>
      <c r="C1860" s="58" t="s">
        <v>3485</v>
      </c>
      <c r="D1860" s="59" t="s">
        <v>100</v>
      </c>
      <c r="E1860" s="60">
        <v>27.0</v>
      </c>
      <c r="F1860" s="61"/>
      <c r="G1860" s="62">
        <f t="shared" si="193"/>
        <v>0</v>
      </c>
      <c r="O1860" s="17"/>
    </row>
    <row r="1861" ht="11.25" customHeight="1">
      <c r="A1861" s="19"/>
      <c r="B1861" s="57" t="s">
        <v>3486</v>
      </c>
      <c r="C1861" s="58" t="s">
        <v>3487</v>
      </c>
      <c r="D1861" s="59" t="s">
        <v>100</v>
      </c>
      <c r="E1861" s="60">
        <v>7.0</v>
      </c>
      <c r="F1861" s="61"/>
      <c r="G1861" s="62">
        <f t="shared" si="193"/>
        <v>0</v>
      </c>
      <c r="O1861" s="17"/>
    </row>
    <row r="1862" ht="11.25" customHeight="1">
      <c r="A1862" s="19"/>
      <c r="B1862" s="57" t="s">
        <v>3488</v>
      </c>
      <c r="C1862" s="58" t="s">
        <v>3489</v>
      </c>
      <c r="D1862" s="59" t="s">
        <v>100</v>
      </c>
      <c r="E1862" s="60">
        <v>12.0</v>
      </c>
      <c r="F1862" s="61"/>
      <c r="G1862" s="62">
        <f t="shared" si="193"/>
        <v>0</v>
      </c>
      <c r="O1862" s="17"/>
    </row>
    <row r="1863" ht="11.25" customHeight="1">
      <c r="A1863" s="19"/>
      <c r="B1863" s="57" t="s">
        <v>3490</v>
      </c>
      <c r="C1863" s="58" t="s">
        <v>3491</v>
      </c>
      <c r="D1863" s="59" t="s">
        <v>100</v>
      </c>
      <c r="E1863" s="60">
        <v>6.0</v>
      </c>
      <c r="F1863" s="61"/>
      <c r="G1863" s="62">
        <f t="shared" si="193"/>
        <v>0</v>
      </c>
      <c r="O1863" s="17"/>
    </row>
    <row r="1864" ht="11.25" customHeight="1">
      <c r="A1864" s="19"/>
      <c r="B1864" s="57" t="s">
        <v>3492</v>
      </c>
      <c r="C1864" s="58" t="s">
        <v>3493</v>
      </c>
      <c r="D1864" s="59" t="s">
        <v>100</v>
      </c>
      <c r="E1864" s="60">
        <v>25.0</v>
      </c>
      <c r="F1864" s="61"/>
      <c r="G1864" s="62">
        <f t="shared" si="193"/>
        <v>0</v>
      </c>
      <c r="O1864" s="17"/>
    </row>
    <row r="1865" ht="11.25" customHeight="1">
      <c r="A1865" s="19"/>
      <c r="B1865" s="57" t="s">
        <v>3494</v>
      </c>
      <c r="C1865" s="58" t="s">
        <v>3495</v>
      </c>
      <c r="D1865" s="59" t="s">
        <v>100</v>
      </c>
      <c r="E1865" s="60">
        <v>62.0</v>
      </c>
      <c r="F1865" s="61"/>
      <c r="G1865" s="62">
        <f t="shared" si="193"/>
        <v>0</v>
      </c>
      <c r="O1865" s="17"/>
    </row>
    <row r="1866" ht="11.25" customHeight="1">
      <c r="A1866" s="19"/>
      <c r="B1866" s="57" t="s">
        <v>3496</v>
      </c>
      <c r="C1866" s="58" t="s">
        <v>3497</v>
      </c>
      <c r="D1866" s="59" t="s">
        <v>100</v>
      </c>
      <c r="E1866" s="60">
        <v>6.0</v>
      </c>
      <c r="F1866" s="61"/>
      <c r="G1866" s="62">
        <f t="shared" si="193"/>
        <v>0</v>
      </c>
      <c r="O1866" s="17"/>
    </row>
    <row r="1867" ht="11.25" customHeight="1">
      <c r="A1867" s="19"/>
      <c r="B1867" s="57" t="s">
        <v>3498</v>
      </c>
      <c r="C1867" s="58" t="s">
        <v>3499</v>
      </c>
      <c r="D1867" s="59" t="s">
        <v>100</v>
      </c>
      <c r="E1867" s="60">
        <v>26.0</v>
      </c>
      <c r="F1867" s="61"/>
      <c r="G1867" s="62">
        <f t="shared" si="193"/>
        <v>0</v>
      </c>
      <c r="O1867" s="17"/>
    </row>
    <row r="1868" ht="11.25" customHeight="1">
      <c r="A1868" s="19"/>
      <c r="B1868" s="57" t="s">
        <v>3500</v>
      </c>
      <c r="C1868" s="58" t="s">
        <v>3501</v>
      </c>
      <c r="D1868" s="59" t="s">
        <v>100</v>
      </c>
      <c r="E1868" s="60">
        <v>24.0</v>
      </c>
      <c r="F1868" s="61"/>
      <c r="G1868" s="62">
        <f t="shared" si="193"/>
        <v>0</v>
      </c>
      <c r="O1868" s="17"/>
    </row>
    <row r="1869" ht="11.25" customHeight="1">
      <c r="A1869" s="19"/>
      <c r="B1869" s="57" t="s">
        <v>3502</v>
      </c>
      <c r="C1869" s="58" t="s">
        <v>3503</v>
      </c>
      <c r="D1869" s="59" t="s">
        <v>122</v>
      </c>
      <c r="E1869" s="60">
        <v>3390.02</v>
      </c>
      <c r="F1869" s="61"/>
      <c r="G1869" s="62">
        <f t="shared" si="193"/>
        <v>0</v>
      </c>
      <c r="O1869" s="17"/>
    </row>
    <row r="1870" ht="11.25" customHeight="1">
      <c r="A1870" s="19"/>
      <c r="B1870" s="57" t="s">
        <v>3504</v>
      </c>
      <c r="C1870" s="58" t="s">
        <v>3505</v>
      </c>
      <c r="D1870" s="59" t="s">
        <v>122</v>
      </c>
      <c r="E1870" s="60">
        <v>325.73</v>
      </c>
      <c r="F1870" s="61"/>
      <c r="G1870" s="62">
        <f t="shared" si="193"/>
        <v>0</v>
      </c>
      <c r="O1870" s="17"/>
    </row>
    <row r="1871" ht="11.25" customHeight="1">
      <c r="A1871" s="19"/>
      <c r="B1871" s="57" t="s">
        <v>3506</v>
      </c>
      <c r="C1871" s="58" t="s">
        <v>3507</v>
      </c>
      <c r="D1871" s="59" t="s">
        <v>122</v>
      </c>
      <c r="E1871" s="60">
        <v>68.83</v>
      </c>
      <c r="F1871" s="61"/>
      <c r="G1871" s="62">
        <f t="shared" si="193"/>
        <v>0</v>
      </c>
      <c r="O1871" s="17"/>
    </row>
    <row r="1872" ht="11.25" customHeight="1">
      <c r="A1872" s="39"/>
      <c r="B1872" s="40" t="s">
        <v>3508</v>
      </c>
      <c r="C1872" s="41" t="s">
        <v>3509</v>
      </c>
      <c r="D1872" s="42"/>
      <c r="E1872" s="43"/>
      <c r="F1872" s="43"/>
      <c r="G1872" s="44">
        <f>SUM(G1873:G1880)</f>
        <v>0</v>
      </c>
      <c r="O1872" s="17"/>
    </row>
    <row r="1873" ht="11.25" customHeight="1">
      <c r="A1873" s="19"/>
      <c r="B1873" s="57" t="s">
        <v>3510</v>
      </c>
      <c r="C1873" s="58" t="s">
        <v>3511</v>
      </c>
      <c r="D1873" s="59" t="s">
        <v>100</v>
      </c>
      <c r="E1873" s="60">
        <v>1.0</v>
      </c>
      <c r="F1873" s="61"/>
      <c r="G1873" s="62">
        <f t="shared" ref="G1873:G1880" si="194">ROUND(E1873*F1873,2)</f>
        <v>0</v>
      </c>
      <c r="O1873" s="17"/>
    </row>
    <row r="1874" ht="11.25" customHeight="1">
      <c r="A1874" s="19"/>
      <c r="B1874" s="57" t="s">
        <v>3512</v>
      </c>
      <c r="C1874" s="58" t="s">
        <v>3513</v>
      </c>
      <c r="D1874" s="59" t="s">
        <v>100</v>
      </c>
      <c r="E1874" s="60">
        <v>1.0</v>
      </c>
      <c r="F1874" s="61"/>
      <c r="G1874" s="62">
        <f t="shared" si="194"/>
        <v>0</v>
      </c>
      <c r="O1874" s="17"/>
    </row>
    <row r="1875" ht="11.25" customHeight="1">
      <c r="A1875" s="19"/>
      <c r="B1875" s="57" t="s">
        <v>3514</v>
      </c>
      <c r="C1875" s="58" t="s">
        <v>3515</v>
      </c>
      <c r="D1875" s="59" t="s">
        <v>100</v>
      </c>
      <c r="E1875" s="60">
        <v>1.0</v>
      </c>
      <c r="F1875" s="61"/>
      <c r="G1875" s="62">
        <f t="shared" si="194"/>
        <v>0</v>
      </c>
      <c r="O1875" s="17"/>
    </row>
    <row r="1876" ht="11.25" customHeight="1">
      <c r="A1876" s="19"/>
      <c r="B1876" s="57" t="s">
        <v>3516</v>
      </c>
      <c r="C1876" s="58" t="s">
        <v>3517</v>
      </c>
      <c r="D1876" s="59" t="s">
        <v>100</v>
      </c>
      <c r="E1876" s="60">
        <v>1.0</v>
      </c>
      <c r="F1876" s="61"/>
      <c r="G1876" s="62">
        <f t="shared" si="194"/>
        <v>0</v>
      </c>
      <c r="O1876" s="17"/>
    </row>
    <row r="1877" ht="11.25" customHeight="1">
      <c r="A1877" s="19"/>
      <c r="B1877" s="57" t="s">
        <v>3518</v>
      </c>
      <c r="C1877" s="58" t="s">
        <v>3519</v>
      </c>
      <c r="D1877" s="59" t="s">
        <v>100</v>
      </c>
      <c r="E1877" s="60">
        <v>1.0</v>
      </c>
      <c r="F1877" s="61"/>
      <c r="G1877" s="62">
        <f t="shared" si="194"/>
        <v>0</v>
      </c>
      <c r="O1877" s="17"/>
    </row>
    <row r="1878" ht="11.25" customHeight="1">
      <c r="A1878" s="19"/>
      <c r="B1878" s="57" t="s">
        <v>3520</v>
      </c>
      <c r="C1878" s="58" t="s">
        <v>3521</v>
      </c>
      <c r="D1878" s="59" t="s">
        <v>100</v>
      </c>
      <c r="E1878" s="60">
        <v>1.0</v>
      </c>
      <c r="F1878" s="61"/>
      <c r="G1878" s="62">
        <f t="shared" si="194"/>
        <v>0</v>
      </c>
      <c r="O1878" s="17"/>
    </row>
    <row r="1879" ht="11.25" customHeight="1">
      <c r="A1879" s="19"/>
      <c r="B1879" s="57" t="s">
        <v>3522</v>
      </c>
      <c r="C1879" s="58" t="s">
        <v>3523</v>
      </c>
      <c r="D1879" s="59" t="s">
        <v>100</v>
      </c>
      <c r="E1879" s="60">
        <v>1.0</v>
      </c>
      <c r="F1879" s="61"/>
      <c r="G1879" s="62">
        <f t="shared" si="194"/>
        <v>0</v>
      </c>
      <c r="O1879" s="17"/>
    </row>
    <row r="1880" ht="11.25" customHeight="1">
      <c r="A1880" s="19"/>
      <c r="B1880" s="57" t="s">
        <v>3524</v>
      </c>
      <c r="C1880" s="58" t="s">
        <v>3525</v>
      </c>
      <c r="D1880" s="59" t="s">
        <v>100</v>
      </c>
      <c r="E1880" s="60">
        <v>1.0</v>
      </c>
      <c r="F1880" s="61"/>
      <c r="G1880" s="62">
        <f t="shared" si="194"/>
        <v>0</v>
      </c>
      <c r="O1880" s="17"/>
    </row>
    <row r="1881" ht="11.25" customHeight="1">
      <c r="A1881" s="39"/>
      <c r="B1881" s="40" t="s">
        <v>3526</v>
      </c>
      <c r="C1881" s="41" t="s">
        <v>3527</v>
      </c>
      <c r="D1881" s="42"/>
      <c r="E1881" s="43"/>
      <c r="F1881" s="43"/>
      <c r="G1881" s="44">
        <f>G1882</f>
        <v>0</v>
      </c>
      <c r="O1881" s="17"/>
    </row>
    <row r="1882" ht="11.25" customHeight="1">
      <c r="A1882" s="45"/>
      <c r="B1882" s="46" t="s">
        <v>3528</v>
      </c>
      <c r="C1882" s="47" t="s">
        <v>3529</v>
      </c>
      <c r="D1882" s="48"/>
      <c r="E1882" s="49"/>
      <c r="F1882" s="49"/>
      <c r="G1882" s="50">
        <f>SUM(G1883:G1905)</f>
        <v>0</v>
      </c>
      <c r="O1882" s="17"/>
    </row>
    <row r="1883" ht="11.25" customHeight="1">
      <c r="A1883" s="19"/>
      <c r="B1883" s="57" t="s">
        <v>3530</v>
      </c>
      <c r="C1883" s="58" t="s">
        <v>3531</v>
      </c>
      <c r="D1883" s="59" t="s">
        <v>100</v>
      </c>
      <c r="E1883" s="60">
        <v>4.0</v>
      </c>
      <c r="F1883" s="61"/>
      <c r="G1883" s="62">
        <f t="shared" ref="G1883:G1905" si="195">ROUND(E1883*F1883,2)</f>
        <v>0</v>
      </c>
      <c r="O1883" s="17"/>
    </row>
    <row r="1884" ht="11.25" customHeight="1">
      <c r="A1884" s="19"/>
      <c r="B1884" s="57" t="s">
        <v>3532</v>
      </c>
      <c r="C1884" s="58" t="s">
        <v>3533</v>
      </c>
      <c r="D1884" s="59" t="s">
        <v>100</v>
      </c>
      <c r="E1884" s="60">
        <v>1.0</v>
      </c>
      <c r="F1884" s="61"/>
      <c r="G1884" s="62">
        <f t="shared" si="195"/>
        <v>0</v>
      </c>
      <c r="O1884" s="17"/>
    </row>
    <row r="1885" ht="11.25" customHeight="1">
      <c r="A1885" s="19"/>
      <c r="B1885" s="57" t="s">
        <v>3534</v>
      </c>
      <c r="C1885" s="58" t="s">
        <v>3535</v>
      </c>
      <c r="D1885" s="59" t="s">
        <v>107</v>
      </c>
      <c r="E1885" s="60">
        <v>11.0</v>
      </c>
      <c r="F1885" s="61"/>
      <c r="G1885" s="62">
        <f t="shared" si="195"/>
        <v>0</v>
      </c>
      <c r="O1885" s="17"/>
    </row>
    <row r="1886" ht="11.25" customHeight="1">
      <c r="A1886" s="19"/>
      <c r="B1886" s="57" t="s">
        <v>3536</v>
      </c>
      <c r="C1886" s="58" t="s">
        <v>3537</v>
      </c>
      <c r="D1886" s="59" t="s">
        <v>100</v>
      </c>
      <c r="E1886" s="60">
        <v>1.0</v>
      </c>
      <c r="F1886" s="61"/>
      <c r="G1886" s="62">
        <f t="shared" si="195"/>
        <v>0</v>
      </c>
      <c r="O1886" s="17"/>
    </row>
    <row r="1887" ht="11.25" customHeight="1">
      <c r="A1887" s="19"/>
      <c r="B1887" s="57" t="s">
        <v>3538</v>
      </c>
      <c r="C1887" s="58" t="s">
        <v>3539</v>
      </c>
      <c r="D1887" s="59" t="s">
        <v>100</v>
      </c>
      <c r="E1887" s="60">
        <v>1.0</v>
      </c>
      <c r="F1887" s="61"/>
      <c r="G1887" s="62">
        <f t="shared" si="195"/>
        <v>0</v>
      </c>
      <c r="O1887" s="17"/>
    </row>
    <row r="1888" ht="11.25" customHeight="1">
      <c r="A1888" s="19"/>
      <c r="B1888" s="57" t="s">
        <v>3540</v>
      </c>
      <c r="C1888" s="58" t="s">
        <v>3541</v>
      </c>
      <c r="D1888" s="59" t="s">
        <v>100</v>
      </c>
      <c r="E1888" s="60">
        <v>1.0</v>
      </c>
      <c r="F1888" s="61"/>
      <c r="G1888" s="62">
        <f t="shared" si="195"/>
        <v>0</v>
      </c>
      <c r="O1888" s="17"/>
    </row>
    <row r="1889" ht="11.25" customHeight="1">
      <c r="A1889" s="19"/>
      <c r="B1889" s="57" t="s">
        <v>3542</v>
      </c>
      <c r="C1889" s="58" t="s">
        <v>3543</v>
      </c>
      <c r="D1889" s="59" t="s">
        <v>100</v>
      </c>
      <c r="E1889" s="60">
        <v>1.0</v>
      </c>
      <c r="F1889" s="61"/>
      <c r="G1889" s="62">
        <f t="shared" si="195"/>
        <v>0</v>
      </c>
      <c r="O1889" s="17"/>
    </row>
    <row r="1890" ht="11.25" customHeight="1">
      <c r="A1890" s="19"/>
      <c r="B1890" s="57" t="s">
        <v>3544</v>
      </c>
      <c r="C1890" s="58" t="s">
        <v>3545</v>
      </c>
      <c r="D1890" s="59" t="s">
        <v>100</v>
      </c>
      <c r="E1890" s="60">
        <v>1.0</v>
      </c>
      <c r="F1890" s="61"/>
      <c r="G1890" s="62">
        <f t="shared" si="195"/>
        <v>0</v>
      </c>
      <c r="O1890" s="17"/>
    </row>
    <row r="1891" ht="11.25" customHeight="1">
      <c r="A1891" s="19"/>
      <c r="B1891" s="57" t="s">
        <v>3546</v>
      </c>
      <c r="C1891" s="58" t="s">
        <v>3547</v>
      </c>
      <c r="D1891" s="59" t="s">
        <v>100</v>
      </c>
      <c r="E1891" s="60">
        <v>1.0</v>
      </c>
      <c r="F1891" s="61"/>
      <c r="G1891" s="62">
        <f t="shared" si="195"/>
        <v>0</v>
      </c>
      <c r="O1891" s="17"/>
    </row>
    <row r="1892" ht="11.25" customHeight="1">
      <c r="A1892" s="19"/>
      <c r="B1892" s="57" t="s">
        <v>3548</v>
      </c>
      <c r="C1892" s="58" t="s">
        <v>3549</v>
      </c>
      <c r="D1892" s="59" t="s">
        <v>100</v>
      </c>
      <c r="E1892" s="60">
        <v>3.0</v>
      </c>
      <c r="F1892" s="61"/>
      <c r="G1892" s="62">
        <f t="shared" si="195"/>
        <v>0</v>
      </c>
      <c r="O1892" s="17"/>
    </row>
    <row r="1893" ht="11.25" customHeight="1">
      <c r="A1893" s="19"/>
      <c r="B1893" s="57" t="s">
        <v>3550</v>
      </c>
      <c r="C1893" s="58" t="s">
        <v>3551</v>
      </c>
      <c r="D1893" s="59" t="s">
        <v>100</v>
      </c>
      <c r="E1893" s="60">
        <v>1.0</v>
      </c>
      <c r="F1893" s="61"/>
      <c r="G1893" s="62">
        <f t="shared" si="195"/>
        <v>0</v>
      </c>
      <c r="O1893" s="17"/>
    </row>
    <row r="1894" ht="11.25" customHeight="1">
      <c r="A1894" s="19"/>
      <c r="B1894" s="57" t="s">
        <v>3552</v>
      </c>
      <c r="C1894" s="58" t="s">
        <v>3553</v>
      </c>
      <c r="D1894" s="59" t="s">
        <v>100</v>
      </c>
      <c r="E1894" s="60">
        <v>3.0</v>
      </c>
      <c r="F1894" s="61"/>
      <c r="G1894" s="62">
        <f t="shared" si="195"/>
        <v>0</v>
      </c>
      <c r="O1894" s="17"/>
    </row>
    <row r="1895" ht="11.25" customHeight="1">
      <c r="A1895" s="19"/>
      <c r="B1895" s="57" t="s">
        <v>3554</v>
      </c>
      <c r="C1895" s="58" t="s">
        <v>3555</v>
      </c>
      <c r="D1895" s="59" t="s">
        <v>100</v>
      </c>
      <c r="E1895" s="60">
        <v>3.0</v>
      </c>
      <c r="F1895" s="61"/>
      <c r="G1895" s="62">
        <f t="shared" si="195"/>
        <v>0</v>
      </c>
      <c r="O1895" s="17"/>
    </row>
    <row r="1896" ht="11.25" customHeight="1">
      <c r="A1896" s="19"/>
      <c r="B1896" s="57" t="s">
        <v>3556</v>
      </c>
      <c r="C1896" s="58" t="s">
        <v>3557</v>
      </c>
      <c r="D1896" s="59" t="s">
        <v>100</v>
      </c>
      <c r="E1896" s="60">
        <v>1.0</v>
      </c>
      <c r="F1896" s="61"/>
      <c r="G1896" s="62">
        <f t="shared" si="195"/>
        <v>0</v>
      </c>
      <c r="O1896" s="17"/>
    </row>
    <row r="1897" ht="11.25" customHeight="1">
      <c r="A1897" s="19"/>
      <c r="B1897" s="57" t="s">
        <v>3558</v>
      </c>
      <c r="C1897" s="58" t="s">
        <v>3559</v>
      </c>
      <c r="D1897" s="59" t="s">
        <v>100</v>
      </c>
      <c r="E1897" s="60">
        <v>3.0</v>
      </c>
      <c r="F1897" s="61"/>
      <c r="G1897" s="62">
        <f t="shared" si="195"/>
        <v>0</v>
      </c>
      <c r="O1897" s="17"/>
    </row>
    <row r="1898" ht="11.25" customHeight="1">
      <c r="A1898" s="19"/>
      <c r="B1898" s="57" t="s">
        <v>3560</v>
      </c>
      <c r="C1898" s="58" t="s">
        <v>3561</v>
      </c>
      <c r="D1898" s="59" t="s">
        <v>100</v>
      </c>
      <c r="E1898" s="60">
        <v>3.0</v>
      </c>
      <c r="F1898" s="61"/>
      <c r="G1898" s="62">
        <f t="shared" si="195"/>
        <v>0</v>
      </c>
      <c r="O1898" s="17"/>
    </row>
    <row r="1899" ht="11.25" customHeight="1">
      <c r="A1899" s="19"/>
      <c r="B1899" s="57" t="s">
        <v>3562</v>
      </c>
      <c r="C1899" s="58" t="s">
        <v>3563</v>
      </c>
      <c r="D1899" s="59" t="s">
        <v>100</v>
      </c>
      <c r="E1899" s="60">
        <v>1.0</v>
      </c>
      <c r="F1899" s="61"/>
      <c r="G1899" s="62">
        <f t="shared" si="195"/>
        <v>0</v>
      </c>
      <c r="O1899" s="17"/>
    </row>
    <row r="1900" ht="11.25" customHeight="1">
      <c r="A1900" s="19"/>
      <c r="B1900" s="57" t="s">
        <v>3564</v>
      </c>
      <c r="C1900" s="58" t="s">
        <v>3565</v>
      </c>
      <c r="D1900" s="59" t="s">
        <v>100</v>
      </c>
      <c r="E1900" s="60">
        <v>1.0</v>
      </c>
      <c r="F1900" s="61"/>
      <c r="G1900" s="62">
        <f t="shared" si="195"/>
        <v>0</v>
      </c>
      <c r="O1900" s="17"/>
    </row>
    <row r="1901" ht="11.25" customHeight="1">
      <c r="A1901" s="19"/>
      <c r="B1901" s="57" t="s">
        <v>3566</v>
      </c>
      <c r="C1901" s="58" t="s">
        <v>3567</v>
      </c>
      <c r="D1901" s="59" t="s">
        <v>100</v>
      </c>
      <c r="E1901" s="60">
        <v>1.0</v>
      </c>
      <c r="F1901" s="61"/>
      <c r="G1901" s="62">
        <f t="shared" si="195"/>
        <v>0</v>
      </c>
      <c r="O1901" s="17"/>
    </row>
    <row r="1902" ht="11.25" customHeight="1">
      <c r="A1902" s="19"/>
      <c r="B1902" s="57" t="s">
        <v>3568</v>
      </c>
      <c r="C1902" s="58" t="s">
        <v>3569</v>
      </c>
      <c r="D1902" s="59" t="s">
        <v>100</v>
      </c>
      <c r="E1902" s="60">
        <v>1.0</v>
      </c>
      <c r="F1902" s="61"/>
      <c r="G1902" s="62">
        <f t="shared" si="195"/>
        <v>0</v>
      </c>
      <c r="O1902" s="17"/>
    </row>
    <row r="1903" ht="11.25" customHeight="1">
      <c r="A1903" s="19"/>
      <c r="B1903" s="57" t="s">
        <v>3570</v>
      </c>
      <c r="C1903" s="58" t="s">
        <v>3571</v>
      </c>
      <c r="D1903" s="59" t="s">
        <v>100</v>
      </c>
      <c r="E1903" s="60">
        <v>1.0</v>
      </c>
      <c r="F1903" s="61"/>
      <c r="G1903" s="62">
        <f t="shared" si="195"/>
        <v>0</v>
      </c>
      <c r="O1903" s="17"/>
    </row>
    <row r="1904" ht="11.25" customHeight="1">
      <c r="A1904" s="19"/>
      <c r="B1904" s="57" t="s">
        <v>3572</v>
      </c>
      <c r="C1904" s="58" t="s">
        <v>3573</v>
      </c>
      <c r="D1904" s="59" t="s">
        <v>100</v>
      </c>
      <c r="E1904" s="60">
        <v>1.0</v>
      </c>
      <c r="F1904" s="61"/>
      <c r="G1904" s="62">
        <f t="shared" si="195"/>
        <v>0</v>
      </c>
      <c r="O1904" s="17"/>
    </row>
    <row r="1905" ht="11.25" customHeight="1">
      <c r="A1905" s="19"/>
      <c r="B1905" s="57" t="s">
        <v>3574</v>
      </c>
      <c r="C1905" s="58" t="s">
        <v>3575</v>
      </c>
      <c r="D1905" s="59" t="s">
        <v>100</v>
      </c>
      <c r="E1905" s="60">
        <v>1.0</v>
      </c>
      <c r="F1905" s="61"/>
      <c r="G1905" s="62">
        <f t="shared" si="195"/>
        <v>0</v>
      </c>
      <c r="O1905" s="17"/>
    </row>
    <row r="1906" ht="11.25" customHeight="1">
      <c r="A1906" s="39"/>
      <c r="B1906" s="40" t="s">
        <v>3576</v>
      </c>
      <c r="C1906" s="41" t="s">
        <v>513</v>
      </c>
      <c r="D1906" s="42"/>
      <c r="E1906" s="43"/>
      <c r="F1906" s="43"/>
      <c r="G1906" s="44">
        <f>G1907</f>
        <v>0</v>
      </c>
      <c r="O1906" s="17"/>
    </row>
    <row r="1907" ht="11.25" customHeight="1">
      <c r="A1907" s="19"/>
      <c r="B1907" s="57" t="s">
        <v>3577</v>
      </c>
      <c r="C1907" s="58" t="s">
        <v>3578</v>
      </c>
      <c r="D1907" s="59" t="s">
        <v>100</v>
      </c>
      <c r="E1907" s="60">
        <v>5.0</v>
      </c>
      <c r="F1907" s="61"/>
      <c r="G1907" s="62">
        <f>ROUND(E1907*F1907,2)</f>
        <v>0</v>
      </c>
      <c r="O1907" s="17"/>
    </row>
    <row r="1908" ht="11.25" customHeight="1">
      <c r="A1908" s="33"/>
      <c r="B1908" s="34" t="s">
        <v>3579</v>
      </c>
      <c r="C1908" s="35" t="s">
        <v>3580</v>
      </c>
      <c r="D1908" s="36"/>
      <c r="E1908" s="37"/>
      <c r="F1908" s="37"/>
      <c r="G1908" s="38">
        <f>G1909+G1926+G1998+G2008+G2014+G2041+G2046+G2073+G2127+G2187+G2274+G2289+G2294+G2297+G2307+G2309+G2311+G2313+G2319</f>
        <v>0</v>
      </c>
      <c r="O1908" s="17"/>
    </row>
    <row r="1909" ht="11.25" customHeight="1">
      <c r="A1909" s="39"/>
      <c r="B1909" s="40" t="s">
        <v>3581</v>
      </c>
      <c r="C1909" s="41" t="s">
        <v>3582</v>
      </c>
      <c r="D1909" s="42"/>
      <c r="E1909" s="43"/>
      <c r="F1909" s="43"/>
      <c r="G1909" s="44">
        <f>G1910+G1912+G1918+G1924</f>
        <v>0</v>
      </c>
      <c r="O1909" s="17"/>
    </row>
    <row r="1910" ht="11.25" customHeight="1">
      <c r="A1910" s="45"/>
      <c r="B1910" s="46" t="s">
        <v>3583</v>
      </c>
      <c r="C1910" s="47" t="s">
        <v>2667</v>
      </c>
      <c r="D1910" s="48"/>
      <c r="E1910" s="49"/>
      <c r="F1910" s="49"/>
      <c r="G1910" s="50">
        <f>G1911</f>
        <v>0</v>
      </c>
      <c r="O1910" s="17"/>
    </row>
    <row r="1911" ht="11.25" customHeight="1">
      <c r="A1911" s="19"/>
      <c r="B1911" s="57" t="s">
        <v>3584</v>
      </c>
      <c r="C1911" s="58" t="s">
        <v>3585</v>
      </c>
      <c r="D1911" s="59" t="s">
        <v>48</v>
      </c>
      <c r="E1911" s="60">
        <v>126.35</v>
      </c>
      <c r="F1911" s="61"/>
      <c r="G1911" s="62">
        <f>ROUND(E1911*F1911,2)</f>
        <v>0</v>
      </c>
      <c r="O1911" s="17"/>
    </row>
    <row r="1912" ht="11.25" customHeight="1">
      <c r="A1912" s="45"/>
      <c r="B1912" s="46" t="s">
        <v>3586</v>
      </c>
      <c r="C1912" s="47" t="s">
        <v>555</v>
      </c>
      <c r="D1912" s="48"/>
      <c r="E1912" s="49"/>
      <c r="F1912" s="49"/>
      <c r="G1912" s="50">
        <f>SUM(G1913:G1917)</f>
        <v>0</v>
      </c>
      <c r="O1912" s="17"/>
    </row>
    <row r="1913" ht="11.25" customHeight="1">
      <c r="A1913" s="19"/>
      <c r="B1913" s="57" t="s">
        <v>3587</v>
      </c>
      <c r="C1913" s="58" t="s">
        <v>3588</v>
      </c>
      <c r="D1913" s="59" t="s">
        <v>200</v>
      </c>
      <c r="E1913" s="60">
        <v>126.35</v>
      </c>
      <c r="F1913" s="61"/>
      <c r="G1913" s="62">
        <f t="shared" ref="G1913:G1917" si="196">ROUND(E1913*F1913,2)</f>
        <v>0</v>
      </c>
      <c r="O1913" s="17"/>
    </row>
    <row r="1914" ht="11.25" customHeight="1">
      <c r="A1914" s="19"/>
      <c r="B1914" s="57" t="s">
        <v>3589</v>
      </c>
      <c r="C1914" s="58" t="s">
        <v>3590</v>
      </c>
      <c r="D1914" s="59" t="s">
        <v>200</v>
      </c>
      <c r="E1914" s="60">
        <v>66.64</v>
      </c>
      <c r="F1914" s="61"/>
      <c r="G1914" s="62">
        <f t="shared" si="196"/>
        <v>0</v>
      </c>
      <c r="O1914" s="17"/>
    </row>
    <row r="1915" ht="11.25" customHeight="1">
      <c r="A1915" s="19"/>
      <c r="B1915" s="57" t="s">
        <v>3591</v>
      </c>
      <c r="C1915" s="58" t="s">
        <v>3592</v>
      </c>
      <c r="D1915" s="59" t="s">
        <v>200</v>
      </c>
      <c r="E1915" s="60">
        <v>50.54</v>
      </c>
      <c r="F1915" s="61"/>
      <c r="G1915" s="62">
        <f t="shared" si="196"/>
        <v>0</v>
      </c>
      <c r="O1915" s="17"/>
    </row>
    <row r="1916" ht="11.25" customHeight="1">
      <c r="A1916" s="19"/>
      <c r="B1916" s="57" t="s">
        <v>3593</v>
      </c>
      <c r="C1916" s="58" t="s">
        <v>3594</v>
      </c>
      <c r="D1916" s="59" t="s">
        <v>200</v>
      </c>
      <c r="E1916" s="60">
        <v>9.17</v>
      </c>
      <c r="F1916" s="61"/>
      <c r="G1916" s="62">
        <f t="shared" si="196"/>
        <v>0</v>
      </c>
      <c r="O1916" s="17"/>
    </row>
    <row r="1917" ht="11.25" customHeight="1">
      <c r="A1917" s="19"/>
      <c r="B1917" s="57" t="s">
        <v>3595</v>
      </c>
      <c r="C1917" s="58" t="s">
        <v>2678</v>
      </c>
      <c r="D1917" s="59" t="s">
        <v>122</v>
      </c>
      <c r="E1917" s="60">
        <v>210.58</v>
      </c>
      <c r="F1917" s="61"/>
      <c r="G1917" s="62">
        <f t="shared" si="196"/>
        <v>0</v>
      </c>
      <c r="O1917" s="17"/>
    </row>
    <row r="1918" ht="11.25" customHeight="1">
      <c r="A1918" s="45"/>
      <c r="B1918" s="46" t="s">
        <v>3596</v>
      </c>
      <c r="C1918" s="47" t="s">
        <v>3597</v>
      </c>
      <c r="D1918" s="48"/>
      <c r="E1918" s="49"/>
      <c r="F1918" s="49"/>
      <c r="G1918" s="50">
        <f>SUM(G1919:G1923)</f>
        <v>0</v>
      </c>
      <c r="O1918" s="17"/>
    </row>
    <row r="1919" ht="11.25" customHeight="1">
      <c r="A1919" s="19"/>
      <c r="B1919" s="57" t="s">
        <v>3598</v>
      </c>
      <c r="C1919" s="58" t="s">
        <v>3599</v>
      </c>
      <c r="D1919" s="59" t="s">
        <v>100</v>
      </c>
      <c r="E1919" s="60">
        <v>3.0</v>
      </c>
      <c r="F1919" s="61"/>
      <c r="G1919" s="62">
        <f t="shared" ref="G1919:G1923" si="197">ROUND(E1919*F1919,2)</f>
        <v>0</v>
      </c>
      <c r="O1919" s="17"/>
    </row>
    <row r="1920" ht="11.25" customHeight="1">
      <c r="A1920" s="19"/>
      <c r="B1920" s="57" t="s">
        <v>3600</v>
      </c>
      <c r="C1920" s="58" t="s">
        <v>3601</v>
      </c>
      <c r="D1920" s="59" t="s">
        <v>100</v>
      </c>
      <c r="E1920" s="60">
        <v>13.0</v>
      </c>
      <c r="F1920" s="61"/>
      <c r="G1920" s="62">
        <f t="shared" si="197"/>
        <v>0</v>
      </c>
      <c r="O1920" s="17"/>
    </row>
    <row r="1921" ht="11.25" customHeight="1">
      <c r="A1921" s="19"/>
      <c r="B1921" s="57" t="s">
        <v>3602</v>
      </c>
      <c r="C1921" s="58" t="s">
        <v>3507</v>
      </c>
      <c r="D1921" s="59" t="s">
        <v>122</v>
      </c>
      <c r="E1921" s="60">
        <v>20.8</v>
      </c>
      <c r="F1921" s="61"/>
      <c r="G1921" s="62">
        <f t="shared" si="197"/>
        <v>0</v>
      </c>
      <c r="O1921" s="17"/>
    </row>
    <row r="1922" ht="11.25" customHeight="1">
      <c r="A1922" s="19"/>
      <c r="B1922" s="57" t="s">
        <v>3603</v>
      </c>
      <c r="C1922" s="58" t="s">
        <v>3604</v>
      </c>
      <c r="D1922" s="59" t="s">
        <v>122</v>
      </c>
      <c r="E1922" s="60">
        <v>36.35</v>
      </c>
      <c r="F1922" s="61"/>
      <c r="G1922" s="62">
        <f t="shared" si="197"/>
        <v>0</v>
      </c>
      <c r="O1922" s="17"/>
    </row>
    <row r="1923" ht="11.25" customHeight="1">
      <c r="A1923" s="19"/>
      <c r="B1923" s="57" t="s">
        <v>3605</v>
      </c>
      <c r="C1923" s="58" t="s">
        <v>3606</v>
      </c>
      <c r="D1923" s="59" t="s">
        <v>122</v>
      </c>
      <c r="E1923" s="60">
        <v>306.86</v>
      </c>
      <c r="F1923" s="61"/>
      <c r="G1923" s="62">
        <f t="shared" si="197"/>
        <v>0</v>
      </c>
      <c r="O1923" s="17"/>
    </row>
    <row r="1924" ht="11.25" customHeight="1">
      <c r="A1924" s="45"/>
      <c r="B1924" s="46" t="s">
        <v>3607</v>
      </c>
      <c r="C1924" s="47" t="s">
        <v>2680</v>
      </c>
      <c r="D1924" s="48"/>
      <c r="E1924" s="49"/>
      <c r="F1924" s="49"/>
      <c r="G1924" s="50">
        <f>G1925</f>
        <v>0</v>
      </c>
      <c r="O1924" s="17"/>
    </row>
    <row r="1925" ht="11.25" customHeight="1">
      <c r="A1925" s="19"/>
      <c r="B1925" s="57" t="s">
        <v>3608</v>
      </c>
      <c r="C1925" s="58" t="s">
        <v>230</v>
      </c>
      <c r="D1925" s="59" t="s">
        <v>48</v>
      </c>
      <c r="E1925" s="60">
        <v>59.89</v>
      </c>
      <c r="F1925" s="61"/>
      <c r="G1925" s="62">
        <f>ROUND(E1925*F1925,2)</f>
        <v>0</v>
      </c>
      <c r="O1925" s="17"/>
    </row>
    <row r="1926" ht="11.25" customHeight="1">
      <c r="A1926" s="39"/>
      <c r="B1926" s="40" t="s">
        <v>3609</v>
      </c>
      <c r="C1926" s="41" t="s">
        <v>3610</v>
      </c>
      <c r="D1926" s="42"/>
      <c r="E1926" s="43"/>
      <c r="F1926" s="43"/>
      <c r="G1926" s="44">
        <f>G1927+G1932+G1939+G1941+G1957+G1965+G1970+G1976+G1993</f>
        <v>0</v>
      </c>
      <c r="O1926" s="17"/>
    </row>
    <row r="1927" ht="11.25" customHeight="1">
      <c r="A1927" s="45"/>
      <c r="B1927" s="46" t="s">
        <v>3611</v>
      </c>
      <c r="C1927" s="47" t="s">
        <v>3612</v>
      </c>
      <c r="D1927" s="48"/>
      <c r="E1927" s="49"/>
      <c r="F1927" s="49"/>
      <c r="G1927" s="50">
        <f>G1928+G1930</f>
        <v>0</v>
      </c>
      <c r="O1927" s="17"/>
    </row>
    <row r="1928" ht="11.25" customHeight="1">
      <c r="A1928" s="51"/>
      <c r="B1928" s="52" t="s">
        <v>3613</v>
      </c>
      <c r="C1928" s="53" t="s">
        <v>3614</v>
      </c>
      <c r="D1928" s="54"/>
      <c r="E1928" s="55"/>
      <c r="F1928" s="55"/>
      <c r="G1928" s="56">
        <f>G1929</f>
        <v>0</v>
      </c>
      <c r="O1928" s="17"/>
    </row>
    <row r="1929" ht="11.25" customHeight="1">
      <c r="A1929" s="19"/>
      <c r="B1929" s="57" t="s">
        <v>3615</v>
      </c>
      <c r="C1929" s="58" t="s">
        <v>3616</v>
      </c>
      <c r="D1929" s="59" t="s">
        <v>122</v>
      </c>
      <c r="E1929" s="60">
        <v>3248.46</v>
      </c>
      <c r="F1929" s="61"/>
      <c r="G1929" s="62">
        <f>ROUND(E1929*F1929,2)</f>
        <v>0</v>
      </c>
      <c r="O1929" s="17"/>
    </row>
    <row r="1930" ht="11.25" customHeight="1">
      <c r="A1930" s="51"/>
      <c r="B1930" s="52" t="s">
        <v>3617</v>
      </c>
      <c r="C1930" s="53" t="s">
        <v>3618</v>
      </c>
      <c r="D1930" s="54"/>
      <c r="E1930" s="55"/>
      <c r="F1930" s="55"/>
      <c r="G1930" s="56">
        <f>G1931</f>
        <v>0</v>
      </c>
      <c r="O1930" s="17"/>
    </row>
    <row r="1931" ht="11.25" customHeight="1">
      <c r="A1931" s="19"/>
      <c r="B1931" s="57" t="s">
        <v>3619</v>
      </c>
      <c r="C1931" s="58" t="s">
        <v>3616</v>
      </c>
      <c r="D1931" s="59" t="s">
        <v>122</v>
      </c>
      <c r="E1931" s="60">
        <v>1030.5</v>
      </c>
      <c r="F1931" s="61"/>
      <c r="G1931" s="62">
        <f>ROUND(E1931*F1931,2)</f>
        <v>0</v>
      </c>
      <c r="O1931" s="17"/>
    </row>
    <row r="1932" ht="11.25" customHeight="1">
      <c r="A1932" s="45"/>
      <c r="B1932" s="46" t="s">
        <v>3620</v>
      </c>
      <c r="C1932" s="47" t="s">
        <v>3621</v>
      </c>
      <c r="D1932" s="48"/>
      <c r="E1932" s="49"/>
      <c r="F1932" s="49"/>
      <c r="G1932" s="50">
        <f>SUM(G1933:G1938)</f>
        <v>0</v>
      </c>
      <c r="O1932" s="17"/>
    </row>
    <row r="1933" ht="11.25" customHeight="1">
      <c r="A1933" s="19"/>
      <c r="B1933" s="57" t="s">
        <v>3622</v>
      </c>
      <c r="C1933" s="58" t="s">
        <v>3623</v>
      </c>
      <c r="D1933" s="59" t="s">
        <v>122</v>
      </c>
      <c r="E1933" s="60">
        <v>1333.71</v>
      </c>
      <c r="F1933" s="61"/>
      <c r="G1933" s="62">
        <f t="shared" ref="G1933:G1938" si="198">ROUND(E1933*F1933,2)</f>
        <v>0</v>
      </c>
      <c r="O1933" s="17"/>
    </row>
    <row r="1934" ht="11.25" customHeight="1">
      <c r="A1934" s="19"/>
      <c r="B1934" s="57" t="s">
        <v>3624</v>
      </c>
      <c r="C1934" s="58" t="s">
        <v>3625</v>
      </c>
      <c r="D1934" s="59" t="s">
        <v>122</v>
      </c>
      <c r="E1934" s="60">
        <v>142.63</v>
      </c>
      <c r="F1934" s="61"/>
      <c r="G1934" s="62">
        <f t="shared" si="198"/>
        <v>0</v>
      </c>
      <c r="O1934" s="17"/>
    </row>
    <row r="1935" ht="11.25" customHeight="1">
      <c r="A1935" s="19"/>
      <c r="B1935" s="57" t="s">
        <v>3626</v>
      </c>
      <c r="C1935" s="58" t="s">
        <v>3627</v>
      </c>
      <c r="D1935" s="59" t="s">
        <v>122</v>
      </c>
      <c r="E1935" s="60">
        <v>55.95</v>
      </c>
      <c r="F1935" s="61"/>
      <c r="G1935" s="62">
        <f t="shared" si="198"/>
        <v>0</v>
      </c>
      <c r="O1935" s="17"/>
    </row>
    <row r="1936" ht="11.25" customHeight="1">
      <c r="A1936" s="19"/>
      <c r="B1936" s="57" t="s">
        <v>3628</v>
      </c>
      <c r="C1936" s="58" t="s">
        <v>3629</v>
      </c>
      <c r="D1936" s="59" t="s">
        <v>100</v>
      </c>
      <c r="E1936" s="60">
        <v>1540.0</v>
      </c>
      <c r="F1936" s="61"/>
      <c r="G1936" s="62">
        <f t="shared" si="198"/>
        <v>0</v>
      </c>
      <c r="O1936" s="17"/>
    </row>
    <row r="1937" ht="11.25" customHeight="1">
      <c r="A1937" s="19"/>
      <c r="B1937" s="57" t="s">
        <v>3630</v>
      </c>
      <c r="C1937" s="58" t="s">
        <v>3631</v>
      </c>
      <c r="D1937" s="59" t="s">
        <v>122</v>
      </c>
      <c r="E1937" s="60">
        <v>1535.0</v>
      </c>
      <c r="F1937" s="61"/>
      <c r="G1937" s="62">
        <f t="shared" si="198"/>
        <v>0</v>
      </c>
      <c r="O1937" s="17"/>
    </row>
    <row r="1938" ht="11.25" customHeight="1">
      <c r="A1938" s="19"/>
      <c r="B1938" s="57" t="s">
        <v>3632</v>
      </c>
      <c r="C1938" s="58" t="s">
        <v>3633</v>
      </c>
      <c r="D1938" s="59" t="s">
        <v>100</v>
      </c>
      <c r="E1938" s="60">
        <v>9.0</v>
      </c>
      <c r="F1938" s="61"/>
      <c r="G1938" s="62">
        <f t="shared" si="198"/>
        <v>0</v>
      </c>
      <c r="O1938" s="17"/>
    </row>
    <row r="1939" ht="11.25" customHeight="1">
      <c r="A1939" s="45"/>
      <c r="B1939" s="46" t="s">
        <v>3634</v>
      </c>
      <c r="C1939" s="47" t="s">
        <v>3635</v>
      </c>
      <c r="D1939" s="48"/>
      <c r="E1939" s="49"/>
      <c r="F1939" s="49"/>
      <c r="G1939" s="50">
        <f>G1940</f>
        <v>0</v>
      </c>
      <c r="O1939" s="17"/>
    </row>
    <row r="1940" ht="11.25" customHeight="1">
      <c r="A1940" s="19"/>
      <c r="B1940" s="57" t="s">
        <v>3636</v>
      </c>
      <c r="C1940" s="58" t="s">
        <v>3637</v>
      </c>
      <c r="D1940" s="59" t="s">
        <v>122</v>
      </c>
      <c r="E1940" s="60">
        <v>62293.2</v>
      </c>
      <c r="F1940" s="61"/>
      <c r="G1940" s="62">
        <f>ROUND(E1940*F1940,2)</f>
        <v>0</v>
      </c>
      <c r="O1940" s="17"/>
    </row>
    <row r="1941" ht="11.25" customHeight="1">
      <c r="A1941" s="45"/>
      <c r="B1941" s="46" t="s">
        <v>3638</v>
      </c>
      <c r="C1941" s="47" t="s">
        <v>2868</v>
      </c>
      <c r="D1941" s="48"/>
      <c r="E1941" s="49"/>
      <c r="F1941" s="49"/>
      <c r="G1941" s="50">
        <f>G1942+G1944+G1947+G1949</f>
        <v>0</v>
      </c>
      <c r="O1941" s="17"/>
    </row>
    <row r="1942" ht="11.25" customHeight="1">
      <c r="A1942" s="51"/>
      <c r="B1942" s="52" t="s">
        <v>3639</v>
      </c>
      <c r="C1942" s="53" t="s">
        <v>3640</v>
      </c>
      <c r="D1942" s="54"/>
      <c r="E1942" s="55"/>
      <c r="F1942" s="55"/>
      <c r="G1942" s="56">
        <f>G1943</f>
        <v>0</v>
      </c>
      <c r="O1942" s="17"/>
    </row>
    <row r="1943" ht="11.25" customHeight="1">
      <c r="A1943" s="19"/>
      <c r="B1943" s="57" t="s">
        <v>3641</v>
      </c>
      <c r="C1943" s="58" t="s">
        <v>3642</v>
      </c>
      <c r="D1943" s="59" t="s">
        <v>122</v>
      </c>
      <c r="E1943" s="60">
        <v>141.6</v>
      </c>
      <c r="F1943" s="61"/>
      <c r="G1943" s="62">
        <f>ROUND(E1943*F1943,2)</f>
        <v>0</v>
      </c>
      <c r="O1943" s="17"/>
    </row>
    <row r="1944" ht="11.25" customHeight="1">
      <c r="A1944" s="51"/>
      <c r="B1944" s="52" t="s">
        <v>3643</v>
      </c>
      <c r="C1944" s="53" t="s">
        <v>3644</v>
      </c>
      <c r="D1944" s="54"/>
      <c r="E1944" s="55"/>
      <c r="F1944" s="55"/>
      <c r="G1944" s="56">
        <f>SUM(G1945:G1946)</f>
        <v>0</v>
      </c>
      <c r="O1944" s="17"/>
    </row>
    <row r="1945" ht="11.25" customHeight="1">
      <c r="A1945" s="19"/>
      <c r="B1945" s="57" t="s">
        <v>3645</v>
      </c>
      <c r="C1945" s="58" t="s">
        <v>3646</v>
      </c>
      <c r="D1945" s="59" t="s">
        <v>122</v>
      </c>
      <c r="E1945" s="60">
        <v>311.47</v>
      </c>
      <c r="F1945" s="61"/>
      <c r="G1945" s="62">
        <f t="shared" ref="G1945:G1946" si="199">ROUND(E1945*F1945,2)</f>
        <v>0</v>
      </c>
      <c r="O1945" s="17"/>
    </row>
    <row r="1946" ht="11.25" customHeight="1">
      <c r="A1946" s="19"/>
      <c r="B1946" s="57" t="s">
        <v>3647</v>
      </c>
      <c r="C1946" s="58" t="s">
        <v>3648</v>
      </c>
      <c r="D1946" s="59" t="s">
        <v>122</v>
      </c>
      <c r="E1946" s="60">
        <v>62.64</v>
      </c>
      <c r="F1946" s="61"/>
      <c r="G1946" s="62">
        <f t="shared" si="199"/>
        <v>0</v>
      </c>
      <c r="O1946" s="17"/>
    </row>
    <row r="1947" ht="11.25" customHeight="1">
      <c r="A1947" s="51"/>
      <c r="B1947" s="52" t="s">
        <v>3649</v>
      </c>
      <c r="C1947" s="53" t="s">
        <v>3650</v>
      </c>
      <c r="D1947" s="54"/>
      <c r="E1947" s="55"/>
      <c r="F1947" s="55"/>
      <c r="G1947" s="56">
        <f>G1948</f>
        <v>0</v>
      </c>
      <c r="O1947" s="17"/>
    </row>
    <row r="1948" ht="11.25" customHeight="1">
      <c r="A1948" s="19"/>
      <c r="B1948" s="57" t="s">
        <v>3651</v>
      </c>
      <c r="C1948" s="58" t="s">
        <v>3652</v>
      </c>
      <c r="D1948" s="59" t="s">
        <v>122</v>
      </c>
      <c r="E1948" s="60">
        <v>988.85</v>
      </c>
      <c r="F1948" s="61"/>
      <c r="G1948" s="62">
        <f>ROUND(E1948*F1948,2)</f>
        <v>0</v>
      </c>
      <c r="O1948" s="17"/>
    </row>
    <row r="1949" ht="11.25" customHeight="1">
      <c r="A1949" s="51"/>
      <c r="B1949" s="52" t="s">
        <v>3653</v>
      </c>
      <c r="C1949" s="53" t="s">
        <v>3654</v>
      </c>
      <c r="D1949" s="54"/>
      <c r="E1949" s="55"/>
      <c r="F1949" s="55"/>
      <c r="G1949" s="56">
        <f>SUM(G1950:G1956)</f>
        <v>0</v>
      </c>
      <c r="O1949" s="17"/>
    </row>
    <row r="1950" ht="11.25" customHeight="1">
      <c r="A1950" s="19"/>
      <c r="B1950" s="57" t="s">
        <v>3655</v>
      </c>
      <c r="C1950" s="58" t="s">
        <v>3656</v>
      </c>
      <c r="D1950" s="59" t="s">
        <v>122</v>
      </c>
      <c r="E1950" s="60">
        <v>1684.92</v>
      </c>
      <c r="F1950" s="61"/>
      <c r="G1950" s="62">
        <f t="shared" ref="G1950:G1956" si="200">ROUND(E1950*F1950,2)</f>
        <v>0</v>
      </c>
      <c r="O1950" s="17"/>
    </row>
    <row r="1951" ht="11.25" customHeight="1">
      <c r="A1951" s="19"/>
      <c r="B1951" s="57" t="s">
        <v>3657</v>
      </c>
      <c r="C1951" s="58" t="s">
        <v>3658</v>
      </c>
      <c r="D1951" s="59" t="s">
        <v>122</v>
      </c>
      <c r="E1951" s="60">
        <v>161.34</v>
      </c>
      <c r="F1951" s="61"/>
      <c r="G1951" s="62">
        <f t="shared" si="200"/>
        <v>0</v>
      </c>
      <c r="O1951" s="17"/>
    </row>
    <row r="1952" ht="11.25" customHeight="1">
      <c r="A1952" s="19"/>
      <c r="B1952" s="57" t="s">
        <v>3659</v>
      </c>
      <c r="C1952" s="58" t="s">
        <v>3660</v>
      </c>
      <c r="D1952" s="59" t="s">
        <v>122</v>
      </c>
      <c r="E1952" s="60">
        <v>74.59</v>
      </c>
      <c r="F1952" s="61"/>
      <c r="G1952" s="62">
        <f t="shared" si="200"/>
        <v>0</v>
      </c>
      <c r="O1952" s="17"/>
    </row>
    <row r="1953" ht="11.25" customHeight="1">
      <c r="A1953" s="19"/>
      <c r="B1953" s="57" t="s">
        <v>3661</v>
      </c>
      <c r="C1953" s="58" t="s">
        <v>3662</v>
      </c>
      <c r="D1953" s="59" t="s">
        <v>122</v>
      </c>
      <c r="E1953" s="60">
        <v>200.24</v>
      </c>
      <c r="F1953" s="61"/>
      <c r="G1953" s="62">
        <f t="shared" si="200"/>
        <v>0</v>
      </c>
      <c r="O1953" s="17"/>
    </row>
    <row r="1954" ht="11.25" customHeight="1">
      <c r="A1954" s="19"/>
      <c r="B1954" s="57" t="s">
        <v>3663</v>
      </c>
      <c r="C1954" s="58" t="s">
        <v>3664</v>
      </c>
      <c r="D1954" s="59" t="s">
        <v>100</v>
      </c>
      <c r="E1954" s="60">
        <v>1125.0</v>
      </c>
      <c r="F1954" s="61"/>
      <c r="G1954" s="62">
        <f t="shared" si="200"/>
        <v>0</v>
      </c>
      <c r="O1954" s="17"/>
    </row>
    <row r="1955" ht="11.25" customHeight="1">
      <c r="A1955" s="19"/>
      <c r="B1955" s="57" t="s">
        <v>3665</v>
      </c>
      <c r="C1955" s="58" t="s">
        <v>3666</v>
      </c>
      <c r="D1955" s="59" t="s">
        <v>100</v>
      </c>
      <c r="E1955" s="60">
        <v>109.0</v>
      </c>
      <c r="F1955" s="61"/>
      <c r="G1955" s="62">
        <f t="shared" si="200"/>
        <v>0</v>
      </c>
      <c r="O1955" s="17"/>
    </row>
    <row r="1956" ht="11.25" customHeight="1">
      <c r="A1956" s="19"/>
      <c r="B1956" s="57" t="s">
        <v>3667</v>
      </c>
      <c r="C1956" s="58" t="s">
        <v>3668</v>
      </c>
      <c r="D1956" s="59" t="s">
        <v>100</v>
      </c>
      <c r="E1956" s="60">
        <v>51.0</v>
      </c>
      <c r="F1956" s="61"/>
      <c r="G1956" s="62">
        <f t="shared" si="200"/>
        <v>0</v>
      </c>
      <c r="O1956" s="17"/>
    </row>
    <row r="1957" ht="11.25" customHeight="1">
      <c r="A1957" s="45"/>
      <c r="B1957" s="46" t="s">
        <v>3669</v>
      </c>
      <c r="C1957" s="47" t="s">
        <v>3670</v>
      </c>
      <c r="D1957" s="48"/>
      <c r="E1957" s="49"/>
      <c r="F1957" s="49"/>
      <c r="G1957" s="50">
        <f>SUM(G1958:G1964)</f>
        <v>0</v>
      </c>
      <c r="O1957" s="17"/>
    </row>
    <row r="1958" ht="11.25" customHeight="1">
      <c r="A1958" s="19"/>
      <c r="B1958" s="57" t="s">
        <v>3671</v>
      </c>
      <c r="C1958" s="58" t="s">
        <v>3672</v>
      </c>
      <c r="D1958" s="59" t="s">
        <v>1615</v>
      </c>
      <c r="E1958" s="60">
        <v>451.0</v>
      </c>
      <c r="F1958" s="61"/>
      <c r="G1958" s="62">
        <f t="shared" ref="G1958:G1964" si="201">ROUND(E1958*F1958,2)</f>
        <v>0</v>
      </c>
      <c r="O1958" s="17"/>
    </row>
    <row r="1959" ht="11.25" customHeight="1">
      <c r="A1959" s="19"/>
      <c r="B1959" s="57" t="s">
        <v>3673</v>
      </c>
      <c r="C1959" s="58" t="s">
        <v>3674</v>
      </c>
      <c r="D1959" s="59" t="s">
        <v>1615</v>
      </c>
      <c r="E1959" s="60">
        <v>32.0</v>
      </c>
      <c r="F1959" s="61"/>
      <c r="G1959" s="62">
        <f t="shared" si="201"/>
        <v>0</v>
      </c>
      <c r="O1959" s="17"/>
    </row>
    <row r="1960" ht="11.25" customHeight="1">
      <c r="A1960" s="19"/>
      <c r="B1960" s="57" t="s">
        <v>3675</v>
      </c>
      <c r="C1960" s="58" t="s">
        <v>3676</v>
      </c>
      <c r="D1960" s="59" t="s">
        <v>1615</v>
      </c>
      <c r="E1960" s="60">
        <v>209.0</v>
      </c>
      <c r="F1960" s="61"/>
      <c r="G1960" s="62">
        <f t="shared" si="201"/>
        <v>0</v>
      </c>
      <c r="O1960" s="17"/>
    </row>
    <row r="1961" ht="11.25" customHeight="1">
      <c r="A1961" s="19"/>
      <c r="B1961" s="57" t="s">
        <v>3677</v>
      </c>
      <c r="C1961" s="58" t="s">
        <v>3678</v>
      </c>
      <c r="D1961" s="59" t="s">
        <v>1615</v>
      </c>
      <c r="E1961" s="60">
        <v>158.0</v>
      </c>
      <c r="F1961" s="61"/>
      <c r="G1961" s="62">
        <f t="shared" si="201"/>
        <v>0</v>
      </c>
      <c r="O1961" s="17"/>
    </row>
    <row r="1962" ht="11.25" customHeight="1">
      <c r="A1962" s="19"/>
      <c r="B1962" s="57" t="s">
        <v>3679</v>
      </c>
      <c r="C1962" s="58" t="s">
        <v>3680</v>
      </c>
      <c r="D1962" s="59" t="s">
        <v>1615</v>
      </c>
      <c r="E1962" s="60">
        <v>43.0</v>
      </c>
      <c r="F1962" s="61"/>
      <c r="G1962" s="62">
        <f t="shared" si="201"/>
        <v>0</v>
      </c>
      <c r="O1962" s="17"/>
    </row>
    <row r="1963" ht="11.25" customHeight="1">
      <c r="A1963" s="19"/>
      <c r="B1963" s="57" t="s">
        <v>3681</v>
      </c>
      <c r="C1963" s="58" t="s">
        <v>3682</v>
      </c>
      <c r="D1963" s="59" t="s">
        <v>1615</v>
      </c>
      <c r="E1963" s="60">
        <v>8.0</v>
      </c>
      <c r="F1963" s="61"/>
      <c r="G1963" s="62">
        <f t="shared" si="201"/>
        <v>0</v>
      </c>
      <c r="O1963" s="17"/>
    </row>
    <row r="1964" ht="11.25" customHeight="1">
      <c r="A1964" s="19"/>
      <c r="B1964" s="57" t="s">
        <v>3683</v>
      </c>
      <c r="C1964" s="58" t="s">
        <v>3684</v>
      </c>
      <c r="D1964" s="59" t="s">
        <v>100</v>
      </c>
      <c r="E1964" s="60">
        <v>488.0</v>
      </c>
      <c r="F1964" s="61"/>
      <c r="G1964" s="62">
        <f t="shared" si="201"/>
        <v>0</v>
      </c>
      <c r="O1964" s="17"/>
    </row>
    <row r="1965" ht="11.25" customHeight="1">
      <c r="A1965" s="45"/>
      <c r="B1965" s="46" t="s">
        <v>3685</v>
      </c>
      <c r="C1965" s="47" t="s">
        <v>3686</v>
      </c>
      <c r="D1965" s="48"/>
      <c r="E1965" s="49"/>
      <c r="F1965" s="49"/>
      <c r="G1965" s="50">
        <f>SUM(G1966:G1969)</f>
        <v>0</v>
      </c>
      <c r="O1965" s="17"/>
    </row>
    <row r="1966" ht="11.25" customHeight="1">
      <c r="A1966" s="19"/>
      <c r="B1966" s="57" t="s">
        <v>3687</v>
      </c>
      <c r="C1966" s="58" t="s">
        <v>3688</v>
      </c>
      <c r="D1966" s="59" t="s">
        <v>100</v>
      </c>
      <c r="E1966" s="60">
        <v>695.0</v>
      </c>
      <c r="F1966" s="61"/>
      <c r="G1966" s="62">
        <f t="shared" ref="G1966:G1969" si="202">ROUND(E1966*F1966,2)</f>
        <v>0</v>
      </c>
      <c r="O1966" s="17"/>
    </row>
    <row r="1967" ht="11.25" customHeight="1">
      <c r="A1967" s="19"/>
      <c r="B1967" s="57" t="s">
        <v>3689</v>
      </c>
      <c r="C1967" s="58" t="s">
        <v>3690</v>
      </c>
      <c r="D1967" s="59" t="s">
        <v>100</v>
      </c>
      <c r="E1967" s="60">
        <v>32.0</v>
      </c>
      <c r="F1967" s="61"/>
      <c r="G1967" s="62">
        <f t="shared" si="202"/>
        <v>0</v>
      </c>
      <c r="O1967" s="17"/>
    </row>
    <row r="1968" ht="11.25" customHeight="1">
      <c r="A1968" s="19"/>
      <c r="B1968" s="57" t="s">
        <v>3691</v>
      </c>
      <c r="C1968" s="58" t="s">
        <v>3692</v>
      </c>
      <c r="D1968" s="59" t="s">
        <v>100</v>
      </c>
      <c r="E1968" s="60">
        <v>2.0</v>
      </c>
      <c r="F1968" s="61"/>
      <c r="G1968" s="62">
        <f t="shared" si="202"/>
        <v>0</v>
      </c>
      <c r="O1968" s="17"/>
    </row>
    <row r="1969" ht="11.25" customHeight="1">
      <c r="A1969" s="19"/>
      <c r="B1969" s="57" t="s">
        <v>3693</v>
      </c>
      <c r="C1969" s="58" t="s">
        <v>3694</v>
      </c>
      <c r="D1969" s="59" t="s">
        <v>100</v>
      </c>
      <c r="E1969" s="60">
        <v>2.0</v>
      </c>
      <c r="F1969" s="61"/>
      <c r="G1969" s="62">
        <f t="shared" si="202"/>
        <v>0</v>
      </c>
      <c r="O1969" s="17"/>
    </row>
    <row r="1970" ht="11.25" customHeight="1">
      <c r="A1970" s="45"/>
      <c r="B1970" s="46" t="s">
        <v>3695</v>
      </c>
      <c r="C1970" s="47" t="s">
        <v>3696</v>
      </c>
      <c r="D1970" s="48"/>
      <c r="E1970" s="49"/>
      <c r="F1970" s="49"/>
      <c r="G1970" s="50">
        <f>SUM(G1971:G1975)</f>
        <v>0</v>
      </c>
      <c r="O1970" s="17"/>
    </row>
    <row r="1971" ht="11.25" customHeight="1">
      <c r="A1971" s="19"/>
      <c r="B1971" s="57" t="s">
        <v>3697</v>
      </c>
      <c r="C1971" s="58" t="s">
        <v>3698</v>
      </c>
      <c r="D1971" s="59" t="s">
        <v>100</v>
      </c>
      <c r="E1971" s="60">
        <v>1.0</v>
      </c>
      <c r="F1971" s="61"/>
      <c r="G1971" s="62">
        <f t="shared" ref="G1971:G1975" si="203">ROUND(E1971*F1971,2)</f>
        <v>0</v>
      </c>
      <c r="O1971" s="17"/>
    </row>
    <row r="1972" ht="11.25" customHeight="1">
      <c r="A1972" s="19"/>
      <c r="B1972" s="57" t="s">
        <v>3699</v>
      </c>
      <c r="C1972" s="58" t="s">
        <v>3700</v>
      </c>
      <c r="D1972" s="59" t="s">
        <v>100</v>
      </c>
      <c r="E1972" s="60">
        <v>1.0</v>
      </c>
      <c r="F1972" s="61"/>
      <c r="G1972" s="62">
        <f t="shared" si="203"/>
        <v>0</v>
      </c>
      <c r="O1972" s="17"/>
    </row>
    <row r="1973" ht="11.25" customHeight="1">
      <c r="A1973" s="19"/>
      <c r="B1973" s="57" t="s">
        <v>3701</v>
      </c>
      <c r="C1973" s="58" t="s">
        <v>3702</v>
      </c>
      <c r="D1973" s="59" t="s">
        <v>100</v>
      </c>
      <c r="E1973" s="60">
        <v>7.0</v>
      </c>
      <c r="F1973" s="61"/>
      <c r="G1973" s="62">
        <f t="shared" si="203"/>
        <v>0</v>
      </c>
      <c r="O1973" s="17"/>
    </row>
    <row r="1974" ht="11.25" customHeight="1">
      <c r="A1974" s="19"/>
      <c r="B1974" s="57" t="s">
        <v>3703</v>
      </c>
      <c r="C1974" s="58" t="s">
        <v>3704</v>
      </c>
      <c r="D1974" s="59" t="s">
        <v>100</v>
      </c>
      <c r="E1974" s="60">
        <v>1.0</v>
      </c>
      <c r="F1974" s="61"/>
      <c r="G1974" s="62">
        <f t="shared" si="203"/>
        <v>0</v>
      </c>
      <c r="O1974" s="17"/>
    </row>
    <row r="1975" ht="11.25" customHeight="1">
      <c r="A1975" s="19"/>
      <c r="B1975" s="57" t="s">
        <v>3705</v>
      </c>
      <c r="C1975" s="58" t="s">
        <v>3706</v>
      </c>
      <c r="D1975" s="59" t="s">
        <v>100</v>
      </c>
      <c r="E1975" s="60">
        <v>2.0</v>
      </c>
      <c r="F1975" s="61"/>
      <c r="G1975" s="62">
        <f t="shared" si="203"/>
        <v>0</v>
      </c>
      <c r="O1975" s="17"/>
    </row>
    <row r="1976" ht="11.25" customHeight="1">
      <c r="A1976" s="45"/>
      <c r="B1976" s="46" t="s">
        <v>3707</v>
      </c>
      <c r="C1976" s="47" t="s">
        <v>3708</v>
      </c>
      <c r="D1976" s="48"/>
      <c r="E1976" s="49"/>
      <c r="F1976" s="49"/>
      <c r="G1976" s="50">
        <f>G1977+G1980</f>
        <v>0</v>
      </c>
      <c r="O1976" s="17"/>
    </row>
    <row r="1977" ht="11.25" customHeight="1">
      <c r="A1977" s="51"/>
      <c r="B1977" s="52" t="s">
        <v>3709</v>
      </c>
      <c r="C1977" s="53" t="s">
        <v>3710</v>
      </c>
      <c r="D1977" s="54"/>
      <c r="E1977" s="55"/>
      <c r="F1977" s="55"/>
      <c r="G1977" s="56">
        <f>SUM(G1978:G1979)</f>
        <v>0</v>
      </c>
      <c r="O1977" s="17"/>
    </row>
    <row r="1978" ht="11.25" customHeight="1">
      <c r="A1978" s="19"/>
      <c r="B1978" s="57" t="s">
        <v>3711</v>
      </c>
      <c r="C1978" s="58" t="s">
        <v>3712</v>
      </c>
      <c r="D1978" s="59" t="s">
        <v>100</v>
      </c>
      <c r="E1978" s="60">
        <v>20.0</v>
      </c>
      <c r="F1978" s="61"/>
      <c r="G1978" s="62">
        <f t="shared" ref="G1978:G1979" si="204">ROUND(E1978*F1978,2)</f>
        <v>0</v>
      </c>
      <c r="O1978" s="17"/>
    </row>
    <row r="1979" ht="11.25" customHeight="1">
      <c r="A1979" s="19"/>
      <c r="B1979" s="57" t="s">
        <v>3713</v>
      </c>
      <c r="C1979" s="58" t="s">
        <v>3714</v>
      </c>
      <c r="D1979" s="59" t="s">
        <v>100</v>
      </c>
      <c r="E1979" s="60">
        <v>20.0</v>
      </c>
      <c r="F1979" s="61"/>
      <c r="G1979" s="62">
        <f t="shared" si="204"/>
        <v>0</v>
      </c>
      <c r="O1979" s="17"/>
    </row>
    <row r="1980" ht="11.25" customHeight="1">
      <c r="A1980" s="51"/>
      <c r="B1980" s="52" t="s">
        <v>3715</v>
      </c>
      <c r="C1980" s="53" t="s">
        <v>3716</v>
      </c>
      <c r="D1980" s="54"/>
      <c r="E1980" s="55"/>
      <c r="F1980" s="55"/>
      <c r="G1980" s="56">
        <f>SUM(G1981:G1992)</f>
        <v>0</v>
      </c>
      <c r="O1980" s="17"/>
    </row>
    <row r="1981" ht="11.25" customHeight="1">
      <c r="A1981" s="19"/>
      <c r="B1981" s="57" t="s">
        <v>3717</v>
      </c>
      <c r="C1981" s="58" t="s">
        <v>3718</v>
      </c>
      <c r="D1981" s="59" t="s">
        <v>100</v>
      </c>
      <c r="E1981" s="60">
        <v>50.0</v>
      </c>
      <c r="F1981" s="61"/>
      <c r="G1981" s="62">
        <f t="shared" ref="G1981:G1992" si="205">ROUND(E1981*F1981,2)</f>
        <v>0</v>
      </c>
      <c r="O1981" s="17"/>
    </row>
    <row r="1982" ht="11.25" customHeight="1">
      <c r="A1982" s="19"/>
      <c r="B1982" s="57" t="s">
        <v>3719</v>
      </c>
      <c r="C1982" s="58" t="s">
        <v>3720</v>
      </c>
      <c r="D1982" s="59" t="s">
        <v>100</v>
      </c>
      <c r="E1982" s="60">
        <v>22.0</v>
      </c>
      <c r="F1982" s="61"/>
      <c r="G1982" s="62">
        <f t="shared" si="205"/>
        <v>0</v>
      </c>
      <c r="O1982" s="17"/>
    </row>
    <row r="1983" ht="11.25" customHeight="1">
      <c r="A1983" s="19"/>
      <c r="B1983" s="57" t="s">
        <v>3721</v>
      </c>
      <c r="C1983" s="58" t="s">
        <v>3722</v>
      </c>
      <c r="D1983" s="59" t="s">
        <v>100</v>
      </c>
      <c r="E1983" s="60">
        <v>4.0</v>
      </c>
      <c r="F1983" s="61"/>
      <c r="G1983" s="62">
        <f t="shared" si="205"/>
        <v>0</v>
      </c>
      <c r="O1983" s="17"/>
    </row>
    <row r="1984" ht="11.25" customHeight="1">
      <c r="A1984" s="19"/>
      <c r="B1984" s="57" t="s">
        <v>3723</v>
      </c>
      <c r="C1984" s="58" t="s">
        <v>3724</v>
      </c>
      <c r="D1984" s="59" t="s">
        <v>100</v>
      </c>
      <c r="E1984" s="60">
        <v>36.0</v>
      </c>
      <c r="F1984" s="61"/>
      <c r="G1984" s="62">
        <f t="shared" si="205"/>
        <v>0</v>
      </c>
      <c r="O1984" s="17"/>
    </row>
    <row r="1985" ht="11.25" customHeight="1">
      <c r="A1985" s="19"/>
      <c r="B1985" s="57" t="s">
        <v>3725</v>
      </c>
      <c r="C1985" s="58" t="s">
        <v>3726</v>
      </c>
      <c r="D1985" s="59" t="s">
        <v>100</v>
      </c>
      <c r="E1985" s="60">
        <v>22.0</v>
      </c>
      <c r="F1985" s="61"/>
      <c r="G1985" s="62">
        <f t="shared" si="205"/>
        <v>0</v>
      </c>
      <c r="O1985" s="17"/>
    </row>
    <row r="1986" ht="11.25" customHeight="1">
      <c r="A1986" s="19"/>
      <c r="B1986" s="57" t="s">
        <v>3727</v>
      </c>
      <c r="C1986" s="58" t="s">
        <v>3728</v>
      </c>
      <c r="D1986" s="59" t="s">
        <v>100</v>
      </c>
      <c r="E1986" s="60">
        <v>40.0</v>
      </c>
      <c r="F1986" s="61"/>
      <c r="G1986" s="62">
        <f t="shared" si="205"/>
        <v>0</v>
      </c>
      <c r="O1986" s="17"/>
    </row>
    <row r="1987" ht="11.25" customHeight="1">
      <c r="A1987" s="19"/>
      <c r="B1987" s="57" t="s">
        <v>3729</v>
      </c>
      <c r="C1987" s="58" t="s">
        <v>3730</v>
      </c>
      <c r="D1987" s="59" t="s">
        <v>100</v>
      </c>
      <c r="E1987" s="60">
        <v>52.0</v>
      </c>
      <c r="F1987" s="61"/>
      <c r="G1987" s="62">
        <f t="shared" si="205"/>
        <v>0</v>
      </c>
      <c r="O1987" s="17"/>
    </row>
    <row r="1988" ht="11.25" customHeight="1">
      <c r="A1988" s="19"/>
      <c r="B1988" s="57" t="s">
        <v>3731</v>
      </c>
      <c r="C1988" s="58" t="s">
        <v>3732</v>
      </c>
      <c r="D1988" s="59" t="s">
        <v>100</v>
      </c>
      <c r="E1988" s="60">
        <v>1110.0</v>
      </c>
      <c r="F1988" s="61"/>
      <c r="G1988" s="62">
        <f t="shared" si="205"/>
        <v>0</v>
      </c>
      <c r="O1988" s="17"/>
    </row>
    <row r="1989" ht="11.25" customHeight="1">
      <c r="A1989" s="19"/>
      <c r="B1989" s="57" t="s">
        <v>3733</v>
      </c>
      <c r="C1989" s="58" t="s">
        <v>3734</v>
      </c>
      <c r="D1989" s="59" t="s">
        <v>100</v>
      </c>
      <c r="E1989" s="60">
        <v>1110.0</v>
      </c>
      <c r="F1989" s="61"/>
      <c r="G1989" s="62">
        <f t="shared" si="205"/>
        <v>0</v>
      </c>
      <c r="O1989" s="17"/>
    </row>
    <row r="1990" ht="11.25" customHeight="1">
      <c r="A1990" s="19"/>
      <c r="B1990" s="57" t="s">
        <v>3735</v>
      </c>
      <c r="C1990" s="58" t="s">
        <v>3736</v>
      </c>
      <c r="D1990" s="59" t="s">
        <v>100</v>
      </c>
      <c r="E1990" s="60">
        <v>50.0</v>
      </c>
      <c r="F1990" s="61"/>
      <c r="G1990" s="62">
        <f t="shared" si="205"/>
        <v>0</v>
      </c>
      <c r="O1990" s="17"/>
    </row>
    <row r="1991" ht="11.25" customHeight="1">
      <c r="A1991" s="19"/>
      <c r="B1991" s="57" t="s">
        <v>3737</v>
      </c>
      <c r="C1991" s="58" t="s">
        <v>3738</v>
      </c>
      <c r="D1991" s="59" t="s">
        <v>100</v>
      </c>
      <c r="E1991" s="60">
        <v>25.0</v>
      </c>
      <c r="F1991" s="61"/>
      <c r="G1991" s="62">
        <f t="shared" si="205"/>
        <v>0</v>
      </c>
      <c r="O1991" s="17"/>
    </row>
    <row r="1992" ht="11.25" customHeight="1">
      <c r="A1992" s="19"/>
      <c r="B1992" s="57" t="s">
        <v>3739</v>
      </c>
      <c r="C1992" s="58" t="s">
        <v>3740</v>
      </c>
      <c r="D1992" s="59" t="s">
        <v>100</v>
      </c>
      <c r="E1992" s="60">
        <v>10.0</v>
      </c>
      <c r="F1992" s="61"/>
      <c r="G1992" s="62">
        <f t="shared" si="205"/>
        <v>0</v>
      </c>
      <c r="O1992" s="17"/>
    </row>
    <row r="1993" ht="11.25" customHeight="1">
      <c r="A1993" s="45"/>
      <c r="B1993" s="46" t="s">
        <v>3741</v>
      </c>
      <c r="C1993" s="47" t="s">
        <v>3742</v>
      </c>
      <c r="D1993" s="48"/>
      <c r="E1993" s="49"/>
      <c r="F1993" s="49"/>
      <c r="G1993" s="50">
        <f>SUM(G1994:G1997)</f>
        <v>0</v>
      </c>
      <c r="O1993" s="17"/>
    </row>
    <row r="1994" ht="11.25" customHeight="1">
      <c r="A1994" s="19"/>
      <c r="B1994" s="57" t="s">
        <v>3743</v>
      </c>
      <c r="C1994" s="58" t="s">
        <v>3744</v>
      </c>
      <c r="D1994" s="59" t="s">
        <v>100</v>
      </c>
      <c r="E1994" s="60">
        <v>9.0</v>
      </c>
      <c r="F1994" s="61"/>
      <c r="G1994" s="62">
        <f t="shared" ref="G1994:G1997" si="206">ROUND(E1994*F1994,2)</f>
        <v>0</v>
      </c>
      <c r="O1994" s="17"/>
    </row>
    <row r="1995" ht="11.25" customHeight="1">
      <c r="A1995" s="19"/>
      <c r="B1995" s="57" t="s">
        <v>3745</v>
      </c>
      <c r="C1995" s="58" t="s">
        <v>3746</v>
      </c>
      <c r="D1995" s="59" t="s">
        <v>100</v>
      </c>
      <c r="E1995" s="60">
        <v>1.0</v>
      </c>
      <c r="F1995" s="61"/>
      <c r="G1995" s="62">
        <f t="shared" si="206"/>
        <v>0</v>
      </c>
      <c r="O1995" s="17"/>
    </row>
    <row r="1996" ht="11.25" customHeight="1">
      <c r="A1996" s="19"/>
      <c r="B1996" s="57" t="s">
        <v>3747</v>
      </c>
      <c r="C1996" s="58" t="s">
        <v>3748</v>
      </c>
      <c r="D1996" s="59" t="s">
        <v>122</v>
      </c>
      <c r="E1996" s="60">
        <v>30.0</v>
      </c>
      <c r="F1996" s="61"/>
      <c r="G1996" s="62">
        <f t="shared" si="206"/>
        <v>0</v>
      </c>
      <c r="O1996" s="17"/>
    </row>
    <row r="1997" ht="11.25" customHeight="1">
      <c r="A1997" s="19"/>
      <c r="B1997" s="57" t="s">
        <v>3749</v>
      </c>
      <c r="C1997" s="58" t="s">
        <v>3750</v>
      </c>
      <c r="D1997" s="59" t="s">
        <v>146</v>
      </c>
      <c r="E1997" s="60">
        <v>1.0</v>
      </c>
      <c r="F1997" s="61"/>
      <c r="G1997" s="62">
        <f t="shared" si="206"/>
        <v>0</v>
      </c>
      <c r="O1997" s="17"/>
    </row>
    <row r="1998" ht="11.25" customHeight="1">
      <c r="A1998" s="39"/>
      <c r="B1998" s="40" t="s">
        <v>3751</v>
      </c>
      <c r="C1998" s="41" t="s">
        <v>3752</v>
      </c>
      <c r="D1998" s="42"/>
      <c r="E1998" s="43"/>
      <c r="F1998" s="43"/>
      <c r="G1998" s="44">
        <f>SUM(G1999:G2007)</f>
        <v>0</v>
      </c>
      <c r="O1998" s="17"/>
    </row>
    <row r="1999" ht="11.25" customHeight="1">
      <c r="A1999" s="19"/>
      <c r="B1999" s="57" t="s">
        <v>3753</v>
      </c>
      <c r="C1999" s="58" t="s">
        <v>3754</v>
      </c>
      <c r="D1999" s="59" t="s">
        <v>100</v>
      </c>
      <c r="E1999" s="60">
        <v>10.0</v>
      </c>
      <c r="F1999" s="61"/>
      <c r="G1999" s="62">
        <f t="shared" ref="G1999:G2007" si="207">ROUND(E1999*F1999,2)</f>
        <v>0</v>
      </c>
      <c r="O1999" s="17"/>
    </row>
    <row r="2000" ht="11.25" customHeight="1">
      <c r="A2000" s="19"/>
      <c r="B2000" s="57" t="s">
        <v>3755</v>
      </c>
      <c r="C2000" s="58" t="s">
        <v>3756</v>
      </c>
      <c r="D2000" s="59" t="s">
        <v>100</v>
      </c>
      <c r="E2000" s="60">
        <v>143.0</v>
      </c>
      <c r="F2000" s="61"/>
      <c r="G2000" s="62">
        <f t="shared" si="207"/>
        <v>0</v>
      </c>
      <c r="O2000" s="17"/>
    </row>
    <row r="2001" ht="11.25" customHeight="1">
      <c r="A2001" s="19"/>
      <c r="B2001" s="57" t="s">
        <v>3757</v>
      </c>
      <c r="C2001" s="58" t="s">
        <v>3758</v>
      </c>
      <c r="D2001" s="59" t="s">
        <v>100</v>
      </c>
      <c r="E2001" s="60">
        <v>33.0</v>
      </c>
      <c r="F2001" s="61"/>
      <c r="G2001" s="62">
        <f t="shared" si="207"/>
        <v>0</v>
      </c>
      <c r="O2001" s="17"/>
    </row>
    <row r="2002" ht="11.25" customHeight="1">
      <c r="A2002" s="19"/>
      <c r="B2002" s="57" t="s">
        <v>3759</v>
      </c>
      <c r="C2002" s="58" t="s">
        <v>3760</v>
      </c>
      <c r="D2002" s="59" t="s">
        <v>100</v>
      </c>
      <c r="E2002" s="60">
        <v>1.0</v>
      </c>
      <c r="F2002" s="61"/>
      <c r="G2002" s="62">
        <f t="shared" si="207"/>
        <v>0</v>
      </c>
      <c r="O2002" s="17"/>
    </row>
    <row r="2003" ht="11.25" customHeight="1">
      <c r="A2003" s="19"/>
      <c r="B2003" s="57" t="s">
        <v>3761</v>
      </c>
      <c r="C2003" s="58" t="s">
        <v>3762</v>
      </c>
      <c r="D2003" s="59" t="s">
        <v>100</v>
      </c>
      <c r="E2003" s="60">
        <v>1.0</v>
      </c>
      <c r="F2003" s="61"/>
      <c r="G2003" s="62">
        <f t="shared" si="207"/>
        <v>0</v>
      </c>
      <c r="O2003" s="17"/>
    </row>
    <row r="2004" ht="11.25" customHeight="1">
      <c r="A2004" s="19"/>
      <c r="B2004" s="57" t="s">
        <v>3763</v>
      </c>
      <c r="C2004" s="58" t="s">
        <v>3764</v>
      </c>
      <c r="D2004" s="59" t="s">
        <v>100</v>
      </c>
      <c r="E2004" s="60">
        <v>1.0</v>
      </c>
      <c r="F2004" s="61"/>
      <c r="G2004" s="62">
        <f t="shared" si="207"/>
        <v>0</v>
      </c>
      <c r="O2004" s="17"/>
    </row>
    <row r="2005" ht="11.25" customHeight="1">
      <c r="A2005" s="19"/>
      <c r="B2005" s="57" t="s">
        <v>3765</v>
      </c>
      <c r="C2005" s="58" t="s">
        <v>3766</v>
      </c>
      <c r="D2005" s="59" t="s">
        <v>100</v>
      </c>
      <c r="E2005" s="60">
        <v>1.0</v>
      </c>
      <c r="F2005" s="61"/>
      <c r="G2005" s="62">
        <f t="shared" si="207"/>
        <v>0</v>
      </c>
      <c r="O2005" s="17"/>
    </row>
    <row r="2006" ht="11.25" customHeight="1">
      <c r="A2006" s="19"/>
      <c r="B2006" s="57" t="s">
        <v>3767</v>
      </c>
      <c r="C2006" s="58" t="s">
        <v>3768</v>
      </c>
      <c r="D2006" s="59" t="s">
        <v>146</v>
      </c>
      <c r="E2006" s="60">
        <v>1.0</v>
      </c>
      <c r="F2006" s="61"/>
      <c r="G2006" s="62">
        <f t="shared" si="207"/>
        <v>0</v>
      </c>
      <c r="O2006" s="17"/>
    </row>
    <row r="2007" ht="11.25" customHeight="1">
      <c r="A2007" s="19"/>
      <c r="B2007" s="57" t="s">
        <v>3769</v>
      </c>
      <c r="C2007" s="58" t="s">
        <v>3770</v>
      </c>
      <c r="D2007" s="59" t="s">
        <v>146</v>
      </c>
      <c r="E2007" s="60">
        <v>1.0</v>
      </c>
      <c r="F2007" s="61"/>
      <c r="G2007" s="62">
        <f t="shared" si="207"/>
        <v>0</v>
      </c>
      <c r="O2007" s="17"/>
    </row>
    <row r="2008" ht="11.25" customHeight="1">
      <c r="A2008" s="39"/>
      <c r="B2008" s="40" t="s">
        <v>3771</v>
      </c>
      <c r="C2008" s="41" t="s">
        <v>3772</v>
      </c>
      <c r="D2008" s="42"/>
      <c r="E2008" s="43"/>
      <c r="F2008" s="43"/>
      <c r="G2008" s="44">
        <f>G2009</f>
        <v>0</v>
      </c>
      <c r="O2008" s="17"/>
    </row>
    <row r="2009" ht="11.25" customHeight="1">
      <c r="A2009" s="45"/>
      <c r="B2009" s="46" t="s">
        <v>3773</v>
      </c>
      <c r="C2009" s="47" t="s">
        <v>3774</v>
      </c>
      <c r="D2009" s="48"/>
      <c r="E2009" s="49"/>
      <c r="F2009" s="49"/>
      <c r="G2009" s="50">
        <f>SUM(G2010:G2013)</f>
        <v>0</v>
      </c>
      <c r="O2009" s="17"/>
    </row>
    <row r="2010" ht="11.25" customHeight="1">
      <c r="A2010" s="19"/>
      <c r="B2010" s="57" t="s">
        <v>3775</v>
      </c>
      <c r="C2010" s="58" t="s">
        <v>3776</v>
      </c>
      <c r="D2010" s="59" t="s">
        <v>100</v>
      </c>
      <c r="E2010" s="60">
        <v>8.0</v>
      </c>
      <c r="F2010" s="61"/>
      <c r="G2010" s="62">
        <f t="shared" ref="G2010:G2013" si="208">ROUND(E2010*F2010,2)</f>
        <v>0</v>
      </c>
      <c r="O2010" s="17"/>
    </row>
    <row r="2011" ht="11.25" customHeight="1">
      <c r="A2011" s="19"/>
      <c r="B2011" s="57" t="s">
        <v>3777</v>
      </c>
      <c r="C2011" s="58" t="s">
        <v>3778</v>
      </c>
      <c r="D2011" s="59" t="s">
        <v>100</v>
      </c>
      <c r="E2011" s="60">
        <v>125.0</v>
      </c>
      <c r="F2011" s="61"/>
      <c r="G2011" s="62">
        <f t="shared" si="208"/>
        <v>0</v>
      </c>
      <c r="O2011" s="17"/>
    </row>
    <row r="2012" ht="11.25" customHeight="1">
      <c r="A2012" s="19"/>
      <c r="B2012" s="57" t="s">
        <v>3779</v>
      </c>
      <c r="C2012" s="58" t="s">
        <v>3780</v>
      </c>
      <c r="D2012" s="59" t="s">
        <v>100</v>
      </c>
      <c r="E2012" s="60">
        <v>1.0</v>
      </c>
      <c r="F2012" s="61"/>
      <c r="G2012" s="62">
        <f t="shared" si="208"/>
        <v>0</v>
      </c>
      <c r="O2012" s="17"/>
    </row>
    <row r="2013" ht="11.25" customHeight="1">
      <c r="A2013" s="19"/>
      <c r="B2013" s="57" t="s">
        <v>3781</v>
      </c>
      <c r="C2013" s="58" t="s">
        <v>3782</v>
      </c>
      <c r="D2013" s="59" t="s">
        <v>146</v>
      </c>
      <c r="E2013" s="60">
        <v>1.0</v>
      </c>
      <c r="F2013" s="61"/>
      <c r="G2013" s="62">
        <f t="shared" si="208"/>
        <v>0</v>
      </c>
      <c r="O2013" s="17"/>
    </row>
    <row r="2014" ht="11.25" customHeight="1">
      <c r="A2014" s="39"/>
      <c r="B2014" s="40" t="s">
        <v>3783</v>
      </c>
      <c r="C2014" s="41" t="s">
        <v>3784</v>
      </c>
      <c r="D2014" s="42"/>
      <c r="E2014" s="43"/>
      <c r="F2014" s="43"/>
      <c r="G2014" s="44">
        <f>G2015+G2018+G2020</f>
        <v>0</v>
      </c>
      <c r="O2014" s="17"/>
    </row>
    <row r="2015" ht="11.25" customHeight="1">
      <c r="A2015" s="45"/>
      <c r="B2015" s="46" t="s">
        <v>3785</v>
      </c>
      <c r="C2015" s="47" t="s">
        <v>3786</v>
      </c>
      <c r="D2015" s="48"/>
      <c r="E2015" s="49"/>
      <c r="F2015" s="49"/>
      <c r="G2015" s="50">
        <f>SUM(G2016:G2017)</f>
        <v>0</v>
      </c>
      <c r="O2015" s="17"/>
    </row>
    <row r="2016" ht="11.25" customHeight="1">
      <c r="A2016" s="19"/>
      <c r="B2016" s="57" t="s">
        <v>3787</v>
      </c>
      <c r="C2016" s="58" t="s">
        <v>3788</v>
      </c>
      <c r="D2016" s="59" t="s">
        <v>122</v>
      </c>
      <c r="E2016" s="60">
        <v>317.57</v>
      </c>
      <c r="F2016" s="61"/>
      <c r="G2016" s="62">
        <f t="shared" ref="G2016:G2017" si="209">ROUND(E2016*F2016,2)</f>
        <v>0</v>
      </c>
      <c r="O2016" s="17"/>
    </row>
    <row r="2017" ht="11.25" customHeight="1">
      <c r="A2017" s="19"/>
      <c r="B2017" s="57" t="s">
        <v>3789</v>
      </c>
      <c r="C2017" s="58" t="s">
        <v>3790</v>
      </c>
      <c r="D2017" s="59" t="s">
        <v>122</v>
      </c>
      <c r="E2017" s="60">
        <v>60.0</v>
      </c>
      <c r="F2017" s="61"/>
      <c r="G2017" s="62">
        <f t="shared" si="209"/>
        <v>0</v>
      </c>
      <c r="O2017" s="17"/>
    </row>
    <row r="2018" ht="11.25" customHeight="1">
      <c r="A2018" s="45"/>
      <c r="B2018" s="46" t="s">
        <v>3791</v>
      </c>
      <c r="C2018" s="47" t="s">
        <v>3792</v>
      </c>
      <c r="D2018" s="48"/>
      <c r="E2018" s="49"/>
      <c r="F2018" s="49"/>
      <c r="G2018" s="50">
        <f>G2019</f>
        <v>0</v>
      </c>
      <c r="O2018" s="17"/>
    </row>
    <row r="2019" ht="11.25" customHeight="1">
      <c r="A2019" s="19"/>
      <c r="B2019" s="57" t="s">
        <v>3793</v>
      </c>
      <c r="C2019" s="58" t="s">
        <v>3794</v>
      </c>
      <c r="D2019" s="59" t="s">
        <v>122</v>
      </c>
      <c r="E2019" s="60">
        <v>247.57</v>
      </c>
      <c r="F2019" s="61"/>
      <c r="G2019" s="62">
        <f>ROUND(E2019*F2019,2)</f>
        <v>0</v>
      </c>
      <c r="O2019" s="17"/>
    </row>
    <row r="2020" ht="11.25" customHeight="1">
      <c r="A2020" s="45"/>
      <c r="B2020" s="46" t="s">
        <v>3795</v>
      </c>
      <c r="C2020" s="47" t="s">
        <v>3796</v>
      </c>
      <c r="D2020" s="48"/>
      <c r="E2020" s="49"/>
      <c r="F2020" s="49"/>
      <c r="G2020" s="50">
        <f>SUM(G2021:G2040)</f>
        <v>0</v>
      </c>
      <c r="O2020" s="17"/>
    </row>
    <row r="2021" ht="11.25" customHeight="1">
      <c r="A2021" s="19"/>
      <c r="B2021" s="57" t="s">
        <v>3797</v>
      </c>
      <c r="C2021" s="58" t="s">
        <v>3798</v>
      </c>
      <c r="D2021" s="59" t="s">
        <v>100</v>
      </c>
      <c r="E2021" s="60">
        <v>84.0</v>
      </c>
      <c r="F2021" s="61"/>
      <c r="G2021" s="62">
        <f t="shared" ref="G2021:G2040" si="210">ROUND(E2021*F2021,2)</f>
        <v>0</v>
      </c>
      <c r="O2021" s="17"/>
    </row>
    <row r="2022" ht="11.25" customHeight="1">
      <c r="A2022" s="19"/>
      <c r="B2022" s="57" t="s">
        <v>3799</v>
      </c>
      <c r="C2022" s="58" t="s">
        <v>3800</v>
      </c>
      <c r="D2022" s="59" t="s">
        <v>100</v>
      </c>
      <c r="E2022" s="60">
        <v>1.0</v>
      </c>
      <c r="F2022" s="61"/>
      <c r="G2022" s="62">
        <f t="shared" si="210"/>
        <v>0</v>
      </c>
      <c r="O2022" s="17"/>
    </row>
    <row r="2023" ht="11.25" customHeight="1">
      <c r="A2023" s="19"/>
      <c r="B2023" s="57" t="s">
        <v>3801</v>
      </c>
      <c r="C2023" s="58" t="s">
        <v>3802</v>
      </c>
      <c r="D2023" s="59" t="s">
        <v>100</v>
      </c>
      <c r="E2023" s="60">
        <v>6.0</v>
      </c>
      <c r="F2023" s="61"/>
      <c r="G2023" s="62">
        <f t="shared" si="210"/>
        <v>0</v>
      </c>
      <c r="O2023" s="17"/>
    </row>
    <row r="2024" ht="11.25" customHeight="1">
      <c r="A2024" s="19"/>
      <c r="B2024" s="57" t="s">
        <v>3803</v>
      </c>
      <c r="C2024" s="58" t="s">
        <v>3804</v>
      </c>
      <c r="D2024" s="59" t="s">
        <v>100</v>
      </c>
      <c r="E2024" s="60">
        <v>3.0</v>
      </c>
      <c r="F2024" s="61"/>
      <c r="G2024" s="62">
        <f t="shared" si="210"/>
        <v>0</v>
      </c>
      <c r="O2024" s="17"/>
    </row>
    <row r="2025" ht="11.25" customHeight="1">
      <c r="A2025" s="19"/>
      <c r="B2025" s="57" t="s">
        <v>3805</v>
      </c>
      <c r="C2025" s="58" t="s">
        <v>3806</v>
      </c>
      <c r="D2025" s="59" t="s">
        <v>100</v>
      </c>
      <c r="E2025" s="60">
        <v>1.0</v>
      </c>
      <c r="F2025" s="61"/>
      <c r="G2025" s="62">
        <f t="shared" si="210"/>
        <v>0</v>
      </c>
      <c r="O2025" s="17"/>
    </row>
    <row r="2026" ht="11.25" customHeight="1">
      <c r="A2026" s="19"/>
      <c r="B2026" s="57" t="s">
        <v>3807</v>
      </c>
      <c r="C2026" s="58" t="s">
        <v>3808</v>
      </c>
      <c r="D2026" s="59" t="s">
        <v>100</v>
      </c>
      <c r="E2026" s="60">
        <v>1.0</v>
      </c>
      <c r="F2026" s="61"/>
      <c r="G2026" s="62">
        <f t="shared" si="210"/>
        <v>0</v>
      </c>
      <c r="O2026" s="17"/>
    </row>
    <row r="2027" ht="11.25" customHeight="1">
      <c r="A2027" s="19"/>
      <c r="B2027" s="57" t="s">
        <v>3809</v>
      </c>
      <c r="C2027" s="58" t="s">
        <v>3810</v>
      </c>
      <c r="D2027" s="59" t="s">
        <v>100</v>
      </c>
      <c r="E2027" s="60">
        <v>1.0</v>
      </c>
      <c r="F2027" s="61"/>
      <c r="G2027" s="62">
        <f t="shared" si="210"/>
        <v>0</v>
      </c>
      <c r="O2027" s="17"/>
    </row>
    <row r="2028" ht="11.25" customHeight="1">
      <c r="A2028" s="19"/>
      <c r="B2028" s="57" t="s">
        <v>3811</v>
      </c>
      <c r="C2028" s="58" t="s">
        <v>3812</v>
      </c>
      <c r="D2028" s="59" t="s">
        <v>100</v>
      </c>
      <c r="E2028" s="60">
        <v>1.0</v>
      </c>
      <c r="F2028" s="61"/>
      <c r="G2028" s="62">
        <f t="shared" si="210"/>
        <v>0</v>
      </c>
      <c r="O2028" s="17"/>
    </row>
    <row r="2029" ht="11.25" customHeight="1">
      <c r="A2029" s="19"/>
      <c r="B2029" s="57" t="s">
        <v>3813</v>
      </c>
      <c r="C2029" s="58" t="s">
        <v>3814</v>
      </c>
      <c r="D2029" s="59" t="s">
        <v>100</v>
      </c>
      <c r="E2029" s="60">
        <v>8.0</v>
      </c>
      <c r="F2029" s="61"/>
      <c r="G2029" s="62">
        <f t="shared" si="210"/>
        <v>0</v>
      </c>
      <c r="O2029" s="17"/>
    </row>
    <row r="2030" ht="11.25" customHeight="1">
      <c r="A2030" s="19"/>
      <c r="B2030" s="57" t="s">
        <v>3815</v>
      </c>
      <c r="C2030" s="58" t="s">
        <v>3816</v>
      </c>
      <c r="D2030" s="59" t="s">
        <v>100</v>
      </c>
      <c r="E2030" s="60">
        <v>1.0</v>
      </c>
      <c r="F2030" s="61"/>
      <c r="G2030" s="62">
        <f t="shared" si="210"/>
        <v>0</v>
      </c>
      <c r="O2030" s="17"/>
    </row>
    <row r="2031" ht="11.25" customHeight="1">
      <c r="A2031" s="19"/>
      <c r="B2031" s="57" t="s">
        <v>3817</v>
      </c>
      <c r="C2031" s="58" t="s">
        <v>3818</v>
      </c>
      <c r="D2031" s="59" t="s">
        <v>100</v>
      </c>
      <c r="E2031" s="60">
        <v>1.0</v>
      </c>
      <c r="F2031" s="61"/>
      <c r="G2031" s="62">
        <f t="shared" si="210"/>
        <v>0</v>
      </c>
      <c r="O2031" s="17"/>
    </row>
    <row r="2032" ht="11.25" customHeight="1">
      <c r="A2032" s="19"/>
      <c r="B2032" s="57" t="s">
        <v>3819</v>
      </c>
      <c r="C2032" s="58" t="s">
        <v>3820</v>
      </c>
      <c r="D2032" s="59" t="s">
        <v>100</v>
      </c>
      <c r="E2032" s="60">
        <v>7.0</v>
      </c>
      <c r="F2032" s="61"/>
      <c r="G2032" s="62">
        <f t="shared" si="210"/>
        <v>0</v>
      </c>
      <c r="O2032" s="17"/>
    </row>
    <row r="2033" ht="11.25" customHeight="1">
      <c r="A2033" s="19"/>
      <c r="B2033" s="57" t="s">
        <v>3821</v>
      </c>
      <c r="C2033" s="58" t="s">
        <v>3822</v>
      </c>
      <c r="D2033" s="59" t="s">
        <v>100</v>
      </c>
      <c r="E2033" s="60">
        <v>3.0</v>
      </c>
      <c r="F2033" s="61"/>
      <c r="G2033" s="62">
        <f t="shared" si="210"/>
        <v>0</v>
      </c>
      <c r="O2033" s="17"/>
    </row>
    <row r="2034" ht="11.25" customHeight="1">
      <c r="A2034" s="19"/>
      <c r="B2034" s="57" t="s">
        <v>3823</v>
      </c>
      <c r="C2034" s="58" t="s">
        <v>3824</v>
      </c>
      <c r="D2034" s="59" t="s">
        <v>100</v>
      </c>
      <c r="E2034" s="60">
        <v>2.0</v>
      </c>
      <c r="F2034" s="61"/>
      <c r="G2034" s="62">
        <f t="shared" si="210"/>
        <v>0</v>
      </c>
      <c r="O2034" s="17"/>
    </row>
    <row r="2035" ht="11.25" customHeight="1">
      <c r="A2035" s="19"/>
      <c r="B2035" s="57" t="s">
        <v>3825</v>
      </c>
      <c r="C2035" s="58" t="s">
        <v>3826</v>
      </c>
      <c r="D2035" s="59" t="s">
        <v>100</v>
      </c>
      <c r="E2035" s="60">
        <v>85.0</v>
      </c>
      <c r="F2035" s="61"/>
      <c r="G2035" s="62">
        <f t="shared" si="210"/>
        <v>0</v>
      </c>
      <c r="O2035" s="17"/>
    </row>
    <row r="2036" ht="11.25" customHeight="1">
      <c r="A2036" s="19"/>
      <c r="B2036" s="57" t="s">
        <v>3827</v>
      </c>
      <c r="C2036" s="58" t="s">
        <v>3828</v>
      </c>
      <c r="D2036" s="59" t="s">
        <v>100</v>
      </c>
      <c r="E2036" s="60">
        <v>85.0</v>
      </c>
      <c r="F2036" s="61"/>
      <c r="G2036" s="62">
        <f t="shared" si="210"/>
        <v>0</v>
      </c>
      <c r="O2036" s="17"/>
    </row>
    <row r="2037" ht="11.25" customHeight="1">
      <c r="A2037" s="19"/>
      <c r="B2037" s="57" t="s">
        <v>3829</v>
      </c>
      <c r="C2037" s="58" t="s">
        <v>3830</v>
      </c>
      <c r="D2037" s="59" t="s">
        <v>100</v>
      </c>
      <c r="E2037" s="60">
        <v>5.0</v>
      </c>
      <c r="F2037" s="61"/>
      <c r="G2037" s="62">
        <f t="shared" si="210"/>
        <v>0</v>
      </c>
      <c r="O2037" s="17"/>
    </row>
    <row r="2038" ht="11.25" customHeight="1">
      <c r="A2038" s="19"/>
      <c r="B2038" s="57" t="s">
        <v>3831</v>
      </c>
      <c r="C2038" s="58" t="s">
        <v>3832</v>
      </c>
      <c r="D2038" s="59" t="s">
        <v>100</v>
      </c>
      <c r="E2038" s="60">
        <v>1.0</v>
      </c>
      <c r="F2038" s="61"/>
      <c r="G2038" s="62">
        <f t="shared" si="210"/>
        <v>0</v>
      </c>
      <c r="O2038" s="17"/>
    </row>
    <row r="2039" ht="11.25" customHeight="1">
      <c r="A2039" s="19"/>
      <c r="B2039" s="57" t="s">
        <v>3833</v>
      </c>
      <c r="C2039" s="58" t="s">
        <v>3834</v>
      </c>
      <c r="D2039" s="59" t="s">
        <v>100</v>
      </c>
      <c r="E2039" s="60">
        <v>1.0</v>
      </c>
      <c r="F2039" s="61"/>
      <c r="G2039" s="62">
        <f t="shared" si="210"/>
        <v>0</v>
      </c>
      <c r="O2039" s="17"/>
    </row>
    <row r="2040" ht="11.25" customHeight="1">
      <c r="A2040" s="19"/>
      <c r="B2040" s="57" t="s">
        <v>3835</v>
      </c>
      <c r="C2040" s="58" t="s">
        <v>3836</v>
      </c>
      <c r="D2040" s="59" t="s">
        <v>146</v>
      </c>
      <c r="E2040" s="60">
        <v>1.0</v>
      </c>
      <c r="F2040" s="61"/>
      <c r="G2040" s="62">
        <f t="shared" si="210"/>
        <v>0</v>
      </c>
      <c r="O2040" s="17"/>
    </row>
    <row r="2041" ht="11.25" customHeight="1">
      <c r="A2041" s="39"/>
      <c r="B2041" s="40" t="s">
        <v>3837</v>
      </c>
      <c r="C2041" s="41" t="s">
        <v>3838</v>
      </c>
      <c r="D2041" s="42"/>
      <c r="E2041" s="43"/>
      <c r="F2041" s="43"/>
      <c r="G2041" s="44">
        <f>SUM(G2042:G2045)</f>
        <v>0</v>
      </c>
      <c r="O2041" s="17"/>
    </row>
    <row r="2042" ht="11.25" customHeight="1">
      <c r="A2042" s="19"/>
      <c r="B2042" s="57" t="s">
        <v>3839</v>
      </c>
      <c r="C2042" s="58" t="s">
        <v>3840</v>
      </c>
      <c r="D2042" s="59" t="s">
        <v>100</v>
      </c>
      <c r="E2042" s="60">
        <v>2.0</v>
      </c>
      <c r="F2042" s="61"/>
      <c r="G2042" s="62">
        <f t="shared" ref="G2042:G2045" si="211">ROUND(E2042*F2042,2)</f>
        <v>0</v>
      </c>
      <c r="O2042" s="17"/>
    </row>
    <row r="2043" ht="11.25" customHeight="1">
      <c r="A2043" s="19"/>
      <c r="B2043" s="57" t="s">
        <v>3841</v>
      </c>
      <c r="C2043" s="58" t="s">
        <v>3842</v>
      </c>
      <c r="D2043" s="59" t="s">
        <v>100</v>
      </c>
      <c r="E2043" s="60">
        <v>1.0</v>
      </c>
      <c r="F2043" s="61"/>
      <c r="G2043" s="62">
        <f t="shared" si="211"/>
        <v>0</v>
      </c>
      <c r="O2043" s="17"/>
    </row>
    <row r="2044" ht="11.25" customHeight="1">
      <c r="A2044" s="19"/>
      <c r="B2044" s="57" t="s">
        <v>3843</v>
      </c>
      <c r="C2044" s="58" t="s">
        <v>3844</v>
      </c>
      <c r="D2044" s="59" t="s">
        <v>100</v>
      </c>
      <c r="E2044" s="60">
        <v>1.0</v>
      </c>
      <c r="F2044" s="61"/>
      <c r="G2044" s="62">
        <f t="shared" si="211"/>
        <v>0</v>
      </c>
      <c r="O2044" s="17"/>
    </row>
    <row r="2045" ht="11.25" customHeight="1">
      <c r="A2045" s="19"/>
      <c r="B2045" s="57" t="s">
        <v>3845</v>
      </c>
      <c r="C2045" s="58" t="s">
        <v>3846</v>
      </c>
      <c r="D2045" s="59" t="s">
        <v>146</v>
      </c>
      <c r="E2045" s="60">
        <v>1.0</v>
      </c>
      <c r="F2045" s="61"/>
      <c r="G2045" s="62">
        <f t="shared" si="211"/>
        <v>0</v>
      </c>
      <c r="O2045" s="17"/>
    </row>
    <row r="2046" ht="11.25" customHeight="1">
      <c r="A2046" s="39"/>
      <c r="B2046" s="40" t="s">
        <v>3847</v>
      </c>
      <c r="C2046" s="41" t="s">
        <v>3848</v>
      </c>
      <c r="D2046" s="42"/>
      <c r="E2046" s="43"/>
      <c r="F2046" s="43"/>
      <c r="G2046" s="44">
        <f>G2047</f>
        <v>0</v>
      </c>
      <c r="O2046" s="17"/>
    </row>
    <row r="2047" ht="11.25" customHeight="1">
      <c r="A2047" s="45"/>
      <c r="B2047" s="46" t="s">
        <v>3849</v>
      </c>
      <c r="C2047" s="47" t="s">
        <v>3850</v>
      </c>
      <c r="D2047" s="48"/>
      <c r="E2047" s="49"/>
      <c r="F2047" s="49"/>
      <c r="G2047" s="50">
        <f>G2048+G2054+G2056</f>
        <v>0</v>
      </c>
      <c r="O2047" s="17"/>
    </row>
    <row r="2048" ht="11.25" customHeight="1">
      <c r="A2048" s="51"/>
      <c r="B2048" s="52" t="s">
        <v>3851</v>
      </c>
      <c r="C2048" s="53" t="s">
        <v>3852</v>
      </c>
      <c r="D2048" s="54"/>
      <c r="E2048" s="55"/>
      <c r="F2048" s="55"/>
      <c r="G2048" s="56">
        <f>SUM(G2049:G2053)</f>
        <v>0</v>
      </c>
      <c r="O2048" s="17"/>
    </row>
    <row r="2049" ht="11.25" customHeight="1">
      <c r="A2049" s="19"/>
      <c r="B2049" s="57" t="s">
        <v>3853</v>
      </c>
      <c r="C2049" s="58" t="s">
        <v>3854</v>
      </c>
      <c r="D2049" s="59" t="s">
        <v>122</v>
      </c>
      <c r="E2049" s="60">
        <v>94.05</v>
      </c>
      <c r="F2049" s="61"/>
      <c r="G2049" s="62">
        <f t="shared" ref="G2049:G2053" si="212">ROUND(E2049*F2049,2)</f>
        <v>0</v>
      </c>
      <c r="O2049" s="17"/>
    </row>
    <row r="2050" ht="11.25" customHeight="1">
      <c r="A2050" s="19"/>
      <c r="B2050" s="57" t="s">
        <v>3855</v>
      </c>
      <c r="C2050" s="58" t="s">
        <v>3856</v>
      </c>
      <c r="D2050" s="59" t="s">
        <v>122</v>
      </c>
      <c r="E2050" s="60">
        <v>94.05</v>
      </c>
      <c r="F2050" s="61"/>
      <c r="G2050" s="62">
        <f t="shared" si="212"/>
        <v>0</v>
      </c>
      <c r="O2050" s="17"/>
    </row>
    <row r="2051" ht="11.25" customHeight="1">
      <c r="A2051" s="19"/>
      <c r="B2051" s="57" t="s">
        <v>3857</v>
      </c>
      <c r="C2051" s="58" t="s">
        <v>3858</v>
      </c>
      <c r="D2051" s="59" t="s">
        <v>122</v>
      </c>
      <c r="E2051" s="60">
        <v>7.0</v>
      </c>
      <c r="F2051" s="61"/>
      <c r="G2051" s="62">
        <f t="shared" si="212"/>
        <v>0</v>
      </c>
      <c r="O2051" s="17"/>
    </row>
    <row r="2052" ht="11.25" customHeight="1">
      <c r="A2052" s="19"/>
      <c r="B2052" s="57" t="s">
        <v>3859</v>
      </c>
      <c r="C2052" s="58" t="s">
        <v>3860</v>
      </c>
      <c r="D2052" s="59" t="s">
        <v>122</v>
      </c>
      <c r="E2052" s="60">
        <v>7.0</v>
      </c>
      <c r="F2052" s="61"/>
      <c r="G2052" s="62">
        <f t="shared" si="212"/>
        <v>0</v>
      </c>
      <c r="O2052" s="17"/>
    </row>
    <row r="2053" ht="11.25" customHeight="1">
      <c r="A2053" s="19"/>
      <c r="B2053" s="57" t="s">
        <v>3861</v>
      </c>
      <c r="C2053" s="58" t="s">
        <v>3862</v>
      </c>
      <c r="D2053" s="59" t="s">
        <v>100</v>
      </c>
      <c r="E2053" s="60">
        <v>7.0</v>
      </c>
      <c r="F2053" s="61"/>
      <c r="G2053" s="62">
        <f t="shared" si="212"/>
        <v>0</v>
      </c>
      <c r="O2053" s="17"/>
    </row>
    <row r="2054" ht="11.25" customHeight="1">
      <c r="A2054" s="51"/>
      <c r="B2054" s="52" t="s">
        <v>3863</v>
      </c>
      <c r="C2054" s="53" t="s">
        <v>3644</v>
      </c>
      <c r="D2054" s="54"/>
      <c r="E2054" s="55"/>
      <c r="F2054" s="55"/>
      <c r="G2054" s="56">
        <f>G2055</f>
        <v>0</v>
      </c>
      <c r="O2054" s="17"/>
    </row>
    <row r="2055" ht="11.25" customHeight="1">
      <c r="A2055" s="19"/>
      <c r="B2055" s="57" t="s">
        <v>3864</v>
      </c>
      <c r="C2055" s="58" t="s">
        <v>3865</v>
      </c>
      <c r="D2055" s="59" t="s">
        <v>122</v>
      </c>
      <c r="E2055" s="60">
        <v>85.5</v>
      </c>
      <c r="F2055" s="61"/>
      <c r="G2055" s="62">
        <f>ROUND(E2055*F2055,2)</f>
        <v>0</v>
      </c>
      <c r="O2055" s="17"/>
    </row>
    <row r="2056" ht="11.25" customHeight="1">
      <c r="A2056" s="51"/>
      <c r="B2056" s="52" t="s">
        <v>3866</v>
      </c>
      <c r="C2056" s="53" t="s">
        <v>3867</v>
      </c>
      <c r="D2056" s="54"/>
      <c r="E2056" s="55"/>
      <c r="F2056" s="55"/>
      <c r="G2056" s="56">
        <f>SUM(G2057:G2072)</f>
        <v>0</v>
      </c>
      <c r="O2056" s="17"/>
    </row>
    <row r="2057" ht="11.25" customHeight="1">
      <c r="A2057" s="19"/>
      <c r="B2057" s="57" t="s">
        <v>3868</v>
      </c>
      <c r="C2057" s="58" t="s">
        <v>3869</v>
      </c>
      <c r="D2057" s="59" t="s">
        <v>100</v>
      </c>
      <c r="E2057" s="60">
        <v>1.0</v>
      </c>
      <c r="F2057" s="61"/>
      <c r="G2057" s="62">
        <f t="shared" ref="G2057:G2072" si="213">ROUND(E2057*F2057,2)</f>
        <v>0</v>
      </c>
      <c r="O2057" s="17"/>
    </row>
    <row r="2058" ht="11.25" customHeight="1">
      <c r="A2058" s="19"/>
      <c r="B2058" s="57" t="s">
        <v>3870</v>
      </c>
      <c r="C2058" s="58" t="s">
        <v>3871</v>
      </c>
      <c r="D2058" s="59" t="s">
        <v>100</v>
      </c>
      <c r="E2058" s="60">
        <v>1.0</v>
      </c>
      <c r="F2058" s="61"/>
      <c r="G2058" s="62">
        <f t="shared" si="213"/>
        <v>0</v>
      </c>
      <c r="O2058" s="17"/>
    </row>
    <row r="2059" ht="11.25" customHeight="1">
      <c r="A2059" s="19"/>
      <c r="B2059" s="57" t="s">
        <v>3872</v>
      </c>
      <c r="C2059" s="58" t="s">
        <v>3873</v>
      </c>
      <c r="D2059" s="59" t="s">
        <v>100</v>
      </c>
      <c r="E2059" s="60">
        <v>1.0</v>
      </c>
      <c r="F2059" s="61"/>
      <c r="G2059" s="62">
        <f t="shared" si="213"/>
        <v>0</v>
      </c>
      <c r="O2059" s="17"/>
    </row>
    <row r="2060" ht="11.25" customHeight="1">
      <c r="A2060" s="19"/>
      <c r="B2060" s="57" t="s">
        <v>3874</v>
      </c>
      <c r="C2060" s="58" t="s">
        <v>3875</v>
      </c>
      <c r="D2060" s="59" t="s">
        <v>100</v>
      </c>
      <c r="E2060" s="60">
        <v>1.0</v>
      </c>
      <c r="F2060" s="61"/>
      <c r="G2060" s="62">
        <f t="shared" si="213"/>
        <v>0</v>
      </c>
      <c r="O2060" s="17"/>
    </row>
    <row r="2061" ht="11.25" customHeight="1">
      <c r="A2061" s="19"/>
      <c r="B2061" s="57" t="s">
        <v>3876</v>
      </c>
      <c r="C2061" s="58" t="s">
        <v>3877</v>
      </c>
      <c r="D2061" s="59" t="s">
        <v>100</v>
      </c>
      <c r="E2061" s="60">
        <v>1.0</v>
      </c>
      <c r="F2061" s="61"/>
      <c r="G2061" s="62">
        <f t="shared" si="213"/>
        <v>0</v>
      </c>
      <c r="O2061" s="17"/>
    </row>
    <row r="2062" ht="11.25" customHeight="1">
      <c r="A2062" s="19"/>
      <c r="B2062" s="57" t="s">
        <v>3878</v>
      </c>
      <c r="C2062" s="58" t="s">
        <v>3879</v>
      </c>
      <c r="D2062" s="59" t="s">
        <v>100</v>
      </c>
      <c r="E2062" s="60">
        <v>10.0</v>
      </c>
      <c r="F2062" s="61"/>
      <c r="G2062" s="62">
        <f t="shared" si="213"/>
        <v>0</v>
      </c>
      <c r="O2062" s="17"/>
    </row>
    <row r="2063" ht="11.25" customHeight="1">
      <c r="A2063" s="19"/>
      <c r="B2063" s="57" t="s">
        <v>3880</v>
      </c>
      <c r="C2063" s="58" t="s">
        <v>3881</v>
      </c>
      <c r="D2063" s="59" t="s">
        <v>100</v>
      </c>
      <c r="E2063" s="60">
        <v>2.0</v>
      </c>
      <c r="F2063" s="61"/>
      <c r="G2063" s="62">
        <f t="shared" si="213"/>
        <v>0</v>
      </c>
      <c r="O2063" s="17"/>
    </row>
    <row r="2064" ht="11.25" customHeight="1">
      <c r="A2064" s="19"/>
      <c r="B2064" s="57" t="s">
        <v>3882</v>
      </c>
      <c r="C2064" s="58" t="s">
        <v>3883</v>
      </c>
      <c r="D2064" s="59" t="s">
        <v>100</v>
      </c>
      <c r="E2064" s="60">
        <v>1.0</v>
      </c>
      <c r="F2064" s="61"/>
      <c r="G2064" s="62">
        <f t="shared" si="213"/>
        <v>0</v>
      </c>
      <c r="O2064" s="17"/>
    </row>
    <row r="2065" ht="11.25" customHeight="1">
      <c r="A2065" s="19"/>
      <c r="B2065" s="57" t="s">
        <v>3884</v>
      </c>
      <c r="C2065" s="58" t="s">
        <v>3885</v>
      </c>
      <c r="D2065" s="59" t="s">
        <v>100</v>
      </c>
      <c r="E2065" s="60">
        <v>1.0</v>
      </c>
      <c r="F2065" s="61"/>
      <c r="G2065" s="62">
        <f t="shared" si="213"/>
        <v>0</v>
      </c>
      <c r="O2065" s="17"/>
    </row>
    <row r="2066" ht="11.25" customHeight="1">
      <c r="A2066" s="19"/>
      <c r="B2066" s="57" t="s">
        <v>3886</v>
      </c>
      <c r="C2066" s="58" t="s">
        <v>3887</v>
      </c>
      <c r="D2066" s="59" t="s">
        <v>100</v>
      </c>
      <c r="E2066" s="60">
        <v>1.0</v>
      </c>
      <c r="F2066" s="61"/>
      <c r="G2066" s="62">
        <f t="shared" si="213"/>
        <v>0</v>
      </c>
      <c r="O2066" s="17"/>
    </row>
    <row r="2067" ht="11.25" customHeight="1">
      <c r="A2067" s="19"/>
      <c r="B2067" s="57" t="s">
        <v>3888</v>
      </c>
      <c r="C2067" s="58" t="s">
        <v>3889</v>
      </c>
      <c r="D2067" s="59" t="s">
        <v>100</v>
      </c>
      <c r="E2067" s="60">
        <v>1.0</v>
      </c>
      <c r="F2067" s="61"/>
      <c r="G2067" s="62">
        <f t="shared" si="213"/>
        <v>0</v>
      </c>
      <c r="O2067" s="17"/>
    </row>
    <row r="2068" ht="11.25" customHeight="1">
      <c r="A2068" s="19"/>
      <c r="B2068" s="57" t="s">
        <v>3890</v>
      </c>
      <c r="C2068" s="58" t="s">
        <v>3891</v>
      </c>
      <c r="D2068" s="59" t="s">
        <v>100</v>
      </c>
      <c r="E2068" s="60">
        <v>1.0</v>
      </c>
      <c r="F2068" s="61"/>
      <c r="G2068" s="62">
        <f t="shared" si="213"/>
        <v>0</v>
      </c>
      <c r="O2068" s="17"/>
    </row>
    <row r="2069" ht="11.25" customHeight="1">
      <c r="A2069" s="19"/>
      <c r="B2069" s="57" t="s">
        <v>3892</v>
      </c>
      <c r="C2069" s="58" t="s">
        <v>3893</v>
      </c>
      <c r="D2069" s="59" t="s">
        <v>100</v>
      </c>
      <c r="E2069" s="60">
        <v>2.0</v>
      </c>
      <c r="F2069" s="61"/>
      <c r="G2069" s="62">
        <f t="shared" si="213"/>
        <v>0</v>
      </c>
      <c r="O2069" s="17"/>
    </row>
    <row r="2070" ht="11.25" customHeight="1">
      <c r="A2070" s="19"/>
      <c r="B2070" s="57" t="s">
        <v>3894</v>
      </c>
      <c r="C2070" s="58" t="s">
        <v>3895</v>
      </c>
      <c r="D2070" s="59" t="s">
        <v>100</v>
      </c>
      <c r="E2070" s="60">
        <v>1.0</v>
      </c>
      <c r="F2070" s="61"/>
      <c r="G2070" s="62">
        <f t="shared" si="213"/>
        <v>0</v>
      </c>
      <c r="O2070" s="17"/>
    </row>
    <row r="2071" ht="11.25" customHeight="1">
      <c r="A2071" s="19"/>
      <c r="B2071" s="57" t="s">
        <v>3896</v>
      </c>
      <c r="C2071" s="58" t="s">
        <v>3897</v>
      </c>
      <c r="D2071" s="59" t="s">
        <v>100</v>
      </c>
      <c r="E2071" s="60">
        <v>1.0</v>
      </c>
      <c r="F2071" s="61"/>
      <c r="G2071" s="62">
        <f t="shared" si="213"/>
        <v>0</v>
      </c>
      <c r="O2071" s="17"/>
    </row>
    <row r="2072" ht="11.25" customHeight="1">
      <c r="A2072" s="19"/>
      <c r="B2072" s="57" t="s">
        <v>3898</v>
      </c>
      <c r="C2072" s="58" t="s">
        <v>3899</v>
      </c>
      <c r="D2072" s="59" t="s">
        <v>146</v>
      </c>
      <c r="E2072" s="60">
        <v>1.0</v>
      </c>
      <c r="F2072" s="61"/>
      <c r="G2072" s="62">
        <f t="shared" si="213"/>
        <v>0</v>
      </c>
      <c r="O2072" s="17"/>
    </row>
    <row r="2073" ht="11.25" customHeight="1">
      <c r="A2073" s="39"/>
      <c r="B2073" s="40" t="s">
        <v>3900</v>
      </c>
      <c r="C2073" s="41" t="s">
        <v>3901</v>
      </c>
      <c r="D2073" s="42"/>
      <c r="E2073" s="43"/>
      <c r="F2073" s="43"/>
      <c r="G2073" s="44">
        <f>G2074+G2094+G2117</f>
        <v>0</v>
      </c>
      <c r="O2073" s="17"/>
    </row>
    <row r="2074" ht="11.25" customHeight="1">
      <c r="A2074" s="45"/>
      <c r="B2074" s="46" t="s">
        <v>3902</v>
      </c>
      <c r="C2074" s="47" t="s">
        <v>3903</v>
      </c>
      <c r="D2074" s="48"/>
      <c r="E2074" s="49"/>
      <c r="F2074" s="49"/>
      <c r="G2074" s="50">
        <f>G2075+G2077+G2084+G2087</f>
        <v>0</v>
      </c>
      <c r="O2074" s="17"/>
    </row>
    <row r="2075" ht="11.25" customHeight="1">
      <c r="A2075" s="51"/>
      <c r="B2075" s="52" t="s">
        <v>3904</v>
      </c>
      <c r="C2075" s="53" t="s">
        <v>3905</v>
      </c>
      <c r="D2075" s="54"/>
      <c r="E2075" s="55"/>
      <c r="F2075" s="55"/>
      <c r="G2075" s="56">
        <f>G2076</f>
        <v>0</v>
      </c>
      <c r="O2075" s="17"/>
    </row>
    <row r="2076" ht="11.25" customHeight="1">
      <c r="A2076" s="19"/>
      <c r="B2076" s="57" t="s">
        <v>3906</v>
      </c>
      <c r="C2076" s="58" t="s">
        <v>3907</v>
      </c>
      <c r="D2076" s="59" t="s">
        <v>122</v>
      </c>
      <c r="E2076" s="60">
        <v>58.3</v>
      </c>
      <c r="F2076" s="61"/>
      <c r="G2076" s="62">
        <f>ROUND(E2076*F2076,2)</f>
        <v>0</v>
      </c>
      <c r="O2076" s="17"/>
    </row>
    <row r="2077" ht="11.25" customHeight="1">
      <c r="A2077" s="51"/>
      <c r="B2077" s="52" t="s">
        <v>3908</v>
      </c>
      <c r="C2077" s="53" t="s">
        <v>3909</v>
      </c>
      <c r="D2077" s="54"/>
      <c r="E2077" s="55"/>
      <c r="F2077" s="55"/>
      <c r="G2077" s="56">
        <f>G2078+G2080</f>
        <v>0</v>
      </c>
      <c r="O2077" s="17"/>
    </row>
    <row r="2078" ht="11.25" customHeight="1">
      <c r="A2078" s="63"/>
      <c r="B2078" s="64" t="s">
        <v>3910</v>
      </c>
      <c r="C2078" s="65" t="s">
        <v>3911</v>
      </c>
      <c r="D2078" s="66"/>
      <c r="E2078" s="67"/>
      <c r="F2078" s="67"/>
      <c r="G2078" s="68">
        <f>G2079</f>
        <v>0</v>
      </c>
      <c r="O2078" s="17"/>
    </row>
    <row r="2079" ht="11.25" customHeight="1">
      <c r="A2079" s="19"/>
      <c r="B2079" s="57" t="s">
        <v>3912</v>
      </c>
      <c r="C2079" s="58" t="s">
        <v>3913</v>
      </c>
      <c r="D2079" s="59" t="s">
        <v>122</v>
      </c>
      <c r="E2079" s="60">
        <v>38.5</v>
      </c>
      <c r="F2079" s="61"/>
      <c r="G2079" s="62">
        <f>ROUND(E2079*F2079,2)</f>
        <v>0</v>
      </c>
      <c r="O2079" s="17"/>
    </row>
    <row r="2080" ht="11.25" customHeight="1">
      <c r="A2080" s="63"/>
      <c r="B2080" s="64" t="s">
        <v>3914</v>
      </c>
      <c r="C2080" s="65" t="s">
        <v>3915</v>
      </c>
      <c r="D2080" s="66"/>
      <c r="E2080" s="67"/>
      <c r="F2080" s="67"/>
      <c r="G2080" s="68">
        <f>SUM(G2081:G2083)</f>
        <v>0</v>
      </c>
      <c r="O2080" s="17"/>
    </row>
    <row r="2081" ht="11.25" customHeight="1">
      <c r="A2081" s="19"/>
      <c r="B2081" s="57" t="s">
        <v>3916</v>
      </c>
      <c r="C2081" s="58" t="s">
        <v>3917</v>
      </c>
      <c r="D2081" s="59" t="s">
        <v>122</v>
      </c>
      <c r="E2081" s="60">
        <v>19.8</v>
      </c>
      <c r="F2081" s="61"/>
      <c r="G2081" s="62">
        <f t="shared" ref="G2081:G2083" si="214">ROUND(E2081*F2081,2)</f>
        <v>0</v>
      </c>
      <c r="O2081" s="17"/>
    </row>
    <row r="2082" ht="11.25" customHeight="1">
      <c r="A2082" s="19"/>
      <c r="B2082" s="57" t="s">
        <v>3918</v>
      </c>
      <c r="C2082" s="58" t="s">
        <v>3919</v>
      </c>
      <c r="D2082" s="59" t="s">
        <v>122</v>
      </c>
      <c r="E2082" s="60">
        <v>1.49</v>
      </c>
      <c r="F2082" s="61"/>
      <c r="G2082" s="62">
        <f t="shared" si="214"/>
        <v>0</v>
      </c>
      <c r="O2082" s="17"/>
    </row>
    <row r="2083" ht="11.25" customHeight="1">
      <c r="A2083" s="19"/>
      <c r="B2083" s="57" t="s">
        <v>3920</v>
      </c>
      <c r="C2083" s="58" t="s">
        <v>3921</v>
      </c>
      <c r="D2083" s="59" t="s">
        <v>100</v>
      </c>
      <c r="E2083" s="60">
        <v>16.0</v>
      </c>
      <c r="F2083" s="61"/>
      <c r="G2083" s="62">
        <f t="shared" si="214"/>
        <v>0</v>
      </c>
      <c r="O2083" s="17"/>
    </row>
    <row r="2084" ht="11.25" customHeight="1">
      <c r="A2084" s="51"/>
      <c r="B2084" s="52" t="s">
        <v>3922</v>
      </c>
      <c r="C2084" s="53" t="s">
        <v>3923</v>
      </c>
      <c r="D2084" s="54"/>
      <c r="E2084" s="55"/>
      <c r="F2084" s="55"/>
      <c r="G2084" s="56">
        <f>SUM(G2085:G2086)</f>
        <v>0</v>
      </c>
      <c r="O2084" s="17"/>
    </row>
    <row r="2085" ht="11.25" customHeight="1">
      <c r="A2085" s="19"/>
      <c r="B2085" s="57" t="s">
        <v>3924</v>
      </c>
      <c r="C2085" s="58" t="s">
        <v>3925</v>
      </c>
      <c r="D2085" s="59" t="s">
        <v>1615</v>
      </c>
      <c r="E2085" s="60">
        <v>11.0</v>
      </c>
      <c r="F2085" s="61"/>
      <c r="G2085" s="62">
        <f t="shared" ref="G2085:G2086" si="215">ROUND(E2085*F2085,2)</f>
        <v>0</v>
      </c>
      <c r="O2085" s="17"/>
    </row>
    <row r="2086" ht="11.25" customHeight="1">
      <c r="A2086" s="19"/>
      <c r="B2086" s="57" t="s">
        <v>3926</v>
      </c>
      <c r="C2086" s="58" t="s">
        <v>3927</v>
      </c>
      <c r="D2086" s="59" t="s">
        <v>1615</v>
      </c>
      <c r="E2086" s="60">
        <v>11.0</v>
      </c>
      <c r="F2086" s="61"/>
      <c r="G2086" s="62">
        <f t="shared" si="215"/>
        <v>0</v>
      </c>
      <c r="O2086" s="17"/>
    </row>
    <row r="2087" ht="11.25" customHeight="1">
      <c r="A2087" s="51"/>
      <c r="B2087" s="52" t="s">
        <v>3928</v>
      </c>
      <c r="C2087" s="53" t="s">
        <v>3929</v>
      </c>
      <c r="D2087" s="54"/>
      <c r="E2087" s="55"/>
      <c r="F2087" s="55"/>
      <c r="G2087" s="56">
        <f>SUM(G2088:G2093)</f>
        <v>0</v>
      </c>
      <c r="O2087" s="17"/>
    </row>
    <row r="2088" ht="11.25" customHeight="1">
      <c r="A2088" s="19"/>
      <c r="B2088" s="57" t="s">
        <v>3930</v>
      </c>
      <c r="C2088" s="58" t="s">
        <v>3931</v>
      </c>
      <c r="D2088" s="59" t="s">
        <v>100</v>
      </c>
      <c r="E2088" s="60">
        <v>11.0</v>
      </c>
      <c r="F2088" s="61"/>
      <c r="G2088" s="62">
        <f t="shared" ref="G2088:G2093" si="216">ROUND(E2088*F2088,2)</f>
        <v>0</v>
      </c>
      <c r="O2088" s="17"/>
    </row>
    <row r="2089" ht="11.25" customHeight="1">
      <c r="A2089" s="19"/>
      <c r="B2089" s="57" t="s">
        <v>3932</v>
      </c>
      <c r="C2089" s="58" t="s">
        <v>3933</v>
      </c>
      <c r="D2089" s="59" t="s">
        <v>100</v>
      </c>
      <c r="E2089" s="60">
        <v>11.0</v>
      </c>
      <c r="F2089" s="61"/>
      <c r="G2089" s="62">
        <f t="shared" si="216"/>
        <v>0</v>
      </c>
      <c r="O2089" s="17"/>
    </row>
    <row r="2090" ht="11.25" customHeight="1">
      <c r="A2090" s="19"/>
      <c r="B2090" s="57" t="s">
        <v>3934</v>
      </c>
      <c r="C2090" s="58" t="s">
        <v>3935</v>
      </c>
      <c r="D2090" s="59" t="s">
        <v>100</v>
      </c>
      <c r="E2090" s="60">
        <v>11.0</v>
      </c>
      <c r="F2090" s="61"/>
      <c r="G2090" s="62">
        <f t="shared" si="216"/>
        <v>0</v>
      </c>
      <c r="O2090" s="17"/>
    </row>
    <row r="2091" ht="11.25" customHeight="1">
      <c r="A2091" s="19"/>
      <c r="B2091" s="57" t="s">
        <v>3936</v>
      </c>
      <c r="C2091" s="58" t="s">
        <v>3937</v>
      </c>
      <c r="D2091" s="59" t="s">
        <v>100</v>
      </c>
      <c r="E2091" s="60">
        <v>11.0</v>
      </c>
      <c r="F2091" s="61"/>
      <c r="G2091" s="62">
        <f t="shared" si="216"/>
        <v>0</v>
      </c>
      <c r="O2091" s="17"/>
    </row>
    <row r="2092" ht="11.25" customHeight="1">
      <c r="A2092" s="19"/>
      <c r="B2092" s="57" t="s">
        <v>3938</v>
      </c>
      <c r="C2092" s="58" t="s">
        <v>3939</v>
      </c>
      <c r="D2092" s="59" t="s">
        <v>100</v>
      </c>
      <c r="E2092" s="60">
        <v>3.0</v>
      </c>
      <c r="F2092" s="61"/>
      <c r="G2092" s="62">
        <f t="shared" si="216"/>
        <v>0</v>
      </c>
      <c r="O2092" s="17"/>
    </row>
    <row r="2093" ht="11.25" customHeight="1">
      <c r="A2093" s="19"/>
      <c r="B2093" s="57" t="s">
        <v>3940</v>
      </c>
      <c r="C2093" s="58" t="s">
        <v>3941</v>
      </c>
      <c r="D2093" s="59" t="s">
        <v>146</v>
      </c>
      <c r="E2093" s="60">
        <v>1.0</v>
      </c>
      <c r="F2093" s="61"/>
      <c r="G2093" s="62">
        <f t="shared" si="216"/>
        <v>0</v>
      </c>
      <c r="O2093" s="17"/>
    </row>
    <row r="2094" ht="11.25" customHeight="1">
      <c r="A2094" s="45"/>
      <c r="B2094" s="46" t="s">
        <v>3942</v>
      </c>
      <c r="C2094" s="47" t="s">
        <v>3943</v>
      </c>
      <c r="D2094" s="48"/>
      <c r="E2094" s="49"/>
      <c r="F2094" s="49"/>
      <c r="G2094" s="50">
        <f>G2095+G2097+G2104+G2109</f>
        <v>0</v>
      </c>
      <c r="O2094" s="17"/>
    </row>
    <row r="2095" ht="11.25" customHeight="1">
      <c r="A2095" s="51"/>
      <c r="B2095" s="52" t="s">
        <v>3944</v>
      </c>
      <c r="C2095" s="53" t="s">
        <v>3945</v>
      </c>
      <c r="D2095" s="54"/>
      <c r="E2095" s="55"/>
      <c r="F2095" s="55"/>
      <c r="G2095" s="56">
        <f>G2096</f>
        <v>0</v>
      </c>
      <c r="O2095" s="17"/>
    </row>
    <row r="2096" ht="11.25" customHeight="1">
      <c r="A2096" s="19"/>
      <c r="B2096" s="57" t="s">
        <v>3946</v>
      </c>
      <c r="C2096" s="58" t="s">
        <v>3947</v>
      </c>
      <c r="D2096" s="59" t="s">
        <v>122</v>
      </c>
      <c r="E2096" s="60">
        <v>625.42</v>
      </c>
      <c r="F2096" s="61"/>
      <c r="G2096" s="62">
        <f>ROUND(E2096*F2096,2)</f>
        <v>0</v>
      </c>
      <c r="O2096" s="17"/>
    </row>
    <row r="2097" ht="11.25" customHeight="1">
      <c r="A2097" s="51"/>
      <c r="B2097" s="52" t="s">
        <v>3948</v>
      </c>
      <c r="C2097" s="53" t="s">
        <v>3909</v>
      </c>
      <c r="D2097" s="54"/>
      <c r="E2097" s="55"/>
      <c r="F2097" s="55"/>
      <c r="G2097" s="56">
        <f>G2098+G2100</f>
        <v>0</v>
      </c>
      <c r="O2097" s="17"/>
    </row>
    <row r="2098" ht="11.25" customHeight="1">
      <c r="A2098" s="63"/>
      <c r="B2098" s="64" t="s">
        <v>3949</v>
      </c>
      <c r="C2098" s="65" t="s">
        <v>3911</v>
      </c>
      <c r="D2098" s="66"/>
      <c r="E2098" s="67"/>
      <c r="F2098" s="67"/>
      <c r="G2098" s="68">
        <f>G2099</f>
        <v>0</v>
      </c>
      <c r="O2098" s="17"/>
    </row>
    <row r="2099" ht="11.25" customHeight="1">
      <c r="A2099" s="19"/>
      <c r="B2099" s="57" t="s">
        <v>3950</v>
      </c>
      <c r="C2099" s="58" t="s">
        <v>3913</v>
      </c>
      <c r="D2099" s="59" t="s">
        <v>122</v>
      </c>
      <c r="E2099" s="60">
        <v>100.65</v>
      </c>
      <c r="F2099" s="61"/>
      <c r="G2099" s="62">
        <f>ROUND(E2099*F2099,2)</f>
        <v>0</v>
      </c>
      <c r="O2099" s="17"/>
    </row>
    <row r="2100" ht="11.25" customHeight="1">
      <c r="A2100" s="63"/>
      <c r="B2100" s="64" t="s">
        <v>3951</v>
      </c>
      <c r="C2100" s="65" t="s">
        <v>3915</v>
      </c>
      <c r="D2100" s="66"/>
      <c r="E2100" s="67"/>
      <c r="F2100" s="67"/>
      <c r="G2100" s="68">
        <f>SUM(G2101:G2103)</f>
        <v>0</v>
      </c>
      <c r="O2100" s="17"/>
    </row>
    <row r="2101" ht="11.25" customHeight="1">
      <c r="A2101" s="19"/>
      <c r="B2101" s="57" t="s">
        <v>3952</v>
      </c>
      <c r="C2101" s="58" t="s">
        <v>3917</v>
      </c>
      <c r="D2101" s="59" t="s">
        <v>122</v>
      </c>
      <c r="E2101" s="60">
        <v>494.99</v>
      </c>
      <c r="F2101" s="61"/>
      <c r="G2101" s="62">
        <f t="shared" ref="G2101:G2103" si="217">ROUND(E2101*F2101,2)</f>
        <v>0</v>
      </c>
      <c r="O2101" s="17"/>
    </row>
    <row r="2102" ht="11.25" customHeight="1">
      <c r="A2102" s="19"/>
      <c r="B2102" s="57" t="s">
        <v>3953</v>
      </c>
      <c r="C2102" s="58" t="s">
        <v>3919</v>
      </c>
      <c r="D2102" s="59" t="s">
        <v>122</v>
      </c>
      <c r="E2102" s="60">
        <v>37.12</v>
      </c>
      <c r="F2102" s="61"/>
      <c r="G2102" s="62">
        <f t="shared" si="217"/>
        <v>0</v>
      </c>
      <c r="O2102" s="17"/>
    </row>
    <row r="2103" ht="11.25" customHeight="1">
      <c r="A2103" s="19"/>
      <c r="B2103" s="57" t="s">
        <v>3954</v>
      </c>
      <c r="C2103" s="58" t="s">
        <v>3921</v>
      </c>
      <c r="D2103" s="59" t="s">
        <v>100</v>
      </c>
      <c r="E2103" s="60">
        <v>250.0</v>
      </c>
      <c r="F2103" s="61"/>
      <c r="G2103" s="62">
        <f t="shared" si="217"/>
        <v>0</v>
      </c>
      <c r="O2103" s="17"/>
    </row>
    <row r="2104" ht="11.25" customHeight="1">
      <c r="A2104" s="51"/>
      <c r="B2104" s="52" t="s">
        <v>3955</v>
      </c>
      <c r="C2104" s="53" t="s">
        <v>3956</v>
      </c>
      <c r="D2104" s="54"/>
      <c r="E2104" s="55"/>
      <c r="F2104" s="55"/>
      <c r="G2104" s="56">
        <f>SUM(G2105:G2108)</f>
        <v>0</v>
      </c>
      <c r="O2104" s="17"/>
    </row>
    <row r="2105" ht="11.25" customHeight="1">
      <c r="A2105" s="19"/>
      <c r="B2105" s="57" t="s">
        <v>3957</v>
      </c>
      <c r="C2105" s="58" t="s">
        <v>3958</v>
      </c>
      <c r="D2105" s="59" t="s">
        <v>1615</v>
      </c>
      <c r="E2105" s="60">
        <v>23.0</v>
      </c>
      <c r="F2105" s="61"/>
      <c r="G2105" s="62">
        <f t="shared" ref="G2105:G2108" si="218">ROUND(E2105*F2105,2)</f>
        <v>0</v>
      </c>
      <c r="O2105" s="17"/>
    </row>
    <row r="2106" ht="11.25" customHeight="1">
      <c r="A2106" s="19"/>
      <c r="B2106" s="57" t="s">
        <v>3959</v>
      </c>
      <c r="C2106" s="58" t="s">
        <v>3960</v>
      </c>
      <c r="D2106" s="59" t="s">
        <v>1615</v>
      </c>
      <c r="E2106" s="60">
        <v>17.0</v>
      </c>
      <c r="F2106" s="61"/>
      <c r="G2106" s="62">
        <f t="shared" si="218"/>
        <v>0</v>
      </c>
      <c r="O2106" s="17"/>
    </row>
    <row r="2107" ht="11.25" customHeight="1">
      <c r="A2107" s="19"/>
      <c r="B2107" s="57" t="s">
        <v>3961</v>
      </c>
      <c r="C2107" s="58" t="s">
        <v>3962</v>
      </c>
      <c r="D2107" s="59" t="s">
        <v>1615</v>
      </c>
      <c r="E2107" s="60">
        <v>14.0</v>
      </c>
      <c r="F2107" s="61"/>
      <c r="G2107" s="62">
        <f t="shared" si="218"/>
        <v>0</v>
      </c>
      <c r="O2107" s="17"/>
    </row>
    <row r="2108" ht="11.25" customHeight="1">
      <c r="A2108" s="19"/>
      <c r="B2108" s="57" t="s">
        <v>3963</v>
      </c>
      <c r="C2108" s="58" t="s">
        <v>3964</v>
      </c>
      <c r="D2108" s="59" t="s">
        <v>1615</v>
      </c>
      <c r="E2108" s="60">
        <v>1.0</v>
      </c>
      <c r="F2108" s="61"/>
      <c r="G2108" s="62">
        <f t="shared" si="218"/>
        <v>0</v>
      </c>
      <c r="O2108" s="17"/>
    </row>
    <row r="2109" ht="11.25" customHeight="1">
      <c r="A2109" s="51"/>
      <c r="B2109" s="52" t="s">
        <v>3965</v>
      </c>
      <c r="C2109" s="53" t="s">
        <v>3966</v>
      </c>
      <c r="D2109" s="54"/>
      <c r="E2109" s="55"/>
      <c r="F2109" s="55"/>
      <c r="G2109" s="56">
        <f>SUM(G2110:G2116)</f>
        <v>0</v>
      </c>
      <c r="O2109" s="17"/>
    </row>
    <row r="2110" ht="11.25" customHeight="1">
      <c r="A2110" s="19"/>
      <c r="B2110" s="57" t="s">
        <v>3967</v>
      </c>
      <c r="C2110" s="58" t="s">
        <v>3968</v>
      </c>
      <c r="D2110" s="59" t="s">
        <v>100</v>
      </c>
      <c r="E2110" s="60">
        <v>23.0</v>
      </c>
      <c r="F2110" s="61"/>
      <c r="G2110" s="62">
        <f t="shared" ref="G2110:G2116" si="219">ROUND(E2110*F2110,2)</f>
        <v>0</v>
      </c>
      <c r="O2110" s="17"/>
    </row>
    <row r="2111" ht="11.25" customHeight="1">
      <c r="A2111" s="19"/>
      <c r="B2111" s="57" t="s">
        <v>3969</v>
      </c>
      <c r="C2111" s="58" t="s">
        <v>3970</v>
      </c>
      <c r="D2111" s="59" t="s">
        <v>100</v>
      </c>
      <c r="E2111" s="60">
        <v>17.0</v>
      </c>
      <c r="F2111" s="61"/>
      <c r="G2111" s="62">
        <f t="shared" si="219"/>
        <v>0</v>
      </c>
      <c r="O2111" s="17"/>
    </row>
    <row r="2112" ht="11.25" customHeight="1">
      <c r="A2112" s="19"/>
      <c r="B2112" s="57" t="s">
        <v>3971</v>
      </c>
      <c r="C2112" s="58" t="s">
        <v>3972</v>
      </c>
      <c r="D2112" s="59" t="s">
        <v>100</v>
      </c>
      <c r="E2112" s="60">
        <v>14.0</v>
      </c>
      <c r="F2112" s="61"/>
      <c r="G2112" s="62">
        <f t="shared" si="219"/>
        <v>0</v>
      </c>
      <c r="O2112" s="17"/>
    </row>
    <row r="2113" ht="11.25" customHeight="1">
      <c r="A2113" s="19"/>
      <c r="B2113" s="57" t="s">
        <v>3973</v>
      </c>
      <c r="C2113" s="58" t="s">
        <v>3974</v>
      </c>
      <c r="D2113" s="59" t="s">
        <v>100</v>
      </c>
      <c r="E2113" s="60">
        <v>1.0</v>
      </c>
      <c r="F2113" s="61"/>
      <c r="G2113" s="62">
        <f t="shared" si="219"/>
        <v>0</v>
      </c>
      <c r="O2113" s="17"/>
    </row>
    <row r="2114" ht="11.25" customHeight="1">
      <c r="A2114" s="19"/>
      <c r="B2114" s="57" t="s">
        <v>3975</v>
      </c>
      <c r="C2114" s="58" t="s">
        <v>3976</v>
      </c>
      <c r="D2114" s="59" t="s">
        <v>100</v>
      </c>
      <c r="E2114" s="60">
        <v>1.0</v>
      </c>
      <c r="F2114" s="61"/>
      <c r="G2114" s="62">
        <f t="shared" si="219"/>
        <v>0</v>
      </c>
      <c r="O2114" s="17"/>
    </row>
    <row r="2115" ht="11.25" customHeight="1">
      <c r="A2115" s="19"/>
      <c r="B2115" s="57" t="s">
        <v>3977</v>
      </c>
      <c r="C2115" s="58" t="s">
        <v>3978</v>
      </c>
      <c r="D2115" s="59" t="s">
        <v>100</v>
      </c>
      <c r="E2115" s="60">
        <v>1.0</v>
      </c>
      <c r="F2115" s="61"/>
      <c r="G2115" s="62">
        <f t="shared" si="219"/>
        <v>0</v>
      </c>
      <c r="O2115" s="17"/>
    </row>
    <row r="2116" ht="11.25" customHeight="1">
      <c r="A2116" s="19"/>
      <c r="B2116" s="57" t="s">
        <v>3979</v>
      </c>
      <c r="C2116" s="58" t="s">
        <v>3980</v>
      </c>
      <c r="D2116" s="59" t="s">
        <v>146</v>
      </c>
      <c r="E2116" s="60">
        <v>1.0</v>
      </c>
      <c r="F2116" s="61"/>
      <c r="G2116" s="62">
        <f t="shared" si="219"/>
        <v>0</v>
      </c>
      <c r="O2116" s="17"/>
    </row>
    <row r="2117" ht="11.25" customHeight="1">
      <c r="A2117" s="45"/>
      <c r="B2117" s="46" t="s">
        <v>3981</v>
      </c>
      <c r="C2117" s="47" t="s">
        <v>3982</v>
      </c>
      <c r="D2117" s="48"/>
      <c r="E2117" s="49"/>
      <c r="F2117" s="49"/>
      <c r="G2117" s="50">
        <f>G2118</f>
        <v>0</v>
      </c>
      <c r="O2117" s="17"/>
    </row>
    <row r="2118" ht="11.25" customHeight="1">
      <c r="A2118" s="51"/>
      <c r="B2118" s="52" t="s">
        <v>3983</v>
      </c>
      <c r="C2118" s="53" t="s">
        <v>3984</v>
      </c>
      <c r="D2118" s="54"/>
      <c r="E2118" s="55"/>
      <c r="F2118" s="55"/>
      <c r="G2118" s="56">
        <f>SUM(G2119:G2126)</f>
        <v>0</v>
      </c>
      <c r="O2118" s="17"/>
    </row>
    <row r="2119" ht="11.25" customHeight="1">
      <c r="A2119" s="19"/>
      <c r="B2119" s="57" t="s">
        <v>3985</v>
      </c>
      <c r="C2119" s="58" t="s">
        <v>3986</v>
      </c>
      <c r="D2119" s="59" t="s">
        <v>100</v>
      </c>
      <c r="E2119" s="60">
        <v>66.0</v>
      </c>
      <c r="F2119" s="61"/>
      <c r="G2119" s="62">
        <f t="shared" ref="G2119:G2126" si="220">ROUND(E2119*F2119,2)</f>
        <v>0</v>
      </c>
      <c r="O2119" s="17"/>
    </row>
    <row r="2120" ht="11.25" customHeight="1">
      <c r="A2120" s="19"/>
      <c r="B2120" s="57" t="s">
        <v>3987</v>
      </c>
      <c r="C2120" s="58" t="s">
        <v>3988</v>
      </c>
      <c r="D2120" s="59" t="s">
        <v>100</v>
      </c>
      <c r="E2120" s="60">
        <v>3.0</v>
      </c>
      <c r="F2120" s="61"/>
      <c r="G2120" s="62">
        <f t="shared" si="220"/>
        <v>0</v>
      </c>
      <c r="O2120" s="17"/>
    </row>
    <row r="2121" ht="11.25" customHeight="1">
      <c r="A2121" s="19"/>
      <c r="B2121" s="57" t="s">
        <v>3989</v>
      </c>
      <c r="C2121" s="58" t="s">
        <v>3990</v>
      </c>
      <c r="D2121" s="59" t="s">
        <v>100</v>
      </c>
      <c r="E2121" s="60">
        <v>74.0</v>
      </c>
      <c r="F2121" s="61"/>
      <c r="G2121" s="62">
        <f t="shared" si="220"/>
        <v>0</v>
      </c>
      <c r="O2121" s="17"/>
    </row>
    <row r="2122" ht="11.25" customHeight="1">
      <c r="A2122" s="19"/>
      <c r="B2122" s="57" t="s">
        <v>3991</v>
      </c>
      <c r="C2122" s="58" t="s">
        <v>3992</v>
      </c>
      <c r="D2122" s="59" t="s">
        <v>100</v>
      </c>
      <c r="E2122" s="60">
        <v>3.0</v>
      </c>
      <c r="F2122" s="61"/>
      <c r="G2122" s="62">
        <f t="shared" si="220"/>
        <v>0</v>
      </c>
      <c r="O2122" s="17"/>
    </row>
    <row r="2123" ht="11.25" customHeight="1">
      <c r="A2123" s="19"/>
      <c r="B2123" s="57" t="s">
        <v>3993</v>
      </c>
      <c r="C2123" s="58" t="s">
        <v>3994</v>
      </c>
      <c r="D2123" s="59" t="s">
        <v>100</v>
      </c>
      <c r="E2123" s="60">
        <v>1.0</v>
      </c>
      <c r="F2123" s="61"/>
      <c r="G2123" s="62">
        <f t="shared" si="220"/>
        <v>0</v>
      </c>
      <c r="O2123" s="17"/>
    </row>
    <row r="2124" ht="11.25" customHeight="1">
      <c r="A2124" s="19"/>
      <c r="B2124" s="57" t="s">
        <v>3995</v>
      </c>
      <c r="C2124" s="58" t="s">
        <v>3996</v>
      </c>
      <c r="D2124" s="59" t="s">
        <v>100</v>
      </c>
      <c r="E2124" s="60">
        <v>2.0</v>
      </c>
      <c r="F2124" s="61"/>
      <c r="G2124" s="62">
        <f t="shared" si="220"/>
        <v>0</v>
      </c>
      <c r="O2124" s="17"/>
    </row>
    <row r="2125" ht="11.25" customHeight="1">
      <c r="A2125" s="19"/>
      <c r="B2125" s="57" t="s">
        <v>3997</v>
      </c>
      <c r="C2125" s="58" t="s">
        <v>3998</v>
      </c>
      <c r="D2125" s="59" t="s">
        <v>100</v>
      </c>
      <c r="E2125" s="60">
        <v>4.0</v>
      </c>
      <c r="F2125" s="61"/>
      <c r="G2125" s="62">
        <f t="shared" si="220"/>
        <v>0</v>
      </c>
      <c r="O2125" s="17"/>
    </row>
    <row r="2126" ht="11.25" customHeight="1">
      <c r="A2126" s="19"/>
      <c r="B2126" s="57" t="s">
        <v>3999</v>
      </c>
      <c r="C2126" s="58" t="s">
        <v>4000</v>
      </c>
      <c r="D2126" s="59" t="s">
        <v>146</v>
      </c>
      <c r="E2126" s="60">
        <v>1.0</v>
      </c>
      <c r="F2126" s="61"/>
      <c r="G2126" s="62">
        <f t="shared" si="220"/>
        <v>0</v>
      </c>
      <c r="O2126" s="17"/>
    </row>
    <row r="2127" ht="11.25" customHeight="1">
      <c r="A2127" s="39"/>
      <c r="B2127" s="40" t="s">
        <v>4001</v>
      </c>
      <c r="C2127" s="41" t="s">
        <v>4002</v>
      </c>
      <c r="D2127" s="42"/>
      <c r="E2127" s="43"/>
      <c r="F2127" s="43"/>
      <c r="G2127" s="44">
        <f>G2128+G2133+G2142+G2144+G2163</f>
        <v>0</v>
      </c>
      <c r="O2127" s="17"/>
    </row>
    <row r="2128" ht="11.25" customHeight="1">
      <c r="A2128" s="45"/>
      <c r="B2128" s="46" t="s">
        <v>4003</v>
      </c>
      <c r="C2128" s="47" t="s">
        <v>4004</v>
      </c>
      <c r="D2128" s="48"/>
      <c r="E2128" s="49"/>
      <c r="F2128" s="49"/>
      <c r="G2128" s="50">
        <f>SUM(G2129:G2132)</f>
        <v>0</v>
      </c>
      <c r="O2128" s="17"/>
    </row>
    <row r="2129" ht="11.25" customHeight="1">
      <c r="A2129" s="19"/>
      <c r="B2129" s="57" t="s">
        <v>4005</v>
      </c>
      <c r="C2129" s="58" t="s">
        <v>4006</v>
      </c>
      <c r="D2129" s="59" t="s">
        <v>122</v>
      </c>
      <c r="E2129" s="60">
        <v>159.01</v>
      </c>
      <c r="F2129" s="61"/>
      <c r="G2129" s="62">
        <f t="shared" ref="G2129:G2132" si="221">ROUND(E2129*F2129,2)</f>
        <v>0</v>
      </c>
      <c r="O2129" s="17"/>
    </row>
    <row r="2130" ht="11.25" customHeight="1">
      <c r="A2130" s="19"/>
      <c r="B2130" s="57" t="s">
        <v>4007</v>
      </c>
      <c r="C2130" s="58" t="s">
        <v>4008</v>
      </c>
      <c r="D2130" s="59" t="s">
        <v>122</v>
      </c>
      <c r="E2130" s="60">
        <v>1389.53</v>
      </c>
      <c r="F2130" s="61"/>
      <c r="G2130" s="62">
        <f t="shared" si="221"/>
        <v>0</v>
      </c>
      <c r="O2130" s="17"/>
    </row>
    <row r="2131" ht="11.25" customHeight="1">
      <c r="A2131" s="19"/>
      <c r="B2131" s="57" t="s">
        <v>4009</v>
      </c>
      <c r="C2131" s="58" t="s">
        <v>4010</v>
      </c>
      <c r="D2131" s="59" t="s">
        <v>122</v>
      </c>
      <c r="E2131" s="60">
        <v>5037.78</v>
      </c>
      <c r="F2131" s="61"/>
      <c r="G2131" s="62">
        <f t="shared" si="221"/>
        <v>0</v>
      </c>
      <c r="O2131" s="17"/>
    </row>
    <row r="2132" ht="11.25" customHeight="1">
      <c r="A2132" s="19"/>
      <c r="B2132" s="57" t="s">
        <v>4011</v>
      </c>
      <c r="C2132" s="58" t="s">
        <v>4012</v>
      </c>
      <c r="D2132" s="59" t="s">
        <v>122</v>
      </c>
      <c r="E2132" s="60">
        <v>120.9</v>
      </c>
      <c r="F2132" s="61"/>
      <c r="G2132" s="62">
        <f t="shared" si="221"/>
        <v>0</v>
      </c>
      <c r="O2132" s="17"/>
    </row>
    <row r="2133" ht="11.25" customHeight="1">
      <c r="A2133" s="45"/>
      <c r="B2133" s="46" t="s">
        <v>4013</v>
      </c>
      <c r="C2133" s="47" t="s">
        <v>2868</v>
      </c>
      <c r="D2133" s="48"/>
      <c r="E2133" s="49"/>
      <c r="F2133" s="49"/>
      <c r="G2133" s="50">
        <f>G2134+G2138+G2136</f>
        <v>0</v>
      </c>
      <c r="O2133" s="17"/>
    </row>
    <row r="2134" ht="11.25" customHeight="1">
      <c r="A2134" s="51"/>
      <c r="B2134" s="52" t="s">
        <v>4014</v>
      </c>
      <c r="C2134" s="53" t="s">
        <v>3644</v>
      </c>
      <c r="D2134" s="54"/>
      <c r="E2134" s="55"/>
      <c r="F2134" s="55"/>
      <c r="G2134" s="56">
        <f>G2135</f>
        <v>0</v>
      </c>
      <c r="O2134" s="17"/>
    </row>
    <row r="2135" ht="11.25" customHeight="1">
      <c r="A2135" s="19"/>
      <c r="B2135" s="57" t="s">
        <v>4015</v>
      </c>
      <c r="C2135" s="58" t="s">
        <v>3646</v>
      </c>
      <c r="D2135" s="59" t="s">
        <v>122</v>
      </c>
      <c r="E2135" s="60">
        <v>653.05</v>
      </c>
      <c r="F2135" s="61"/>
      <c r="G2135" s="62">
        <f>ROUND(E2135*F2135,2)</f>
        <v>0</v>
      </c>
      <c r="O2135" s="17"/>
    </row>
    <row r="2136" ht="11.25" customHeight="1">
      <c r="A2136" s="51"/>
      <c r="B2136" s="52" t="s">
        <v>4016</v>
      </c>
      <c r="C2136" s="53" t="s">
        <v>4017</v>
      </c>
      <c r="D2136" s="54"/>
      <c r="E2136" s="55"/>
      <c r="F2136" s="55"/>
      <c r="G2136" s="56">
        <f>G2137</f>
        <v>0</v>
      </c>
      <c r="O2136" s="17"/>
    </row>
    <row r="2137" ht="11.25" customHeight="1">
      <c r="A2137" s="19"/>
      <c r="B2137" s="57" t="s">
        <v>4018</v>
      </c>
      <c r="C2137" s="58" t="s">
        <v>4019</v>
      </c>
      <c r="D2137" s="59" t="s">
        <v>122</v>
      </c>
      <c r="E2137" s="60">
        <v>500.5</v>
      </c>
      <c r="F2137" s="61"/>
      <c r="G2137" s="62">
        <f>ROUND(E2137*F2137,2)</f>
        <v>0</v>
      </c>
      <c r="O2137" s="17"/>
    </row>
    <row r="2138" ht="11.25" customHeight="1">
      <c r="A2138" s="51"/>
      <c r="B2138" s="52" t="s">
        <v>4020</v>
      </c>
      <c r="C2138" s="53" t="s">
        <v>3654</v>
      </c>
      <c r="D2138" s="54"/>
      <c r="E2138" s="55"/>
      <c r="F2138" s="55"/>
      <c r="G2138" s="56">
        <f>SUM(G2139:G2141)</f>
        <v>0</v>
      </c>
      <c r="O2138" s="17"/>
    </row>
    <row r="2139" ht="11.25" customHeight="1">
      <c r="A2139" s="19"/>
      <c r="B2139" s="57" t="s">
        <v>4021</v>
      </c>
      <c r="C2139" s="58" t="s">
        <v>3656</v>
      </c>
      <c r="D2139" s="59" t="s">
        <v>122</v>
      </c>
      <c r="E2139" s="60">
        <v>5016.2</v>
      </c>
      <c r="F2139" s="61"/>
      <c r="G2139" s="62">
        <f t="shared" ref="G2139:G2141" si="222">ROUND(E2139*F2139,2)</f>
        <v>0</v>
      </c>
      <c r="O2139" s="17"/>
    </row>
    <row r="2140" ht="11.25" customHeight="1">
      <c r="A2140" s="19"/>
      <c r="B2140" s="57" t="s">
        <v>4022</v>
      </c>
      <c r="C2140" s="58" t="s">
        <v>3662</v>
      </c>
      <c r="D2140" s="59" t="s">
        <v>122</v>
      </c>
      <c r="E2140" s="60">
        <v>377.4</v>
      </c>
      <c r="F2140" s="61"/>
      <c r="G2140" s="62">
        <f t="shared" si="222"/>
        <v>0</v>
      </c>
      <c r="O2140" s="17"/>
    </row>
    <row r="2141" ht="11.25" customHeight="1">
      <c r="A2141" s="19"/>
      <c r="B2141" s="57" t="s">
        <v>4023</v>
      </c>
      <c r="C2141" s="58" t="s">
        <v>3664</v>
      </c>
      <c r="D2141" s="59" t="s">
        <v>100</v>
      </c>
      <c r="E2141" s="60">
        <v>2516.0</v>
      </c>
      <c r="F2141" s="61"/>
      <c r="G2141" s="62">
        <f t="shared" si="222"/>
        <v>0</v>
      </c>
      <c r="O2141" s="17"/>
    </row>
    <row r="2142" ht="11.25" customHeight="1">
      <c r="A2142" s="45"/>
      <c r="B2142" s="46" t="s">
        <v>4024</v>
      </c>
      <c r="C2142" s="47" t="s">
        <v>3686</v>
      </c>
      <c r="D2142" s="48"/>
      <c r="E2142" s="49"/>
      <c r="F2142" s="49"/>
      <c r="G2142" s="50">
        <f>G2143</f>
        <v>0</v>
      </c>
      <c r="O2142" s="17"/>
    </row>
    <row r="2143" ht="11.25" customHeight="1">
      <c r="A2143" s="19"/>
      <c r="B2143" s="57" t="s">
        <v>4025</v>
      </c>
      <c r="C2143" s="58" t="s">
        <v>3688</v>
      </c>
      <c r="D2143" s="59" t="s">
        <v>100</v>
      </c>
      <c r="E2143" s="60">
        <v>330.0</v>
      </c>
      <c r="F2143" s="61"/>
      <c r="G2143" s="62">
        <f>ROUND(E2143*F2143,2)</f>
        <v>0</v>
      </c>
      <c r="O2143" s="17"/>
    </row>
    <row r="2144" ht="11.25" customHeight="1">
      <c r="A2144" s="45"/>
      <c r="B2144" s="46" t="s">
        <v>4026</v>
      </c>
      <c r="C2144" s="47" t="s">
        <v>4027</v>
      </c>
      <c r="D2144" s="48"/>
      <c r="E2144" s="49"/>
      <c r="F2144" s="49"/>
      <c r="G2144" s="50">
        <f>SUM(G2145:G2162)</f>
        <v>0</v>
      </c>
      <c r="O2144" s="17"/>
    </row>
    <row r="2145" ht="11.25" customHeight="1">
      <c r="A2145" s="19"/>
      <c r="B2145" s="57" t="s">
        <v>4028</v>
      </c>
      <c r="C2145" s="58" t="s">
        <v>4029</v>
      </c>
      <c r="D2145" s="59" t="s">
        <v>1615</v>
      </c>
      <c r="E2145" s="60">
        <v>4.0</v>
      </c>
      <c r="F2145" s="61"/>
      <c r="G2145" s="62">
        <f t="shared" ref="G2145:G2162" si="223">ROUND(E2145*F2145,2)</f>
        <v>0</v>
      </c>
      <c r="O2145" s="17"/>
    </row>
    <row r="2146" ht="11.25" customHeight="1">
      <c r="A2146" s="19"/>
      <c r="B2146" s="57" t="s">
        <v>4030</v>
      </c>
      <c r="C2146" s="58" t="s">
        <v>4031</v>
      </c>
      <c r="D2146" s="59" t="s">
        <v>1615</v>
      </c>
      <c r="E2146" s="60">
        <v>455.0</v>
      </c>
      <c r="F2146" s="61"/>
      <c r="G2146" s="62">
        <f t="shared" si="223"/>
        <v>0</v>
      </c>
      <c r="O2146" s="17"/>
    </row>
    <row r="2147" ht="11.25" customHeight="1">
      <c r="A2147" s="19"/>
      <c r="B2147" s="57" t="s">
        <v>4032</v>
      </c>
      <c r="C2147" s="58" t="s">
        <v>4033</v>
      </c>
      <c r="D2147" s="59" t="s">
        <v>1615</v>
      </c>
      <c r="E2147" s="60">
        <v>203.0</v>
      </c>
      <c r="F2147" s="61"/>
      <c r="G2147" s="62">
        <f t="shared" si="223"/>
        <v>0</v>
      </c>
      <c r="O2147" s="17"/>
    </row>
    <row r="2148" ht="11.25" customHeight="1">
      <c r="A2148" s="19"/>
      <c r="B2148" s="57" t="s">
        <v>4034</v>
      </c>
      <c r="C2148" s="58" t="s">
        <v>4035</v>
      </c>
      <c r="D2148" s="59" t="s">
        <v>1615</v>
      </c>
      <c r="E2148" s="60">
        <v>26.0</v>
      </c>
      <c r="F2148" s="61"/>
      <c r="G2148" s="62">
        <f t="shared" si="223"/>
        <v>0</v>
      </c>
      <c r="O2148" s="17"/>
    </row>
    <row r="2149" ht="11.25" customHeight="1">
      <c r="A2149" s="19"/>
      <c r="B2149" s="57" t="s">
        <v>4036</v>
      </c>
      <c r="C2149" s="58" t="s">
        <v>4037</v>
      </c>
      <c r="D2149" s="59" t="s">
        <v>1615</v>
      </c>
      <c r="E2149" s="60">
        <v>105.0</v>
      </c>
      <c r="F2149" s="61"/>
      <c r="G2149" s="62">
        <f t="shared" si="223"/>
        <v>0</v>
      </c>
      <c r="O2149" s="17"/>
    </row>
    <row r="2150" ht="11.25" customHeight="1">
      <c r="A2150" s="19"/>
      <c r="B2150" s="57" t="s">
        <v>4038</v>
      </c>
      <c r="C2150" s="58" t="s">
        <v>4039</v>
      </c>
      <c r="D2150" s="59" t="s">
        <v>1615</v>
      </c>
      <c r="E2150" s="60">
        <v>74.0</v>
      </c>
      <c r="F2150" s="61"/>
      <c r="G2150" s="62">
        <f t="shared" si="223"/>
        <v>0</v>
      </c>
      <c r="O2150" s="17"/>
    </row>
    <row r="2151" ht="11.25" customHeight="1">
      <c r="A2151" s="19"/>
      <c r="B2151" s="57" t="s">
        <v>4040</v>
      </c>
      <c r="C2151" s="58" t="s">
        <v>4041</v>
      </c>
      <c r="D2151" s="59" t="s">
        <v>1615</v>
      </c>
      <c r="E2151" s="60">
        <v>11.0</v>
      </c>
      <c r="F2151" s="61"/>
      <c r="G2151" s="62">
        <f t="shared" si="223"/>
        <v>0</v>
      </c>
      <c r="O2151" s="17"/>
    </row>
    <row r="2152" ht="11.25" customHeight="1">
      <c r="A2152" s="19"/>
      <c r="B2152" s="57" t="s">
        <v>4042</v>
      </c>
      <c r="C2152" s="58" t="s">
        <v>4043</v>
      </c>
      <c r="D2152" s="59" t="s">
        <v>1615</v>
      </c>
      <c r="E2152" s="60">
        <v>1.0</v>
      </c>
      <c r="F2152" s="61"/>
      <c r="G2152" s="62">
        <f t="shared" si="223"/>
        <v>0</v>
      </c>
      <c r="O2152" s="17"/>
    </row>
    <row r="2153" ht="11.25" customHeight="1">
      <c r="A2153" s="19"/>
      <c r="B2153" s="57" t="s">
        <v>4044</v>
      </c>
      <c r="C2153" s="58" t="s">
        <v>4045</v>
      </c>
      <c r="D2153" s="59" t="s">
        <v>1615</v>
      </c>
      <c r="E2153" s="60">
        <v>1.0</v>
      </c>
      <c r="F2153" s="61"/>
      <c r="G2153" s="62">
        <f t="shared" si="223"/>
        <v>0</v>
      </c>
      <c r="O2153" s="17"/>
    </row>
    <row r="2154" ht="11.25" customHeight="1">
      <c r="A2154" s="19"/>
      <c r="B2154" s="57" t="s">
        <v>4046</v>
      </c>
      <c r="C2154" s="58" t="s">
        <v>4047</v>
      </c>
      <c r="D2154" s="59" t="s">
        <v>1615</v>
      </c>
      <c r="E2154" s="60">
        <v>1.0</v>
      </c>
      <c r="F2154" s="61"/>
      <c r="G2154" s="62">
        <f t="shared" si="223"/>
        <v>0</v>
      </c>
      <c r="O2154" s="17"/>
    </row>
    <row r="2155" ht="11.25" customHeight="1">
      <c r="A2155" s="19"/>
      <c r="B2155" s="57" t="s">
        <v>4048</v>
      </c>
      <c r="C2155" s="58" t="s">
        <v>4049</v>
      </c>
      <c r="D2155" s="59" t="s">
        <v>1615</v>
      </c>
      <c r="E2155" s="60">
        <v>1.0</v>
      </c>
      <c r="F2155" s="61"/>
      <c r="G2155" s="62">
        <f t="shared" si="223"/>
        <v>0</v>
      </c>
      <c r="O2155" s="17"/>
    </row>
    <row r="2156" ht="11.25" customHeight="1">
      <c r="A2156" s="19"/>
      <c r="B2156" s="57" t="s">
        <v>4050</v>
      </c>
      <c r="C2156" s="58" t="s">
        <v>4051</v>
      </c>
      <c r="D2156" s="59" t="s">
        <v>1615</v>
      </c>
      <c r="E2156" s="60">
        <v>1.0</v>
      </c>
      <c r="F2156" s="61"/>
      <c r="G2156" s="62">
        <f t="shared" si="223"/>
        <v>0</v>
      </c>
      <c r="O2156" s="17"/>
    </row>
    <row r="2157" ht="11.25" customHeight="1">
      <c r="A2157" s="19"/>
      <c r="B2157" s="57" t="s">
        <v>4052</v>
      </c>
      <c r="C2157" s="58" t="s">
        <v>4053</v>
      </c>
      <c r="D2157" s="59" t="s">
        <v>1615</v>
      </c>
      <c r="E2157" s="60">
        <v>9.0</v>
      </c>
      <c r="F2157" s="61"/>
      <c r="G2157" s="62">
        <f t="shared" si="223"/>
        <v>0</v>
      </c>
      <c r="O2157" s="17"/>
    </row>
    <row r="2158" ht="11.25" customHeight="1">
      <c r="A2158" s="19"/>
      <c r="B2158" s="57" t="s">
        <v>4054</v>
      </c>
      <c r="C2158" s="58" t="s">
        <v>4055</v>
      </c>
      <c r="D2158" s="59" t="s">
        <v>1615</v>
      </c>
      <c r="E2158" s="60">
        <v>44.0</v>
      </c>
      <c r="F2158" s="61"/>
      <c r="G2158" s="62">
        <f t="shared" si="223"/>
        <v>0</v>
      </c>
      <c r="O2158" s="17"/>
    </row>
    <row r="2159" ht="11.25" customHeight="1">
      <c r="A2159" s="19"/>
      <c r="B2159" s="57" t="s">
        <v>4056</v>
      </c>
      <c r="C2159" s="58" t="s">
        <v>4057</v>
      </c>
      <c r="D2159" s="59" t="s">
        <v>1615</v>
      </c>
      <c r="E2159" s="60">
        <v>25.0</v>
      </c>
      <c r="F2159" s="61"/>
      <c r="G2159" s="62">
        <f t="shared" si="223"/>
        <v>0</v>
      </c>
      <c r="O2159" s="17"/>
    </row>
    <row r="2160" ht="11.25" customHeight="1">
      <c r="A2160" s="19"/>
      <c r="B2160" s="57" t="s">
        <v>4058</v>
      </c>
      <c r="C2160" s="58" t="s">
        <v>4059</v>
      </c>
      <c r="D2160" s="59" t="s">
        <v>1615</v>
      </c>
      <c r="E2160" s="60">
        <v>3.0</v>
      </c>
      <c r="F2160" s="61"/>
      <c r="G2160" s="62">
        <f t="shared" si="223"/>
        <v>0</v>
      </c>
      <c r="O2160" s="17"/>
    </row>
    <row r="2161" ht="11.25" customHeight="1">
      <c r="A2161" s="19"/>
      <c r="B2161" s="57" t="s">
        <v>4060</v>
      </c>
      <c r="C2161" s="58" t="s">
        <v>4061</v>
      </c>
      <c r="D2161" s="59" t="s">
        <v>1615</v>
      </c>
      <c r="E2161" s="60">
        <v>49.0</v>
      </c>
      <c r="F2161" s="61"/>
      <c r="G2161" s="62">
        <f t="shared" si="223"/>
        <v>0</v>
      </c>
      <c r="O2161" s="17"/>
    </row>
    <row r="2162" ht="11.25" customHeight="1">
      <c r="A2162" s="19"/>
      <c r="B2162" s="57" t="s">
        <v>4062</v>
      </c>
      <c r="C2162" s="58" t="s">
        <v>4063</v>
      </c>
      <c r="D2162" s="59" t="s">
        <v>1615</v>
      </c>
      <c r="E2162" s="60">
        <v>28.0</v>
      </c>
      <c r="F2162" s="61"/>
      <c r="G2162" s="62">
        <f t="shared" si="223"/>
        <v>0</v>
      </c>
      <c r="O2162" s="17"/>
    </row>
    <row r="2163" ht="11.25" customHeight="1">
      <c r="A2163" s="45"/>
      <c r="B2163" s="46" t="s">
        <v>4064</v>
      </c>
      <c r="C2163" s="47" t="s">
        <v>4065</v>
      </c>
      <c r="D2163" s="48"/>
      <c r="E2163" s="49"/>
      <c r="F2163" s="49"/>
      <c r="G2163" s="50">
        <f>SUM(G2164:G2186)</f>
        <v>0</v>
      </c>
      <c r="O2163" s="17"/>
    </row>
    <row r="2164" ht="11.25" customHeight="1">
      <c r="A2164" s="19"/>
      <c r="B2164" s="57" t="s">
        <v>4066</v>
      </c>
      <c r="C2164" s="58" t="s">
        <v>4067</v>
      </c>
      <c r="D2164" s="59" t="s">
        <v>100</v>
      </c>
      <c r="E2164" s="60">
        <v>4.0</v>
      </c>
      <c r="F2164" s="61"/>
      <c r="G2164" s="62">
        <f t="shared" ref="G2164:G2186" si="224">ROUND(E2164*F2164,2)</f>
        <v>0</v>
      </c>
      <c r="O2164" s="17"/>
    </row>
    <row r="2165" ht="11.25" customHeight="1">
      <c r="A2165" s="19"/>
      <c r="B2165" s="57" t="s">
        <v>4068</v>
      </c>
      <c r="C2165" s="58" t="s">
        <v>4069</v>
      </c>
      <c r="D2165" s="59" t="s">
        <v>100</v>
      </c>
      <c r="E2165" s="60">
        <v>455.0</v>
      </c>
      <c r="F2165" s="61"/>
      <c r="G2165" s="62">
        <f t="shared" si="224"/>
        <v>0</v>
      </c>
      <c r="O2165" s="17"/>
    </row>
    <row r="2166" ht="11.25" customHeight="1">
      <c r="A2166" s="19"/>
      <c r="B2166" s="57" t="s">
        <v>4070</v>
      </c>
      <c r="C2166" s="58" t="s">
        <v>4071</v>
      </c>
      <c r="D2166" s="59" t="s">
        <v>100</v>
      </c>
      <c r="E2166" s="60">
        <v>203.0</v>
      </c>
      <c r="F2166" s="61"/>
      <c r="G2166" s="62">
        <f t="shared" si="224"/>
        <v>0</v>
      </c>
      <c r="O2166" s="17"/>
    </row>
    <row r="2167" ht="11.25" customHeight="1">
      <c r="A2167" s="19"/>
      <c r="B2167" s="57" t="s">
        <v>4072</v>
      </c>
      <c r="C2167" s="58" t="s">
        <v>4073</v>
      </c>
      <c r="D2167" s="59" t="s">
        <v>100</v>
      </c>
      <c r="E2167" s="60">
        <v>26.0</v>
      </c>
      <c r="F2167" s="61"/>
      <c r="G2167" s="62">
        <f t="shared" si="224"/>
        <v>0</v>
      </c>
      <c r="O2167" s="17"/>
    </row>
    <row r="2168" ht="11.25" customHeight="1">
      <c r="A2168" s="19"/>
      <c r="B2168" s="57" t="s">
        <v>4074</v>
      </c>
      <c r="C2168" s="58" t="s">
        <v>4075</v>
      </c>
      <c r="D2168" s="59" t="s">
        <v>100</v>
      </c>
      <c r="E2168" s="60">
        <v>105.0</v>
      </c>
      <c r="F2168" s="61"/>
      <c r="G2168" s="62">
        <f t="shared" si="224"/>
        <v>0</v>
      </c>
      <c r="O2168" s="17"/>
    </row>
    <row r="2169" ht="11.25" customHeight="1">
      <c r="A2169" s="19"/>
      <c r="B2169" s="57" t="s">
        <v>4076</v>
      </c>
      <c r="C2169" s="58" t="s">
        <v>4077</v>
      </c>
      <c r="D2169" s="59" t="s">
        <v>100</v>
      </c>
      <c r="E2169" s="60">
        <v>74.0</v>
      </c>
      <c r="F2169" s="61"/>
      <c r="G2169" s="62">
        <f t="shared" si="224"/>
        <v>0</v>
      </c>
      <c r="O2169" s="17"/>
    </row>
    <row r="2170" ht="11.25" customHeight="1">
      <c r="A2170" s="19"/>
      <c r="B2170" s="57" t="s">
        <v>4078</v>
      </c>
      <c r="C2170" s="58" t="s">
        <v>4079</v>
      </c>
      <c r="D2170" s="59" t="s">
        <v>100</v>
      </c>
      <c r="E2170" s="60">
        <v>11.0</v>
      </c>
      <c r="F2170" s="61"/>
      <c r="G2170" s="62">
        <f t="shared" si="224"/>
        <v>0</v>
      </c>
      <c r="O2170" s="17"/>
    </row>
    <row r="2171" ht="11.25" customHeight="1">
      <c r="A2171" s="19"/>
      <c r="B2171" s="57" t="s">
        <v>4080</v>
      </c>
      <c r="C2171" s="58" t="s">
        <v>4081</v>
      </c>
      <c r="D2171" s="59" t="s">
        <v>100</v>
      </c>
      <c r="E2171" s="60">
        <v>1.0</v>
      </c>
      <c r="F2171" s="61"/>
      <c r="G2171" s="62">
        <f t="shared" si="224"/>
        <v>0</v>
      </c>
      <c r="O2171" s="17"/>
    </row>
    <row r="2172" ht="11.25" customHeight="1">
      <c r="A2172" s="19"/>
      <c r="B2172" s="57" t="s">
        <v>4082</v>
      </c>
      <c r="C2172" s="58" t="s">
        <v>4083</v>
      </c>
      <c r="D2172" s="59" t="s">
        <v>100</v>
      </c>
      <c r="E2172" s="60">
        <v>1.0</v>
      </c>
      <c r="F2172" s="61"/>
      <c r="G2172" s="62">
        <f t="shared" si="224"/>
        <v>0</v>
      </c>
      <c r="O2172" s="17"/>
    </row>
    <row r="2173" ht="11.25" customHeight="1">
      <c r="A2173" s="19"/>
      <c r="B2173" s="57" t="s">
        <v>4084</v>
      </c>
      <c r="C2173" s="58" t="s">
        <v>4085</v>
      </c>
      <c r="D2173" s="59" t="s">
        <v>100</v>
      </c>
      <c r="E2173" s="60">
        <v>1.0</v>
      </c>
      <c r="F2173" s="61"/>
      <c r="G2173" s="62">
        <f t="shared" si="224"/>
        <v>0</v>
      </c>
      <c r="O2173" s="17"/>
    </row>
    <row r="2174" ht="11.25" customHeight="1">
      <c r="A2174" s="19"/>
      <c r="B2174" s="57" t="s">
        <v>4086</v>
      </c>
      <c r="C2174" s="58" t="s">
        <v>4087</v>
      </c>
      <c r="D2174" s="59" t="s">
        <v>100</v>
      </c>
      <c r="E2174" s="60">
        <v>1.0</v>
      </c>
      <c r="F2174" s="61"/>
      <c r="G2174" s="62">
        <f t="shared" si="224"/>
        <v>0</v>
      </c>
      <c r="O2174" s="17"/>
    </row>
    <row r="2175" ht="11.25" customHeight="1">
      <c r="A2175" s="19"/>
      <c r="B2175" s="57" t="s">
        <v>4088</v>
      </c>
      <c r="C2175" s="58" t="s">
        <v>4089</v>
      </c>
      <c r="D2175" s="59" t="s">
        <v>100</v>
      </c>
      <c r="E2175" s="60">
        <v>1.0</v>
      </c>
      <c r="F2175" s="61"/>
      <c r="G2175" s="62">
        <f t="shared" si="224"/>
        <v>0</v>
      </c>
      <c r="O2175" s="17"/>
    </row>
    <row r="2176" ht="11.25" customHeight="1">
      <c r="A2176" s="19"/>
      <c r="B2176" s="57" t="s">
        <v>4090</v>
      </c>
      <c r="C2176" s="58" t="s">
        <v>4091</v>
      </c>
      <c r="D2176" s="59" t="s">
        <v>100</v>
      </c>
      <c r="E2176" s="60">
        <v>9.0</v>
      </c>
      <c r="F2176" s="61"/>
      <c r="G2176" s="62">
        <f t="shared" si="224"/>
        <v>0</v>
      </c>
      <c r="O2176" s="17"/>
    </row>
    <row r="2177" ht="11.25" customHeight="1">
      <c r="A2177" s="19"/>
      <c r="B2177" s="57" t="s">
        <v>4092</v>
      </c>
      <c r="C2177" s="58" t="s">
        <v>4093</v>
      </c>
      <c r="D2177" s="59" t="s">
        <v>100</v>
      </c>
      <c r="E2177" s="60">
        <v>44.0</v>
      </c>
      <c r="F2177" s="61"/>
      <c r="G2177" s="62">
        <f t="shared" si="224"/>
        <v>0</v>
      </c>
      <c r="O2177" s="17"/>
    </row>
    <row r="2178" ht="11.25" customHeight="1">
      <c r="A2178" s="19"/>
      <c r="B2178" s="57" t="s">
        <v>4094</v>
      </c>
      <c r="C2178" s="58" t="s">
        <v>4095</v>
      </c>
      <c r="D2178" s="59" t="s">
        <v>100</v>
      </c>
      <c r="E2178" s="60">
        <v>25.0</v>
      </c>
      <c r="F2178" s="61"/>
      <c r="G2178" s="62">
        <f t="shared" si="224"/>
        <v>0</v>
      </c>
      <c r="O2178" s="17"/>
    </row>
    <row r="2179" ht="11.25" customHeight="1">
      <c r="A2179" s="19"/>
      <c r="B2179" s="57" t="s">
        <v>4096</v>
      </c>
      <c r="C2179" s="58" t="s">
        <v>4097</v>
      </c>
      <c r="D2179" s="59" t="s">
        <v>100</v>
      </c>
      <c r="E2179" s="60">
        <v>3.0</v>
      </c>
      <c r="F2179" s="61"/>
      <c r="G2179" s="62">
        <f t="shared" si="224"/>
        <v>0</v>
      </c>
      <c r="O2179" s="17"/>
    </row>
    <row r="2180" ht="11.25" customHeight="1">
      <c r="A2180" s="19"/>
      <c r="B2180" s="57" t="s">
        <v>4098</v>
      </c>
      <c r="C2180" s="58" t="s">
        <v>4099</v>
      </c>
      <c r="D2180" s="59" t="s">
        <v>100</v>
      </c>
      <c r="E2180" s="60">
        <v>41.0</v>
      </c>
      <c r="F2180" s="61"/>
      <c r="G2180" s="62">
        <f t="shared" si="224"/>
        <v>0</v>
      </c>
      <c r="O2180" s="17"/>
    </row>
    <row r="2181" ht="11.25" customHeight="1">
      <c r="A2181" s="19"/>
      <c r="B2181" s="57" t="s">
        <v>4100</v>
      </c>
      <c r="C2181" s="58" t="s">
        <v>4101</v>
      </c>
      <c r="D2181" s="59" t="s">
        <v>100</v>
      </c>
      <c r="E2181" s="60">
        <v>25.0</v>
      </c>
      <c r="F2181" s="61"/>
      <c r="G2181" s="62">
        <f t="shared" si="224"/>
        <v>0</v>
      </c>
      <c r="O2181" s="17"/>
    </row>
    <row r="2182" ht="11.25" customHeight="1">
      <c r="A2182" s="19"/>
      <c r="B2182" s="57" t="s">
        <v>4102</v>
      </c>
      <c r="C2182" s="58" t="s">
        <v>4103</v>
      </c>
      <c r="D2182" s="59" t="s">
        <v>100</v>
      </c>
      <c r="E2182" s="60">
        <v>1.0</v>
      </c>
      <c r="F2182" s="61"/>
      <c r="G2182" s="62">
        <f t="shared" si="224"/>
        <v>0</v>
      </c>
      <c r="O2182" s="17"/>
    </row>
    <row r="2183" ht="11.25" customHeight="1">
      <c r="A2183" s="19"/>
      <c r="B2183" s="57" t="s">
        <v>4104</v>
      </c>
      <c r="C2183" s="58" t="s">
        <v>4105</v>
      </c>
      <c r="D2183" s="59" t="s">
        <v>100</v>
      </c>
      <c r="E2183" s="60">
        <v>3.0</v>
      </c>
      <c r="F2183" s="61"/>
      <c r="G2183" s="62">
        <f t="shared" si="224"/>
        <v>0</v>
      </c>
      <c r="O2183" s="17"/>
    </row>
    <row r="2184" ht="11.25" customHeight="1">
      <c r="A2184" s="19"/>
      <c r="B2184" s="57" t="s">
        <v>4106</v>
      </c>
      <c r="C2184" s="58" t="s">
        <v>4107</v>
      </c>
      <c r="D2184" s="59" t="s">
        <v>100</v>
      </c>
      <c r="E2184" s="60">
        <v>1.0</v>
      </c>
      <c r="F2184" s="61"/>
      <c r="G2184" s="62">
        <f t="shared" si="224"/>
        <v>0</v>
      </c>
      <c r="O2184" s="17"/>
    </row>
    <row r="2185" ht="11.25" customHeight="1">
      <c r="A2185" s="19"/>
      <c r="B2185" s="57" t="s">
        <v>4108</v>
      </c>
      <c r="C2185" s="58" t="s">
        <v>4109</v>
      </c>
      <c r="D2185" s="59" t="s">
        <v>100</v>
      </c>
      <c r="E2185" s="60">
        <v>1.0</v>
      </c>
      <c r="F2185" s="61"/>
      <c r="G2185" s="62">
        <f t="shared" si="224"/>
        <v>0</v>
      </c>
      <c r="O2185" s="17"/>
    </row>
    <row r="2186" ht="11.25" customHeight="1">
      <c r="A2186" s="19"/>
      <c r="B2186" s="57" t="s">
        <v>4110</v>
      </c>
      <c r="C2186" s="58" t="s">
        <v>4111</v>
      </c>
      <c r="D2186" s="59" t="s">
        <v>146</v>
      </c>
      <c r="E2186" s="60">
        <v>1.0</v>
      </c>
      <c r="F2186" s="61"/>
      <c r="G2186" s="62">
        <f t="shared" si="224"/>
        <v>0</v>
      </c>
      <c r="O2186" s="17"/>
    </row>
    <row r="2187" ht="11.25" customHeight="1">
      <c r="A2187" s="39"/>
      <c r="B2187" s="40" t="s">
        <v>4112</v>
      </c>
      <c r="C2187" s="41" t="s">
        <v>4113</v>
      </c>
      <c r="D2187" s="42"/>
      <c r="E2187" s="43"/>
      <c r="F2187" s="43"/>
      <c r="G2187" s="44">
        <f>G2188+G2215+G2253</f>
        <v>0</v>
      </c>
      <c r="O2187" s="17"/>
    </row>
    <row r="2188" ht="11.25" customHeight="1">
      <c r="A2188" s="45"/>
      <c r="B2188" s="46" t="s">
        <v>4114</v>
      </c>
      <c r="C2188" s="47" t="s">
        <v>4115</v>
      </c>
      <c r="D2188" s="48"/>
      <c r="E2188" s="49"/>
      <c r="F2188" s="49"/>
      <c r="G2188" s="50">
        <f>G2189+G2191+G2198+G2205</f>
        <v>0</v>
      </c>
      <c r="O2188" s="17"/>
    </row>
    <row r="2189" ht="11.25" customHeight="1">
      <c r="A2189" s="51"/>
      <c r="B2189" s="52" t="s">
        <v>4116</v>
      </c>
      <c r="C2189" s="53" t="s">
        <v>4117</v>
      </c>
      <c r="D2189" s="54"/>
      <c r="E2189" s="55"/>
      <c r="F2189" s="55"/>
      <c r="G2189" s="56">
        <f>G2190</f>
        <v>0</v>
      </c>
      <c r="O2189" s="17"/>
    </row>
    <row r="2190" ht="11.25" customHeight="1">
      <c r="A2190" s="19"/>
      <c r="B2190" s="57" t="s">
        <v>4118</v>
      </c>
      <c r="C2190" s="58" t="s">
        <v>4119</v>
      </c>
      <c r="D2190" s="59" t="s">
        <v>122</v>
      </c>
      <c r="E2190" s="60">
        <v>1118.63</v>
      </c>
      <c r="F2190" s="61"/>
      <c r="G2190" s="62">
        <f>ROUND(E2190*F2190,2)</f>
        <v>0</v>
      </c>
      <c r="O2190" s="17"/>
    </row>
    <row r="2191" ht="11.25" customHeight="1">
      <c r="A2191" s="51"/>
      <c r="B2191" s="52" t="s">
        <v>4120</v>
      </c>
      <c r="C2191" s="53" t="s">
        <v>3909</v>
      </c>
      <c r="D2191" s="54"/>
      <c r="E2191" s="55"/>
      <c r="F2191" s="55"/>
      <c r="G2191" s="56">
        <f>G2192+G2194</f>
        <v>0</v>
      </c>
      <c r="O2191" s="17"/>
    </row>
    <row r="2192" ht="11.25" customHeight="1">
      <c r="A2192" s="63"/>
      <c r="B2192" s="64" t="s">
        <v>4121</v>
      </c>
      <c r="C2192" s="65" t="s">
        <v>3911</v>
      </c>
      <c r="D2192" s="66"/>
      <c r="E2192" s="67"/>
      <c r="F2192" s="67"/>
      <c r="G2192" s="68">
        <f>G2193</f>
        <v>0</v>
      </c>
      <c r="O2192" s="17"/>
    </row>
    <row r="2193" ht="11.25" customHeight="1">
      <c r="A2193" s="19"/>
      <c r="B2193" s="57" t="s">
        <v>4122</v>
      </c>
      <c r="C2193" s="58" t="s">
        <v>3913</v>
      </c>
      <c r="D2193" s="59" t="s">
        <v>122</v>
      </c>
      <c r="E2193" s="60">
        <v>117.6</v>
      </c>
      <c r="F2193" s="61"/>
      <c r="G2193" s="62">
        <f>ROUND(E2193*F2193,2)</f>
        <v>0</v>
      </c>
      <c r="O2193" s="17"/>
    </row>
    <row r="2194" ht="11.25" customHeight="1">
      <c r="A2194" s="63"/>
      <c r="B2194" s="64" t="s">
        <v>4123</v>
      </c>
      <c r="C2194" s="65" t="s">
        <v>3915</v>
      </c>
      <c r="D2194" s="66"/>
      <c r="E2194" s="67"/>
      <c r="F2194" s="67"/>
      <c r="G2194" s="68">
        <f>SUM(G2195:G2197)</f>
        <v>0</v>
      </c>
      <c r="O2194" s="17"/>
    </row>
    <row r="2195" ht="11.25" customHeight="1">
      <c r="A2195" s="19"/>
      <c r="B2195" s="57" t="s">
        <v>4124</v>
      </c>
      <c r="C2195" s="58" t="s">
        <v>3917</v>
      </c>
      <c r="D2195" s="59" t="s">
        <v>122</v>
      </c>
      <c r="E2195" s="60">
        <v>777.3</v>
      </c>
      <c r="F2195" s="61"/>
      <c r="G2195" s="62">
        <f t="shared" ref="G2195:G2197" si="225">ROUND(E2195*F2195,2)</f>
        <v>0</v>
      </c>
      <c r="O2195" s="17"/>
    </row>
    <row r="2196" ht="11.25" customHeight="1">
      <c r="A2196" s="19"/>
      <c r="B2196" s="57" t="s">
        <v>4125</v>
      </c>
      <c r="C2196" s="58" t="s">
        <v>3919</v>
      </c>
      <c r="D2196" s="59" t="s">
        <v>122</v>
      </c>
      <c r="E2196" s="60">
        <v>78.0</v>
      </c>
      <c r="F2196" s="61"/>
      <c r="G2196" s="62">
        <f t="shared" si="225"/>
        <v>0</v>
      </c>
      <c r="O2196" s="17"/>
    </row>
    <row r="2197" ht="11.25" customHeight="1">
      <c r="A2197" s="19"/>
      <c r="B2197" s="57" t="s">
        <v>4126</v>
      </c>
      <c r="C2197" s="58" t="s">
        <v>3921</v>
      </c>
      <c r="D2197" s="59" t="s">
        <v>100</v>
      </c>
      <c r="E2197" s="60">
        <v>520.0</v>
      </c>
      <c r="F2197" s="61"/>
      <c r="G2197" s="62">
        <f t="shared" si="225"/>
        <v>0</v>
      </c>
      <c r="O2197" s="17"/>
    </row>
    <row r="2198" ht="11.25" customHeight="1">
      <c r="A2198" s="51"/>
      <c r="B2198" s="52" t="s">
        <v>4127</v>
      </c>
      <c r="C2198" s="53" t="s">
        <v>4128</v>
      </c>
      <c r="D2198" s="54"/>
      <c r="E2198" s="55"/>
      <c r="F2198" s="55"/>
      <c r="G2198" s="56">
        <f>SUM(G2199:G2204)</f>
        <v>0</v>
      </c>
      <c r="O2198" s="17"/>
    </row>
    <row r="2199" ht="11.25" customHeight="1">
      <c r="A2199" s="19"/>
      <c r="B2199" s="57" t="s">
        <v>4129</v>
      </c>
      <c r="C2199" s="58" t="s">
        <v>4130</v>
      </c>
      <c r="D2199" s="59" t="s">
        <v>1615</v>
      </c>
      <c r="E2199" s="60">
        <v>95.0</v>
      </c>
      <c r="F2199" s="61"/>
      <c r="G2199" s="62">
        <f t="shared" ref="G2199:G2204" si="226">ROUND(E2199*F2199,2)</f>
        <v>0</v>
      </c>
      <c r="O2199" s="17"/>
    </row>
    <row r="2200" ht="11.25" customHeight="1">
      <c r="A2200" s="19"/>
      <c r="B2200" s="57" t="s">
        <v>4131</v>
      </c>
      <c r="C2200" s="58" t="s">
        <v>4132</v>
      </c>
      <c r="D2200" s="59" t="s">
        <v>1615</v>
      </c>
      <c r="E2200" s="60">
        <v>39.0</v>
      </c>
      <c r="F2200" s="61"/>
      <c r="G2200" s="62">
        <f t="shared" si="226"/>
        <v>0</v>
      </c>
      <c r="O2200" s="17"/>
    </row>
    <row r="2201" ht="11.25" customHeight="1">
      <c r="A2201" s="19"/>
      <c r="B2201" s="57" t="s">
        <v>4133</v>
      </c>
      <c r="C2201" s="58" t="s">
        <v>4134</v>
      </c>
      <c r="D2201" s="59" t="s">
        <v>1615</v>
      </c>
      <c r="E2201" s="60">
        <v>39.0</v>
      </c>
      <c r="F2201" s="61"/>
      <c r="G2201" s="62">
        <f t="shared" si="226"/>
        <v>0</v>
      </c>
      <c r="O2201" s="17"/>
    </row>
    <row r="2202" ht="11.25" customHeight="1">
      <c r="A2202" s="19"/>
      <c r="B2202" s="57" t="s">
        <v>4135</v>
      </c>
      <c r="C2202" s="58" t="s">
        <v>4136</v>
      </c>
      <c r="D2202" s="59" t="s">
        <v>1615</v>
      </c>
      <c r="E2202" s="60">
        <v>3.0</v>
      </c>
      <c r="F2202" s="61"/>
      <c r="G2202" s="62">
        <f t="shared" si="226"/>
        <v>0</v>
      </c>
      <c r="O2202" s="17"/>
    </row>
    <row r="2203" ht="11.25" customHeight="1">
      <c r="A2203" s="19"/>
      <c r="B2203" s="57" t="s">
        <v>4137</v>
      </c>
      <c r="C2203" s="58" t="s">
        <v>4138</v>
      </c>
      <c r="D2203" s="59" t="s">
        <v>1615</v>
      </c>
      <c r="E2203" s="60">
        <v>44.0</v>
      </c>
      <c r="F2203" s="61"/>
      <c r="G2203" s="62">
        <f t="shared" si="226"/>
        <v>0</v>
      </c>
      <c r="O2203" s="17"/>
    </row>
    <row r="2204" ht="11.25" customHeight="1">
      <c r="A2204" s="19"/>
      <c r="B2204" s="57" t="s">
        <v>4139</v>
      </c>
      <c r="C2204" s="58" t="s">
        <v>4140</v>
      </c>
      <c r="D2204" s="59" t="s">
        <v>1615</v>
      </c>
      <c r="E2204" s="60">
        <v>56.0</v>
      </c>
      <c r="F2204" s="61"/>
      <c r="G2204" s="62">
        <f t="shared" si="226"/>
        <v>0</v>
      </c>
      <c r="O2204" s="17"/>
    </row>
    <row r="2205" ht="11.25" customHeight="1">
      <c r="A2205" s="51"/>
      <c r="B2205" s="52" t="s">
        <v>4141</v>
      </c>
      <c r="C2205" s="53" t="s">
        <v>4142</v>
      </c>
      <c r="D2205" s="54"/>
      <c r="E2205" s="55"/>
      <c r="F2205" s="55"/>
      <c r="G2205" s="56">
        <f>SUM(G2206:G2214)</f>
        <v>0</v>
      </c>
      <c r="O2205" s="17"/>
    </row>
    <row r="2206" ht="11.25" customHeight="1">
      <c r="A2206" s="19"/>
      <c r="B2206" s="57" t="s">
        <v>4143</v>
      </c>
      <c r="C2206" s="58" t="s">
        <v>4144</v>
      </c>
      <c r="D2206" s="59" t="s">
        <v>1615</v>
      </c>
      <c r="E2206" s="60">
        <v>95.0</v>
      </c>
      <c r="F2206" s="61"/>
      <c r="G2206" s="62">
        <f t="shared" ref="G2206:G2214" si="227">ROUND(E2206*F2206,2)</f>
        <v>0</v>
      </c>
      <c r="O2206" s="17"/>
    </row>
    <row r="2207" ht="11.25" customHeight="1">
      <c r="A2207" s="19"/>
      <c r="B2207" s="57" t="s">
        <v>4145</v>
      </c>
      <c r="C2207" s="58" t="s">
        <v>4146</v>
      </c>
      <c r="D2207" s="59" t="s">
        <v>100</v>
      </c>
      <c r="E2207" s="60">
        <v>39.0</v>
      </c>
      <c r="F2207" s="61"/>
      <c r="G2207" s="62">
        <f t="shared" si="227"/>
        <v>0</v>
      </c>
      <c r="O2207" s="17"/>
    </row>
    <row r="2208" ht="11.25" customHeight="1">
      <c r="A2208" s="19"/>
      <c r="B2208" s="57" t="s">
        <v>4147</v>
      </c>
      <c r="C2208" s="58" t="s">
        <v>4148</v>
      </c>
      <c r="D2208" s="59" t="s">
        <v>100</v>
      </c>
      <c r="E2208" s="60">
        <v>39.0</v>
      </c>
      <c r="F2208" s="61"/>
      <c r="G2208" s="62">
        <f t="shared" si="227"/>
        <v>0</v>
      </c>
      <c r="O2208" s="17"/>
    </row>
    <row r="2209" ht="11.25" customHeight="1">
      <c r="A2209" s="19"/>
      <c r="B2209" s="57" t="s">
        <v>4149</v>
      </c>
      <c r="C2209" s="58" t="s">
        <v>4150</v>
      </c>
      <c r="D2209" s="59" t="s">
        <v>1615</v>
      </c>
      <c r="E2209" s="60">
        <v>3.0</v>
      </c>
      <c r="F2209" s="61"/>
      <c r="G2209" s="62">
        <f t="shared" si="227"/>
        <v>0</v>
      </c>
      <c r="O2209" s="17"/>
    </row>
    <row r="2210" ht="11.25" customHeight="1">
      <c r="A2210" s="19"/>
      <c r="B2210" s="57" t="s">
        <v>4151</v>
      </c>
      <c r="C2210" s="58" t="s">
        <v>4152</v>
      </c>
      <c r="D2210" s="59" t="s">
        <v>100</v>
      </c>
      <c r="E2210" s="60">
        <v>44.0</v>
      </c>
      <c r="F2210" s="61"/>
      <c r="G2210" s="62">
        <f t="shared" si="227"/>
        <v>0</v>
      </c>
      <c r="O2210" s="17"/>
    </row>
    <row r="2211" ht="11.25" customHeight="1">
      <c r="A2211" s="19"/>
      <c r="B2211" s="57" t="s">
        <v>4153</v>
      </c>
      <c r="C2211" s="58" t="s">
        <v>4154</v>
      </c>
      <c r="D2211" s="59" t="s">
        <v>100</v>
      </c>
      <c r="E2211" s="60">
        <v>56.0</v>
      </c>
      <c r="F2211" s="61"/>
      <c r="G2211" s="62">
        <f t="shared" si="227"/>
        <v>0</v>
      </c>
      <c r="O2211" s="17"/>
    </row>
    <row r="2212" ht="11.25" customHeight="1">
      <c r="A2212" s="19"/>
      <c r="B2212" s="57" t="s">
        <v>4155</v>
      </c>
      <c r="C2212" s="58" t="s">
        <v>4156</v>
      </c>
      <c r="D2212" s="59" t="s">
        <v>100</v>
      </c>
      <c r="E2212" s="60">
        <v>7.0</v>
      </c>
      <c r="F2212" s="61"/>
      <c r="G2212" s="62">
        <f t="shared" si="227"/>
        <v>0</v>
      </c>
      <c r="O2212" s="17"/>
    </row>
    <row r="2213" ht="11.25" customHeight="1">
      <c r="A2213" s="19"/>
      <c r="B2213" s="57" t="s">
        <v>4157</v>
      </c>
      <c r="C2213" s="58" t="s">
        <v>4158</v>
      </c>
      <c r="D2213" s="59" t="s">
        <v>100</v>
      </c>
      <c r="E2213" s="60">
        <v>1.0</v>
      </c>
      <c r="F2213" s="61"/>
      <c r="G2213" s="62">
        <f t="shared" si="227"/>
        <v>0</v>
      </c>
      <c r="O2213" s="17"/>
    </row>
    <row r="2214" ht="11.25" customHeight="1">
      <c r="A2214" s="19"/>
      <c r="B2214" s="57" t="s">
        <v>4159</v>
      </c>
      <c r="C2214" s="58" t="s">
        <v>4160</v>
      </c>
      <c r="D2214" s="59" t="s">
        <v>146</v>
      </c>
      <c r="E2214" s="60">
        <v>1.0</v>
      </c>
      <c r="F2214" s="61"/>
      <c r="G2214" s="62">
        <f t="shared" si="227"/>
        <v>0</v>
      </c>
      <c r="O2214" s="17"/>
    </row>
    <row r="2215" ht="11.25" customHeight="1">
      <c r="A2215" s="45"/>
      <c r="B2215" s="46" t="s">
        <v>4161</v>
      </c>
      <c r="C2215" s="47" t="s">
        <v>4162</v>
      </c>
      <c r="D2215" s="48"/>
      <c r="E2215" s="49"/>
      <c r="F2215" s="49"/>
      <c r="G2215" s="50">
        <f>G2216+G2219+G2228+G2230+G2237</f>
        <v>0</v>
      </c>
      <c r="O2215" s="17"/>
    </row>
    <row r="2216" ht="11.25" customHeight="1">
      <c r="A2216" s="51"/>
      <c r="B2216" s="52" t="s">
        <v>4163</v>
      </c>
      <c r="C2216" s="53" t="s">
        <v>4164</v>
      </c>
      <c r="D2216" s="54"/>
      <c r="E2216" s="55"/>
      <c r="F2216" s="55"/>
      <c r="G2216" s="56">
        <f>SUM(G2217:G2218)</f>
        <v>0</v>
      </c>
      <c r="O2216" s="17"/>
    </row>
    <row r="2217" ht="11.25" customHeight="1">
      <c r="A2217" s="19"/>
      <c r="B2217" s="57" t="s">
        <v>4165</v>
      </c>
      <c r="C2217" s="58" t="s">
        <v>4166</v>
      </c>
      <c r="D2217" s="59" t="s">
        <v>122</v>
      </c>
      <c r="E2217" s="60">
        <v>1532.31</v>
      </c>
      <c r="F2217" s="61"/>
      <c r="G2217" s="62">
        <f t="shared" ref="G2217:G2218" si="228">ROUND(E2217*F2217,2)</f>
        <v>0</v>
      </c>
      <c r="O2217" s="17"/>
    </row>
    <row r="2218" ht="11.25" customHeight="1">
      <c r="A2218" s="19"/>
      <c r="B2218" s="57" t="s">
        <v>4167</v>
      </c>
      <c r="C2218" s="58" t="s">
        <v>4168</v>
      </c>
      <c r="D2218" s="59" t="s">
        <v>122</v>
      </c>
      <c r="E2218" s="60">
        <v>161.72</v>
      </c>
      <c r="F2218" s="61"/>
      <c r="G2218" s="62">
        <f t="shared" si="228"/>
        <v>0</v>
      </c>
      <c r="O2218" s="17"/>
    </row>
    <row r="2219" ht="11.25" customHeight="1">
      <c r="A2219" s="51"/>
      <c r="B2219" s="52" t="s">
        <v>4169</v>
      </c>
      <c r="C2219" s="53" t="s">
        <v>3909</v>
      </c>
      <c r="D2219" s="54"/>
      <c r="E2219" s="55"/>
      <c r="F2219" s="55"/>
      <c r="G2219" s="56">
        <f>G2220+G2222+G2224</f>
        <v>0</v>
      </c>
      <c r="O2219" s="17"/>
    </row>
    <row r="2220" ht="11.25" customHeight="1">
      <c r="A2220" s="63"/>
      <c r="B2220" s="64" t="s">
        <v>4170</v>
      </c>
      <c r="C2220" s="65" t="s">
        <v>3911</v>
      </c>
      <c r="D2220" s="66"/>
      <c r="E2220" s="67"/>
      <c r="F2220" s="67"/>
      <c r="G2220" s="68">
        <f>G2221</f>
        <v>0</v>
      </c>
      <c r="O2220" s="17"/>
    </row>
    <row r="2221" ht="11.25" customHeight="1">
      <c r="A2221" s="19"/>
      <c r="B2221" s="57" t="s">
        <v>4171</v>
      </c>
      <c r="C2221" s="58" t="s">
        <v>4172</v>
      </c>
      <c r="D2221" s="59" t="s">
        <v>122</v>
      </c>
      <c r="E2221" s="60">
        <v>76.78</v>
      </c>
      <c r="F2221" s="61"/>
      <c r="G2221" s="62">
        <f>ROUND(E2221*F2221,2)</f>
        <v>0</v>
      </c>
      <c r="O2221" s="17"/>
    </row>
    <row r="2222" ht="11.25" customHeight="1">
      <c r="A2222" s="63"/>
      <c r="B2222" s="64" t="s">
        <v>4173</v>
      </c>
      <c r="C2222" s="65" t="s">
        <v>4174</v>
      </c>
      <c r="D2222" s="66"/>
      <c r="E2222" s="67"/>
      <c r="F2222" s="67"/>
      <c r="G2222" s="68">
        <f>G2223</f>
        <v>0</v>
      </c>
      <c r="O2222" s="17"/>
    </row>
    <row r="2223" ht="11.25" customHeight="1">
      <c r="A2223" s="19"/>
      <c r="B2223" s="57" t="s">
        <v>4175</v>
      </c>
      <c r="C2223" s="58" t="s">
        <v>4176</v>
      </c>
      <c r="D2223" s="59" t="s">
        <v>122</v>
      </c>
      <c r="E2223" s="60">
        <v>165.1</v>
      </c>
      <c r="F2223" s="61"/>
      <c r="G2223" s="62">
        <f>ROUND(E2223*F2223,2)</f>
        <v>0</v>
      </c>
      <c r="O2223" s="17"/>
    </row>
    <row r="2224" ht="11.25" customHeight="1">
      <c r="A2224" s="63"/>
      <c r="B2224" s="64" t="s">
        <v>4177</v>
      </c>
      <c r="C2224" s="65" t="s">
        <v>3915</v>
      </c>
      <c r="D2224" s="66"/>
      <c r="E2224" s="67"/>
      <c r="F2224" s="67"/>
      <c r="G2224" s="68">
        <f>SUM(G2225:G2227)</f>
        <v>0</v>
      </c>
      <c r="O2224" s="17"/>
    </row>
    <row r="2225" ht="11.25" customHeight="1">
      <c r="A2225" s="19"/>
      <c r="B2225" s="57" t="s">
        <v>4178</v>
      </c>
      <c r="C2225" s="58" t="s">
        <v>4179</v>
      </c>
      <c r="D2225" s="59" t="s">
        <v>122</v>
      </c>
      <c r="E2225" s="60">
        <v>1098.66</v>
      </c>
      <c r="F2225" s="61"/>
      <c r="G2225" s="62">
        <f t="shared" ref="G2225:G2227" si="229">ROUND(E2225*F2225,2)</f>
        <v>0</v>
      </c>
      <c r="O2225" s="17"/>
    </row>
    <row r="2226" ht="11.25" customHeight="1">
      <c r="A2226" s="19"/>
      <c r="B2226" s="57" t="s">
        <v>4180</v>
      </c>
      <c r="C2226" s="58" t="s">
        <v>3919</v>
      </c>
      <c r="D2226" s="59" t="s">
        <v>122</v>
      </c>
      <c r="E2226" s="60">
        <v>66.3</v>
      </c>
      <c r="F2226" s="61"/>
      <c r="G2226" s="62">
        <f t="shared" si="229"/>
        <v>0</v>
      </c>
      <c r="O2226" s="17"/>
    </row>
    <row r="2227" ht="11.25" customHeight="1">
      <c r="A2227" s="19"/>
      <c r="B2227" s="57" t="s">
        <v>4181</v>
      </c>
      <c r="C2227" s="58" t="s">
        <v>4182</v>
      </c>
      <c r="D2227" s="59" t="s">
        <v>100</v>
      </c>
      <c r="E2227" s="60">
        <v>735.0</v>
      </c>
      <c r="F2227" s="61"/>
      <c r="G2227" s="62">
        <f t="shared" si="229"/>
        <v>0</v>
      </c>
      <c r="O2227" s="17"/>
    </row>
    <row r="2228" ht="11.25" customHeight="1">
      <c r="A2228" s="51"/>
      <c r="B2228" s="52" t="s">
        <v>4183</v>
      </c>
      <c r="C2228" s="53" t="s">
        <v>4184</v>
      </c>
      <c r="D2228" s="54"/>
      <c r="E2228" s="55"/>
      <c r="F2228" s="55"/>
      <c r="G2228" s="56">
        <f>G2229</f>
        <v>0</v>
      </c>
      <c r="O2228" s="17"/>
    </row>
    <row r="2229" ht="11.25" customHeight="1">
      <c r="A2229" s="19"/>
      <c r="B2229" s="57" t="s">
        <v>4185</v>
      </c>
      <c r="C2229" s="58" t="s">
        <v>4186</v>
      </c>
      <c r="D2229" s="59" t="s">
        <v>100</v>
      </c>
      <c r="E2229" s="60">
        <v>334.0</v>
      </c>
      <c r="F2229" s="61"/>
      <c r="G2229" s="62">
        <f>ROUND(E2229*F2229,2)</f>
        <v>0</v>
      </c>
      <c r="O2229" s="17"/>
    </row>
    <row r="2230" ht="11.25" customHeight="1">
      <c r="A2230" s="51"/>
      <c r="B2230" s="52" t="s">
        <v>4187</v>
      </c>
      <c r="C2230" s="53" t="s">
        <v>4188</v>
      </c>
      <c r="D2230" s="54"/>
      <c r="E2230" s="55"/>
      <c r="F2230" s="55"/>
      <c r="G2230" s="56">
        <f>SUM(G2231:G2236)</f>
        <v>0</v>
      </c>
      <c r="O2230" s="17"/>
    </row>
    <row r="2231" ht="11.25" customHeight="1">
      <c r="A2231" s="19"/>
      <c r="B2231" s="57" t="s">
        <v>4189</v>
      </c>
      <c r="C2231" s="58" t="s">
        <v>4190</v>
      </c>
      <c r="D2231" s="59" t="s">
        <v>1615</v>
      </c>
      <c r="E2231" s="60">
        <v>156.0</v>
      </c>
      <c r="F2231" s="61"/>
      <c r="G2231" s="62">
        <f t="shared" ref="G2231:G2236" si="230">ROUND(E2231*F2231,2)</f>
        <v>0</v>
      </c>
      <c r="O2231" s="17"/>
    </row>
    <row r="2232" ht="11.25" customHeight="1">
      <c r="A2232" s="19"/>
      <c r="B2232" s="57" t="s">
        <v>4191</v>
      </c>
      <c r="C2232" s="58" t="s">
        <v>4192</v>
      </c>
      <c r="D2232" s="59" t="s">
        <v>1615</v>
      </c>
      <c r="E2232" s="60">
        <v>6.0</v>
      </c>
      <c r="F2232" s="61"/>
      <c r="G2232" s="62">
        <f t="shared" si="230"/>
        <v>0</v>
      </c>
      <c r="O2232" s="17"/>
    </row>
    <row r="2233" ht="11.25" customHeight="1">
      <c r="A2233" s="19"/>
      <c r="B2233" s="57" t="s">
        <v>4193</v>
      </c>
      <c r="C2233" s="58" t="s">
        <v>4194</v>
      </c>
      <c r="D2233" s="59" t="s">
        <v>1615</v>
      </c>
      <c r="E2233" s="60">
        <v>12.0</v>
      </c>
      <c r="F2233" s="61"/>
      <c r="G2233" s="62">
        <f t="shared" si="230"/>
        <v>0</v>
      </c>
      <c r="O2233" s="17"/>
    </row>
    <row r="2234" ht="11.25" customHeight="1">
      <c r="A2234" s="19"/>
      <c r="B2234" s="57" t="s">
        <v>4195</v>
      </c>
      <c r="C2234" s="58" t="s">
        <v>4196</v>
      </c>
      <c r="D2234" s="59" t="s">
        <v>1615</v>
      </c>
      <c r="E2234" s="60">
        <v>1.0</v>
      </c>
      <c r="F2234" s="61"/>
      <c r="G2234" s="62">
        <f t="shared" si="230"/>
        <v>0</v>
      </c>
      <c r="O2234" s="17"/>
    </row>
    <row r="2235" ht="11.25" customHeight="1">
      <c r="A2235" s="19"/>
      <c r="B2235" s="57" t="s">
        <v>4197</v>
      </c>
      <c r="C2235" s="58" t="s">
        <v>4198</v>
      </c>
      <c r="D2235" s="59" t="s">
        <v>1615</v>
      </c>
      <c r="E2235" s="60">
        <v>6.0</v>
      </c>
      <c r="F2235" s="61"/>
      <c r="G2235" s="62">
        <f t="shared" si="230"/>
        <v>0</v>
      </c>
      <c r="O2235" s="17"/>
    </row>
    <row r="2236" ht="11.25" customHeight="1">
      <c r="A2236" s="19"/>
      <c r="B2236" s="57" t="s">
        <v>4199</v>
      </c>
      <c r="C2236" s="58" t="s">
        <v>4200</v>
      </c>
      <c r="D2236" s="59" t="s">
        <v>1615</v>
      </c>
      <c r="E2236" s="60">
        <v>3.0</v>
      </c>
      <c r="F2236" s="61"/>
      <c r="G2236" s="62">
        <f t="shared" si="230"/>
        <v>0</v>
      </c>
      <c r="O2236" s="17"/>
    </row>
    <row r="2237" ht="11.25" customHeight="1">
      <c r="A2237" s="51"/>
      <c r="B2237" s="52" t="s">
        <v>4201</v>
      </c>
      <c r="C2237" s="53" t="s">
        <v>4202</v>
      </c>
      <c r="D2237" s="54"/>
      <c r="E2237" s="55"/>
      <c r="F2237" s="55"/>
      <c r="G2237" s="56">
        <f>SUM(G2238:G2252)</f>
        <v>0</v>
      </c>
      <c r="O2237" s="17"/>
    </row>
    <row r="2238" ht="11.25" customHeight="1">
      <c r="A2238" s="19"/>
      <c r="B2238" s="57" t="s">
        <v>4203</v>
      </c>
      <c r="C2238" s="58" t="s">
        <v>4204</v>
      </c>
      <c r="D2238" s="59" t="s">
        <v>100</v>
      </c>
      <c r="E2238" s="60">
        <v>156.0</v>
      </c>
      <c r="F2238" s="61"/>
      <c r="G2238" s="62">
        <f t="shared" ref="G2238:G2252" si="231">ROUND(E2238*F2238,2)</f>
        <v>0</v>
      </c>
      <c r="O2238" s="17"/>
    </row>
    <row r="2239" ht="11.25" customHeight="1">
      <c r="A2239" s="19"/>
      <c r="B2239" s="57" t="s">
        <v>4205</v>
      </c>
      <c r="C2239" s="58" t="s">
        <v>4206</v>
      </c>
      <c r="D2239" s="59" t="s">
        <v>100</v>
      </c>
      <c r="E2239" s="60">
        <v>6.0</v>
      </c>
      <c r="F2239" s="61"/>
      <c r="G2239" s="62">
        <f t="shared" si="231"/>
        <v>0</v>
      </c>
      <c r="O2239" s="17"/>
    </row>
    <row r="2240" ht="11.25" customHeight="1">
      <c r="A2240" s="19"/>
      <c r="B2240" s="57" t="s">
        <v>4207</v>
      </c>
      <c r="C2240" s="58" t="s">
        <v>4208</v>
      </c>
      <c r="D2240" s="59" t="s">
        <v>100</v>
      </c>
      <c r="E2240" s="60">
        <v>12.0</v>
      </c>
      <c r="F2240" s="61"/>
      <c r="G2240" s="62">
        <f t="shared" si="231"/>
        <v>0</v>
      </c>
      <c r="O2240" s="17"/>
    </row>
    <row r="2241" ht="11.25" customHeight="1">
      <c r="A2241" s="19"/>
      <c r="B2241" s="57" t="s">
        <v>4209</v>
      </c>
      <c r="C2241" s="58" t="s">
        <v>4210</v>
      </c>
      <c r="D2241" s="59" t="s">
        <v>100</v>
      </c>
      <c r="E2241" s="60">
        <v>1.0</v>
      </c>
      <c r="F2241" s="61"/>
      <c r="G2241" s="62">
        <f t="shared" si="231"/>
        <v>0</v>
      </c>
      <c r="O2241" s="17"/>
    </row>
    <row r="2242" ht="11.25" customHeight="1">
      <c r="A2242" s="19"/>
      <c r="B2242" s="57" t="s">
        <v>4211</v>
      </c>
      <c r="C2242" s="58" t="s">
        <v>4212</v>
      </c>
      <c r="D2242" s="59" t="s">
        <v>100</v>
      </c>
      <c r="E2242" s="60">
        <v>6.0</v>
      </c>
      <c r="F2242" s="61"/>
      <c r="G2242" s="62">
        <f t="shared" si="231"/>
        <v>0</v>
      </c>
      <c r="O2242" s="17"/>
    </row>
    <row r="2243" ht="11.25" customHeight="1">
      <c r="A2243" s="19"/>
      <c r="B2243" s="57" t="s">
        <v>4213</v>
      </c>
      <c r="C2243" s="58" t="s">
        <v>4214</v>
      </c>
      <c r="D2243" s="59" t="s">
        <v>100</v>
      </c>
      <c r="E2243" s="60">
        <v>3.0</v>
      </c>
      <c r="F2243" s="61"/>
      <c r="G2243" s="62">
        <f t="shared" si="231"/>
        <v>0</v>
      </c>
      <c r="O2243" s="17"/>
    </row>
    <row r="2244" ht="11.25" customHeight="1">
      <c r="A2244" s="19"/>
      <c r="B2244" s="57" t="s">
        <v>4215</v>
      </c>
      <c r="C2244" s="58" t="s">
        <v>4216</v>
      </c>
      <c r="D2244" s="59" t="s">
        <v>100</v>
      </c>
      <c r="E2244" s="60">
        <v>1.0</v>
      </c>
      <c r="F2244" s="61"/>
      <c r="G2244" s="62">
        <f t="shared" si="231"/>
        <v>0</v>
      </c>
      <c r="O2244" s="17"/>
    </row>
    <row r="2245" ht="11.25" customHeight="1">
      <c r="A2245" s="19"/>
      <c r="B2245" s="57" t="s">
        <v>4217</v>
      </c>
      <c r="C2245" s="58" t="s">
        <v>4218</v>
      </c>
      <c r="D2245" s="59" t="s">
        <v>100</v>
      </c>
      <c r="E2245" s="60">
        <v>3.0</v>
      </c>
      <c r="F2245" s="61"/>
      <c r="G2245" s="62">
        <f t="shared" si="231"/>
        <v>0</v>
      </c>
      <c r="O2245" s="17"/>
    </row>
    <row r="2246" ht="11.25" customHeight="1">
      <c r="A2246" s="19"/>
      <c r="B2246" s="57" t="s">
        <v>4219</v>
      </c>
      <c r="C2246" s="58" t="s">
        <v>4220</v>
      </c>
      <c r="D2246" s="59" t="s">
        <v>100</v>
      </c>
      <c r="E2246" s="60">
        <v>2.0</v>
      </c>
      <c r="F2246" s="61"/>
      <c r="G2246" s="62">
        <f t="shared" si="231"/>
        <v>0</v>
      </c>
      <c r="O2246" s="17"/>
    </row>
    <row r="2247" ht="11.25" customHeight="1">
      <c r="A2247" s="19"/>
      <c r="B2247" s="57" t="s">
        <v>4221</v>
      </c>
      <c r="C2247" s="58" t="s">
        <v>4222</v>
      </c>
      <c r="D2247" s="59" t="s">
        <v>100</v>
      </c>
      <c r="E2247" s="60">
        <v>1.0</v>
      </c>
      <c r="F2247" s="61"/>
      <c r="G2247" s="62">
        <f t="shared" si="231"/>
        <v>0</v>
      </c>
      <c r="O2247" s="17"/>
    </row>
    <row r="2248" ht="11.25" customHeight="1">
      <c r="A2248" s="19"/>
      <c r="B2248" s="57" t="s">
        <v>4223</v>
      </c>
      <c r="C2248" s="58" t="s">
        <v>4224</v>
      </c>
      <c r="D2248" s="59" t="s">
        <v>100</v>
      </c>
      <c r="E2248" s="60">
        <v>1.0</v>
      </c>
      <c r="F2248" s="61"/>
      <c r="G2248" s="62">
        <f t="shared" si="231"/>
        <v>0</v>
      </c>
      <c r="O2248" s="17"/>
    </row>
    <row r="2249" ht="11.25" customHeight="1">
      <c r="A2249" s="19"/>
      <c r="B2249" s="57" t="s">
        <v>4225</v>
      </c>
      <c r="C2249" s="58" t="s">
        <v>4226</v>
      </c>
      <c r="D2249" s="59" t="s">
        <v>100</v>
      </c>
      <c r="E2249" s="60">
        <v>7.0</v>
      </c>
      <c r="F2249" s="61"/>
      <c r="G2249" s="62">
        <f t="shared" si="231"/>
        <v>0</v>
      </c>
      <c r="O2249" s="17"/>
    </row>
    <row r="2250" ht="11.25" customHeight="1">
      <c r="A2250" s="19"/>
      <c r="B2250" s="57" t="s">
        <v>4227</v>
      </c>
      <c r="C2250" s="58" t="s">
        <v>4228</v>
      </c>
      <c r="D2250" s="59" t="s">
        <v>100</v>
      </c>
      <c r="E2250" s="60">
        <v>1.0</v>
      </c>
      <c r="F2250" s="61"/>
      <c r="G2250" s="62">
        <f t="shared" si="231"/>
        <v>0</v>
      </c>
      <c r="O2250" s="17"/>
    </row>
    <row r="2251" ht="11.25" customHeight="1">
      <c r="A2251" s="19"/>
      <c r="B2251" s="57" t="s">
        <v>4229</v>
      </c>
      <c r="C2251" s="58" t="s">
        <v>4230</v>
      </c>
      <c r="D2251" s="59" t="s">
        <v>100</v>
      </c>
      <c r="E2251" s="60">
        <v>1.0</v>
      </c>
      <c r="F2251" s="61"/>
      <c r="G2251" s="62">
        <f t="shared" si="231"/>
        <v>0</v>
      </c>
      <c r="O2251" s="17"/>
    </row>
    <row r="2252" ht="11.25" customHeight="1">
      <c r="A2252" s="19"/>
      <c r="B2252" s="57" t="s">
        <v>4231</v>
      </c>
      <c r="C2252" s="58" t="s">
        <v>4232</v>
      </c>
      <c r="D2252" s="59" t="s">
        <v>146</v>
      </c>
      <c r="E2252" s="60">
        <v>1.0</v>
      </c>
      <c r="F2252" s="61"/>
      <c r="G2252" s="62">
        <f t="shared" si="231"/>
        <v>0</v>
      </c>
      <c r="O2252" s="17"/>
    </row>
    <row r="2253" ht="11.25" customHeight="1">
      <c r="A2253" s="45"/>
      <c r="B2253" s="46" t="s">
        <v>4233</v>
      </c>
      <c r="C2253" s="47" t="s">
        <v>4234</v>
      </c>
      <c r="D2253" s="48"/>
      <c r="E2253" s="49"/>
      <c r="F2253" s="49"/>
      <c r="G2253" s="50">
        <f>G2254+G2259+G2268+G2270</f>
        <v>0</v>
      </c>
      <c r="O2253" s="17"/>
    </row>
    <row r="2254" ht="11.25" customHeight="1">
      <c r="A2254" s="51"/>
      <c r="B2254" s="52" t="s">
        <v>4235</v>
      </c>
      <c r="C2254" s="53" t="s">
        <v>4236</v>
      </c>
      <c r="D2254" s="54"/>
      <c r="E2254" s="55"/>
      <c r="F2254" s="55"/>
      <c r="G2254" s="56">
        <f>SUM(G2255:G2258)</f>
        <v>0</v>
      </c>
      <c r="O2254" s="17"/>
    </row>
    <row r="2255" ht="11.25" customHeight="1">
      <c r="A2255" s="19"/>
      <c r="B2255" s="57" t="s">
        <v>4237</v>
      </c>
      <c r="C2255" s="58" t="s">
        <v>4238</v>
      </c>
      <c r="D2255" s="59" t="s">
        <v>122</v>
      </c>
      <c r="E2255" s="60">
        <v>81.6</v>
      </c>
      <c r="F2255" s="61"/>
      <c r="G2255" s="62">
        <f t="shared" ref="G2255:G2258" si="232">ROUND(E2255*F2255,2)</f>
        <v>0</v>
      </c>
      <c r="O2255" s="17"/>
    </row>
    <row r="2256" ht="11.25" customHeight="1">
      <c r="A2256" s="19"/>
      <c r="B2256" s="57" t="s">
        <v>4239</v>
      </c>
      <c r="C2256" s="58" t="s">
        <v>4240</v>
      </c>
      <c r="D2256" s="59" t="s">
        <v>122</v>
      </c>
      <c r="E2256" s="60">
        <v>81.6</v>
      </c>
      <c r="F2256" s="61"/>
      <c r="G2256" s="62">
        <f t="shared" si="232"/>
        <v>0</v>
      </c>
      <c r="O2256" s="17"/>
    </row>
    <row r="2257" ht="11.25" customHeight="1">
      <c r="A2257" s="19"/>
      <c r="B2257" s="57" t="s">
        <v>4241</v>
      </c>
      <c r="C2257" s="58" t="s">
        <v>4242</v>
      </c>
      <c r="D2257" s="59" t="s">
        <v>122</v>
      </c>
      <c r="E2257" s="60">
        <v>81.6</v>
      </c>
      <c r="F2257" s="61"/>
      <c r="G2257" s="62">
        <f t="shared" si="232"/>
        <v>0</v>
      </c>
      <c r="O2257" s="17"/>
    </row>
    <row r="2258" ht="11.25" customHeight="1">
      <c r="A2258" s="19"/>
      <c r="B2258" s="57" t="s">
        <v>4243</v>
      </c>
      <c r="C2258" s="58" t="s">
        <v>4244</v>
      </c>
      <c r="D2258" s="59" t="s">
        <v>122</v>
      </c>
      <c r="E2258" s="60">
        <v>81.6</v>
      </c>
      <c r="F2258" s="61"/>
      <c r="G2258" s="62">
        <f t="shared" si="232"/>
        <v>0</v>
      </c>
      <c r="O2258" s="17"/>
    </row>
    <row r="2259" ht="11.25" customHeight="1">
      <c r="A2259" s="51"/>
      <c r="B2259" s="52" t="s">
        <v>4245</v>
      </c>
      <c r="C2259" s="53" t="s">
        <v>3909</v>
      </c>
      <c r="D2259" s="54"/>
      <c r="E2259" s="55"/>
      <c r="F2259" s="55"/>
      <c r="G2259" s="56">
        <f>G2260+G2262+G2264</f>
        <v>0</v>
      </c>
      <c r="O2259" s="17"/>
    </row>
    <row r="2260" ht="11.25" customHeight="1">
      <c r="A2260" s="63"/>
      <c r="B2260" s="64" t="s">
        <v>4246</v>
      </c>
      <c r="C2260" s="65" t="s">
        <v>3911</v>
      </c>
      <c r="D2260" s="66"/>
      <c r="E2260" s="67"/>
      <c r="F2260" s="67"/>
      <c r="G2260" s="68">
        <f>G2261</f>
        <v>0</v>
      </c>
      <c r="O2260" s="17"/>
    </row>
    <row r="2261" ht="11.25" customHeight="1">
      <c r="A2261" s="19"/>
      <c r="B2261" s="57" t="s">
        <v>4247</v>
      </c>
      <c r="C2261" s="58" t="s">
        <v>4248</v>
      </c>
      <c r="D2261" s="59" t="s">
        <v>122</v>
      </c>
      <c r="E2261" s="60">
        <v>48.0</v>
      </c>
      <c r="F2261" s="61"/>
      <c r="G2261" s="62">
        <f>ROUND(E2261*F2261,2)</f>
        <v>0</v>
      </c>
      <c r="O2261" s="17"/>
    </row>
    <row r="2262" ht="11.25" customHeight="1">
      <c r="A2262" s="63"/>
      <c r="B2262" s="64" t="s">
        <v>4249</v>
      </c>
      <c r="C2262" s="65" t="s">
        <v>4174</v>
      </c>
      <c r="D2262" s="66"/>
      <c r="E2262" s="67"/>
      <c r="F2262" s="67"/>
      <c r="G2262" s="68">
        <f>G2263</f>
        <v>0</v>
      </c>
      <c r="O2262" s="17"/>
    </row>
    <row r="2263" ht="11.25" customHeight="1">
      <c r="A2263" s="19"/>
      <c r="B2263" s="57" t="s">
        <v>4250</v>
      </c>
      <c r="C2263" s="58" t="s">
        <v>4251</v>
      </c>
      <c r="D2263" s="59" t="s">
        <v>122</v>
      </c>
      <c r="E2263" s="60">
        <v>17.6</v>
      </c>
      <c r="F2263" s="61"/>
      <c r="G2263" s="62">
        <f>ROUND(E2263*F2263,2)</f>
        <v>0</v>
      </c>
      <c r="O2263" s="17"/>
    </row>
    <row r="2264" ht="11.25" customHeight="1">
      <c r="A2264" s="63"/>
      <c r="B2264" s="64" t="s">
        <v>4252</v>
      </c>
      <c r="C2264" s="65" t="s">
        <v>3915</v>
      </c>
      <c r="D2264" s="66"/>
      <c r="E2264" s="67"/>
      <c r="F2264" s="67"/>
      <c r="G2264" s="68">
        <f>SUM(G2265:G2267)</f>
        <v>0</v>
      </c>
      <c r="O2264" s="17"/>
    </row>
    <row r="2265" ht="11.25" customHeight="1">
      <c r="A2265" s="19"/>
      <c r="B2265" s="57" t="s">
        <v>4253</v>
      </c>
      <c r="C2265" s="58" t="s">
        <v>4254</v>
      </c>
      <c r="D2265" s="59" t="s">
        <v>122</v>
      </c>
      <c r="E2265" s="60">
        <v>16.0</v>
      </c>
      <c r="F2265" s="61"/>
      <c r="G2265" s="62">
        <f t="shared" ref="G2265:G2267" si="233">ROUND(E2265*F2265,2)</f>
        <v>0</v>
      </c>
      <c r="O2265" s="17"/>
    </row>
    <row r="2266" ht="11.25" customHeight="1">
      <c r="A2266" s="19"/>
      <c r="B2266" s="57" t="s">
        <v>4255</v>
      </c>
      <c r="C2266" s="58" t="s">
        <v>3919</v>
      </c>
      <c r="D2266" s="59" t="s">
        <v>122</v>
      </c>
      <c r="E2266" s="60">
        <v>1.65</v>
      </c>
      <c r="F2266" s="61"/>
      <c r="G2266" s="62">
        <f t="shared" si="233"/>
        <v>0</v>
      </c>
      <c r="O2266" s="17"/>
    </row>
    <row r="2267" ht="11.25" customHeight="1">
      <c r="A2267" s="19"/>
      <c r="B2267" s="57" t="s">
        <v>4256</v>
      </c>
      <c r="C2267" s="58" t="s">
        <v>4257</v>
      </c>
      <c r="D2267" s="59" t="s">
        <v>100</v>
      </c>
      <c r="E2267" s="60">
        <v>11.0</v>
      </c>
      <c r="F2267" s="61"/>
      <c r="G2267" s="62">
        <f t="shared" si="233"/>
        <v>0</v>
      </c>
      <c r="O2267" s="17"/>
    </row>
    <row r="2268" ht="11.25" customHeight="1">
      <c r="A2268" s="51"/>
      <c r="B2268" s="52" t="s">
        <v>4258</v>
      </c>
      <c r="C2268" s="53" t="s">
        <v>4259</v>
      </c>
      <c r="D2268" s="54"/>
      <c r="E2268" s="55"/>
      <c r="F2268" s="55"/>
      <c r="G2268" s="56">
        <f>G2269</f>
        <v>0</v>
      </c>
      <c r="O2268" s="17"/>
    </row>
    <row r="2269" ht="11.25" customHeight="1">
      <c r="A2269" s="19"/>
      <c r="B2269" s="57" t="s">
        <v>4260</v>
      </c>
      <c r="C2269" s="58" t="s">
        <v>4261</v>
      </c>
      <c r="D2269" s="59" t="s">
        <v>1615</v>
      </c>
      <c r="E2269" s="60">
        <v>10.0</v>
      </c>
      <c r="F2269" s="61"/>
      <c r="G2269" s="62">
        <f>ROUND(E2269*F2269,2)</f>
        <v>0</v>
      </c>
      <c r="O2269" s="17"/>
    </row>
    <row r="2270" ht="11.25" customHeight="1">
      <c r="A2270" s="51"/>
      <c r="B2270" s="52" t="s">
        <v>4262</v>
      </c>
      <c r="C2270" s="53" t="s">
        <v>4263</v>
      </c>
      <c r="D2270" s="54"/>
      <c r="E2270" s="55"/>
      <c r="F2270" s="55"/>
      <c r="G2270" s="56">
        <f>SUM(G2271:G2273)</f>
        <v>0</v>
      </c>
      <c r="O2270" s="17"/>
    </row>
    <row r="2271" ht="11.25" customHeight="1">
      <c r="A2271" s="19"/>
      <c r="B2271" s="57" t="s">
        <v>4264</v>
      </c>
      <c r="C2271" s="58" t="s">
        <v>4265</v>
      </c>
      <c r="D2271" s="59" t="s">
        <v>100</v>
      </c>
      <c r="E2271" s="60">
        <v>10.0</v>
      </c>
      <c r="F2271" s="61"/>
      <c r="G2271" s="62">
        <f t="shared" ref="G2271:G2273" si="234">ROUND(E2271*F2271,2)</f>
        <v>0</v>
      </c>
      <c r="O2271" s="17"/>
    </row>
    <row r="2272" ht="11.25" customHeight="1">
      <c r="A2272" s="19"/>
      <c r="B2272" s="57" t="s">
        <v>4266</v>
      </c>
      <c r="C2272" s="58" t="s">
        <v>4267</v>
      </c>
      <c r="D2272" s="59" t="s">
        <v>100</v>
      </c>
      <c r="E2272" s="60">
        <v>5.0</v>
      </c>
      <c r="F2272" s="61"/>
      <c r="G2272" s="62">
        <f t="shared" si="234"/>
        <v>0</v>
      </c>
      <c r="O2272" s="17"/>
    </row>
    <row r="2273" ht="11.25" customHeight="1">
      <c r="A2273" s="19"/>
      <c r="B2273" s="57" t="s">
        <v>4268</v>
      </c>
      <c r="C2273" s="58" t="s">
        <v>4269</v>
      </c>
      <c r="D2273" s="59" t="s">
        <v>100</v>
      </c>
      <c r="E2273" s="60">
        <v>3.0</v>
      </c>
      <c r="F2273" s="61"/>
      <c r="G2273" s="62">
        <f t="shared" si="234"/>
        <v>0</v>
      </c>
      <c r="O2273" s="17"/>
    </row>
    <row r="2274" ht="11.25" customHeight="1">
      <c r="A2274" s="39"/>
      <c r="B2274" s="40" t="s">
        <v>4270</v>
      </c>
      <c r="C2274" s="41" t="s">
        <v>4271</v>
      </c>
      <c r="D2274" s="42"/>
      <c r="E2274" s="43"/>
      <c r="F2274" s="43"/>
      <c r="G2274" s="44">
        <f>G2275+G2277+G2284+G2286</f>
        <v>0</v>
      </c>
      <c r="O2274" s="17"/>
    </row>
    <row r="2275" ht="11.25" customHeight="1">
      <c r="A2275" s="45"/>
      <c r="B2275" s="46" t="s">
        <v>4272</v>
      </c>
      <c r="C2275" s="47" t="s">
        <v>4273</v>
      </c>
      <c r="D2275" s="48"/>
      <c r="E2275" s="49"/>
      <c r="F2275" s="49"/>
      <c r="G2275" s="50">
        <f>G2276</f>
        <v>0</v>
      </c>
      <c r="O2275" s="17"/>
    </row>
    <row r="2276" ht="11.25" customHeight="1">
      <c r="A2276" s="19"/>
      <c r="B2276" s="57" t="s">
        <v>4274</v>
      </c>
      <c r="C2276" s="58" t="s">
        <v>4275</v>
      </c>
      <c r="D2276" s="59" t="s">
        <v>122</v>
      </c>
      <c r="E2276" s="60">
        <v>521.0</v>
      </c>
      <c r="F2276" s="61"/>
      <c r="G2276" s="62">
        <f>ROUND(E2276*F2276,2)</f>
        <v>0</v>
      </c>
      <c r="O2276" s="17"/>
    </row>
    <row r="2277" ht="11.25" customHeight="1">
      <c r="A2277" s="45"/>
      <c r="B2277" s="46" t="s">
        <v>4276</v>
      </c>
      <c r="C2277" s="47" t="s">
        <v>3792</v>
      </c>
      <c r="D2277" s="48"/>
      <c r="E2277" s="49"/>
      <c r="F2277" s="49"/>
      <c r="G2277" s="50">
        <f>G2278+G2280</f>
        <v>0</v>
      </c>
      <c r="O2277" s="17"/>
    </row>
    <row r="2278" ht="11.25" customHeight="1">
      <c r="A2278" s="51"/>
      <c r="B2278" s="52" t="s">
        <v>4277</v>
      </c>
      <c r="C2278" s="53" t="s">
        <v>3650</v>
      </c>
      <c r="D2278" s="54"/>
      <c r="E2278" s="55"/>
      <c r="F2278" s="55"/>
      <c r="G2278" s="56">
        <f>G2279</f>
        <v>0</v>
      </c>
      <c r="O2278" s="17"/>
    </row>
    <row r="2279" ht="11.25" customHeight="1">
      <c r="A2279" s="19"/>
      <c r="B2279" s="57" t="s">
        <v>4278</v>
      </c>
      <c r="C2279" s="58" t="s">
        <v>4279</v>
      </c>
      <c r="D2279" s="59" t="s">
        <v>122</v>
      </c>
      <c r="E2279" s="60">
        <v>42.5</v>
      </c>
      <c r="F2279" s="61"/>
      <c r="G2279" s="62">
        <f>ROUND(E2279*F2279,2)</f>
        <v>0</v>
      </c>
      <c r="O2279" s="17"/>
    </row>
    <row r="2280" ht="11.25" customHeight="1">
      <c r="A2280" s="51"/>
      <c r="B2280" s="52" t="s">
        <v>4280</v>
      </c>
      <c r="C2280" s="53" t="s">
        <v>3909</v>
      </c>
      <c r="D2280" s="54"/>
      <c r="E2280" s="55"/>
      <c r="F2280" s="55"/>
      <c r="G2280" s="56">
        <f>SUM(G2281:G2283)</f>
        <v>0</v>
      </c>
      <c r="O2280" s="17"/>
    </row>
    <row r="2281" ht="11.25" customHeight="1">
      <c r="A2281" s="19"/>
      <c r="B2281" s="57" t="s">
        <v>4281</v>
      </c>
      <c r="C2281" s="58" t="s">
        <v>3648</v>
      </c>
      <c r="D2281" s="59" t="s">
        <v>122</v>
      </c>
      <c r="E2281" s="60">
        <v>54.07</v>
      </c>
      <c r="F2281" s="61"/>
      <c r="G2281" s="62">
        <f t="shared" ref="G2281:G2283" si="235">ROUND(E2281*F2281,2)</f>
        <v>0</v>
      </c>
      <c r="O2281" s="17"/>
    </row>
    <row r="2282" ht="11.25" customHeight="1">
      <c r="A2282" s="19"/>
      <c r="B2282" s="57" t="s">
        <v>4282</v>
      </c>
      <c r="C2282" s="58" t="s">
        <v>4283</v>
      </c>
      <c r="D2282" s="59" t="s">
        <v>122</v>
      </c>
      <c r="E2282" s="60">
        <v>149.16</v>
      </c>
      <c r="F2282" s="61"/>
      <c r="G2282" s="62">
        <f t="shared" si="235"/>
        <v>0</v>
      </c>
      <c r="O2282" s="17"/>
    </row>
    <row r="2283" ht="11.25" customHeight="1">
      <c r="A2283" s="19"/>
      <c r="B2283" s="57" t="s">
        <v>4284</v>
      </c>
      <c r="C2283" s="58" t="s">
        <v>4285</v>
      </c>
      <c r="D2283" s="59" t="s">
        <v>122</v>
      </c>
      <c r="E2283" s="60">
        <v>27.24</v>
      </c>
      <c r="F2283" s="61"/>
      <c r="G2283" s="62">
        <f t="shared" si="235"/>
        <v>0</v>
      </c>
      <c r="O2283" s="17"/>
    </row>
    <row r="2284" ht="11.25" customHeight="1">
      <c r="A2284" s="45"/>
      <c r="B2284" s="46" t="s">
        <v>4286</v>
      </c>
      <c r="C2284" s="47" t="s">
        <v>3686</v>
      </c>
      <c r="D2284" s="48"/>
      <c r="E2284" s="49"/>
      <c r="F2284" s="49"/>
      <c r="G2284" s="50">
        <f>G2285</f>
        <v>0</v>
      </c>
      <c r="O2284" s="17"/>
    </row>
    <row r="2285" ht="11.25" customHeight="1">
      <c r="A2285" s="19"/>
      <c r="B2285" s="57" t="s">
        <v>4287</v>
      </c>
      <c r="C2285" s="58" t="s">
        <v>3688</v>
      </c>
      <c r="D2285" s="59" t="s">
        <v>100</v>
      </c>
      <c r="E2285" s="60">
        <v>22.0</v>
      </c>
      <c r="F2285" s="61"/>
      <c r="G2285" s="62">
        <f>ROUND(E2285*F2285,2)</f>
        <v>0</v>
      </c>
      <c r="O2285" s="17"/>
    </row>
    <row r="2286" ht="11.25" customHeight="1">
      <c r="A2286" s="45"/>
      <c r="B2286" s="46" t="s">
        <v>4288</v>
      </c>
      <c r="C2286" s="47" t="s">
        <v>4289</v>
      </c>
      <c r="D2286" s="48"/>
      <c r="E2286" s="49"/>
      <c r="F2286" s="49"/>
      <c r="G2286" s="50">
        <f>SUM(G2287:G2288)</f>
        <v>0</v>
      </c>
      <c r="O2286" s="17"/>
    </row>
    <row r="2287" ht="11.25" customHeight="1">
      <c r="A2287" s="19"/>
      <c r="B2287" s="57" t="s">
        <v>4290</v>
      </c>
      <c r="C2287" s="58" t="s">
        <v>4291</v>
      </c>
      <c r="D2287" s="59" t="s">
        <v>100</v>
      </c>
      <c r="E2287" s="60">
        <v>1.0</v>
      </c>
      <c r="F2287" s="61"/>
      <c r="G2287" s="62">
        <f t="shared" ref="G2287:G2288" si="236">ROUND(E2287*F2287,2)</f>
        <v>0</v>
      </c>
      <c r="O2287" s="17"/>
    </row>
    <row r="2288" ht="11.25" customHeight="1">
      <c r="A2288" s="19"/>
      <c r="B2288" s="57" t="s">
        <v>4292</v>
      </c>
      <c r="C2288" s="58" t="s">
        <v>4293</v>
      </c>
      <c r="D2288" s="59" t="s">
        <v>100</v>
      </c>
      <c r="E2288" s="60">
        <v>1.0</v>
      </c>
      <c r="F2288" s="61"/>
      <c r="G2288" s="62">
        <f t="shared" si="236"/>
        <v>0</v>
      </c>
      <c r="O2288" s="17"/>
    </row>
    <row r="2289" ht="11.25" customHeight="1">
      <c r="A2289" s="39"/>
      <c r="B2289" s="40" t="s">
        <v>4294</v>
      </c>
      <c r="C2289" s="41" t="s">
        <v>4295</v>
      </c>
      <c r="D2289" s="42"/>
      <c r="E2289" s="43"/>
      <c r="F2289" s="43"/>
      <c r="G2289" s="44">
        <f>SUM(G2290:G2293)</f>
        <v>0</v>
      </c>
      <c r="O2289" s="17"/>
    </row>
    <row r="2290" ht="11.25" customHeight="1">
      <c r="A2290" s="19"/>
      <c r="B2290" s="57" t="s">
        <v>4296</v>
      </c>
      <c r="C2290" s="58" t="s">
        <v>4297</v>
      </c>
      <c r="D2290" s="59" t="s">
        <v>100</v>
      </c>
      <c r="E2290" s="60">
        <v>1.0</v>
      </c>
      <c r="F2290" s="61"/>
      <c r="G2290" s="62">
        <f t="shared" ref="G2290:G2293" si="237">ROUND(E2290*F2290,2)</f>
        <v>0</v>
      </c>
      <c r="O2290" s="17"/>
    </row>
    <row r="2291" ht="11.25" customHeight="1">
      <c r="A2291" s="19"/>
      <c r="B2291" s="57" t="s">
        <v>4298</v>
      </c>
      <c r="C2291" s="58" t="s">
        <v>4299</v>
      </c>
      <c r="D2291" s="59" t="s">
        <v>100</v>
      </c>
      <c r="E2291" s="60">
        <v>1.0</v>
      </c>
      <c r="F2291" s="61"/>
      <c r="G2291" s="62">
        <f t="shared" si="237"/>
        <v>0</v>
      </c>
      <c r="O2291" s="17"/>
    </row>
    <row r="2292" ht="11.25" customHeight="1">
      <c r="A2292" s="19"/>
      <c r="B2292" s="57" t="s">
        <v>4300</v>
      </c>
      <c r="C2292" s="58" t="s">
        <v>4301</v>
      </c>
      <c r="D2292" s="59" t="s">
        <v>100</v>
      </c>
      <c r="E2292" s="60">
        <v>1.0</v>
      </c>
      <c r="F2292" s="61"/>
      <c r="G2292" s="62">
        <f t="shared" si="237"/>
        <v>0</v>
      </c>
      <c r="O2292" s="17"/>
    </row>
    <row r="2293" ht="11.25" customHeight="1">
      <c r="A2293" s="19"/>
      <c r="B2293" s="57" t="s">
        <v>4302</v>
      </c>
      <c r="C2293" s="58" t="s">
        <v>4303</v>
      </c>
      <c r="D2293" s="59" t="s">
        <v>100</v>
      </c>
      <c r="E2293" s="60">
        <v>1.0</v>
      </c>
      <c r="F2293" s="61"/>
      <c r="G2293" s="62">
        <f t="shared" si="237"/>
        <v>0</v>
      </c>
      <c r="O2293" s="17"/>
    </row>
    <row r="2294" ht="11.25" customHeight="1">
      <c r="A2294" s="39"/>
      <c r="B2294" s="40" t="s">
        <v>4304</v>
      </c>
      <c r="C2294" s="41" t="s">
        <v>4305</v>
      </c>
      <c r="D2294" s="42"/>
      <c r="E2294" s="43"/>
      <c r="F2294" s="43"/>
      <c r="G2294" s="44">
        <f>SUM(G2295:G2296)</f>
        <v>0</v>
      </c>
      <c r="O2294" s="17"/>
    </row>
    <row r="2295" ht="11.25" customHeight="1">
      <c r="A2295" s="19"/>
      <c r="B2295" s="57" t="s">
        <v>4306</v>
      </c>
      <c r="C2295" s="58" t="s">
        <v>4307</v>
      </c>
      <c r="D2295" s="59" t="s">
        <v>100</v>
      </c>
      <c r="E2295" s="60">
        <v>1.0</v>
      </c>
      <c r="F2295" s="61"/>
      <c r="G2295" s="62">
        <f t="shared" ref="G2295:G2296" si="238">ROUND(E2295*F2295,2)</f>
        <v>0</v>
      </c>
      <c r="O2295" s="17"/>
    </row>
    <row r="2296" ht="11.25" customHeight="1">
      <c r="A2296" s="19"/>
      <c r="B2296" s="57" t="s">
        <v>4308</v>
      </c>
      <c r="C2296" s="58" t="s">
        <v>4309</v>
      </c>
      <c r="D2296" s="59" t="s">
        <v>100</v>
      </c>
      <c r="E2296" s="60">
        <v>1.0</v>
      </c>
      <c r="F2296" s="61"/>
      <c r="G2296" s="62">
        <f t="shared" si="238"/>
        <v>0</v>
      </c>
      <c r="O2296" s="17"/>
    </row>
    <row r="2297" ht="11.25" customHeight="1">
      <c r="A2297" s="39"/>
      <c r="B2297" s="40" t="s">
        <v>4310</v>
      </c>
      <c r="C2297" s="41" t="s">
        <v>4311</v>
      </c>
      <c r="D2297" s="42"/>
      <c r="E2297" s="43"/>
      <c r="F2297" s="43"/>
      <c r="G2297" s="44">
        <f>SUM(G2298:G2306)</f>
        <v>0</v>
      </c>
      <c r="O2297" s="17"/>
    </row>
    <row r="2298" ht="11.25" customHeight="1">
      <c r="A2298" s="19"/>
      <c r="B2298" s="57" t="s">
        <v>4312</v>
      </c>
      <c r="C2298" s="58" t="s">
        <v>4313</v>
      </c>
      <c r="D2298" s="59" t="s">
        <v>100</v>
      </c>
      <c r="E2298" s="60">
        <v>1.0</v>
      </c>
      <c r="F2298" s="61"/>
      <c r="G2298" s="62">
        <f t="shared" ref="G2298:G2306" si="239">ROUND(E2298*F2298,2)</f>
        <v>0</v>
      </c>
      <c r="O2298" s="17"/>
    </row>
    <row r="2299" ht="11.25" customHeight="1">
      <c r="A2299" s="19"/>
      <c r="B2299" s="57" t="s">
        <v>4314</v>
      </c>
      <c r="C2299" s="58" t="s">
        <v>4315</v>
      </c>
      <c r="D2299" s="59" t="s">
        <v>100</v>
      </c>
      <c r="E2299" s="60">
        <v>1.0</v>
      </c>
      <c r="F2299" s="61"/>
      <c r="G2299" s="62">
        <f t="shared" si="239"/>
        <v>0</v>
      </c>
      <c r="O2299" s="17"/>
    </row>
    <row r="2300" ht="11.25" customHeight="1">
      <c r="A2300" s="19"/>
      <c r="B2300" s="57" t="s">
        <v>4316</v>
      </c>
      <c r="C2300" s="58" t="s">
        <v>4317</v>
      </c>
      <c r="D2300" s="59" t="s">
        <v>100</v>
      </c>
      <c r="E2300" s="60">
        <v>1.0</v>
      </c>
      <c r="F2300" s="61"/>
      <c r="G2300" s="62">
        <f t="shared" si="239"/>
        <v>0</v>
      </c>
      <c r="O2300" s="17"/>
    </row>
    <row r="2301" ht="11.25" customHeight="1">
      <c r="A2301" s="19"/>
      <c r="B2301" s="57" t="s">
        <v>4318</v>
      </c>
      <c r="C2301" s="58" t="s">
        <v>4319</v>
      </c>
      <c r="D2301" s="59" t="s">
        <v>100</v>
      </c>
      <c r="E2301" s="60">
        <v>25.0</v>
      </c>
      <c r="F2301" s="61"/>
      <c r="G2301" s="62">
        <f t="shared" si="239"/>
        <v>0</v>
      </c>
      <c r="O2301" s="17"/>
    </row>
    <row r="2302" ht="11.25" customHeight="1">
      <c r="A2302" s="19"/>
      <c r="B2302" s="57" t="s">
        <v>4320</v>
      </c>
      <c r="C2302" s="58" t="s">
        <v>4321</v>
      </c>
      <c r="D2302" s="59" t="s">
        <v>100</v>
      </c>
      <c r="E2302" s="60">
        <v>37.0</v>
      </c>
      <c r="F2302" s="61"/>
      <c r="G2302" s="62">
        <f t="shared" si="239"/>
        <v>0</v>
      </c>
      <c r="O2302" s="17"/>
    </row>
    <row r="2303" ht="11.25" customHeight="1">
      <c r="A2303" s="19"/>
      <c r="B2303" s="57" t="s">
        <v>4322</v>
      </c>
      <c r="C2303" s="58" t="s">
        <v>4323</v>
      </c>
      <c r="D2303" s="59" t="s">
        <v>100</v>
      </c>
      <c r="E2303" s="60">
        <v>1.0</v>
      </c>
      <c r="F2303" s="61"/>
      <c r="G2303" s="62">
        <f t="shared" si="239"/>
        <v>0</v>
      </c>
      <c r="O2303" s="17"/>
    </row>
    <row r="2304" ht="11.25" customHeight="1">
      <c r="A2304" s="19"/>
      <c r="B2304" s="57" t="s">
        <v>4324</v>
      </c>
      <c r="C2304" s="58" t="s">
        <v>4325</v>
      </c>
      <c r="D2304" s="59" t="s">
        <v>100</v>
      </c>
      <c r="E2304" s="60">
        <v>2.0</v>
      </c>
      <c r="F2304" s="61"/>
      <c r="G2304" s="62">
        <f t="shared" si="239"/>
        <v>0</v>
      </c>
      <c r="O2304" s="17"/>
    </row>
    <row r="2305" ht="11.25" customHeight="1">
      <c r="A2305" s="19"/>
      <c r="B2305" s="57" t="s">
        <v>4326</v>
      </c>
      <c r="C2305" s="58" t="s">
        <v>4327</v>
      </c>
      <c r="D2305" s="59" t="s">
        <v>146</v>
      </c>
      <c r="E2305" s="60">
        <v>1.0</v>
      </c>
      <c r="F2305" s="61"/>
      <c r="G2305" s="62">
        <f t="shared" si="239"/>
        <v>0</v>
      </c>
      <c r="O2305" s="17"/>
    </row>
    <row r="2306" ht="11.25" customHeight="1">
      <c r="A2306" s="19"/>
      <c r="B2306" s="57" t="s">
        <v>4328</v>
      </c>
      <c r="C2306" s="58" t="s">
        <v>4329</v>
      </c>
      <c r="D2306" s="59" t="s">
        <v>146</v>
      </c>
      <c r="E2306" s="60">
        <v>1.0</v>
      </c>
      <c r="F2306" s="61"/>
      <c r="G2306" s="62">
        <f t="shared" si="239"/>
        <v>0</v>
      </c>
      <c r="O2306" s="17"/>
    </row>
    <row r="2307" ht="11.25" customHeight="1">
      <c r="A2307" s="39"/>
      <c r="B2307" s="40" t="s">
        <v>4330</v>
      </c>
      <c r="C2307" s="41" t="s">
        <v>4331</v>
      </c>
      <c r="D2307" s="42"/>
      <c r="E2307" s="43"/>
      <c r="F2307" s="43"/>
      <c r="G2307" s="44">
        <f>G2308</f>
        <v>0</v>
      </c>
      <c r="O2307" s="17"/>
    </row>
    <row r="2308" ht="11.25" customHeight="1">
      <c r="A2308" s="19"/>
      <c r="B2308" s="57" t="s">
        <v>4332</v>
      </c>
      <c r="C2308" s="58" t="s">
        <v>4333</v>
      </c>
      <c r="D2308" s="59" t="s">
        <v>100</v>
      </c>
      <c r="E2308" s="60">
        <v>1.0</v>
      </c>
      <c r="F2308" s="61"/>
      <c r="G2308" s="62">
        <f>ROUND(E2308*F2308,2)</f>
        <v>0</v>
      </c>
      <c r="O2308" s="17"/>
    </row>
    <row r="2309" ht="11.25" customHeight="1">
      <c r="A2309" s="39"/>
      <c r="B2309" s="40" t="s">
        <v>4334</v>
      </c>
      <c r="C2309" s="41" t="s">
        <v>4335</v>
      </c>
      <c r="D2309" s="42"/>
      <c r="E2309" s="43"/>
      <c r="F2309" s="43"/>
      <c r="G2309" s="44">
        <f>G2310</f>
        <v>0</v>
      </c>
      <c r="O2309" s="17"/>
    </row>
    <row r="2310" ht="11.25" customHeight="1">
      <c r="A2310" s="19"/>
      <c r="B2310" s="57" t="s">
        <v>4336</v>
      </c>
      <c r="C2310" s="58" t="s">
        <v>4337</v>
      </c>
      <c r="D2310" s="59" t="s">
        <v>100</v>
      </c>
      <c r="E2310" s="60">
        <v>1.0</v>
      </c>
      <c r="F2310" s="61"/>
      <c r="G2310" s="62">
        <f>ROUND(E2310*F2310,2)</f>
        <v>0</v>
      </c>
      <c r="O2310" s="17"/>
    </row>
    <row r="2311" ht="11.25" customHeight="1">
      <c r="A2311" s="39"/>
      <c r="B2311" s="40" t="s">
        <v>4338</v>
      </c>
      <c r="C2311" s="41" t="s">
        <v>4339</v>
      </c>
      <c r="D2311" s="42"/>
      <c r="E2311" s="43"/>
      <c r="F2311" s="43"/>
      <c r="G2311" s="44">
        <f>G2312</f>
        <v>0</v>
      </c>
      <c r="O2311" s="17"/>
    </row>
    <row r="2312" ht="11.25" customHeight="1">
      <c r="A2312" s="19"/>
      <c r="B2312" s="57" t="s">
        <v>4340</v>
      </c>
      <c r="C2312" s="58" t="s">
        <v>4341</v>
      </c>
      <c r="D2312" s="59" t="s">
        <v>100</v>
      </c>
      <c r="E2312" s="60">
        <v>1.0</v>
      </c>
      <c r="F2312" s="61"/>
      <c r="G2312" s="62">
        <f>ROUND(E2312*F2312,2)</f>
        <v>0</v>
      </c>
      <c r="O2312" s="17"/>
    </row>
    <row r="2313" ht="11.25" customHeight="1">
      <c r="A2313" s="39"/>
      <c r="B2313" s="40" t="s">
        <v>4342</v>
      </c>
      <c r="C2313" s="41" t="s">
        <v>4343</v>
      </c>
      <c r="D2313" s="42"/>
      <c r="E2313" s="43"/>
      <c r="F2313" s="43"/>
      <c r="G2313" s="44">
        <f>SUM(G2314:G2318)</f>
        <v>0</v>
      </c>
      <c r="O2313" s="17"/>
    </row>
    <row r="2314" ht="11.25" customHeight="1">
      <c r="A2314" s="19"/>
      <c r="B2314" s="57" t="s">
        <v>4344</v>
      </c>
      <c r="C2314" s="58" t="s">
        <v>4345</v>
      </c>
      <c r="D2314" s="59" t="s">
        <v>100</v>
      </c>
      <c r="E2314" s="60">
        <v>4.0</v>
      </c>
      <c r="F2314" s="61"/>
      <c r="G2314" s="62">
        <f t="shared" ref="G2314:G2318" si="240">ROUND(E2314*F2314,2)</f>
        <v>0</v>
      </c>
      <c r="O2314" s="17"/>
    </row>
    <row r="2315" ht="11.25" customHeight="1">
      <c r="A2315" s="19"/>
      <c r="B2315" s="57" t="s">
        <v>4346</v>
      </c>
      <c r="C2315" s="58" t="s">
        <v>4347</v>
      </c>
      <c r="D2315" s="59" t="s">
        <v>100</v>
      </c>
      <c r="E2315" s="60">
        <v>81.0</v>
      </c>
      <c r="F2315" s="61"/>
      <c r="G2315" s="62">
        <f t="shared" si="240"/>
        <v>0</v>
      </c>
      <c r="O2315" s="17"/>
    </row>
    <row r="2316" ht="11.25" customHeight="1">
      <c r="A2316" s="19"/>
      <c r="B2316" s="57" t="s">
        <v>4348</v>
      </c>
      <c r="C2316" s="58" t="s">
        <v>4349</v>
      </c>
      <c r="D2316" s="59" t="s">
        <v>100</v>
      </c>
      <c r="E2316" s="60">
        <v>81.0</v>
      </c>
      <c r="F2316" s="61"/>
      <c r="G2316" s="62">
        <f t="shared" si="240"/>
        <v>0</v>
      </c>
      <c r="O2316" s="17"/>
    </row>
    <row r="2317" ht="11.25" customHeight="1">
      <c r="A2317" s="19"/>
      <c r="B2317" s="57" t="s">
        <v>4350</v>
      </c>
      <c r="C2317" s="58" t="s">
        <v>4351</v>
      </c>
      <c r="D2317" s="59" t="s">
        <v>100</v>
      </c>
      <c r="E2317" s="60">
        <v>81.0</v>
      </c>
      <c r="F2317" s="61"/>
      <c r="G2317" s="62">
        <f t="shared" si="240"/>
        <v>0</v>
      </c>
      <c r="O2317" s="17"/>
    </row>
    <row r="2318" ht="11.25" customHeight="1">
      <c r="A2318" s="19"/>
      <c r="B2318" s="57" t="s">
        <v>4352</v>
      </c>
      <c r="C2318" s="58" t="s">
        <v>4353</v>
      </c>
      <c r="D2318" s="59" t="s">
        <v>100</v>
      </c>
      <c r="E2318" s="60">
        <v>81.0</v>
      </c>
      <c r="F2318" s="61"/>
      <c r="G2318" s="62">
        <f t="shared" si="240"/>
        <v>0</v>
      </c>
      <c r="O2318" s="17"/>
    </row>
    <row r="2319" ht="11.25" customHeight="1">
      <c r="A2319" s="39"/>
      <c r="B2319" s="40" t="s">
        <v>4354</v>
      </c>
      <c r="C2319" s="41" t="s">
        <v>4355</v>
      </c>
      <c r="D2319" s="42"/>
      <c r="E2319" s="43"/>
      <c r="F2319" s="43"/>
      <c r="G2319" s="44">
        <f>G2320</f>
        <v>0</v>
      </c>
      <c r="O2319" s="17"/>
    </row>
    <row r="2320" ht="11.25" customHeight="1">
      <c r="A2320" s="19"/>
      <c r="B2320" s="57" t="s">
        <v>4356</v>
      </c>
      <c r="C2320" s="58" t="s">
        <v>4357</v>
      </c>
      <c r="D2320" s="59" t="s">
        <v>146</v>
      </c>
      <c r="E2320" s="60">
        <v>1.0</v>
      </c>
      <c r="F2320" s="61"/>
      <c r="G2320" s="62">
        <f>ROUND(E2320*F2320,2)</f>
        <v>0</v>
      </c>
      <c r="O2320" s="17"/>
    </row>
    <row r="2321" ht="11.25" customHeight="1">
      <c r="A2321" s="33"/>
      <c r="B2321" s="34" t="s">
        <v>4358</v>
      </c>
      <c r="C2321" s="35" t="s">
        <v>13</v>
      </c>
      <c r="D2321" s="36"/>
      <c r="E2321" s="37"/>
      <c r="F2321" s="37"/>
      <c r="G2321" s="38">
        <f>G2322+G2330+G2873+G2718+G2917+G2952</f>
        <v>0</v>
      </c>
      <c r="O2321" s="17"/>
    </row>
    <row r="2322" ht="11.25" customHeight="1">
      <c r="A2322" s="39"/>
      <c r="B2322" s="40" t="s">
        <v>4359</v>
      </c>
      <c r="C2322" s="41" t="s">
        <v>3527</v>
      </c>
      <c r="D2322" s="42"/>
      <c r="E2322" s="43"/>
      <c r="F2322" s="43"/>
      <c r="G2322" s="44">
        <f>G2323+G2326</f>
        <v>0</v>
      </c>
      <c r="O2322" s="17"/>
    </row>
    <row r="2323" ht="11.25" customHeight="1">
      <c r="A2323" s="45"/>
      <c r="B2323" s="46" t="s">
        <v>4360</v>
      </c>
      <c r="C2323" s="47" t="s">
        <v>4361</v>
      </c>
      <c r="D2323" s="48"/>
      <c r="E2323" s="49"/>
      <c r="F2323" s="49"/>
      <c r="G2323" s="50">
        <f>SUM(G2324:G2325)</f>
        <v>0</v>
      </c>
      <c r="O2323" s="17"/>
    </row>
    <row r="2324" ht="11.25" customHeight="1">
      <c r="A2324" s="19"/>
      <c r="B2324" s="57" t="s">
        <v>4362</v>
      </c>
      <c r="C2324" s="58" t="s">
        <v>4363</v>
      </c>
      <c r="D2324" s="59" t="s">
        <v>100</v>
      </c>
      <c r="E2324" s="60">
        <v>2.0</v>
      </c>
      <c r="F2324" s="61"/>
      <c r="G2324" s="62">
        <f t="shared" ref="G2324:G2325" si="241">ROUND(E2324*F2324,2)</f>
        <v>0</v>
      </c>
      <c r="O2324" s="17"/>
    </row>
    <row r="2325" ht="11.25" customHeight="1">
      <c r="A2325" s="19"/>
      <c r="B2325" s="57" t="s">
        <v>4364</v>
      </c>
      <c r="C2325" s="58" t="s">
        <v>4365</v>
      </c>
      <c r="D2325" s="59" t="s">
        <v>100</v>
      </c>
      <c r="E2325" s="60">
        <v>2.0</v>
      </c>
      <c r="F2325" s="61"/>
      <c r="G2325" s="62">
        <f t="shared" si="241"/>
        <v>0</v>
      </c>
      <c r="O2325" s="17"/>
    </row>
    <row r="2326" ht="11.25" customHeight="1">
      <c r="A2326" s="45"/>
      <c r="B2326" s="46" t="s">
        <v>4366</v>
      </c>
      <c r="C2326" s="47" t="s">
        <v>4367</v>
      </c>
      <c r="D2326" s="48"/>
      <c r="E2326" s="49"/>
      <c r="F2326" s="49"/>
      <c r="G2326" s="50">
        <f>SUM(G2327:G2329)</f>
        <v>0</v>
      </c>
      <c r="O2326" s="17"/>
    </row>
    <row r="2327" ht="11.25" customHeight="1">
      <c r="A2327" s="19"/>
      <c r="B2327" s="57" t="s">
        <v>4368</v>
      </c>
      <c r="C2327" s="58" t="s">
        <v>4369</v>
      </c>
      <c r="D2327" s="59" t="s">
        <v>100</v>
      </c>
      <c r="E2327" s="60">
        <v>2.0</v>
      </c>
      <c r="F2327" s="61"/>
      <c r="G2327" s="62">
        <f t="shared" ref="G2327:G2329" si="242">ROUND(E2327*F2327,2)</f>
        <v>0</v>
      </c>
      <c r="O2327" s="17"/>
    </row>
    <row r="2328" ht="11.25" customHeight="1">
      <c r="A2328" s="19"/>
      <c r="B2328" s="57" t="s">
        <v>4370</v>
      </c>
      <c r="C2328" s="58" t="s">
        <v>4371</v>
      </c>
      <c r="D2328" s="59" t="s">
        <v>100</v>
      </c>
      <c r="E2328" s="60">
        <v>2.0</v>
      </c>
      <c r="F2328" s="61"/>
      <c r="G2328" s="62">
        <f t="shared" si="242"/>
        <v>0</v>
      </c>
      <c r="O2328" s="17"/>
    </row>
    <row r="2329" ht="11.25" customHeight="1">
      <c r="A2329" s="19"/>
      <c r="B2329" s="57" t="s">
        <v>4372</v>
      </c>
      <c r="C2329" s="58" t="s">
        <v>4373</v>
      </c>
      <c r="D2329" s="59" t="s">
        <v>100</v>
      </c>
      <c r="E2329" s="60">
        <v>2.0</v>
      </c>
      <c r="F2329" s="61"/>
      <c r="G2329" s="62">
        <f t="shared" si="242"/>
        <v>0</v>
      </c>
      <c r="O2329" s="17"/>
    </row>
    <row r="2330" ht="11.25" customHeight="1">
      <c r="A2330" s="39"/>
      <c r="B2330" s="40" t="s">
        <v>4374</v>
      </c>
      <c r="C2330" s="41" t="s">
        <v>4375</v>
      </c>
      <c r="D2330" s="42"/>
      <c r="E2330" s="43"/>
      <c r="F2330" s="43"/>
      <c r="G2330" s="44">
        <f>G2331+G2337+G2339+G2344+G2348+G2350+G2352+G2372+G2379+G2417+G2486+G2596+G2622+G2647+G2667+G2670+G2689+G2695+G2703+G2716</f>
        <v>0</v>
      </c>
      <c r="O2330" s="17"/>
    </row>
    <row r="2331" ht="11.25" customHeight="1">
      <c r="A2331" s="45"/>
      <c r="B2331" s="46" t="s">
        <v>4376</v>
      </c>
      <c r="C2331" s="47" t="s">
        <v>4377</v>
      </c>
      <c r="D2331" s="48"/>
      <c r="E2331" s="49"/>
      <c r="F2331" s="49"/>
      <c r="G2331" s="50">
        <f>SUM(G2332:G2336)</f>
        <v>0</v>
      </c>
      <c r="O2331" s="17"/>
    </row>
    <row r="2332" ht="11.25" customHeight="1">
      <c r="A2332" s="19"/>
      <c r="B2332" s="57" t="s">
        <v>4378</v>
      </c>
      <c r="C2332" s="58" t="s">
        <v>4379</v>
      </c>
      <c r="D2332" s="59" t="s">
        <v>100</v>
      </c>
      <c r="E2332" s="60">
        <v>2.0</v>
      </c>
      <c r="F2332" s="61"/>
      <c r="G2332" s="62">
        <f t="shared" ref="G2332:G2336" si="243">ROUND(E2332*F2332,2)</f>
        <v>0</v>
      </c>
      <c r="O2332" s="17"/>
    </row>
    <row r="2333" ht="11.25" customHeight="1">
      <c r="A2333" s="19"/>
      <c r="B2333" s="57" t="s">
        <v>4380</v>
      </c>
      <c r="C2333" s="58" t="s">
        <v>4381</v>
      </c>
      <c r="D2333" s="59" t="s">
        <v>100</v>
      </c>
      <c r="E2333" s="60">
        <v>3.0</v>
      </c>
      <c r="F2333" s="61"/>
      <c r="G2333" s="62">
        <f t="shared" si="243"/>
        <v>0</v>
      </c>
      <c r="O2333" s="17"/>
    </row>
    <row r="2334" ht="11.25" customHeight="1">
      <c r="A2334" s="19"/>
      <c r="B2334" s="57" t="s">
        <v>4382</v>
      </c>
      <c r="C2334" s="58" t="s">
        <v>4383</v>
      </c>
      <c r="D2334" s="59" t="s">
        <v>100</v>
      </c>
      <c r="E2334" s="60">
        <v>2.0</v>
      </c>
      <c r="F2334" s="61"/>
      <c r="G2334" s="62">
        <f t="shared" si="243"/>
        <v>0</v>
      </c>
      <c r="O2334" s="17"/>
    </row>
    <row r="2335" ht="11.25" customHeight="1">
      <c r="A2335" s="19"/>
      <c r="B2335" s="57" t="s">
        <v>4384</v>
      </c>
      <c r="C2335" s="58" t="s">
        <v>4385</v>
      </c>
      <c r="D2335" s="59" t="s">
        <v>100</v>
      </c>
      <c r="E2335" s="60">
        <v>1.0</v>
      </c>
      <c r="F2335" s="61"/>
      <c r="G2335" s="62">
        <f t="shared" si="243"/>
        <v>0</v>
      </c>
      <c r="O2335" s="17"/>
    </row>
    <row r="2336" ht="11.25" customHeight="1">
      <c r="A2336" s="19"/>
      <c r="B2336" s="57" t="s">
        <v>4386</v>
      </c>
      <c r="C2336" s="58" t="s">
        <v>4387</v>
      </c>
      <c r="D2336" s="59" t="s">
        <v>100</v>
      </c>
      <c r="E2336" s="60">
        <v>1.0</v>
      </c>
      <c r="F2336" s="61"/>
      <c r="G2336" s="62">
        <f t="shared" si="243"/>
        <v>0</v>
      </c>
      <c r="O2336" s="17"/>
    </row>
    <row r="2337" ht="11.25" customHeight="1">
      <c r="A2337" s="45"/>
      <c r="B2337" s="46" t="s">
        <v>4388</v>
      </c>
      <c r="C2337" s="47" t="s">
        <v>4389</v>
      </c>
      <c r="D2337" s="48"/>
      <c r="E2337" s="49"/>
      <c r="F2337" s="49"/>
      <c r="G2337" s="50">
        <f>G2338</f>
        <v>0</v>
      </c>
      <c r="O2337" s="17"/>
    </row>
    <row r="2338" ht="11.25" customHeight="1">
      <c r="A2338" s="19"/>
      <c r="B2338" s="57" t="s">
        <v>4390</v>
      </c>
      <c r="C2338" s="58" t="s">
        <v>4391</v>
      </c>
      <c r="D2338" s="59" t="s">
        <v>100</v>
      </c>
      <c r="E2338" s="60">
        <v>1.0</v>
      </c>
      <c r="F2338" s="61"/>
      <c r="G2338" s="62">
        <f>ROUND(E2338*F2338,2)</f>
        <v>0</v>
      </c>
      <c r="O2338" s="17"/>
    </row>
    <row r="2339" ht="11.25" customHeight="1">
      <c r="A2339" s="45"/>
      <c r="B2339" s="46" t="s">
        <v>4392</v>
      </c>
      <c r="C2339" s="47" t="s">
        <v>4393</v>
      </c>
      <c r="D2339" s="48"/>
      <c r="E2339" s="49"/>
      <c r="F2339" s="49"/>
      <c r="G2339" s="50">
        <f>SUM(G2340:G2343)</f>
        <v>0</v>
      </c>
      <c r="O2339" s="17"/>
    </row>
    <row r="2340" ht="11.25" customHeight="1">
      <c r="A2340" s="19"/>
      <c r="B2340" s="57" t="s">
        <v>4394</v>
      </c>
      <c r="C2340" s="58" t="s">
        <v>4395</v>
      </c>
      <c r="D2340" s="59" t="s">
        <v>100</v>
      </c>
      <c r="E2340" s="60">
        <v>2.0</v>
      </c>
      <c r="F2340" s="61"/>
      <c r="G2340" s="62">
        <f t="shared" ref="G2340:G2343" si="244">ROUND(E2340*F2340,2)</f>
        <v>0</v>
      </c>
      <c r="O2340" s="17"/>
    </row>
    <row r="2341" ht="11.25" customHeight="1">
      <c r="A2341" s="19"/>
      <c r="B2341" s="57" t="s">
        <v>4396</v>
      </c>
      <c r="C2341" s="58" t="s">
        <v>4397</v>
      </c>
      <c r="D2341" s="59" t="s">
        <v>100</v>
      </c>
      <c r="E2341" s="60">
        <v>4.0</v>
      </c>
      <c r="F2341" s="61"/>
      <c r="G2341" s="62">
        <f t="shared" si="244"/>
        <v>0</v>
      </c>
      <c r="O2341" s="17"/>
    </row>
    <row r="2342" ht="11.25" customHeight="1">
      <c r="A2342" s="19"/>
      <c r="B2342" s="57" t="s">
        <v>4398</v>
      </c>
      <c r="C2342" s="58" t="s">
        <v>4399</v>
      </c>
      <c r="D2342" s="59" t="s">
        <v>100</v>
      </c>
      <c r="E2342" s="60">
        <v>8.0</v>
      </c>
      <c r="F2342" s="61"/>
      <c r="G2342" s="62">
        <f t="shared" si="244"/>
        <v>0</v>
      </c>
      <c r="O2342" s="17"/>
    </row>
    <row r="2343" ht="11.25" customHeight="1">
      <c r="A2343" s="19"/>
      <c r="B2343" s="57" t="s">
        <v>4400</v>
      </c>
      <c r="C2343" s="58" t="s">
        <v>4401</v>
      </c>
      <c r="D2343" s="59" t="s">
        <v>100</v>
      </c>
      <c r="E2343" s="60">
        <v>1.0</v>
      </c>
      <c r="F2343" s="61"/>
      <c r="G2343" s="62">
        <f t="shared" si="244"/>
        <v>0</v>
      </c>
      <c r="O2343" s="17"/>
    </row>
    <row r="2344" ht="11.25" customHeight="1">
      <c r="A2344" s="45"/>
      <c r="B2344" s="46" t="s">
        <v>4402</v>
      </c>
      <c r="C2344" s="47" t="s">
        <v>4403</v>
      </c>
      <c r="D2344" s="48"/>
      <c r="E2344" s="49"/>
      <c r="F2344" s="49"/>
      <c r="G2344" s="50">
        <f>SUM(G2345:G2347)</f>
        <v>0</v>
      </c>
      <c r="O2344" s="17"/>
    </row>
    <row r="2345" ht="11.25" customHeight="1">
      <c r="A2345" s="19"/>
      <c r="B2345" s="57" t="s">
        <v>4404</v>
      </c>
      <c r="C2345" s="58" t="s">
        <v>4405</v>
      </c>
      <c r="D2345" s="59" t="s">
        <v>100</v>
      </c>
      <c r="E2345" s="60">
        <v>1.0</v>
      </c>
      <c r="F2345" s="61"/>
      <c r="G2345" s="62">
        <f t="shared" ref="G2345:G2347" si="245">ROUND(E2345*F2345,2)</f>
        <v>0</v>
      </c>
      <c r="O2345" s="17"/>
    </row>
    <row r="2346" ht="11.25" customHeight="1">
      <c r="A2346" s="19"/>
      <c r="B2346" s="57" t="s">
        <v>4406</v>
      </c>
      <c r="C2346" s="58" t="s">
        <v>4407</v>
      </c>
      <c r="D2346" s="59" t="s">
        <v>100</v>
      </c>
      <c r="E2346" s="60">
        <v>1.0</v>
      </c>
      <c r="F2346" s="61"/>
      <c r="G2346" s="62">
        <f t="shared" si="245"/>
        <v>0</v>
      </c>
      <c r="O2346" s="17"/>
    </row>
    <row r="2347" ht="11.25" customHeight="1">
      <c r="A2347" s="19"/>
      <c r="B2347" s="57" t="s">
        <v>4408</v>
      </c>
      <c r="C2347" s="58" t="s">
        <v>4409</v>
      </c>
      <c r="D2347" s="59" t="s">
        <v>100</v>
      </c>
      <c r="E2347" s="60">
        <v>1.0</v>
      </c>
      <c r="F2347" s="61"/>
      <c r="G2347" s="62">
        <f t="shared" si="245"/>
        <v>0</v>
      </c>
      <c r="O2347" s="17"/>
    </row>
    <row r="2348" ht="11.25" customHeight="1">
      <c r="A2348" s="45"/>
      <c r="B2348" s="46" t="s">
        <v>4410</v>
      </c>
      <c r="C2348" s="47" t="s">
        <v>4411</v>
      </c>
      <c r="D2348" s="48"/>
      <c r="E2348" s="49"/>
      <c r="F2348" s="49"/>
      <c r="G2348" s="50">
        <f>G2349</f>
        <v>0</v>
      </c>
      <c r="O2348" s="17"/>
    </row>
    <row r="2349" ht="11.25" customHeight="1">
      <c r="A2349" s="19"/>
      <c r="B2349" s="57" t="s">
        <v>4412</v>
      </c>
      <c r="C2349" s="58" t="s">
        <v>4413</v>
      </c>
      <c r="D2349" s="59" t="s">
        <v>100</v>
      </c>
      <c r="E2349" s="60">
        <v>2.0</v>
      </c>
      <c r="F2349" s="61"/>
      <c r="G2349" s="62">
        <f>ROUND(E2349*F2349,2)</f>
        <v>0</v>
      </c>
      <c r="O2349" s="17"/>
    </row>
    <row r="2350" ht="11.25" customHeight="1">
      <c r="A2350" s="45"/>
      <c r="B2350" s="46" t="s">
        <v>4414</v>
      </c>
      <c r="C2350" s="47" t="s">
        <v>4415</v>
      </c>
      <c r="D2350" s="48"/>
      <c r="E2350" s="49"/>
      <c r="F2350" s="49"/>
      <c r="G2350" s="50">
        <f>G2351</f>
        <v>0</v>
      </c>
      <c r="O2350" s="17"/>
    </row>
    <row r="2351" ht="11.25" customHeight="1">
      <c r="A2351" s="19"/>
      <c r="B2351" s="57" t="s">
        <v>4416</v>
      </c>
      <c r="C2351" s="58" t="s">
        <v>4417</v>
      </c>
      <c r="D2351" s="59" t="s">
        <v>100</v>
      </c>
      <c r="E2351" s="60">
        <v>1.0</v>
      </c>
      <c r="F2351" s="61"/>
      <c r="G2351" s="62">
        <f>ROUND(E2351*F2351,2)</f>
        <v>0</v>
      </c>
      <c r="O2351" s="17"/>
    </row>
    <row r="2352" ht="11.25" customHeight="1">
      <c r="A2352" s="45"/>
      <c r="B2352" s="46" t="s">
        <v>4418</v>
      </c>
      <c r="C2352" s="47" t="s">
        <v>4419</v>
      </c>
      <c r="D2352" s="48"/>
      <c r="E2352" s="49"/>
      <c r="F2352" s="49"/>
      <c r="G2352" s="50">
        <f>SUM(G2353:G2371)</f>
        <v>0</v>
      </c>
      <c r="O2352" s="17"/>
    </row>
    <row r="2353" ht="11.25" customHeight="1">
      <c r="A2353" s="19"/>
      <c r="B2353" s="57" t="s">
        <v>4420</v>
      </c>
      <c r="C2353" s="58" t="s">
        <v>4421</v>
      </c>
      <c r="D2353" s="59" t="s">
        <v>100</v>
      </c>
      <c r="E2353" s="60">
        <v>1.0</v>
      </c>
      <c r="F2353" s="61"/>
      <c r="G2353" s="62">
        <f t="shared" ref="G2353:G2371" si="246">ROUND(E2353*F2353,2)</f>
        <v>0</v>
      </c>
      <c r="O2353" s="17"/>
    </row>
    <row r="2354" ht="11.25" customHeight="1">
      <c r="A2354" s="19"/>
      <c r="B2354" s="57" t="s">
        <v>4422</v>
      </c>
      <c r="C2354" s="58" t="s">
        <v>4423</v>
      </c>
      <c r="D2354" s="59" t="s">
        <v>100</v>
      </c>
      <c r="E2354" s="60">
        <v>1.0</v>
      </c>
      <c r="F2354" s="61"/>
      <c r="G2354" s="62">
        <f t="shared" si="246"/>
        <v>0</v>
      </c>
      <c r="O2354" s="17"/>
    </row>
    <row r="2355" ht="11.25" customHeight="1">
      <c r="A2355" s="19"/>
      <c r="B2355" s="57" t="s">
        <v>4424</v>
      </c>
      <c r="C2355" s="58" t="s">
        <v>4425</v>
      </c>
      <c r="D2355" s="59" t="s">
        <v>100</v>
      </c>
      <c r="E2355" s="60">
        <v>1.0</v>
      </c>
      <c r="F2355" s="61"/>
      <c r="G2355" s="62">
        <f t="shared" si="246"/>
        <v>0</v>
      </c>
      <c r="O2355" s="17"/>
    </row>
    <row r="2356" ht="11.25" customHeight="1">
      <c r="A2356" s="19"/>
      <c r="B2356" s="57" t="s">
        <v>4426</v>
      </c>
      <c r="C2356" s="58" t="s">
        <v>4427</v>
      </c>
      <c r="D2356" s="59" t="s">
        <v>100</v>
      </c>
      <c r="E2356" s="60">
        <v>1.0</v>
      </c>
      <c r="F2356" s="61"/>
      <c r="G2356" s="62">
        <f t="shared" si="246"/>
        <v>0</v>
      </c>
      <c r="O2356" s="17"/>
    </row>
    <row r="2357" ht="11.25" customHeight="1">
      <c r="A2357" s="19"/>
      <c r="B2357" s="57" t="s">
        <v>4428</v>
      </c>
      <c r="C2357" s="58" t="s">
        <v>4429</v>
      </c>
      <c r="D2357" s="59" t="s">
        <v>100</v>
      </c>
      <c r="E2357" s="60">
        <v>1.0</v>
      </c>
      <c r="F2357" s="61"/>
      <c r="G2357" s="62">
        <f t="shared" si="246"/>
        <v>0</v>
      </c>
      <c r="O2357" s="17"/>
    </row>
    <row r="2358" ht="11.25" customHeight="1">
      <c r="A2358" s="19"/>
      <c r="B2358" s="57" t="s">
        <v>4430</v>
      </c>
      <c r="C2358" s="58" t="s">
        <v>4431</v>
      </c>
      <c r="D2358" s="59" t="s">
        <v>100</v>
      </c>
      <c r="E2358" s="60">
        <v>1.0</v>
      </c>
      <c r="F2358" s="61"/>
      <c r="G2358" s="62">
        <f t="shared" si="246"/>
        <v>0</v>
      </c>
      <c r="O2358" s="17"/>
    </row>
    <row r="2359" ht="11.25" customHeight="1">
      <c r="A2359" s="19"/>
      <c r="B2359" s="57" t="s">
        <v>4432</v>
      </c>
      <c r="C2359" s="58" t="s">
        <v>4433</v>
      </c>
      <c r="D2359" s="59" t="s">
        <v>100</v>
      </c>
      <c r="E2359" s="60">
        <v>1.0</v>
      </c>
      <c r="F2359" s="61"/>
      <c r="G2359" s="62">
        <f t="shared" si="246"/>
        <v>0</v>
      </c>
      <c r="O2359" s="17"/>
    </row>
    <row r="2360" ht="11.25" customHeight="1">
      <c r="A2360" s="19"/>
      <c r="B2360" s="57" t="s">
        <v>4434</v>
      </c>
      <c r="C2360" s="58" t="s">
        <v>4435</v>
      </c>
      <c r="D2360" s="59" t="s">
        <v>100</v>
      </c>
      <c r="E2360" s="60">
        <v>1.0</v>
      </c>
      <c r="F2360" s="61"/>
      <c r="G2360" s="62">
        <f t="shared" si="246"/>
        <v>0</v>
      </c>
      <c r="O2360" s="17"/>
    </row>
    <row r="2361" ht="11.25" customHeight="1">
      <c r="A2361" s="19"/>
      <c r="B2361" s="57" t="s">
        <v>4436</v>
      </c>
      <c r="C2361" s="58" t="s">
        <v>4437</v>
      </c>
      <c r="D2361" s="59" t="s">
        <v>100</v>
      </c>
      <c r="E2361" s="60">
        <v>1.0</v>
      </c>
      <c r="F2361" s="61"/>
      <c r="G2361" s="62">
        <f t="shared" si="246"/>
        <v>0</v>
      </c>
      <c r="O2361" s="17"/>
    </row>
    <row r="2362" ht="11.25" customHeight="1">
      <c r="A2362" s="19"/>
      <c r="B2362" s="57" t="s">
        <v>4438</v>
      </c>
      <c r="C2362" s="58" t="s">
        <v>4439</v>
      </c>
      <c r="D2362" s="59" t="s">
        <v>100</v>
      </c>
      <c r="E2362" s="60">
        <v>1.0</v>
      </c>
      <c r="F2362" s="61"/>
      <c r="G2362" s="62">
        <f t="shared" si="246"/>
        <v>0</v>
      </c>
      <c r="O2362" s="17"/>
    </row>
    <row r="2363" ht="11.25" customHeight="1">
      <c r="A2363" s="19"/>
      <c r="B2363" s="57" t="s">
        <v>4440</v>
      </c>
      <c r="C2363" s="58" t="s">
        <v>4441</v>
      </c>
      <c r="D2363" s="59" t="s">
        <v>100</v>
      </c>
      <c r="E2363" s="60">
        <v>1.0</v>
      </c>
      <c r="F2363" s="61"/>
      <c r="G2363" s="62">
        <f t="shared" si="246"/>
        <v>0</v>
      </c>
      <c r="O2363" s="17"/>
    </row>
    <row r="2364" ht="11.25" customHeight="1">
      <c r="A2364" s="19"/>
      <c r="B2364" s="57" t="s">
        <v>4442</v>
      </c>
      <c r="C2364" s="58" t="s">
        <v>4443</v>
      </c>
      <c r="D2364" s="59" t="s">
        <v>100</v>
      </c>
      <c r="E2364" s="60">
        <v>1.0</v>
      </c>
      <c r="F2364" s="61"/>
      <c r="G2364" s="62">
        <f t="shared" si="246"/>
        <v>0</v>
      </c>
      <c r="O2364" s="17"/>
    </row>
    <row r="2365" ht="11.25" customHeight="1">
      <c r="A2365" s="19"/>
      <c r="B2365" s="57" t="s">
        <v>4444</v>
      </c>
      <c r="C2365" s="58" t="s">
        <v>4445</v>
      </c>
      <c r="D2365" s="59" t="s">
        <v>100</v>
      </c>
      <c r="E2365" s="60">
        <v>1.0</v>
      </c>
      <c r="F2365" s="61"/>
      <c r="G2365" s="62">
        <f t="shared" si="246"/>
        <v>0</v>
      </c>
      <c r="O2365" s="17"/>
    </row>
    <row r="2366" ht="11.25" customHeight="1">
      <c r="A2366" s="19"/>
      <c r="B2366" s="57" t="s">
        <v>4446</v>
      </c>
      <c r="C2366" s="58" t="s">
        <v>4447</v>
      </c>
      <c r="D2366" s="59" t="s">
        <v>100</v>
      </c>
      <c r="E2366" s="60">
        <v>1.0</v>
      </c>
      <c r="F2366" s="61"/>
      <c r="G2366" s="62">
        <f t="shared" si="246"/>
        <v>0</v>
      </c>
      <c r="O2366" s="17"/>
    </row>
    <row r="2367" ht="11.25" customHeight="1">
      <c r="A2367" s="19"/>
      <c r="B2367" s="57" t="s">
        <v>4448</v>
      </c>
      <c r="C2367" s="58" t="s">
        <v>4449</v>
      </c>
      <c r="D2367" s="59" t="s">
        <v>100</v>
      </c>
      <c r="E2367" s="60">
        <v>1.0</v>
      </c>
      <c r="F2367" s="61"/>
      <c r="G2367" s="62">
        <f t="shared" si="246"/>
        <v>0</v>
      </c>
      <c r="O2367" s="17"/>
    </row>
    <row r="2368" ht="11.25" customHeight="1">
      <c r="A2368" s="19"/>
      <c r="B2368" s="57" t="s">
        <v>4450</v>
      </c>
      <c r="C2368" s="58" t="s">
        <v>4451</v>
      </c>
      <c r="D2368" s="59" t="s">
        <v>100</v>
      </c>
      <c r="E2368" s="60">
        <v>1.0</v>
      </c>
      <c r="F2368" s="61"/>
      <c r="G2368" s="62">
        <f t="shared" si="246"/>
        <v>0</v>
      </c>
      <c r="O2368" s="17"/>
    </row>
    <row r="2369" ht="11.25" customHeight="1">
      <c r="A2369" s="19"/>
      <c r="B2369" s="57" t="s">
        <v>4452</v>
      </c>
      <c r="C2369" s="58" t="s">
        <v>4453</v>
      </c>
      <c r="D2369" s="59" t="s">
        <v>107</v>
      </c>
      <c r="E2369" s="60">
        <v>1.0</v>
      </c>
      <c r="F2369" s="61"/>
      <c r="G2369" s="62">
        <f t="shared" si="246"/>
        <v>0</v>
      </c>
      <c r="O2369" s="17"/>
    </row>
    <row r="2370" ht="11.25" customHeight="1">
      <c r="A2370" s="19"/>
      <c r="B2370" s="57" t="s">
        <v>4454</v>
      </c>
      <c r="C2370" s="58" t="s">
        <v>4455</v>
      </c>
      <c r="D2370" s="59" t="s">
        <v>100</v>
      </c>
      <c r="E2370" s="60">
        <v>1.0</v>
      </c>
      <c r="F2370" s="61"/>
      <c r="G2370" s="62">
        <f t="shared" si="246"/>
        <v>0</v>
      </c>
      <c r="O2370" s="17"/>
    </row>
    <row r="2371" ht="11.25" customHeight="1">
      <c r="A2371" s="19"/>
      <c r="B2371" s="57" t="s">
        <v>4456</v>
      </c>
      <c r="C2371" s="58" t="s">
        <v>4457</v>
      </c>
      <c r="D2371" s="59" t="s">
        <v>100</v>
      </c>
      <c r="E2371" s="60">
        <v>1.0</v>
      </c>
      <c r="F2371" s="61"/>
      <c r="G2371" s="62">
        <f t="shared" si="246"/>
        <v>0</v>
      </c>
      <c r="O2371" s="17"/>
    </row>
    <row r="2372" ht="11.25" customHeight="1">
      <c r="A2372" s="45"/>
      <c r="B2372" s="46" t="s">
        <v>4458</v>
      </c>
      <c r="C2372" s="47" t="s">
        <v>4459</v>
      </c>
      <c r="D2372" s="48"/>
      <c r="E2372" s="49"/>
      <c r="F2372" s="49"/>
      <c r="G2372" s="50">
        <f>SUM(G2373:G2378)</f>
        <v>0</v>
      </c>
      <c r="O2372" s="17"/>
    </row>
    <row r="2373" ht="11.25" customHeight="1">
      <c r="A2373" s="19"/>
      <c r="B2373" s="57" t="s">
        <v>4460</v>
      </c>
      <c r="C2373" s="58" t="s">
        <v>4461</v>
      </c>
      <c r="D2373" s="59" t="s">
        <v>100</v>
      </c>
      <c r="E2373" s="60">
        <v>1.0</v>
      </c>
      <c r="F2373" s="61"/>
      <c r="G2373" s="62">
        <f t="shared" ref="G2373:G2378" si="247">ROUND(E2373*F2373,2)</f>
        <v>0</v>
      </c>
      <c r="O2373" s="17"/>
    </row>
    <row r="2374" ht="11.25" customHeight="1">
      <c r="A2374" s="19"/>
      <c r="B2374" s="57" t="s">
        <v>4462</v>
      </c>
      <c r="C2374" s="58" t="s">
        <v>4463</v>
      </c>
      <c r="D2374" s="59" t="s">
        <v>100</v>
      </c>
      <c r="E2374" s="60">
        <v>1.0</v>
      </c>
      <c r="F2374" s="61"/>
      <c r="G2374" s="62">
        <f t="shared" si="247"/>
        <v>0</v>
      </c>
      <c r="O2374" s="17"/>
    </row>
    <row r="2375" ht="11.25" customHeight="1">
      <c r="A2375" s="19"/>
      <c r="B2375" s="57" t="s">
        <v>4464</v>
      </c>
      <c r="C2375" s="58" t="s">
        <v>4465</v>
      </c>
      <c r="D2375" s="59" t="s">
        <v>100</v>
      </c>
      <c r="E2375" s="60">
        <v>1.0</v>
      </c>
      <c r="F2375" s="61"/>
      <c r="G2375" s="62">
        <f t="shared" si="247"/>
        <v>0</v>
      </c>
      <c r="O2375" s="17"/>
    </row>
    <row r="2376" ht="11.25" customHeight="1">
      <c r="A2376" s="19"/>
      <c r="B2376" s="57" t="s">
        <v>4466</v>
      </c>
      <c r="C2376" s="58" t="s">
        <v>4467</v>
      </c>
      <c r="D2376" s="59" t="s">
        <v>100</v>
      </c>
      <c r="E2376" s="60">
        <v>1.0</v>
      </c>
      <c r="F2376" s="61"/>
      <c r="G2376" s="62">
        <f t="shared" si="247"/>
        <v>0</v>
      </c>
      <c r="O2376" s="17"/>
    </row>
    <row r="2377" ht="11.25" customHeight="1">
      <c r="A2377" s="19"/>
      <c r="B2377" s="57" t="s">
        <v>4468</v>
      </c>
      <c r="C2377" s="58" t="s">
        <v>4469</v>
      </c>
      <c r="D2377" s="59" t="s">
        <v>100</v>
      </c>
      <c r="E2377" s="60">
        <v>1.0</v>
      </c>
      <c r="F2377" s="61"/>
      <c r="G2377" s="62">
        <f t="shared" si="247"/>
        <v>0</v>
      </c>
      <c r="O2377" s="17"/>
    </row>
    <row r="2378" ht="11.25" customHeight="1">
      <c r="A2378" s="19"/>
      <c r="B2378" s="57" t="s">
        <v>4470</v>
      </c>
      <c r="C2378" s="58" t="s">
        <v>4471</v>
      </c>
      <c r="D2378" s="59" t="s">
        <v>100</v>
      </c>
      <c r="E2378" s="60">
        <v>1.0</v>
      </c>
      <c r="F2378" s="61"/>
      <c r="G2378" s="62">
        <f t="shared" si="247"/>
        <v>0</v>
      </c>
      <c r="O2378" s="17"/>
    </row>
    <row r="2379" ht="11.25" customHeight="1">
      <c r="A2379" s="45"/>
      <c r="B2379" s="46" t="s">
        <v>4472</v>
      </c>
      <c r="C2379" s="47" t="s">
        <v>4473</v>
      </c>
      <c r="D2379" s="48"/>
      <c r="E2379" s="49"/>
      <c r="F2379" s="49"/>
      <c r="G2379" s="50">
        <f>SUM(G2380:G2416)</f>
        <v>0</v>
      </c>
      <c r="O2379" s="17"/>
    </row>
    <row r="2380" ht="11.25" customHeight="1">
      <c r="A2380" s="19"/>
      <c r="B2380" s="57" t="s">
        <v>4474</v>
      </c>
      <c r="C2380" s="58" t="s">
        <v>4475</v>
      </c>
      <c r="D2380" s="59" t="s">
        <v>100</v>
      </c>
      <c r="E2380" s="60">
        <v>1.0</v>
      </c>
      <c r="F2380" s="61"/>
      <c r="G2380" s="62">
        <f t="shared" ref="G2380:G2416" si="248">ROUND(E2380*F2380,2)</f>
        <v>0</v>
      </c>
      <c r="O2380" s="17"/>
    </row>
    <row r="2381" ht="11.25" customHeight="1">
      <c r="A2381" s="19"/>
      <c r="B2381" s="57" t="s">
        <v>4476</v>
      </c>
      <c r="C2381" s="58" t="s">
        <v>4477</v>
      </c>
      <c r="D2381" s="59" t="s">
        <v>100</v>
      </c>
      <c r="E2381" s="60">
        <v>1.0</v>
      </c>
      <c r="F2381" s="61"/>
      <c r="G2381" s="62">
        <f t="shared" si="248"/>
        <v>0</v>
      </c>
      <c r="O2381" s="17"/>
    </row>
    <row r="2382" ht="11.25" customHeight="1">
      <c r="A2382" s="19"/>
      <c r="B2382" s="57" t="s">
        <v>4478</v>
      </c>
      <c r="C2382" s="58" t="s">
        <v>4479</v>
      </c>
      <c r="D2382" s="59" t="s">
        <v>100</v>
      </c>
      <c r="E2382" s="60">
        <v>1.0</v>
      </c>
      <c r="F2382" s="61"/>
      <c r="G2382" s="62">
        <f t="shared" si="248"/>
        <v>0</v>
      </c>
      <c r="O2382" s="17"/>
    </row>
    <row r="2383" ht="11.25" customHeight="1">
      <c r="A2383" s="19"/>
      <c r="B2383" s="57" t="s">
        <v>4480</v>
      </c>
      <c r="C2383" s="58" t="s">
        <v>4481</v>
      </c>
      <c r="D2383" s="59" t="s">
        <v>100</v>
      </c>
      <c r="E2383" s="60">
        <v>1.0</v>
      </c>
      <c r="F2383" s="61"/>
      <c r="G2383" s="62">
        <f t="shared" si="248"/>
        <v>0</v>
      </c>
      <c r="O2383" s="17"/>
    </row>
    <row r="2384" ht="11.25" customHeight="1">
      <c r="A2384" s="19"/>
      <c r="B2384" s="57" t="s">
        <v>4482</v>
      </c>
      <c r="C2384" s="58" t="s">
        <v>4483</v>
      </c>
      <c r="D2384" s="59" t="s">
        <v>100</v>
      </c>
      <c r="E2384" s="60">
        <v>1.0</v>
      </c>
      <c r="F2384" s="61"/>
      <c r="G2384" s="62">
        <f t="shared" si="248"/>
        <v>0</v>
      </c>
      <c r="O2384" s="17"/>
    </row>
    <row r="2385" ht="11.25" customHeight="1">
      <c r="A2385" s="19"/>
      <c r="B2385" s="57" t="s">
        <v>4484</v>
      </c>
      <c r="C2385" s="58" t="s">
        <v>4485</v>
      </c>
      <c r="D2385" s="59" t="s">
        <v>100</v>
      </c>
      <c r="E2385" s="60">
        <v>1.0</v>
      </c>
      <c r="F2385" s="61"/>
      <c r="G2385" s="62">
        <f t="shared" si="248"/>
        <v>0</v>
      </c>
      <c r="O2385" s="17"/>
    </row>
    <row r="2386" ht="11.25" customHeight="1">
      <c r="A2386" s="19"/>
      <c r="B2386" s="57" t="s">
        <v>4486</v>
      </c>
      <c r="C2386" s="58" t="s">
        <v>4487</v>
      </c>
      <c r="D2386" s="59" t="s">
        <v>100</v>
      </c>
      <c r="E2386" s="60">
        <v>2.0</v>
      </c>
      <c r="F2386" s="61"/>
      <c r="G2386" s="62">
        <f t="shared" si="248"/>
        <v>0</v>
      </c>
      <c r="O2386" s="17"/>
    </row>
    <row r="2387" ht="11.25" customHeight="1">
      <c r="A2387" s="19"/>
      <c r="B2387" s="57" t="s">
        <v>4488</v>
      </c>
      <c r="C2387" s="58" t="s">
        <v>4489</v>
      </c>
      <c r="D2387" s="59" t="s">
        <v>100</v>
      </c>
      <c r="E2387" s="60">
        <v>1.0</v>
      </c>
      <c r="F2387" s="61"/>
      <c r="G2387" s="62">
        <f t="shared" si="248"/>
        <v>0</v>
      </c>
      <c r="O2387" s="17"/>
    </row>
    <row r="2388" ht="11.25" customHeight="1">
      <c r="A2388" s="19"/>
      <c r="B2388" s="57" t="s">
        <v>4490</v>
      </c>
      <c r="C2388" s="58" t="s">
        <v>4491</v>
      </c>
      <c r="D2388" s="59" t="s">
        <v>100</v>
      </c>
      <c r="E2388" s="60">
        <v>1.0</v>
      </c>
      <c r="F2388" s="61"/>
      <c r="G2388" s="62">
        <f t="shared" si="248"/>
        <v>0</v>
      </c>
      <c r="O2388" s="17"/>
    </row>
    <row r="2389" ht="11.25" customHeight="1">
      <c r="A2389" s="19"/>
      <c r="B2389" s="57" t="s">
        <v>4492</v>
      </c>
      <c r="C2389" s="58" t="s">
        <v>4493</v>
      </c>
      <c r="D2389" s="59" t="s">
        <v>100</v>
      </c>
      <c r="E2389" s="60">
        <v>1.0</v>
      </c>
      <c r="F2389" s="61"/>
      <c r="G2389" s="62">
        <f t="shared" si="248"/>
        <v>0</v>
      </c>
      <c r="O2389" s="17"/>
    </row>
    <row r="2390" ht="11.25" customHeight="1">
      <c r="A2390" s="19"/>
      <c r="B2390" s="57" t="s">
        <v>4494</v>
      </c>
      <c r="C2390" s="58" t="s">
        <v>4495</v>
      </c>
      <c r="D2390" s="59" t="s">
        <v>100</v>
      </c>
      <c r="E2390" s="60">
        <v>1.0</v>
      </c>
      <c r="F2390" s="61"/>
      <c r="G2390" s="62">
        <f t="shared" si="248"/>
        <v>0</v>
      </c>
      <c r="O2390" s="17"/>
    </row>
    <row r="2391" ht="11.25" customHeight="1">
      <c r="A2391" s="19"/>
      <c r="B2391" s="57" t="s">
        <v>4496</v>
      </c>
      <c r="C2391" s="58" t="s">
        <v>4497</v>
      </c>
      <c r="D2391" s="59" t="s">
        <v>100</v>
      </c>
      <c r="E2391" s="60">
        <v>1.0</v>
      </c>
      <c r="F2391" s="61"/>
      <c r="G2391" s="62">
        <f t="shared" si="248"/>
        <v>0</v>
      </c>
      <c r="O2391" s="17"/>
    </row>
    <row r="2392" ht="11.25" customHeight="1">
      <c r="A2392" s="19"/>
      <c r="B2392" s="57" t="s">
        <v>4498</v>
      </c>
      <c r="C2392" s="58" t="s">
        <v>4499</v>
      </c>
      <c r="D2392" s="59" t="s">
        <v>100</v>
      </c>
      <c r="E2392" s="60">
        <v>1.0</v>
      </c>
      <c r="F2392" s="61"/>
      <c r="G2392" s="62">
        <f t="shared" si="248"/>
        <v>0</v>
      </c>
      <c r="O2392" s="17"/>
    </row>
    <row r="2393" ht="11.25" customHeight="1">
      <c r="A2393" s="19"/>
      <c r="B2393" s="57" t="s">
        <v>4500</v>
      </c>
      <c r="C2393" s="58" t="s">
        <v>4501</v>
      </c>
      <c r="D2393" s="59" t="s">
        <v>100</v>
      </c>
      <c r="E2393" s="60">
        <v>1.0</v>
      </c>
      <c r="F2393" s="61"/>
      <c r="G2393" s="62">
        <f t="shared" si="248"/>
        <v>0</v>
      </c>
      <c r="O2393" s="17"/>
    </row>
    <row r="2394" ht="11.25" customHeight="1">
      <c r="A2394" s="19"/>
      <c r="B2394" s="57" t="s">
        <v>4502</v>
      </c>
      <c r="C2394" s="58" t="s">
        <v>4503</v>
      </c>
      <c r="D2394" s="59" t="s">
        <v>100</v>
      </c>
      <c r="E2394" s="60">
        <v>1.0</v>
      </c>
      <c r="F2394" s="61"/>
      <c r="G2394" s="62">
        <f t="shared" si="248"/>
        <v>0</v>
      </c>
      <c r="O2394" s="17"/>
    </row>
    <row r="2395" ht="11.25" customHeight="1">
      <c r="A2395" s="19"/>
      <c r="B2395" s="57" t="s">
        <v>4504</v>
      </c>
      <c r="C2395" s="58" t="s">
        <v>4505</v>
      </c>
      <c r="D2395" s="59" t="s">
        <v>100</v>
      </c>
      <c r="E2395" s="60">
        <v>1.0</v>
      </c>
      <c r="F2395" s="61"/>
      <c r="G2395" s="62">
        <f t="shared" si="248"/>
        <v>0</v>
      </c>
      <c r="O2395" s="17"/>
    </row>
    <row r="2396" ht="11.25" customHeight="1">
      <c r="A2396" s="19"/>
      <c r="B2396" s="57" t="s">
        <v>4506</v>
      </c>
      <c r="C2396" s="58" t="s">
        <v>4507</v>
      </c>
      <c r="D2396" s="59" t="s">
        <v>100</v>
      </c>
      <c r="E2396" s="60">
        <v>1.0</v>
      </c>
      <c r="F2396" s="61"/>
      <c r="G2396" s="62">
        <f t="shared" si="248"/>
        <v>0</v>
      </c>
      <c r="O2396" s="17"/>
    </row>
    <row r="2397" ht="11.25" customHeight="1">
      <c r="A2397" s="19"/>
      <c r="B2397" s="57" t="s">
        <v>4508</v>
      </c>
      <c r="C2397" s="58" t="s">
        <v>4509</v>
      </c>
      <c r="D2397" s="59" t="s">
        <v>100</v>
      </c>
      <c r="E2397" s="60">
        <v>1.0</v>
      </c>
      <c r="F2397" s="61"/>
      <c r="G2397" s="62">
        <f t="shared" si="248"/>
        <v>0</v>
      </c>
      <c r="O2397" s="17"/>
    </row>
    <row r="2398" ht="11.25" customHeight="1">
      <c r="A2398" s="19"/>
      <c r="B2398" s="57" t="s">
        <v>4510</v>
      </c>
      <c r="C2398" s="58" t="s">
        <v>4511</v>
      </c>
      <c r="D2398" s="59" t="s">
        <v>100</v>
      </c>
      <c r="E2398" s="60">
        <v>1.0</v>
      </c>
      <c r="F2398" s="61"/>
      <c r="G2398" s="62">
        <f t="shared" si="248"/>
        <v>0</v>
      </c>
      <c r="O2398" s="17"/>
    </row>
    <row r="2399" ht="11.25" customHeight="1">
      <c r="A2399" s="19"/>
      <c r="B2399" s="57" t="s">
        <v>4512</v>
      </c>
      <c r="C2399" s="58" t="s">
        <v>4513</v>
      </c>
      <c r="D2399" s="59" t="s">
        <v>100</v>
      </c>
      <c r="E2399" s="60">
        <v>1.0</v>
      </c>
      <c r="F2399" s="61"/>
      <c r="G2399" s="62">
        <f t="shared" si="248"/>
        <v>0</v>
      </c>
      <c r="O2399" s="17"/>
    </row>
    <row r="2400" ht="11.25" customHeight="1">
      <c r="A2400" s="19"/>
      <c r="B2400" s="57" t="s">
        <v>4514</v>
      </c>
      <c r="C2400" s="58" t="s">
        <v>4515</v>
      </c>
      <c r="D2400" s="59" t="s">
        <v>100</v>
      </c>
      <c r="E2400" s="60">
        <v>1.0</v>
      </c>
      <c r="F2400" s="61"/>
      <c r="G2400" s="62">
        <f t="shared" si="248"/>
        <v>0</v>
      </c>
      <c r="O2400" s="17"/>
    </row>
    <row r="2401" ht="11.25" customHeight="1">
      <c r="A2401" s="19"/>
      <c r="B2401" s="57" t="s">
        <v>4516</v>
      </c>
      <c r="C2401" s="58" t="s">
        <v>4517</v>
      </c>
      <c r="D2401" s="59" t="s">
        <v>100</v>
      </c>
      <c r="E2401" s="60">
        <v>1.0</v>
      </c>
      <c r="F2401" s="61"/>
      <c r="G2401" s="62">
        <f t="shared" si="248"/>
        <v>0</v>
      </c>
      <c r="O2401" s="17"/>
    </row>
    <row r="2402" ht="11.25" customHeight="1">
      <c r="A2402" s="19"/>
      <c r="B2402" s="57" t="s">
        <v>4518</v>
      </c>
      <c r="C2402" s="58" t="s">
        <v>4519</v>
      </c>
      <c r="D2402" s="59" t="s">
        <v>100</v>
      </c>
      <c r="E2402" s="60">
        <v>1.0</v>
      </c>
      <c r="F2402" s="61"/>
      <c r="G2402" s="62">
        <f t="shared" si="248"/>
        <v>0</v>
      </c>
      <c r="O2402" s="17"/>
    </row>
    <row r="2403" ht="11.25" customHeight="1">
      <c r="A2403" s="19"/>
      <c r="B2403" s="57" t="s">
        <v>4520</v>
      </c>
      <c r="C2403" s="58" t="s">
        <v>4521</v>
      </c>
      <c r="D2403" s="59" t="s">
        <v>100</v>
      </c>
      <c r="E2403" s="60">
        <v>1.0</v>
      </c>
      <c r="F2403" s="61"/>
      <c r="G2403" s="62">
        <f t="shared" si="248"/>
        <v>0</v>
      </c>
      <c r="O2403" s="17"/>
    </row>
    <row r="2404" ht="11.25" customHeight="1">
      <c r="A2404" s="19"/>
      <c r="B2404" s="57" t="s">
        <v>4522</v>
      </c>
      <c r="C2404" s="58" t="s">
        <v>4523</v>
      </c>
      <c r="D2404" s="59" t="s">
        <v>100</v>
      </c>
      <c r="E2404" s="60">
        <v>1.0</v>
      </c>
      <c r="F2404" s="61"/>
      <c r="G2404" s="62">
        <f t="shared" si="248"/>
        <v>0</v>
      </c>
      <c r="O2404" s="17"/>
    </row>
    <row r="2405" ht="11.25" customHeight="1">
      <c r="A2405" s="19"/>
      <c r="B2405" s="57" t="s">
        <v>4524</v>
      </c>
      <c r="C2405" s="58" t="s">
        <v>4525</v>
      </c>
      <c r="D2405" s="59" t="s">
        <v>100</v>
      </c>
      <c r="E2405" s="60">
        <v>1.0</v>
      </c>
      <c r="F2405" s="61"/>
      <c r="G2405" s="62">
        <f t="shared" si="248"/>
        <v>0</v>
      </c>
      <c r="O2405" s="17"/>
    </row>
    <row r="2406" ht="11.25" customHeight="1">
      <c r="A2406" s="19"/>
      <c r="B2406" s="57" t="s">
        <v>4526</v>
      </c>
      <c r="C2406" s="58" t="s">
        <v>4527</v>
      </c>
      <c r="D2406" s="59" t="s">
        <v>100</v>
      </c>
      <c r="E2406" s="60">
        <v>1.0</v>
      </c>
      <c r="F2406" s="61"/>
      <c r="G2406" s="62">
        <f t="shared" si="248"/>
        <v>0</v>
      </c>
      <c r="O2406" s="17"/>
    </row>
    <row r="2407" ht="11.25" customHeight="1">
      <c r="A2407" s="19"/>
      <c r="B2407" s="57" t="s">
        <v>4528</v>
      </c>
      <c r="C2407" s="58" t="s">
        <v>4529</v>
      </c>
      <c r="D2407" s="59" t="s">
        <v>100</v>
      </c>
      <c r="E2407" s="60">
        <v>1.0</v>
      </c>
      <c r="F2407" s="61"/>
      <c r="G2407" s="62">
        <f t="shared" si="248"/>
        <v>0</v>
      </c>
      <c r="O2407" s="17"/>
    </row>
    <row r="2408" ht="11.25" customHeight="1">
      <c r="A2408" s="19"/>
      <c r="B2408" s="57" t="s">
        <v>4530</v>
      </c>
      <c r="C2408" s="58" t="s">
        <v>4531</v>
      </c>
      <c r="D2408" s="59" t="s">
        <v>100</v>
      </c>
      <c r="E2408" s="60">
        <v>1.0</v>
      </c>
      <c r="F2408" s="61"/>
      <c r="G2408" s="62">
        <f t="shared" si="248"/>
        <v>0</v>
      </c>
      <c r="O2408" s="17"/>
    </row>
    <row r="2409" ht="11.25" customHeight="1">
      <c r="A2409" s="19"/>
      <c r="B2409" s="57" t="s">
        <v>4532</v>
      </c>
      <c r="C2409" s="58" t="s">
        <v>4533</v>
      </c>
      <c r="D2409" s="59" t="s">
        <v>100</v>
      </c>
      <c r="E2409" s="60">
        <v>1.0</v>
      </c>
      <c r="F2409" s="61"/>
      <c r="G2409" s="62">
        <f t="shared" si="248"/>
        <v>0</v>
      </c>
      <c r="O2409" s="17"/>
    </row>
    <row r="2410" ht="11.25" customHeight="1">
      <c r="A2410" s="19"/>
      <c r="B2410" s="57" t="s">
        <v>4534</v>
      </c>
      <c r="C2410" s="58" t="s">
        <v>4535</v>
      </c>
      <c r="D2410" s="59" t="s">
        <v>100</v>
      </c>
      <c r="E2410" s="60">
        <v>1.0</v>
      </c>
      <c r="F2410" s="61"/>
      <c r="G2410" s="62">
        <f t="shared" si="248"/>
        <v>0</v>
      </c>
      <c r="O2410" s="17"/>
    </row>
    <row r="2411" ht="11.25" customHeight="1">
      <c r="A2411" s="19"/>
      <c r="B2411" s="57" t="s">
        <v>4536</v>
      </c>
      <c r="C2411" s="58" t="s">
        <v>4537</v>
      </c>
      <c r="D2411" s="59" t="s">
        <v>100</v>
      </c>
      <c r="E2411" s="60">
        <v>1.0</v>
      </c>
      <c r="F2411" s="61"/>
      <c r="G2411" s="62">
        <f t="shared" si="248"/>
        <v>0</v>
      </c>
      <c r="O2411" s="17"/>
    </row>
    <row r="2412" ht="11.25" customHeight="1">
      <c r="A2412" s="19"/>
      <c r="B2412" s="57" t="s">
        <v>4538</v>
      </c>
      <c r="C2412" s="58" t="s">
        <v>4539</v>
      </c>
      <c r="D2412" s="59" t="s">
        <v>100</v>
      </c>
      <c r="E2412" s="60">
        <v>1.0</v>
      </c>
      <c r="F2412" s="61"/>
      <c r="G2412" s="62">
        <f t="shared" si="248"/>
        <v>0</v>
      </c>
      <c r="O2412" s="17"/>
    </row>
    <row r="2413" ht="11.25" customHeight="1">
      <c r="A2413" s="19"/>
      <c r="B2413" s="57" t="s">
        <v>4540</v>
      </c>
      <c r="C2413" s="58" t="s">
        <v>4541</v>
      </c>
      <c r="D2413" s="59" t="s">
        <v>100</v>
      </c>
      <c r="E2413" s="60">
        <v>1.0</v>
      </c>
      <c r="F2413" s="61"/>
      <c r="G2413" s="62">
        <f t="shared" si="248"/>
        <v>0</v>
      </c>
      <c r="O2413" s="17"/>
    </row>
    <row r="2414" ht="11.25" customHeight="1">
      <c r="A2414" s="19"/>
      <c r="B2414" s="57" t="s">
        <v>4542</v>
      </c>
      <c r="C2414" s="58" t="s">
        <v>4543</v>
      </c>
      <c r="D2414" s="59" t="s">
        <v>100</v>
      </c>
      <c r="E2414" s="60">
        <v>1.0</v>
      </c>
      <c r="F2414" s="61"/>
      <c r="G2414" s="62">
        <f t="shared" si="248"/>
        <v>0</v>
      </c>
      <c r="O2414" s="17"/>
    </row>
    <row r="2415" ht="11.25" customHeight="1">
      <c r="A2415" s="19"/>
      <c r="B2415" s="57" t="s">
        <v>4544</v>
      </c>
      <c r="C2415" s="58" t="s">
        <v>4545</v>
      </c>
      <c r="D2415" s="59" t="s">
        <v>100</v>
      </c>
      <c r="E2415" s="60">
        <v>1.0</v>
      </c>
      <c r="F2415" s="61"/>
      <c r="G2415" s="62">
        <f t="shared" si="248"/>
        <v>0</v>
      </c>
      <c r="O2415" s="17"/>
    </row>
    <row r="2416" ht="11.25" customHeight="1">
      <c r="A2416" s="19"/>
      <c r="B2416" s="57" t="s">
        <v>4546</v>
      </c>
      <c r="C2416" s="58" t="s">
        <v>4547</v>
      </c>
      <c r="D2416" s="59" t="s">
        <v>100</v>
      </c>
      <c r="E2416" s="60">
        <v>1.0</v>
      </c>
      <c r="F2416" s="61"/>
      <c r="G2416" s="62">
        <f t="shared" si="248"/>
        <v>0</v>
      </c>
      <c r="O2416" s="17"/>
    </row>
    <row r="2417" ht="11.25" customHeight="1">
      <c r="A2417" s="45"/>
      <c r="B2417" s="46" t="s">
        <v>4548</v>
      </c>
      <c r="C2417" s="47" t="s">
        <v>4549</v>
      </c>
      <c r="D2417" s="48"/>
      <c r="E2417" s="49"/>
      <c r="F2417" s="49"/>
      <c r="G2417" s="50">
        <f>SUM(G2418:G2485)</f>
        <v>0</v>
      </c>
      <c r="O2417" s="17"/>
    </row>
    <row r="2418" ht="11.25" customHeight="1">
      <c r="A2418" s="19"/>
      <c r="B2418" s="57" t="s">
        <v>4550</v>
      </c>
      <c r="C2418" s="58" t="s">
        <v>4551</v>
      </c>
      <c r="D2418" s="59" t="s">
        <v>100</v>
      </c>
      <c r="E2418" s="60">
        <v>1.0</v>
      </c>
      <c r="F2418" s="61"/>
      <c r="G2418" s="62">
        <f t="shared" ref="G2418:G2485" si="249">ROUND(E2418*F2418,2)</f>
        <v>0</v>
      </c>
      <c r="O2418" s="17"/>
    </row>
    <row r="2419" ht="11.25" customHeight="1">
      <c r="A2419" s="19"/>
      <c r="B2419" s="57" t="s">
        <v>4552</v>
      </c>
      <c r="C2419" s="58" t="s">
        <v>4553</v>
      </c>
      <c r="D2419" s="59" t="s">
        <v>100</v>
      </c>
      <c r="E2419" s="60">
        <v>1.0</v>
      </c>
      <c r="F2419" s="61"/>
      <c r="G2419" s="62">
        <f t="shared" si="249"/>
        <v>0</v>
      </c>
      <c r="O2419" s="17"/>
    </row>
    <row r="2420" ht="11.25" customHeight="1">
      <c r="A2420" s="19"/>
      <c r="B2420" s="57" t="s">
        <v>4554</v>
      </c>
      <c r="C2420" s="58" t="s">
        <v>4555</v>
      </c>
      <c r="D2420" s="59" t="s">
        <v>100</v>
      </c>
      <c r="E2420" s="60">
        <v>1.0</v>
      </c>
      <c r="F2420" s="61"/>
      <c r="G2420" s="62">
        <f t="shared" si="249"/>
        <v>0</v>
      </c>
      <c r="O2420" s="17"/>
    </row>
    <row r="2421" ht="11.25" customHeight="1">
      <c r="A2421" s="19"/>
      <c r="B2421" s="57" t="s">
        <v>4556</v>
      </c>
      <c r="C2421" s="58" t="s">
        <v>4557</v>
      </c>
      <c r="D2421" s="59" t="s">
        <v>100</v>
      </c>
      <c r="E2421" s="60">
        <v>1.0</v>
      </c>
      <c r="F2421" s="61"/>
      <c r="G2421" s="62">
        <f t="shared" si="249"/>
        <v>0</v>
      </c>
      <c r="O2421" s="17"/>
    </row>
    <row r="2422" ht="11.25" customHeight="1">
      <c r="A2422" s="19"/>
      <c r="B2422" s="57" t="s">
        <v>4558</v>
      </c>
      <c r="C2422" s="58" t="s">
        <v>4559</v>
      </c>
      <c r="D2422" s="59" t="s">
        <v>100</v>
      </c>
      <c r="E2422" s="60">
        <v>1.0</v>
      </c>
      <c r="F2422" s="61"/>
      <c r="G2422" s="62">
        <f t="shared" si="249"/>
        <v>0</v>
      </c>
      <c r="O2422" s="17"/>
    </row>
    <row r="2423" ht="11.25" customHeight="1">
      <c r="A2423" s="19"/>
      <c r="B2423" s="57" t="s">
        <v>4560</v>
      </c>
      <c r="C2423" s="58" t="s">
        <v>4561</v>
      </c>
      <c r="D2423" s="59" t="s">
        <v>100</v>
      </c>
      <c r="E2423" s="60">
        <v>1.0</v>
      </c>
      <c r="F2423" s="61"/>
      <c r="G2423" s="62">
        <f t="shared" si="249"/>
        <v>0</v>
      </c>
      <c r="O2423" s="17"/>
    </row>
    <row r="2424" ht="11.25" customHeight="1">
      <c r="A2424" s="19"/>
      <c r="B2424" s="57" t="s">
        <v>4562</v>
      </c>
      <c r="C2424" s="58" t="s">
        <v>4563</v>
      </c>
      <c r="D2424" s="59" t="s">
        <v>100</v>
      </c>
      <c r="E2424" s="60">
        <v>1.0</v>
      </c>
      <c r="F2424" s="61"/>
      <c r="G2424" s="62">
        <f t="shared" si="249"/>
        <v>0</v>
      </c>
      <c r="O2424" s="17"/>
    </row>
    <row r="2425" ht="11.25" customHeight="1">
      <c r="A2425" s="19"/>
      <c r="B2425" s="57" t="s">
        <v>4564</v>
      </c>
      <c r="C2425" s="58" t="s">
        <v>4565</v>
      </c>
      <c r="D2425" s="59" t="s">
        <v>100</v>
      </c>
      <c r="E2425" s="60">
        <v>1.0</v>
      </c>
      <c r="F2425" s="61"/>
      <c r="G2425" s="62">
        <f t="shared" si="249"/>
        <v>0</v>
      </c>
      <c r="O2425" s="17"/>
    </row>
    <row r="2426" ht="11.25" customHeight="1">
      <c r="A2426" s="19"/>
      <c r="B2426" s="57" t="s">
        <v>4566</v>
      </c>
      <c r="C2426" s="58" t="s">
        <v>4567</v>
      </c>
      <c r="D2426" s="59" t="s">
        <v>100</v>
      </c>
      <c r="E2426" s="60">
        <v>1.0</v>
      </c>
      <c r="F2426" s="61"/>
      <c r="G2426" s="62">
        <f t="shared" si="249"/>
        <v>0</v>
      </c>
      <c r="O2426" s="17"/>
    </row>
    <row r="2427" ht="11.25" customHeight="1">
      <c r="A2427" s="19"/>
      <c r="B2427" s="57" t="s">
        <v>4568</v>
      </c>
      <c r="C2427" s="58" t="s">
        <v>4569</v>
      </c>
      <c r="D2427" s="59" t="s">
        <v>100</v>
      </c>
      <c r="E2427" s="60">
        <v>1.0</v>
      </c>
      <c r="F2427" s="61"/>
      <c r="G2427" s="62">
        <f t="shared" si="249"/>
        <v>0</v>
      </c>
      <c r="O2427" s="17"/>
    </row>
    <row r="2428" ht="11.25" customHeight="1">
      <c r="A2428" s="19"/>
      <c r="B2428" s="57" t="s">
        <v>4570</v>
      </c>
      <c r="C2428" s="58" t="s">
        <v>4571</v>
      </c>
      <c r="D2428" s="59" t="s">
        <v>100</v>
      </c>
      <c r="E2428" s="60">
        <v>1.0</v>
      </c>
      <c r="F2428" s="61"/>
      <c r="G2428" s="62">
        <f t="shared" si="249"/>
        <v>0</v>
      </c>
      <c r="O2428" s="17"/>
    </row>
    <row r="2429" ht="11.25" customHeight="1">
      <c r="A2429" s="19"/>
      <c r="B2429" s="57" t="s">
        <v>4572</v>
      </c>
      <c r="C2429" s="58" t="s">
        <v>4573</v>
      </c>
      <c r="D2429" s="59" t="s">
        <v>100</v>
      </c>
      <c r="E2429" s="60">
        <v>1.0</v>
      </c>
      <c r="F2429" s="61"/>
      <c r="G2429" s="62">
        <f t="shared" si="249"/>
        <v>0</v>
      </c>
      <c r="O2429" s="17"/>
    </row>
    <row r="2430" ht="11.25" customHeight="1">
      <c r="A2430" s="19"/>
      <c r="B2430" s="57" t="s">
        <v>4574</v>
      </c>
      <c r="C2430" s="58" t="s">
        <v>4575</v>
      </c>
      <c r="D2430" s="59" t="s">
        <v>100</v>
      </c>
      <c r="E2430" s="60">
        <v>1.0</v>
      </c>
      <c r="F2430" s="61"/>
      <c r="G2430" s="62">
        <f t="shared" si="249"/>
        <v>0</v>
      </c>
      <c r="O2430" s="17"/>
    </row>
    <row r="2431" ht="11.25" customHeight="1">
      <c r="A2431" s="19"/>
      <c r="B2431" s="57" t="s">
        <v>4576</v>
      </c>
      <c r="C2431" s="58" t="s">
        <v>4577</v>
      </c>
      <c r="D2431" s="59" t="s">
        <v>100</v>
      </c>
      <c r="E2431" s="60">
        <v>1.0</v>
      </c>
      <c r="F2431" s="61"/>
      <c r="G2431" s="62">
        <f t="shared" si="249"/>
        <v>0</v>
      </c>
      <c r="O2431" s="17"/>
    </row>
    <row r="2432" ht="11.25" customHeight="1">
      <c r="A2432" s="19"/>
      <c r="B2432" s="57" t="s">
        <v>4578</v>
      </c>
      <c r="C2432" s="58" t="s">
        <v>4579</v>
      </c>
      <c r="D2432" s="59" t="s">
        <v>100</v>
      </c>
      <c r="E2432" s="60">
        <v>1.0</v>
      </c>
      <c r="F2432" s="61"/>
      <c r="G2432" s="62">
        <f t="shared" si="249"/>
        <v>0</v>
      </c>
      <c r="O2432" s="17"/>
    </row>
    <row r="2433" ht="11.25" customHeight="1">
      <c r="A2433" s="19"/>
      <c r="B2433" s="57" t="s">
        <v>4580</v>
      </c>
      <c r="C2433" s="58" t="s">
        <v>4581</v>
      </c>
      <c r="D2433" s="59" t="s">
        <v>100</v>
      </c>
      <c r="E2433" s="60">
        <v>1.0</v>
      </c>
      <c r="F2433" s="61"/>
      <c r="G2433" s="62">
        <f t="shared" si="249"/>
        <v>0</v>
      </c>
      <c r="O2433" s="17"/>
    </row>
    <row r="2434" ht="11.25" customHeight="1">
      <c r="A2434" s="19"/>
      <c r="B2434" s="57" t="s">
        <v>4582</v>
      </c>
      <c r="C2434" s="58" t="s">
        <v>4583</v>
      </c>
      <c r="D2434" s="59" t="s">
        <v>100</v>
      </c>
      <c r="E2434" s="60">
        <v>1.0</v>
      </c>
      <c r="F2434" s="61"/>
      <c r="G2434" s="62">
        <f t="shared" si="249"/>
        <v>0</v>
      </c>
      <c r="O2434" s="17"/>
    </row>
    <row r="2435" ht="11.25" customHeight="1">
      <c r="A2435" s="19"/>
      <c r="B2435" s="57" t="s">
        <v>4584</v>
      </c>
      <c r="C2435" s="58" t="s">
        <v>4585</v>
      </c>
      <c r="D2435" s="59" t="s">
        <v>100</v>
      </c>
      <c r="E2435" s="60">
        <v>1.0</v>
      </c>
      <c r="F2435" s="61"/>
      <c r="G2435" s="62">
        <f t="shared" si="249"/>
        <v>0</v>
      </c>
      <c r="O2435" s="17"/>
    </row>
    <row r="2436" ht="11.25" customHeight="1">
      <c r="A2436" s="19"/>
      <c r="B2436" s="57" t="s">
        <v>4586</v>
      </c>
      <c r="C2436" s="58" t="s">
        <v>4587</v>
      </c>
      <c r="D2436" s="59" t="s">
        <v>100</v>
      </c>
      <c r="E2436" s="60">
        <v>1.0</v>
      </c>
      <c r="F2436" s="61"/>
      <c r="G2436" s="62">
        <f t="shared" si="249"/>
        <v>0</v>
      </c>
      <c r="O2436" s="17"/>
    </row>
    <row r="2437" ht="11.25" customHeight="1">
      <c r="A2437" s="19"/>
      <c r="B2437" s="57" t="s">
        <v>4588</v>
      </c>
      <c r="C2437" s="58" t="s">
        <v>4589</v>
      </c>
      <c r="D2437" s="59" t="s">
        <v>100</v>
      </c>
      <c r="E2437" s="60">
        <v>1.0</v>
      </c>
      <c r="F2437" s="61"/>
      <c r="G2437" s="62">
        <f t="shared" si="249"/>
        <v>0</v>
      </c>
      <c r="O2437" s="17"/>
    </row>
    <row r="2438" ht="11.25" customHeight="1">
      <c r="A2438" s="19"/>
      <c r="B2438" s="57" t="s">
        <v>4590</v>
      </c>
      <c r="C2438" s="58" t="s">
        <v>4591</v>
      </c>
      <c r="D2438" s="59" t="s">
        <v>100</v>
      </c>
      <c r="E2438" s="60">
        <v>1.0</v>
      </c>
      <c r="F2438" s="61"/>
      <c r="G2438" s="62">
        <f t="shared" si="249"/>
        <v>0</v>
      </c>
      <c r="O2438" s="17"/>
    </row>
    <row r="2439" ht="11.25" customHeight="1">
      <c r="A2439" s="19"/>
      <c r="B2439" s="57" t="s">
        <v>4592</v>
      </c>
      <c r="C2439" s="58" t="s">
        <v>4593</v>
      </c>
      <c r="D2439" s="59" t="s">
        <v>100</v>
      </c>
      <c r="E2439" s="60">
        <v>1.0</v>
      </c>
      <c r="F2439" s="61"/>
      <c r="G2439" s="62">
        <f t="shared" si="249"/>
        <v>0</v>
      </c>
      <c r="O2439" s="17"/>
    </row>
    <row r="2440" ht="11.25" customHeight="1">
      <c r="A2440" s="19"/>
      <c r="B2440" s="57" t="s">
        <v>4594</v>
      </c>
      <c r="C2440" s="58" t="s">
        <v>4595</v>
      </c>
      <c r="D2440" s="59" t="s">
        <v>100</v>
      </c>
      <c r="E2440" s="60">
        <v>1.0</v>
      </c>
      <c r="F2440" s="61"/>
      <c r="G2440" s="62">
        <f t="shared" si="249"/>
        <v>0</v>
      </c>
      <c r="O2440" s="17"/>
    </row>
    <row r="2441" ht="11.25" customHeight="1">
      <c r="A2441" s="19"/>
      <c r="B2441" s="57" t="s">
        <v>4596</v>
      </c>
      <c r="C2441" s="58" t="s">
        <v>4597</v>
      </c>
      <c r="D2441" s="59" t="s">
        <v>100</v>
      </c>
      <c r="E2441" s="60">
        <v>1.0</v>
      </c>
      <c r="F2441" s="61"/>
      <c r="G2441" s="62">
        <f t="shared" si="249"/>
        <v>0</v>
      </c>
      <c r="O2441" s="17"/>
    </row>
    <row r="2442" ht="11.25" customHeight="1">
      <c r="A2442" s="19"/>
      <c r="B2442" s="57" t="s">
        <v>4598</v>
      </c>
      <c r="C2442" s="58" t="s">
        <v>4599</v>
      </c>
      <c r="D2442" s="59" t="s">
        <v>100</v>
      </c>
      <c r="E2442" s="60">
        <v>1.0</v>
      </c>
      <c r="F2442" s="61"/>
      <c r="G2442" s="62">
        <f t="shared" si="249"/>
        <v>0</v>
      </c>
      <c r="O2442" s="17"/>
    </row>
    <row r="2443" ht="11.25" customHeight="1">
      <c r="A2443" s="19"/>
      <c r="B2443" s="57" t="s">
        <v>4600</v>
      </c>
      <c r="C2443" s="58" t="s">
        <v>4601</v>
      </c>
      <c r="D2443" s="59" t="s">
        <v>100</v>
      </c>
      <c r="E2443" s="60">
        <v>1.0</v>
      </c>
      <c r="F2443" s="61"/>
      <c r="G2443" s="62">
        <f t="shared" si="249"/>
        <v>0</v>
      </c>
      <c r="O2443" s="17"/>
    </row>
    <row r="2444" ht="11.25" customHeight="1">
      <c r="A2444" s="19"/>
      <c r="B2444" s="57" t="s">
        <v>4602</v>
      </c>
      <c r="C2444" s="58" t="s">
        <v>4603</v>
      </c>
      <c r="D2444" s="59" t="s">
        <v>100</v>
      </c>
      <c r="E2444" s="60">
        <v>1.0</v>
      </c>
      <c r="F2444" s="61"/>
      <c r="G2444" s="62">
        <f t="shared" si="249"/>
        <v>0</v>
      </c>
      <c r="O2444" s="17"/>
    </row>
    <row r="2445" ht="11.25" customHeight="1">
      <c r="A2445" s="19"/>
      <c r="B2445" s="57" t="s">
        <v>4604</v>
      </c>
      <c r="C2445" s="58" t="s">
        <v>4605</v>
      </c>
      <c r="D2445" s="59" t="s">
        <v>100</v>
      </c>
      <c r="E2445" s="60">
        <v>1.0</v>
      </c>
      <c r="F2445" s="61"/>
      <c r="G2445" s="62">
        <f t="shared" si="249"/>
        <v>0</v>
      </c>
      <c r="O2445" s="17"/>
    </row>
    <row r="2446" ht="11.25" customHeight="1">
      <c r="A2446" s="19"/>
      <c r="B2446" s="57" t="s">
        <v>4606</v>
      </c>
      <c r="C2446" s="58" t="s">
        <v>4607</v>
      </c>
      <c r="D2446" s="59" t="s">
        <v>100</v>
      </c>
      <c r="E2446" s="60">
        <v>1.0</v>
      </c>
      <c r="F2446" s="61"/>
      <c r="G2446" s="62">
        <f t="shared" si="249"/>
        <v>0</v>
      </c>
      <c r="O2446" s="17"/>
    </row>
    <row r="2447" ht="11.25" customHeight="1">
      <c r="A2447" s="19"/>
      <c r="B2447" s="57" t="s">
        <v>4608</v>
      </c>
      <c r="C2447" s="58" t="s">
        <v>4609</v>
      </c>
      <c r="D2447" s="59" t="s">
        <v>100</v>
      </c>
      <c r="E2447" s="60">
        <v>1.0</v>
      </c>
      <c r="F2447" s="61"/>
      <c r="G2447" s="62">
        <f t="shared" si="249"/>
        <v>0</v>
      </c>
      <c r="O2447" s="17"/>
    </row>
    <row r="2448" ht="11.25" customHeight="1">
      <c r="A2448" s="19"/>
      <c r="B2448" s="57" t="s">
        <v>4610</v>
      </c>
      <c r="C2448" s="58" t="s">
        <v>4611</v>
      </c>
      <c r="D2448" s="59" t="s">
        <v>100</v>
      </c>
      <c r="E2448" s="60">
        <v>1.0</v>
      </c>
      <c r="F2448" s="61"/>
      <c r="G2448" s="62">
        <f t="shared" si="249"/>
        <v>0</v>
      </c>
      <c r="O2448" s="17"/>
    </row>
    <row r="2449" ht="11.25" customHeight="1">
      <c r="A2449" s="19"/>
      <c r="B2449" s="57" t="s">
        <v>4612</v>
      </c>
      <c r="C2449" s="58" t="s">
        <v>4613</v>
      </c>
      <c r="D2449" s="59" t="s">
        <v>100</v>
      </c>
      <c r="E2449" s="60">
        <v>1.0</v>
      </c>
      <c r="F2449" s="61"/>
      <c r="G2449" s="62">
        <f t="shared" si="249"/>
        <v>0</v>
      </c>
      <c r="O2449" s="17"/>
    </row>
    <row r="2450" ht="11.25" customHeight="1">
      <c r="A2450" s="19"/>
      <c r="B2450" s="57" t="s">
        <v>4614</v>
      </c>
      <c r="C2450" s="58" t="s">
        <v>4615</v>
      </c>
      <c r="D2450" s="59" t="s">
        <v>100</v>
      </c>
      <c r="E2450" s="60">
        <v>1.0</v>
      </c>
      <c r="F2450" s="61"/>
      <c r="G2450" s="62">
        <f t="shared" si="249"/>
        <v>0</v>
      </c>
      <c r="O2450" s="17"/>
    </row>
    <row r="2451" ht="11.25" customHeight="1">
      <c r="A2451" s="19"/>
      <c r="B2451" s="57" t="s">
        <v>4616</v>
      </c>
      <c r="C2451" s="58" t="s">
        <v>4617</v>
      </c>
      <c r="D2451" s="59" t="s">
        <v>100</v>
      </c>
      <c r="E2451" s="60">
        <v>1.0</v>
      </c>
      <c r="F2451" s="61"/>
      <c r="G2451" s="62">
        <f t="shared" si="249"/>
        <v>0</v>
      </c>
      <c r="O2451" s="17"/>
    </row>
    <row r="2452" ht="11.25" customHeight="1">
      <c r="A2452" s="19"/>
      <c r="B2452" s="57" t="s">
        <v>4618</v>
      </c>
      <c r="C2452" s="58" t="s">
        <v>4619</v>
      </c>
      <c r="D2452" s="59" t="s">
        <v>100</v>
      </c>
      <c r="E2452" s="60">
        <v>1.0</v>
      </c>
      <c r="F2452" s="61"/>
      <c r="G2452" s="62">
        <f t="shared" si="249"/>
        <v>0</v>
      </c>
      <c r="O2452" s="17"/>
    </row>
    <row r="2453" ht="11.25" customHeight="1">
      <c r="A2453" s="19"/>
      <c r="B2453" s="57" t="s">
        <v>4620</v>
      </c>
      <c r="C2453" s="58" t="s">
        <v>4621</v>
      </c>
      <c r="D2453" s="59" t="s">
        <v>100</v>
      </c>
      <c r="E2453" s="60">
        <v>1.0</v>
      </c>
      <c r="F2453" s="61"/>
      <c r="G2453" s="62">
        <f t="shared" si="249"/>
        <v>0</v>
      </c>
      <c r="O2453" s="17"/>
    </row>
    <row r="2454" ht="11.25" customHeight="1">
      <c r="A2454" s="19"/>
      <c r="B2454" s="57" t="s">
        <v>4622</v>
      </c>
      <c r="C2454" s="58" t="s">
        <v>4623</v>
      </c>
      <c r="D2454" s="59" t="s">
        <v>100</v>
      </c>
      <c r="E2454" s="60">
        <v>1.0</v>
      </c>
      <c r="F2454" s="61"/>
      <c r="G2454" s="62">
        <f t="shared" si="249"/>
        <v>0</v>
      </c>
      <c r="O2454" s="17"/>
    </row>
    <row r="2455" ht="11.25" customHeight="1">
      <c r="A2455" s="19"/>
      <c r="B2455" s="57" t="s">
        <v>4624</v>
      </c>
      <c r="C2455" s="58" t="s">
        <v>4625</v>
      </c>
      <c r="D2455" s="59" t="s">
        <v>100</v>
      </c>
      <c r="E2455" s="60">
        <v>1.0</v>
      </c>
      <c r="F2455" s="61"/>
      <c r="G2455" s="62">
        <f t="shared" si="249"/>
        <v>0</v>
      </c>
      <c r="O2455" s="17"/>
    </row>
    <row r="2456" ht="11.25" customHeight="1">
      <c r="A2456" s="19"/>
      <c r="B2456" s="57" t="s">
        <v>4626</v>
      </c>
      <c r="C2456" s="58" t="s">
        <v>4627</v>
      </c>
      <c r="D2456" s="59" t="s">
        <v>100</v>
      </c>
      <c r="E2456" s="60">
        <v>1.0</v>
      </c>
      <c r="F2456" s="61"/>
      <c r="G2456" s="62">
        <f t="shared" si="249"/>
        <v>0</v>
      </c>
      <c r="O2456" s="17"/>
    </row>
    <row r="2457" ht="11.25" customHeight="1">
      <c r="A2457" s="19"/>
      <c r="B2457" s="57" t="s">
        <v>4628</v>
      </c>
      <c r="C2457" s="58" t="s">
        <v>4629</v>
      </c>
      <c r="D2457" s="59" t="s">
        <v>100</v>
      </c>
      <c r="E2457" s="60">
        <v>1.0</v>
      </c>
      <c r="F2457" s="61"/>
      <c r="G2457" s="62">
        <f t="shared" si="249"/>
        <v>0</v>
      </c>
      <c r="O2457" s="17"/>
    </row>
    <row r="2458" ht="11.25" customHeight="1">
      <c r="A2458" s="19"/>
      <c r="B2458" s="57" t="s">
        <v>4630</v>
      </c>
      <c r="C2458" s="58" t="s">
        <v>4631</v>
      </c>
      <c r="D2458" s="59" t="s">
        <v>100</v>
      </c>
      <c r="E2458" s="60">
        <v>1.0</v>
      </c>
      <c r="F2458" s="61"/>
      <c r="G2458" s="62">
        <f t="shared" si="249"/>
        <v>0</v>
      </c>
      <c r="O2458" s="17"/>
    </row>
    <row r="2459" ht="11.25" customHeight="1">
      <c r="A2459" s="19"/>
      <c r="B2459" s="57" t="s">
        <v>4632</v>
      </c>
      <c r="C2459" s="58" t="s">
        <v>4633</v>
      </c>
      <c r="D2459" s="59" t="s">
        <v>100</v>
      </c>
      <c r="E2459" s="60">
        <v>1.0</v>
      </c>
      <c r="F2459" s="61"/>
      <c r="G2459" s="62">
        <f t="shared" si="249"/>
        <v>0</v>
      </c>
      <c r="O2459" s="17"/>
    </row>
    <row r="2460" ht="11.25" customHeight="1">
      <c r="A2460" s="19"/>
      <c r="B2460" s="57" t="s">
        <v>4634</v>
      </c>
      <c r="C2460" s="58" t="s">
        <v>4635</v>
      </c>
      <c r="D2460" s="59" t="s">
        <v>100</v>
      </c>
      <c r="E2460" s="60">
        <v>1.0</v>
      </c>
      <c r="F2460" s="61"/>
      <c r="G2460" s="62">
        <f t="shared" si="249"/>
        <v>0</v>
      </c>
      <c r="O2460" s="17"/>
    </row>
    <row r="2461" ht="11.25" customHeight="1">
      <c r="A2461" s="19"/>
      <c r="B2461" s="57" t="s">
        <v>4636</v>
      </c>
      <c r="C2461" s="58" t="s">
        <v>4637</v>
      </c>
      <c r="D2461" s="59" t="s">
        <v>100</v>
      </c>
      <c r="E2461" s="60">
        <v>1.0</v>
      </c>
      <c r="F2461" s="61"/>
      <c r="G2461" s="62">
        <f t="shared" si="249"/>
        <v>0</v>
      </c>
      <c r="O2461" s="17"/>
    </row>
    <row r="2462" ht="11.25" customHeight="1">
      <c r="A2462" s="19"/>
      <c r="B2462" s="57" t="s">
        <v>4638</v>
      </c>
      <c r="C2462" s="58" t="s">
        <v>4639</v>
      </c>
      <c r="D2462" s="59" t="s">
        <v>100</v>
      </c>
      <c r="E2462" s="60">
        <v>1.0</v>
      </c>
      <c r="F2462" s="61"/>
      <c r="G2462" s="62">
        <f t="shared" si="249"/>
        <v>0</v>
      </c>
      <c r="O2462" s="17"/>
    </row>
    <row r="2463" ht="11.25" customHeight="1">
      <c r="A2463" s="19"/>
      <c r="B2463" s="57" t="s">
        <v>4640</v>
      </c>
      <c r="C2463" s="58" t="s">
        <v>4641</v>
      </c>
      <c r="D2463" s="59" t="s">
        <v>100</v>
      </c>
      <c r="E2463" s="60">
        <v>1.0</v>
      </c>
      <c r="F2463" s="61"/>
      <c r="G2463" s="62">
        <f t="shared" si="249"/>
        <v>0</v>
      </c>
      <c r="O2463" s="17"/>
    </row>
    <row r="2464" ht="11.25" customHeight="1">
      <c r="A2464" s="19"/>
      <c r="B2464" s="57" t="s">
        <v>4642</v>
      </c>
      <c r="C2464" s="58" t="s">
        <v>4643</v>
      </c>
      <c r="D2464" s="59" t="s">
        <v>100</v>
      </c>
      <c r="E2464" s="60">
        <v>1.0</v>
      </c>
      <c r="F2464" s="61"/>
      <c r="G2464" s="62">
        <f t="shared" si="249"/>
        <v>0</v>
      </c>
      <c r="O2464" s="17"/>
    </row>
    <row r="2465" ht="11.25" customHeight="1">
      <c r="A2465" s="19"/>
      <c r="B2465" s="57" t="s">
        <v>4644</v>
      </c>
      <c r="C2465" s="58" t="s">
        <v>4645</v>
      </c>
      <c r="D2465" s="59" t="s">
        <v>100</v>
      </c>
      <c r="E2465" s="60">
        <v>1.0</v>
      </c>
      <c r="F2465" s="61"/>
      <c r="G2465" s="62">
        <f t="shared" si="249"/>
        <v>0</v>
      </c>
      <c r="O2465" s="17"/>
    </row>
    <row r="2466" ht="11.25" customHeight="1">
      <c r="A2466" s="19"/>
      <c r="B2466" s="57" t="s">
        <v>4646</v>
      </c>
      <c r="C2466" s="58" t="s">
        <v>4647</v>
      </c>
      <c r="D2466" s="59" t="s">
        <v>100</v>
      </c>
      <c r="E2466" s="60">
        <v>1.0</v>
      </c>
      <c r="F2466" s="61"/>
      <c r="G2466" s="62">
        <f t="shared" si="249"/>
        <v>0</v>
      </c>
      <c r="O2466" s="17"/>
    </row>
    <row r="2467" ht="11.25" customHeight="1">
      <c r="A2467" s="19"/>
      <c r="B2467" s="57" t="s">
        <v>4648</v>
      </c>
      <c r="C2467" s="58" t="s">
        <v>4649</v>
      </c>
      <c r="D2467" s="59" t="s">
        <v>100</v>
      </c>
      <c r="E2467" s="60">
        <v>2.0</v>
      </c>
      <c r="F2467" s="61"/>
      <c r="G2467" s="62">
        <f t="shared" si="249"/>
        <v>0</v>
      </c>
      <c r="O2467" s="17"/>
    </row>
    <row r="2468" ht="11.25" customHeight="1">
      <c r="A2468" s="19"/>
      <c r="B2468" s="57" t="s">
        <v>4650</v>
      </c>
      <c r="C2468" s="58" t="s">
        <v>4651</v>
      </c>
      <c r="D2468" s="59" t="s">
        <v>100</v>
      </c>
      <c r="E2468" s="60">
        <v>1.0</v>
      </c>
      <c r="F2468" s="61"/>
      <c r="G2468" s="62">
        <f t="shared" si="249"/>
        <v>0</v>
      </c>
      <c r="O2468" s="17"/>
    </row>
    <row r="2469" ht="11.25" customHeight="1">
      <c r="A2469" s="19"/>
      <c r="B2469" s="57" t="s">
        <v>4652</v>
      </c>
      <c r="C2469" s="58" t="s">
        <v>4653</v>
      </c>
      <c r="D2469" s="59" t="s">
        <v>100</v>
      </c>
      <c r="E2469" s="60">
        <v>1.0</v>
      </c>
      <c r="F2469" s="61"/>
      <c r="G2469" s="62">
        <f t="shared" si="249"/>
        <v>0</v>
      </c>
      <c r="O2469" s="17"/>
    </row>
    <row r="2470" ht="11.25" customHeight="1">
      <c r="A2470" s="19"/>
      <c r="B2470" s="57" t="s">
        <v>4654</v>
      </c>
      <c r="C2470" s="58" t="s">
        <v>4655</v>
      </c>
      <c r="D2470" s="59" t="s">
        <v>100</v>
      </c>
      <c r="E2470" s="60">
        <v>1.0</v>
      </c>
      <c r="F2470" s="61"/>
      <c r="G2470" s="62">
        <f t="shared" si="249"/>
        <v>0</v>
      </c>
      <c r="O2470" s="17"/>
    </row>
    <row r="2471" ht="11.25" customHeight="1">
      <c r="A2471" s="19"/>
      <c r="B2471" s="57" t="s">
        <v>4656</v>
      </c>
      <c r="C2471" s="58" t="s">
        <v>4657</v>
      </c>
      <c r="D2471" s="59" t="s">
        <v>100</v>
      </c>
      <c r="E2471" s="60">
        <v>1.0</v>
      </c>
      <c r="F2471" s="61"/>
      <c r="G2471" s="62">
        <f t="shared" si="249"/>
        <v>0</v>
      </c>
      <c r="O2471" s="17"/>
    </row>
    <row r="2472" ht="11.25" customHeight="1">
      <c r="A2472" s="19"/>
      <c r="B2472" s="57" t="s">
        <v>4658</v>
      </c>
      <c r="C2472" s="58" t="s">
        <v>4659</v>
      </c>
      <c r="D2472" s="59" t="s">
        <v>100</v>
      </c>
      <c r="E2472" s="60">
        <v>1.0</v>
      </c>
      <c r="F2472" s="61"/>
      <c r="G2472" s="62">
        <f t="shared" si="249"/>
        <v>0</v>
      </c>
      <c r="O2472" s="17"/>
    </row>
    <row r="2473" ht="11.25" customHeight="1">
      <c r="A2473" s="19"/>
      <c r="B2473" s="57" t="s">
        <v>4660</v>
      </c>
      <c r="C2473" s="58" t="s">
        <v>4661</v>
      </c>
      <c r="D2473" s="59" t="s">
        <v>100</v>
      </c>
      <c r="E2473" s="60">
        <v>1.0</v>
      </c>
      <c r="F2473" s="61"/>
      <c r="G2473" s="62">
        <f t="shared" si="249"/>
        <v>0</v>
      </c>
      <c r="O2473" s="17"/>
    </row>
    <row r="2474" ht="11.25" customHeight="1">
      <c r="A2474" s="19"/>
      <c r="B2474" s="57" t="s">
        <v>4662</v>
      </c>
      <c r="C2474" s="58" t="s">
        <v>4663</v>
      </c>
      <c r="D2474" s="59" t="s">
        <v>100</v>
      </c>
      <c r="E2474" s="60">
        <v>1.0</v>
      </c>
      <c r="F2474" s="61"/>
      <c r="G2474" s="62">
        <f t="shared" si="249"/>
        <v>0</v>
      </c>
      <c r="O2474" s="17"/>
    </row>
    <row r="2475" ht="11.25" customHeight="1">
      <c r="A2475" s="19"/>
      <c r="B2475" s="57" t="s">
        <v>4664</v>
      </c>
      <c r="C2475" s="58" t="s">
        <v>4665</v>
      </c>
      <c r="D2475" s="59" t="s">
        <v>100</v>
      </c>
      <c r="E2475" s="60">
        <v>1.0</v>
      </c>
      <c r="F2475" s="61"/>
      <c r="G2475" s="62">
        <f t="shared" si="249"/>
        <v>0</v>
      </c>
      <c r="O2475" s="17"/>
    </row>
    <row r="2476" ht="11.25" customHeight="1">
      <c r="A2476" s="19"/>
      <c r="B2476" s="57" t="s">
        <v>4666</v>
      </c>
      <c r="C2476" s="58" t="s">
        <v>4667</v>
      </c>
      <c r="D2476" s="59" t="s">
        <v>100</v>
      </c>
      <c r="E2476" s="60">
        <v>1.0</v>
      </c>
      <c r="F2476" s="61"/>
      <c r="G2476" s="62">
        <f t="shared" si="249"/>
        <v>0</v>
      </c>
      <c r="O2476" s="17"/>
    </row>
    <row r="2477" ht="11.25" customHeight="1">
      <c r="A2477" s="19"/>
      <c r="B2477" s="57" t="s">
        <v>4668</v>
      </c>
      <c r="C2477" s="58" t="s">
        <v>4669</v>
      </c>
      <c r="D2477" s="59" t="s">
        <v>100</v>
      </c>
      <c r="E2477" s="60">
        <v>1.0</v>
      </c>
      <c r="F2477" s="61"/>
      <c r="G2477" s="62">
        <f t="shared" si="249"/>
        <v>0</v>
      </c>
      <c r="O2477" s="17"/>
    </row>
    <row r="2478" ht="11.25" customHeight="1">
      <c r="A2478" s="19"/>
      <c r="B2478" s="57" t="s">
        <v>4670</v>
      </c>
      <c r="C2478" s="58" t="s">
        <v>4671</v>
      </c>
      <c r="D2478" s="59" t="s">
        <v>100</v>
      </c>
      <c r="E2478" s="60">
        <v>1.0</v>
      </c>
      <c r="F2478" s="61"/>
      <c r="G2478" s="62">
        <f t="shared" si="249"/>
        <v>0</v>
      </c>
      <c r="O2478" s="17"/>
    </row>
    <row r="2479" ht="11.25" customHeight="1">
      <c r="A2479" s="19"/>
      <c r="B2479" s="57" t="s">
        <v>4672</v>
      </c>
      <c r="C2479" s="58" t="s">
        <v>4673</v>
      </c>
      <c r="D2479" s="59" t="s">
        <v>100</v>
      </c>
      <c r="E2479" s="60">
        <v>1.0</v>
      </c>
      <c r="F2479" s="61"/>
      <c r="G2479" s="62">
        <f t="shared" si="249"/>
        <v>0</v>
      </c>
      <c r="O2479" s="17"/>
    </row>
    <row r="2480" ht="11.25" customHeight="1">
      <c r="A2480" s="19"/>
      <c r="B2480" s="57" t="s">
        <v>4674</v>
      </c>
      <c r="C2480" s="58" t="s">
        <v>4675</v>
      </c>
      <c r="D2480" s="59" t="s">
        <v>100</v>
      </c>
      <c r="E2480" s="60">
        <v>1.0</v>
      </c>
      <c r="F2480" s="61"/>
      <c r="G2480" s="62">
        <f t="shared" si="249"/>
        <v>0</v>
      </c>
      <c r="O2480" s="17"/>
    </row>
    <row r="2481" ht="11.25" customHeight="1">
      <c r="A2481" s="19"/>
      <c r="B2481" s="57" t="s">
        <v>4676</v>
      </c>
      <c r="C2481" s="58" t="s">
        <v>4677</v>
      </c>
      <c r="D2481" s="59" t="s">
        <v>100</v>
      </c>
      <c r="E2481" s="60">
        <v>1.0</v>
      </c>
      <c r="F2481" s="61"/>
      <c r="G2481" s="62">
        <f t="shared" si="249"/>
        <v>0</v>
      </c>
      <c r="O2481" s="17"/>
    </row>
    <row r="2482" ht="11.25" customHeight="1">
      <c r="A2482" s="19"/>
      <c r="B2482" s="57" t="s">
        <v>4678</v>
      </c>
      <c r="C2482" s="58" t="s">
        <v>4679</v>
      </c>
      <c r="D2482" s="59" t="s">
        <v>100</v>
      </c>
      <c r="E2482" s="60">
        <v>1.0</v>
      </c>
      <c r="F2482" s="61"/>
      <c r="G2482" s="62">
        <f t="shared" si="249"/>
        <v>0</v>
      </c>
      <c r="O2482" s="17"/>
    </row>
    <row r="2483" ht="11.25" customHeight="1">
      <c r="A2483" s="19"/>
      <c r="B2483" s="57" t="s">
        <v>4680</v>
      </c>
      <c r="C2483" s="58" t="s">
        <v>4681</v>
      </c>
      <c r="D2483" s="59" t="s">
        <v>100</v>
      </c>
      <c r="E2483" s="60">
        <v>1.0</v>
      </c>
      <c r="F2483" s="61"/>
      <c r="G2483" s="62">
        <f t="shared" si="249"/>
        <v>0</v>
      </c>
      <c r="O2483" s="17"/>
    </row>
    <row r="2484" ht="11.25" customHeight="1">
      <c r="A2484" s="19"/>
      <c r="B2484" s="57" t="s">
        <v>4682</v>
      </c>
      <c r="C2484" s="58" t="s">
        <v>4683</v>
      </c>
      <c r="D2484" s="59" t="s">
        <v>100</v>
      </c>
      <c r="E2484" s="60">
        <v>1.0</v>
      </c>
      <c r="F2484" s="61"/>
      <c r="G2484" s="62">
        <f t="shared" si="249"/>
        <v>0</v>
      </c>
      <c r="O2484" s="17"/>
    </row>
    <row r="2485" ht="11.25" customHeight="1">
      <c r="A2485" s="19"/>
      <c r="B2485" s="57" t="s">
        <v>4684</v>
      </c>
      <c r="C2485" s="58" t="s">
        <v>4685</v>
      </c>
      <c r="D2485" s="59" t="s">
        <v>100</v>
      </c>
      <c r="E2485" s="60">
        <v>2.0</v>
      </c>
      <c r="F2485" s="61"/>
      <c r="G2485" s="62">
        <f t="shared" si="249"/>
        <v>0</v>
      </c>
      <c r="O2485" s="17"/>
    </row>
    <row r="2486" ht="11.25" customHeight="1">
      <c r="A2486" s="45"/>
      <c r="B2486" s="46" t="s">
        <v>4686</v>
      </c>
      <c r="C2486" s="47" t="s">
        <v>4687</v>
      </c>
      <c r="D2486" s="48"/>
      <c r="E2486" s="49"/>
      <c r="F2486" s="49"/>
      <c r="G2486" s="50">
        <f>SUM(G2487:G2595)</f>
        <v>0</v>
      </c>
      <c r="O2486" s="17"/>
    </row>
    <row r="2487" ht="11.25" customHeight="1">
      <c r="A2487" s="19"/>
      <c r="B2487" s="57" t="s">
        <v>4688</v>
      </c>
      <c r="C2487" s="58" t="s">
        <v>4689</v>
      </c>
      <c r="D2487" s="59" t="s">
        <v>100</v>
      </c>
      <c r="E2487" s="60">
        <v>1.0</v>
      </c>
      <c r="F2487" s="61"/>
      <c r="G2487" s="62">
        <f t="shared" ref="G2487:G2595" si="250">ROUND(E2487*F2487,2)</f>
        <v>0</v>
      </c>
      <c r="O2487" s="17"/>
    </row>
    <row r="2488" ht="11.25" customHeight="1">
      <c r="A2488" s="19"/>
      <c r="B2488" s="57" t="s">
        <v>4690</v>
      </c>
      <c r="C2488" s="58" t="s">
        <v>4691</v>
      </c>
      <c r="D2488" s="59" t="s">
        <v>100</v>
      </c>
      <c r="E2488" s="60">
        <v>1.0</v>
      </c>
      <c r="F2488" s="61"/>
      <c r="G2488" s="62">
        <f t="shared" si="250"/>
        <v>0</v>
      </c>
      <c r="O2488" s="17"/>
    </row>
    <row r="2489" ht="11.25" customHeight="1">
      <c r="A2489" s="19"/>
      <c r="B2489" s="57" t="s">
        <v>4692</v>
      </c>
      <c r="C2489" s="58" t="s">
        <v>4693</v>
      </c>
      <c r="D2489" s="59" t="s">
        <v>100</v>
      </c>
      <c r="E2489" s="60">
        <v>1.0</v>
      </c>
      <c r="F2489" s="61"/>
      <c r="G2489" s="62">
        <f t="shared" si="250"/>
        <v>0</v>
      </c>
      <c r="O2489" s="17"/>
    </row>
    <row r="2490" ht="11.25" customHeight="1">
      <c r="A2490" s="19"/>
      <c r="B2490" s="57" t="s">
        <v>4694</v>
      </c>
      <c r="C2490" s="58" t="s">
        <v>4695</v>
      </c>
      <c r="D2490" s="59" t="s">
        <v>100</v>
      </c>
      <c r="E2490" s="60">
        <v>1.0</v>
      </c>
      <c r="F2490" s="61"/>
      <c r="G2490" s="62">
        <f t="shared" si="250"/>
        <v>0</v>
      </c>
      <c r="O2490" s="17"/>
    </row>
    <row r="2491" ht="11.25" customHeight="1">
      <c r="A2491" s="19"/>
      <c r="B2491" s="57" t="s">
        <v>4696</v>
      </c>
      <c r="C2491" s="58" t="s">
        <v>4697</v>
      </c>
      <c r="D2491" s="59" t="s">
        <v>100</v>
      </c>
      <c r="E2491" s="60">
        <v>1.0</v>
      </c>
      <c r="F2491" s="61"/>
      <c r="G2491" s="62">
        <f t="shared" si="250"/>
        <v>0</v>
      </c>
      <c r="O2491" s="17"/>
    </row>
    <row r="2492" ht="11.25" customHeight="1">
      <c r="A2492" s="19"/>
      <c r="B2492" s="57" t="s">
        <v>4698</v>
      </c>
      <c r="C2492" s="58" t="s">
        <v>4699</v>
      </c>
      <c r="D2492" s="59" t="s">
        <v>100</v>
      </c>
      <c r="E2492" s="60">
        <v>1.0</v>
      </c>
      <c r="F2492" s="61"/>
      <c r="G2492" s="62">
        <f t="shared" si="250"/>
        <v>0</v>
      </c>
      <c r="O2492" s="17"/>
    </row>
    <row r="2493" ht="11.25" customHeight="1">
      <c r="A2493" s="19"/>
      <c r="B2493" s="57" t="s">
        <v>4700</v>
      </c>
      <c r="C2493" s="58" t="s">
        <v>4701</v>
      </c>
      <c r="D2493" s="59" t="s">
        <v>100</v>
      </c>
      <c r="E2493" s="60">
        <v>1.0</v>
      </c>
      <c r="F2493" s="61"/>
      <c r="G2493" s="62">
        <f t="shared" si="250"/>
        <v>0</v>
      </c>
      <c r="O2493" s="17"/>
    </row>
    <row r="2494" ht="11.25" customHeight="1">
      <c r="A2494" s="19"/>
      <c r="B2494" s="57" t="s">
        <v>4702</v>
      </c>
      <c r="C2494" s="58" t="s">
        <v>4703</v>
      </c>
      <c r="D2494" s="59" t="s">
        <v>100</v>
      </c>
      <c r="E2494" s="60">
        <v>1.0</v>
      </c>
      <c r="F2494" s="61"/>
      <c r="G2494" s="62">
        <f t="shared" si="250"/>
        <v>0</v>
      </c>
      <c r="O2494" s="17"/>
    </row>
    <row r="2495" ht="11.25" customHeight="1">
      <c r="A2495" s="19"/>
      <c r="B2495" s="57" t="s">
        <v>4704</v>
      </c>
      <c r="C2495" s="58" t="s">
        <v>4705</v>
      </c>
      <c r="D2495" s="59" t="s">
        <v>100</v>
      </c>
      <c r="E2495" s="60">
        <v>1.0</v>
      </c>
      <c r="F2495" s="61"/>
      <c r="G2495" s="62">
        <f t="shared" si="250"/>
        <v>0</v>
      </c>
      <c r="O2495" s="17"/>
    </row>
    <row r="2496" ht="11.25" customHeight="1">
      <c r="A2496" s="19"/>
      <c r="B2496" s="57" t="s">
        <v>4706</v>
      </c>
      <c r="C2496" s="58" t="s">
        <v>4707</v>
      </c>
      <c r="D2496" s="59" t="s">
        <v>100</v>
      </c>
      <c r="E2496" s="60">
        <v>1.0</v>
      </c>
      <c r="F2496" s="61"/>
      <c r="G2496" s="62">
        <f t="shared" si="250"/>
        <v>0</v>
      </c>
      <c r="O2496" s="17"/>
    </row>
    <row r="2497" ht="11.25" customHeight="1">
      <c r="A2497" s="19"/>
      <c r="B2497" s="57" t="s">
        <v>4708</v>
      </c>
      <c r="C2497" s="58" t="s">
        <v>4709</v>
      </c>
      <c r="D2497" s="59" t="s">
        <v>100</v>
      </c>
      <c r="E2497" s="60">
        <v>1.0</v>
      </c>
      <c r="F2497" s="61"/>
      <c r="G2497" s="62">
        <f t="shared" si="250"/>
        <v>0</v>
      </c>
      <c r="O2497" s="17"/>
    </row>
    <row r="2498" ht="11.25" customHeight="1">
      <c r="A2498" s="19"/>
      <c r="B2498" s="57" t="s">
        <v>4710</v>
      </c>
      <c r="C2498" s="58" t="s">
        <v>4711</v>
      </c>
      <c r="D2498" s="59" t="s">
        <v>100</v>
      </c>
      <c r="E2498" s="60">
        <v>1.0</v>
      </c>
      <c r="F2498" s="61"/>
      <c r="G2498" s="62">
        <f t="shared" si="250"/>
        <v>0</v>
      </c>
      <c r="O2498" s="17"/>
    </row>
    <row r="2499" ht="11.25" customHeight="1">
      <c r="A2499" s="19"/>
      <c r="B2499" s="57" t="s">
        <v>4712</v>
      </c>
      <c r="C2499" s="58" t="s">
        <v>4713</v>
      </c>
      <c r="D2499" s="59" t="s">
        <v>100</v>
      </c>
      <c r="E2499" s="60">
        <v>1.0</v>
      </c>
      <c r="F2499" s="61"/>
      <c r="G2499" s="62">
        <f t="shared" si="250"/>
        <v>0</v>
      </c>
      <c r="O2499" s="17"/>
    </row>
    <row r="2500" ht="11.25" customHeight="1">
      <c r="A2500" s="19"/>
      <c r="B2500" s="57" t="s">
        <v>4714</v>
      </c>
      <c r="C2500" s="58" t="s">
        <v>4715</v>
      </c>
      <c r="D2500" s="59" t="s">
        <v>100</v>
      </c>
      <c r="E2500" s="60">
        <v>1.0</v>
      </c>
      <c r="F2500" s="61"/>
      <c r="G2500" s="62">
        <f t="shared" si="250"/>
        <v>0</v>
      </c>
      <c r="O2500" s="17"/>
    </row>
    <row r="2501" ht="11.25" customHeight="1">
      <c r="A2501" s="19"/>
      <c r="B2501" s="57" t="s">
        <v>4716</v>
      </c>
      <c r="C2501" s="58" t="s">
        <v>4717</v>
      </c>
      <c r="D2501" s="59" t="s">
        <v>100</v>
      </c>
      <c r="E2501" s="60">
        <v>1.0</v>
      </c>
      <c r="F2501" s="61"/>
      <c r="G2501" s="62">
        <f t="shared" si="250"/>
        <v>0</v>
      </c>
      <c r="O2501" s="17"/>
    </row>
    <row r="2502" ht="11.25" customHeight="1">
      <c r="A2502" s="19"/>
      <c r="B2502" s="57" t="s">
        <v>4718</v>
      </c>
      <c r="C2502" s="58" t="s">
        <v>4719</v>
      </c>
      <c r="D2502" s="59" t="s">
        <v>100</v>
      </c>
      <c r="E2502" s="60">
        <v>1.0</v>
      </c>
      <c r="F2502" s="61"/>
      <c r="G2502" s="62">
        <f t="shared" si="250"/>
        <v>0</v>
      </c>
      <c r="O2502" s="17"/>
    </row>
    <row r="2503" ht="11.25" customHeight="1">
      <c r="A2503" s="19"/>
      <c r="B2503" s="57" t="s">
        <v>4720</v>
      </c>
      <c r="C2503" s="58" t="s">
        <v>4721</v>
      </c>
      <c r="D2503" s="59" t="s">
        <v>100</v>
      </c>
      <c r="E2503" s="60">
        <v>1.0</v>
      </c>
      <c r="F2503" s="61"/>
      <c r="G2503" s="62">
        <f t="shared" si="250"/>
        <v>0</v>
      </c>
      <c r="O2503" s="17"/>
    </row>
    <row r="2504" ht="11.25" customHeight="1">
      <c r="A2504" s="19"/>
      <c r="B2504" s="57" t="s">
        <v>4722</v>
      </c>
      <c r="C2504" s="58" t="s">
        <v>4723</v>
      </c>
      <c r="D2504" s="59" t="s">
        <v>100</v>
      </c>
      <c r="E2504" s="60">
        <v>1.0</v>
      </c>
      <c r="F2504" s="61"/>
      <c r="G2504" s="62">
        <f t="shared" si="250"/>
        <v>0</v>
      </c>
      <c r="O2504" s="17"/>
    </row>
    <row r="2505" ht="11.25" customHeight="1">
      <c r="A2505" s="19"/>
      <c r="B2505" s="57" t="s">
        <v>4724</v>
      </c>
      <c r="C2505" s="58" t="s">
        <v>4725</v>
      </c>
      <c r="D2505" s="59" t="s">
        <v>100</v>
      </c>
      <c r="E2505" s="60">
        <v>1.0</v>
      </c>
      <c r="F2505" s="61"/>
      <c r="G2505" s="62">
        <f t="shared" si="250"/>
        <v>0</v>
      </c>
      <c r="O2505" s="17"/>
    </row>
    <row r="2506" ht="11.25" customHeight="1">
      <c r="A2506" s="19"/>
      <c r="B2506" s="57" t="s">
        <v>4726</v>
      </c>
      <c r="C2506" s="58" t="s">
        <v>4727</v>
      </c>
      <c r="D2506" s="59" t="s">
        <v>100</v>
      </c>
      <c r="E2506" s="60">
        <v>1.0</v>
      </c>
      <c r="F2506" s="61"/>
      <c r="G2506" s="62">
        <f t="shared" si="250"/>
        <v>0</v>
      </c>
      <c r="O2506" s="17"/>
    </row>
    <row r="2507" ht="11.25" customHeight="1">
      <c r="A2507" s="19"/>
      <c r="B2507" s="57" t="s">
        <v>4728</v>
      </c>
      <c r="C2507" s="58" t="s">
        <v>4729</v>
      </c>
      <c r="D2507" s="59" t="s">
        <v>100</v>
      </c>
      <c r="E2507" s="60">
        <v>1.0</v>
      </c>
      <c r="F2507" s="61"/>
      <c r="G2507" s="62">
        <f t="shared" si="250"/>
        <v>0</v>
      </c>
      <c r="O2507" s="17"/>
    </row>
    <row r="2508" ht="11.25" customHeight="1">
      <c r="A2508" s="19"/>
      <c r="B2508" s="57" t="s">
        <v>4730</v>
      </c>
      <c r="C2508" s="58" t="s">
        <v>4731</v>
      </c>
      <c r="D2508" s="59" t="s">
        <v>100</v>
      </c>
      <c r="E2508" s="60">
        <v>3.0</v>
      </c>
      <c r="F2508" s="61"/>
      <c r="G2508" s="62">
        <f t="shared" si="250"/>
        <v>0</v>
      </c>
      <c r="O2508" s="17"/>
    </row>
    <row r="2509" ht="11.25" customHeight="1">
      <c r="A2509" s="19"/>
      <c r="B2509" s="57" t="s">
        <v>4732</v>
      </c>
      <c r="C2509" s="58" t="s">
        <v>4733</v>
      </c>
      <c r="D2509" s="59" t="s">
        <v>100</v>
      </c>
      <c r="E2509" s="60">
        <v>2.0</v>
      </c>
      <c r="F2509" s="61"/>
      <c r="G2509" s="62">
        <f t="shared" si="250"/>
        <v>0</v>
      </c>
      <c r="O2509" s="17"/>
    </row>
    <row r="2510" ht="11.25" customHeight="1">
      <c r="A2510" s="19"/>
      <c r="B2510" s="57" t="s">
        <v>4734</v>
      </c>
      <c r="C2510" s="58" t="s">
        <v>4735</v>
      </c>
      <c r="D2510" s="59" t="s">
        <v>100</v>
      </c>
      <c r="E2510" s="60">
        <v>1.0</v>
      </c>
      <c r="F2510" s="61"/>
      <c r="G2510" s="62">
        <f t="shared" si="250"/>
        <v>0</v>
      </c>
      <c r="O2510" s="17"/>
    </row>
    <row r="2511" ht="11.25" customHeight="1">
      <c r="A2511" s="19"/>
      <c r="B2511" s="57" t="s">
        <v>4736</v>
      </c>
      <c r="C2511" s="58" t="s">
        <v>4737</v>
      </c>
      <c r="D2511" s="59" t="s">
        <v>100</v>
      </c>
      <c r="E2511" s="60">
        <v>1.0</v>
      </c>
      <c r="F2511" s="61"/>
      <c r="G2511" s="62">
        <f t="shared" si="250"/>
        <v>0</v>
      </c>
      <c r="O2511" s="17"/>
    </row>
    <row r="2512" ht="11.25" customHeight="1">
      <c r="A2512" s="19"/>
      <c r="B2512" s="57" t="s">
        <v>4738</v>
      </c>
      <c r="C2512" s="58" t="s">
        <v>4739</v>
      </c>
      <c r="D2512" s="59" t="s">
        <v>100</v>
      </c>
      <c r="E2512" s="60">
        <v>1.0</v>
      </c>
      <c r="F2512" s="61"/>
      <c r="G2512" s="62">
        <f t="shared" si="250"/>
        <v>0</v>
      </c>
      <c r="O2512" s="17"/>
    </row>
    <row r="2513" ht="11.25" customHeight="1">
      <c r="A2513" s="19"/>
      <c r="B2513" s="57" t="s">
        <v>4740</v>
      </c>
      <c r="C2513" s="58" t="s">
        <v>4741</v>
      </c>
      <c r="D2513" s="59" t="s">
        <v>100</v>
      </c>
      <c r="E2513" s="60">
        <v>1.0</v>
      </c>
      <c r="F2513" s="61"/>
      <c r="G2513" s="62">
        <f t="shared" si="250"/>
        <v>0</v>
      </c>
      <c r="O2513" s="17"/>
    </row>
    <row r="2514" ht="11.25" customHeight="1">
      <c r="A2514" s="19"/>
      <c r="B2514" s="57" t="s">
        <v>4742</v>
      </c>
      <c r="C2514" s="58" t="s">
        <v>4743</v>
      </c>
      <c r="D2514" s="59" t="s">
        <v>100</v>
      </c>
      <c r="E2514" s="60">
        <v>1.0</v>
      </c>
      <c r="F2514" s="61"/>
      <c r="G2514" s="62">
        <f t="shared" si="250"/>
        <v>0</v>
      </c>
      <c r="O2514" s="17"/>
    </row>
    <row r="2515" ht="11.25" customHeight="1">
      <c r="A2515" s="19"/>
      <c r="B2515" s="57" t="s">
        <v>4744</v>
      </c>
      <c r="C2515" s="58" t="s">
        <v>4745</v>
      </c>
      <c r="D2515" s="59" t="s">
        <v>100</v>
      </c>
      <c r="E2515" s="60">
        <v>1.0</v>
      </c>
      <c r="F2515" s="61"/>
      <c r="G2515" s="62">
        <f t="shared" si="250"/>
        <v>0</v>
      </c>
      <c r="O2515" s="17"/>
    </row>
    <row r="2516" ht="11.25" customHeight="1">
      <c r="A2516" s="19"/>
      <c r="B2516" s="57" t="s">
        <v>4746</v>
      </c>
      <c r="C2516" s="58" t="s">
        <v>4747</v>
      </c>
      <c r="D2516" s="59" t="s">
        <v>100</v>
      </c>
      <c r="E2516" s="60">
        <v>1.0</v>
      </c>
      <c r="F2516" s="61"/>
      <c r="G2516" s="62">
        <f t="shared" si="250"/>
        <v>0</v>
      </c>
      <c r="O2516" s="17"/>
    </row>
    <row r="2517" ht="11.25" customHeight="1">
      <c r="A2517" s="19"/>
      <c r="B2517" s="57" t="s">
        <v>4748</v>
      </c>
      <c r="C2517" s="58" t="s">
        <v>4749</v>
      </c>
      <c r="D2517" s="59" t="s">
        <v>100</v>
      </c>
      <c r="E2517" s="60">
        <v>1.0</v>
      </c>
      <c r="F2517" s="61"/>
      <c r="G2517" s="62">
        <f t="shared" si="250"/>
        <v>0</v>
      </c>
      <c r="O2517" s="17"/>
    </row>
    <row r="2518" ht="11.25" customHeight="1">
      <c r="A2518" s="19"/>
      <c r="B2518" s="57" t="s">
        <v>4750</v>
      </c>
      <c r="C2518" s="58" t="s">
        <v>4751</v>
      </c>
      <c r="D2518" s="59" t="s">
        <v>100</v>
      </c>
      <c r="E2518" s="60">
        <v>2.0</v>
      </c>
      <c r="F2518" s="61"/>
      <c r="G2518" s="62">
        <f t="shared" si="250"/>
        <v>0</v>
      </c>
      <c r="O2518" s="17"/>
    </row>
    <row r="2519" ht="11.25" customHeight="1">
      <c r="A2519" s="19"/>
      <c r="B2519" s="57" t="s">
        <v>4752</v>
      </c>
      <c r="C2519" s="58" t="s">
        <v>4753</v>
      </c>
      <c r="D2519" s="59" t="s">
        <v>100</v>
      </c>
      <c r="E2519" s="60">
        <v>1.0</v>
      </c>
      <c r="F2519" s="61"/>
      <c r="G2519" s="62">
        <f t="shared" si="250"/>
        <v>0</v>
      </c>
      <c r="O2519" s="17"/>
    </row>
    <row r="2520" ht="11.25" customHeight="1">
      <c r="A2520" s="19"/>
      <c r="B2520" s="57" t="s">
        <v>4754</v>
      </c>
      <c r="C2520" s="58" t="s">
        <v>4755</v>
      </c>
      <c r="D2520" s="59" t="s">
        <v>100</v>
      </c>
      <c r="E2520" s="60">
        <v>2.0</v>
      </c>
      <c r="F2520" s="61"/>
      <c r="G2520" s="62">
        <f t="shared" si="250"/>
        <v>0</v>
      </c>
      <c r="O2520" s="17"/>
    </row>
    <row r="2521" ht="11.25" customHeight="1">
      <c r="A2521" s="19"/>
      <c r="B2521" s="57" t="s">
        <v>4756</v>
      </c>
      <c r="C2521" s="58" t="s">
        <v>4757</v>
      </c>
      <c r="D2521" s="59" t="s">
        <v>100</v>
      </c>
      <c r="E2521" s="60">
        <v>1.0</v>
      </c>
      <c r="F2521" s="61"/>
      <c r="G2521" s="62">
        <f t="shared" si="250"/>
        <v>0</v>
      </c>
      <c r="O2521" s="17"/>
    </row>
    <row r="2522" ht="11.25" customHeight="1">
      <c r="A2522" s="19"/>
      <c r="B2522" s="57" t="s">
        <v>4758</v>
      </c>
      <c r="C2522" s="58" t="s">
        <v>4759</v>
      </c>
      <c r="D2522" s="59" t="s">
        <v>100</v>
      </c>
      <c r="E2522" s="60">
        <v>1.0</v>
      </c>
      <c r="F2522" s="61"/>
      <c r="G2522" s="62">
        <f t="shared" si="250"/>
        <v>0</v>
      </c>
      <c r="O2522" s="17"/>
    </row>
    <row r="2523" ht="11.25" customHeight="1">
      <c r="A2523" s="19"/>
      <c r="B2523" s="57" t="s">
        <v>4760</v>
      </c>
      <c r="C2523" s="58" t="s">
        <v>4761</v>
      </c>
      <c r="D2523" s="59" t="s">
        <v>100</v>
      </c>
      <c r="E2523" s="60">
        <v>1.0</v>
      </c>
      <c r="F2523" s="61"/>
      <c r="G2523" s="62">
        <f t="shared" si="250"/>
        <v>0</v>
      </c>
      <c r="O2523" s="17"/>
    </row>
    <row r="2524" ht="11.25" customHeight="1">
      <c r="A2524" s="19"/>
      <c r="B2524" s="57" t="s">
        <v>4762</v>
      </c>
      <c r="C2524" s="58" t="s">
        <v>4763</v>
      </c>
      <c r="D2524" s="59" t="s">
        <v>100</v>
      </c>
      <c r="E2524" s="60">
        <v>1.0</v>
      </c>
      <c r="F2524" s="61"/>
      <c r="G2524" s="62">
        <f t="shared" si="250"/>
        <v>0</v>
      </c>
      <c r="O2524" s="17"/>
    </row>
    <row r="2525" ht="11.25" customHeight="1">
      <c r="A2525" s="19"/>
      <c r="B2525" s="57" t="s">
        <v>4764</v>
      </c>
      <c r="C2525" s="58" t="s">
        <v>4765</v>
      </c>
      <c r="D2525" s="59" t="s">
        <v>100</v>
      </c>
      <c r="E2525" s="60">
        <v>1.0</v>
      </c>
      <c r="F2525" s="61"/>
      <c r="G2525" s="62">
        <f t="shared" si="250"/>
        <v>0</v>
      </c>
      <c r="O2525" s="17"/>
    </row>
    <row r="2526" ht="11.25" customHeight="1">
      <c r="A2526" s="19"/>
      <c r="B2526" s="57" t="s">
        <v>4766</v>
      </c>
      <c r="C2526" s="58" t="s">
        <v>4767</v>
      </c>
      <c r="D2526" s="59" t="s">
        <v>100</v>
      </c>
      <c r="E2526" s="60">
        <v>2.0</v>
      </c>
      <c r="F2526" s="61"/>
      <c r="G2526" s="62">
        <f t="shared" si="250"/>
        <v>0</v>
      </c>
      <c r="O2526" s="17"/>
    </row>
    <row r="2527" ht="11.25" customHeight="1">
      <c r="A2527" s="19"/>
      <c r="B2527" s="57" t="s">
        <v>4768</v>
      </c>
      <c r="C2527" s="58" t="s">
        <v>4769</v>
      </c>
      <c r="D2527" s="59" t="s">
        <v>100</v>
      </c>
      <c r="E2527" s="60">
        <v>2.0</v>
      </c>
      <c r="F2527" s="61"/>
      <c r="G2527" s="62">
        <f t="shared" si="250"/>
        <v>0</v>
      </c>
      <c r="O2527" s="17"/>
    </row>
    <row r="2528" ht="11.25" customHeight="1">
      <c r="A2528" s="19"/>
      <c r="B2528" s="57" t="s">
        <v>4770</v>
      </c>
      <c r="C2528" s="58" t="s">
        <v>4771</v>
      </c>
      <c r="D2528" s="59" t="s">
        <v>100</v>
      </c>
      <c r="E2528" s="60">
        <v>1.0</v>
      </c>
      <c r="F2528" s="61"/>
      <c r="G2528" s="62">
        <f t="shared" si="250"/>
        <v>0</v>
      </c>
      <c r="O2528" s="17"/>
    </row>
    <row r="2529" ht="11.25" customHeight="1">
      <c r="A2529" s="19"/>
      <c r="B2529" s="57" t="s">
        <v>4772</v>
      </c>
      <c r="C2529" s="58" t="s">
        <v>4773</v>
      </c>
      <c r="D2529" s="59" t="s">
        <v>100</v>
      </c>
      <c r="E2529" s="60">
        <v>2.0</v>
      </c>
      <c r="F2529" s="61"/>
      <c r="G2529" s="62">
        <f t="shared" si="250"/>
        <v>0</v>
      </c>
      <c r="O2529" s="17"/>
    </row>
    <row r="2530" ht="11.25" customHeight="1">
      <c r="A2530" s="19"/>
      <c r="B2530" s="57" t="s">
        <v>4774</v>
      </c>
      <c r="C2530" s="58" t="s">
        <v>4775</v>
      </c>
      <c r="D2530" s="59" t="s">
        <v>100</v>
      </c>
      <c r="E2530" s="60">
        <v>1.0</v>
      </c>
      <c r="F2530" s="61"/>
      <c r="G2530" s="62">
        <f t="shared" si="250"/>
        <v>0</v>
      </c>
      <c r="O2530" s="17"/>
    </row>
    <row r="2531" ht="11.25" customHeight="1">
      <c r="A2531" s="19"/>
      <c r="B2531" s="57" t="s">
        <v>4776</v>
      </c>
      <c r="C2531" s="58" t="s">
        <v>4777</v>
      </c>
      <c r="D2531" s="59" t="s">
        <v>100</v>
      </c>
      <c r="E2531" s="60">
        <v>1.0</v>
      </c>
      <c r="F2531" s="61"/>
      <c r="G2531" s="62">
        <f t="shared" si="250"/>
        <v>0</v>
      </c>
      <c r="O2531" s="17"/>
    </row>
    <row r="2532" ht="11.25" customHeight="1">
      <c r="A2532" s="19"/>
      <c r="B2532" s="57" t="s">
        <v>4778</v>
      </c>
      <c r="C2532" s="58" t="s">
        <v>4779</v>
      </c>
      <c r="D2532" s="59" t="s">
        <v>100</v>
      </c>
      <c r="E2532" s="60">
        <v>1.0</v>
      </c>
      <c r="F2532" s="61"/>
      <c r="G2532" s="62">
        <f t="shared" si="250"/>
        <v>0</v>
      </c>
      <c r="O2532" s="17"/>
    </row>
    <row r="2533" ht="11.25" customHeight="1">
      <c r="A2533" s="19"/>
      <c r="B2533" s="57" t="s">
        <v>4780</v>
      </c>
      <c r="C2533" s="58" t="s">
        <v>4781</v>
      </c>
      <c r="D2533" s="59" t="s">
        <v>100</v>
      </c>
      <c r="E2533" s="60">
        <v>2.0</v>
      </c>
      <c r="F2533" s="61"/>
      <c r="G2533" s="62">
        <f t="shared" si="250"/>
        <v>0</v>
      </c>
      <c r="O2533" s="17"/>
    </row>
    <row r="2534" ht="11.25" customHeight="1">
      <c r="A2534" s="19"/>
      <c r="B2534" s="57" t="s">
        <v>4782</v>
      </c>
      <c r="C2534" s="58" t="s">
        <v>4783</v>
      </c>
      <c r="D2534" s="59" t="s">
        <v>100</v>
      </c>
      <c r="E2534" s="60">
        <v>2.0</v>
      </c>
      <c r="F2534" s="61"/>
      <c r="G2534" s="62">
        <f t="shared" si="250"/>
        <v>0</v>
      </c>
      <c r="O2534" s="17"/>
    </row>
    <row r="2535" ht="11.25" customHeight="1">
      <c r="A2535" s="19"/>
      <c r="B2535" s="57" t="s">
        <v>4784</v>
      </c>
      <c r="C2535" s="58" t="s">
        <v>4785</v>
      </c>
      <c r="D2535" s="59" t="s">
        <v>100</v>
      </c>
      <c r="E2535" s="60">
        <v>3.0</v>
      </c>
      <c r="F2535" s="61"/>
      <c r="G2535" s="62">
        <f t="shared" si="250"/>
        <v>0</v>
      </c>
      <c r="O2535" s="17"/>
    </row>
    <row r="2536" ht="11.25" customHeight="1">
      <c r="A2536" s="19"/>
      <c r="B2536" s="57" t="s">
        <v>4786</v>
      </c>
      <c r="C2536" s="58" t="s">
        <v>4787</v>
      </c>
      <c r="D2536" s="59" t="s">
        <v>100</v>
      </c>
      <c r="E2536" s="60">
        <v>1.0</v>
      </c>
      <c r="F2536" s="61"/>
      <c r="G2536" s="62">
        <f t="shared" si="250"/>
        <v>0</v>
      </c>
      <c r="O2536" s="17"/>
    </row>
    <row r="2537" ht="11.25" customHeight="1">
      <c r="A2537" s="19"/>
      <c r="B2537" s="57" t="s">
        <v>4788</v>
      </c>
      <c r="C2537" s="58" t="s">
        <v>4789</v>
      </c>
      <c r="D2537" s="59" t="s">
        <v>100</v>
      </c>
      <c r="E2537" s="60">
        <v>2.0</v>
      </c>
      <c r="F2537" s="61"/>
      <c r="G2537" s="62">
        <f t="shared" si="250"/>
        <v>0</v>
      </c>
      <c r="O2537" s="17"/>
    </row>
    <row r="2538" ht="11.25" customHeight="1">
      <c r="A2538" s="19"/>
      <c r="B2538" s="57" t="s">
        <v>4790</v>
      </c>
      <c r="C2538" s="58" t="s">
        <v>4791</v>
      </c>
      <c r="D2538" s="59" t="s">
        <v>100</v>
      </c>
      <c r="E2538" s="60">
        <v>1.0</v>
      </c>
      <c r="F2538" s="61"/>
      <c r="G2538" s="62">
        <f t="shared" si="250"/>
        <v>0</v>
      </c>
      <c r="O2538" s="17"/>
    </row>
    <row r="2539" ht="11.25" customHeight="1">
      <c r="A2539" s="19"/>
      <c r="B2539" s="57" t="s">
        <v>4792</v>
      </c>
      <c r="C2539" s="58" t="s">
        <v>4793</v>
      </c>
      <c r="D2539" s="59" t="s">
        <v>100</v>
      </c>
      <c r="E2539" s="60">
        <v>1.0</v>
      </c>
      <c r="F2539" s="61"/>
      <c r="G2539" s="62">
        <f t="shared" si="250"/>
        <v>0</v>
      </c>
      <c r="O2539" s="17"/>
    </row>
    <row r="2540" ht="11.25" customHeight="1">
      <c r="A2540" s="19"/>
      <c r="B2540" s="57" t="s">
        <v>4794</v>
      </c>
      <c r="C2540" s="58" t="s">
        <v>4795</v>
      </c>
      <c r="D2540" s="59" t="s">
        <v>100</v>
      </c>
      <c r="E2540" s="60">
        <v>1.0</v>
      </c>
      <c r="F2540" s="61"/>
      <c r="G2540" s="62">
        <f t="shared" si="250"/>
        <v>0</v>
      </c>
      <c r="O2540" s="17"/>
    </row>
    <row r="2541" ht="11.25" customHeight="1">
      <c r="A2541" s="19"/>
      <c r="B2541" s="57" t="s">
        <v>4796</v>
      </c>
      <c r="C2541" s="58" t="s">
        <v>4797</v>
      </c>
      <c r="D2541" s="59" t="s">
        <v>100</v>
      </c>
      <c r="E2541" s="60">
        <v>1.0</v>
      </c>
      <c r="F2541" s="61"/>
      <c r="G2541" s="62">
        <f t="shared" si="250"/>
        <v>0</v>
      </c>
      <c r="O2541" s="17"/>
    </row>
    <row r="2542" ht="11.25" customHeight="1">
      <c r="A2542" s="19"/>
      <c r="B2542" s="57" t="s">
        <v>4798</v>
      </c>
      <c r="C2542" s="58" t="s">
        <v>4799</v>
      </c>
      <c r="D2542" s="59" t="s">
        <v>100</v>
      </c>
      <c r="E2542" s="60">
        <v>1.0</v>
      </c>
      <c r="F2542" s="61"/>
      <c r="G2542" s="62">
        <f t="shared" si="250"/>
        <v>0</v>
      </c>
      <c r="O2542" s="17"/>
    </row>
    <row r="2543" ht="11.25" customHeight="1">
      <c r="A2543" s="19"/>
      <c r="B2543" s="57" t="s">
        <v>4800</v>
      </c>
      <c r="C2543" s="58" t="s">
        <v>4801</v>
      </c>
      <c r="D2543" s="59" t="s">
        <v>100</v>
      </c>
      <c r="E2543" s="60">
        <v>1.0</v>
      </c>
      <c r="F2543" s="61"/>
      <c r="G2543" s="62">
        <f t="shared" si="250"/>
        <v>0</v>
      </c>
      <c r="O2543" s="17"/>
    </row>
    <row r="2544" ht="11.25" customHeight="1">
      <c r="A2544" s="19"/>
      <c r="B2544" s="57" t="s">
        <v>4802</v>
      </c>
      <c r="C2544" s="58" t="s">
        <v>4803</v>
      </c>
      <c r="D2544" s="59" t="s">
        <v>100</v>
      </c>
      <c r="E2544" s="60">
        <v>1.0</v>
      </c>
      <c r="F2544" s="61"/>
      <c r="G2544" s="62">
        <f t="shared" si="250"/>
        <v>0</v>
      </c>
      <c r="O2544" s="17"/>
    </row>
    <row r="2545" ht="11.25" customHeight="1">
      <c r="A2545" s="19"/>
      <c r="B2545" s="57" t="s">
        <v>4804</v>
      </c>
      <c r="C2545" s="58" t="s">
        <v>4805</v>
      </c>
      <c r="D2545" s="59" t="s">
        <v>100</v>
      </c>
      <c r="E2545" s="60">
        <v>2.0</v>
      </c>
      <c r="F2545" s="61"/>
      <c r="G2545" s="62">
        <f t="shared" si="250"/>
        <v>0</v>
      </c>
      <c r="O2545" s="17"/>
    </row>
    <row r="2546" ht="11.25" customHeight="1">
      <c r="A2546" s="19"/>
      <c r="B2546" s="57" t="s">
        <v>4806</v>
      </c>
      <c r="C2546" s="58" t="s">
        <v>4807</v>
      </c>
      <c r="D2546" s="59" t="s">
        <v>100</v>
      </c>
      <c r="E2546" s="60">
        <v>1.0</v>
      </c>
      <c r="F2546" s="61"/>
      <c r="G2546" s="62">
        <f t="shared" si="250"/>
        <v>0</v>
      </c>
      <c r="O2546" s="17"/>
    </row>
    <row r="2547" ht="11.25" customHeight="1">
      <c r="A2547" s="19"/>
      <c r="B2547" s="57" t="s">
        <v>4808</v>
      </c>
      <c r="C2547" s="58" t="s">
        <v>4809</v>
      </c>
      <c r="D2547" s="59" t="s">
        <v>100</v>
      </c>
      <c r="E2547" s="60">
        <v>3.0</v>
      </c>
      <c r="F2547" s="61"/>
      <c r="G2547" s="62">
        <f t="shared" si="250"/>
        <v>0</v>
      </c>
      <c r="O2547" s="17"/>
    </row>
    <row r="2548" ht="11.25" customHeight="1">
      <c r="A2548" s="19"/>
      <c r="B2548" s="57" t="s">
        <v>4810</v>
      </c>
      <c r="C2548" s="58" t="s">
        <v>4811</v>
      </c>
      <c r="D2548" s="59" t="s">
        <v>100</v>
      </c>
      <c r="E2548" s="60">
        <v>2.0</v>
      </c>
      <c r="F2548" s="61"/>
      <c r="G2548" s="62">
        <f t="shared" si="250"/>
        <v>0</v>
      </c>
      <c r="O2548" s="17"/>
    </row>
    <row r="2549" ht="11.25" customHeight="1">
      <c r="A2549" s="19"/>
      <c r="B2549" s="57" t="s">
        <v>4812</v>
      </c>
      <c r="C2549" s="58" t="s">
        <v>4813</v>
      </c>
      <c r="D2549" s="59" t="s">
        <v>100</v>
      </c>
      <c r="E2549" s="60">
        <v>1.0</v>
      </c>
      <c r="F2549" s="61"/>
      <c r="G2549" s="62">
        <f t="shared" si="250"/>
        <v>0</v>
      </c>
      <c r="O2549" s="17"/>
    </row>
    <row r="2550" ht="11.25" customHeight="1">
      <c r="A2550" s="19"/>
      <c r="B2550" s="57" t="s">
        <v>4814</v>
      </c>
      <c r="C2550" s="58" t="s">
        <v>4815</v>
      </c>
      <c r="D2550" s="59" t="s">
        <v>100</v>
      </c>
      <c r="E2550" s="60">
        <v>1.0</v>
      </c>
      <c r="F2550" s="61"/>
      <c r="G2550" s="62">
        <f t="shared" si="250"/>
        <v>0</v>
      </c>
      <c r="O2550" s="17"/>
    </row>
    <row r="2551" ht="11.25" customHeight="1">
      <c r="A2551" s="19"/>
      <c r="B2551" s="57" t="s">
        <v>4816</v>
      </c>
      <c r="C2551" s="58" t="s">
        <v>4817</v>
      </c>
      <c r="D2551" s="59" t="s">
        <v>100</v>
      </c>
      <c r="E2551" s="60">
        <v>1.0</v>
      </c>
      <c r="F2551" s="61"/>
      <c r="G2551" s="62">
        <f t="shared" si="250"/>
        <v>0</v>
      </c>
      <c r="O2551" s="17"/>
    </row>
    <row r="2552" ht="11.25" customHeight="1">
      <c r="A2552" s="19"/>
      <c r="B2552" s="57" t="s">
        <v>4818</v>
      </c>
      <c r="C2552" s="58" t="s">
        <v>4819</v>
      </c>
      <c r="D2552" s="59" t="s">
        <v>100</v>
      </c>
      <c r="E2552" s="60">
        <v>1.0</v>
      </c>
      <c r="F2552" s="61"/>
      <c r="G2552" s="62">
        <f t="shared" si="250"/>
        <v>0</v>
      </c>
      <c r="O2552" s="17"/>
    </row>
    <row r="2553" ht="11.25" customHeight="1">
      <c r="A2553" s="19"/>
      <c r="B2553" s="57" t="s">
        <v>4820</v>
      </c>
      <c r="C2553" s="58" t="s">
        <v>4821</v>
      </c>
      <c r="D2553" s="59" t="s">
        <v>100</v>
      </c>
      <c r="E2553" s="60">
        <v>1.0</v>
      </c>
      <c r="F2553" s="61"/>
      <c r="G2553" s="62">
        <f t="shared" si="250"/>
        <v>0</v>
      </c>
      <c r="O2553" s="17"/>
    </row>
    <row r="2554" ht="11.25" customHeight="1">
      <c r="A2554" s="19"/>
      <c r="B2554" s="57" t="s">
        <v>4822</v>
      </c>
      <c r="C2554" s="58" t="s">
        <v>4823</v>
      </c>
      <c r="D2554" s="59" t="s">
        <v>100</v>
      </c>
      <c r="E2554" s="60">
        <v>1.0</v>
      </c>
      <c r="F2554" s="61"/>
      <c r="G2554" s="62">
        <f t="shared" si="250"/>
        <v>0</v>
      </c>
      <c r="O2554" s="17"/>
    </row>
    <row r="2555" ht="11.25" customHeight="1">
      <c r="A2555" s="19"/>
      <c r="B2555" s="57" t="s">
        <v>4824</v>
      </c>
      <c r="C2555" s="58" t="s">
        <v>4825</v>
      </c>
      <c r="D2555" s="59" t="s">
        <v>100</v>
      </c>
      <c r="E2555" s="60">
        <v>2.0</v>
      </c>
      <c r="F2555" s="61"/>
      <c r="G2555" s="62">
        <f t="shared" si="250"/>
        <v>0</v>
      </c>
      <c r="O2555" s="17"/>
    </row>
    <row r="2556" ht="11.25" customHeight="1">
      <c r="A2556" s="19"/>
      <c r="B2556" s="57" t="s">
        <v>4826</v>
      </c>
      <c r="C2556" s="58" t="s">
        <v>4827</v>
      </c>
      <c r="D2556" s="59" t="s">
        <v>100</v>
      </c>
      <c r="E2556" s="60">
        <v>1.0</v>
      </c>
      <c r="F2556" s="61"/>
      <c r="G2556" s="62">
        <f t="shared" si="250"/>
        <v>0</v>
      </c>
      <c r="O2556" s="17"/>
    </row>
    <row r="2557" ht="11.25" customHeight="1">
      <c r="A2557" s="19"/>
      <c r="B2557" s="57" t="s">
        <v>4828</v>
      </c>
      <c r="C2557" s="58" t="s">
        <v>4829</v>
      </c>
      <c r="D2557" s="59" t="s">
        <v>100</v>
      </c>
      <c r="E2557" s="60">
        <v>1.0</v>
      </c>
      <c r="F2557" s="61"/>
      <c r="G2557" s="62">
        <f t="shared" si="250"/>
        <v>0</v>
      </c>
      <c r="O2557" s="17"/>
    </row>
    <row r="2558" ht="11.25" customHeight="1">
      <c r="A2558" s="19"/>
      <c r="B2558" s="57" t="s">
        <v>4830</v>
      </c>
      <c r="C2558" s="58" t="s">
        <v>4831</v>
      </c>
      <c r="D2558" s="59" t="s">
        <v>100</v>
      </c>
      <c r="E2558" s="60">
        <v>1.0</v>
      </c>
      <c r="F2558" s="61"/>
      <c r="G2558" s="62">
        <f t="shared" si="250"/>
        <v>0</v>
      </c>
      <c r="O2558" s="17"/>
    </row>
    <row r="2559" ht="11.25" customHeight="1">
      <c r="A2559" s="19"/>
      <c r="B2559" s="57" t="s">
        <v>4832</v>
      </c>
      <c r="C2559" s="58" t="s">
        <v>4833</v>
      </c>
      <c r="D2559" s="59" t="s">
        <v>100</v>
      </c>
      <c r="E2559" s="60">
        <v>1.0</v>
      </c>
      <c r="F2559" s="61"/>
      <c r="G2559" s="62">
        <f t="shared" si="250"/>
        <v>0</v>
      </c>
      <c r="O2559" s="17"/>
    </row>
    <row r="2560" ht="11.25" customHeight="1">
      <c r="A2560" s="19"/>
      <c r="B2560" s="57" t="s">
        <v>4834</v>
      </c>
      <c r="C2560" s="58" t="s">
        <v>4835</v>
      </c>
      <c r="D2560" s="59" t="s">
        <v>100</v>
      </c>
      <c r="E2560" s="60">
        <v>1.0</v>
      </c>
      <c r="F2560" s="61"/>
      <c r="G2560" s="62">
        <f t="shared" si="250"/>
        <v>0</v>
      </c>
      <c r="O2560" s="17"/>
    </row>
    <row r="2561" ht="11.25" customHeight="1">
      <c r="A2561" s="19"/>
      <c r="B2561" s="57" t="s">
        <v>4836</v>
      </c>
      <c r="C2561" s="58" t="s">
        <v>4837</v>
      </c>
      <c r="D2561" s="59" t="s">
        <v>100</v>
      </c>
      <c r="E2561" s="60">
        <v>1.0</v>
      </c>
      <c r="F2561" s="61"/>
      <c r="G2561" s="62">
        <f t="shared" si="250"/>
        <v>0</v>
      </c>
      <c r="O2561" s="17"/>
    </row>
    <row r="2562" ht="11.25" customHeight="1">
      <c r="A2562" s="19"/>
      <c r="B2562" s="57" t="s">
        <v>4838</v>
      </c>
      <c r="C2562" s="58" t="s">
        <v>4839</v>
      </c>
      <c r="D2562" s="59" t="s">
        <v>100</v>
      </c>
      <c r="E2562" s="60">
        <v>1.0</v>
      </c>
      <c r="F2562" s="61"/>
      <c r="G2562" s="62">
        <f t="shared" si="250"/>
        <v>0</v>
      </c>
      <c r="O2562" s="17"/>
    </row>
    <row r="2563" ht="11.25" customHeight="1">
      <c r="A2563" s="19"/>
      <c r="B2563" s="57" t="s">
        <v>4840</v>
      </c>
      <c r="C2563" s="58" t="s">
        <v>4841</v>
      </c>
      <c r="D2563" s="59" t="s">
        <v>100</v>
      </c>
      <c r="E2563" s="60">
        <v>1.0</v>
      </c>
      <c r="F2563" s="61"/>
      <c r="G2563" s="62">
        <f t="shared" si="250"/>
        <v>0</v>
      </c>
      <c r="O2563" s="17"/>
    </row>
    <row r="2564" ht="11.25" customHeight="1">
      <c r="A2564" s="19"/>
      <c r="B2564" s="57" t="s">
        <v>4842</v>
      </c>
      <c r="C2564" s="58" t="s">
        <v>4843</v>
      </c>
      <c r="D2564" s="59" t="s">
        <v>100</v>
      </c>
      <c r="E2564" s="60">
        <v>1.0</v>
      </c>
      <c r="F2564" s="61"/>
      <c r="G2564" s="62">
        <f t="shared" si="250"/>
        <v>0</v>
      </c>
      <c r="O2564" s="17"/>
    </row>
    <row r="2565" ht="11.25" customHeight="1">
      <c r="A2565" s="19"/>
      <c r="B2565" s="57" t="s">
        <v>4844</v>
      </c>
      <c r="C2565" s="58" t="s">
        <v>4845</v>
      </c>
      <c r="D2565" s="59" t="s">
        <v>100</v>
      </c>
      <c r="E2565" s="60">
        <v>2.0</v>
      </c>
      <c r="F2565" s="61"/>
      <c r="G2565" s="62">
        <f t="shared" si="250"/>
        <v>0</v>
      </c>
      <c r="O2565" s="17"/>
    </row>
    <row r="2566" ht="11.25" customHeight="1">
      <c r="A2566" s="19"/>
      <c r="B2566" s="57" t="s">
        <v>4846</v>
      </c>
      <c r="C2566" s="58" t="s">
        <v>4847</v>
      </c>
      <c r="D2566" s="59" t="s">
        <v>100</v>
      </c>
      <c r="E2566" s="60">
        <v>1.0</v>
      </c>
      <c r="F2566" s="61"/>
      <c r="G2566" s="62">
        <f t="shared" si="250"/>
        <v>0</v>
      </c>
      <c r="O2566" s="17"/>
    </row>
    <row r="2567" ht="11.25" customHeight="1">
      <c r="A2567" s="19"/>
      <c r="B2567" s="57" t="s">
        <v>4848</v>
      </c>
      <c r="C2567" s="58" t="s">
        <v>4849</v>
      </c>
      <c r="D2567" s="59" t="s">
        <v>100</v>
      </c>
      <c r="E2567" s="60">
        <v>2.0</v>
      </c>
      <c r="F2567" s="61"/>
      <c r="G2567" s="62">
        <f t="shared" si="250"/>
        <v>0</v>
      </c>
      <c r="O2567" s="17"/>
    </row>
    <row r="2568" ht="11.25" customHeight="1">
      <c r="A2568" s="19"/>
      <c r="B2568" s="57" t="s">
        <v>4850</v>
      </c>
      <c r="C2568" s="58" t="s">
        <v>4851</v>
      </c>
      <c r="D2568" s="59" t="s">
        <v>100</v>
      </c>
      <c r="E2568" s="60">
        <v>1.0</v>
      </c>
      <c r="F2568" s="61"/>
      <c r="G2568" s="62">
        <f t="shared" si="250"/>
        <v>0</v>
      </c>
      <c r="O2568" s="17"/>
    </row>
    <row r="2569" ht="11.25" customHeight="1">
      <c r="A2569" s="19"/>
      <c r="B2569" s="57" t="s">
        <v>4852</v>
      </c>
      <c r="C2569" s="58" t="s">
        <v>4853</v>
      </c>
      <c r="D2569" s="59" t="s">
        <v>100</v>
      </c>
      <c r="E2569" s="60">
        <v>2.0</v>
      </c>
      <c r="F2569" s="61"/>
      <c r="G2569" s="62">
        <f t="shared" si="250"/>
        <v>0</v>
      </c>
      <c r="O2569" s="17"/>
    </row>
    <row r="2570" ht="11.25" customHeight="1">
      <c r="A2570" s="19"/>
      <c r="B2570" s="57" t="s">
        <v>4854</v>
      </c>
      <c r="C2570" s="58" t="s">
        <v>4855</v>
      </c>
      <c r="D2570" s="59" t="s">
        <v>100</v>
      </c>
      <c r="E2570" s="60">
        <v>1.0</v>
      </c>
      <c r="F2570" s="61"/>
      <c r="G2570" s="62">
        <f t="shared" si="250"/>
        <v>0</v>
      </c>
      <c r="O2570" s="17"/>
    </row>
    <row r="2571" ht="11.25" customHeight="1">
      <c r="A2571" s="19"/>
      <c r="B2571" s="57" t="s">
        <v>4856</v>
      </c>
      <c r="C2571" s="58" t="s">
        <v>4857</v>
      </c>
      <c r="D2571" s="59" t="s">
        <v>100</v>
      </c>
      <c r="E2571" s="60">
        <v>1.0</v>
      </c>
      <c r="F2571" s="61"/>
      <c r="G2571" s="62">
        <f t="shared" si="250"/>
        <v>0</v>
      </c>
      <c r="O2571" s="17"/>
    </row>
    <row r="2572" ht="11.25" customHeight="1">
      <c r="A2572" s="19"/>
      <c r="B2572" s="57" t="s">
        <v>4858</v>
      </c>
      <c r="C2572" s="58" t="s">
        <v>4859</v>
      </c>
      <c r="D2572" s="59" t="s">
        <v>100</v>
      </c>
      <c r="E2572" s="60">
        <v>1.0</v>
      </c>
      <c r="F2572" s="61"/>
      <c r="G2572" s="62">
        <f t="shared" si="250"/>
        <v>0</v>
      </c>
      <c r="O2572" s="17"/>
    </row>
    <row r="2573" ht="11.25" customHeight="1">
      <c r="A2573" s="19"/>
      <c r="B2573" s="57" t="s">
        <v>4860</v>
      </c>
      <c r="C2573" s="58" t="s">
        <v>4861</v>
      </c>
      <c r="D2573" s="59" t="s">
        <v>100</v>
      </c>
      <c r="E2573" s="60">
        <v>1.0</v>
      </c>
      <c r="F2573" s="61"/>
      <c r="G2573" s="62">
        <f t="shared" si="250"/>
        <v>0</v>
      </c>
      <c r="O2573" s="17"/>
    </row>
    <row r="2574" ht="11.25" customHeight="1">
      <c r="A2574" s="19"/>
      <c r="B2574" s="57" t="s">
        <v>4862</v>
      </c>
      <c r="C2574" s="58" t="s">
        <v>4863</v>
      </c>
      <c r="D2574" s="59" t="s">
        <v>100</v>
      </c>
      <c r="E2574" s="60">
        <v>1.0</v>
      </c>
      <c r="F2574" s="61"/>
      <c r="G2574" s="62">
        <f t="shared" si="250"/>
        <v>0</v>
      </c>
      <c r="O2574" s="17"/>
    </row>
    <row r="2575" ht="11.25" customHeight="1">
      <c r="A2575" s="19"/>
      <c r="B2575" s="57" t="s">
        <v>4864</v>
      </c>
      <c r="C2575" s="58" t="s">
        <v>4865</v>
      </c>
      <c r="D2575" s="59" t="s">
        <v>100</v>
      </c>
      <c r="E2575" s="60">
        <v>1.0</v>
      </c>
      <c r="F2575" s="61"/>
      <c r="G2575" s="62">
        <f t="shared" si="250"/>
        <v>0</v>
      </c>
      <c r="O2575" s="17"/>
    </row>
    <row r="2576" ht="11.25" customHeight="1">
      <c r="A2576" s="19"/>
      <c r="B2576" s="57" t="s">
        <v>4866</v>
      </c>
      <c r="C2576" s="58" t="s">
        <v>4867</v>
      </c>
      <c r="D2576" s="59" t="s">
        <v>100</v>
      </c>
      <c r="E2576" s="60">
        <v>1.0</v>
      </c>
      <c r="F2576" s="61"/>
      <c r="G2576" s="62">
        <f t="shared" si="250"/>
        <v>0</v>
      </c>
      <c r="O2576" s="17"/>
    </row>
    <row r="2577" ht="11.25" customHeight="1">
      <c r="A2577" s="19"/>
      <c r="B2577" s="57" t="s">
        <v>4868</v>
      </c>
      <c r="C2577" s="58" t="s">
        <v>4869</v>
      </c>
      <c r="D2577" s="59" t="s">
        <v>100</v>
      </c>
      <c r="E2577" s="60">
        <v>1.0</v>
      </c>
      <c r="F2577" s="61"/>
      <c r="G2577" s="62">
        <f t="shared" si="250"/>
        <v>0</v>
      </c>
      <c r="O2577" s="17"/>
    </row>
    <row r="2578" ht="11.25" customHeight="1">
      <c r="A2578" s="19"/>
      <c r="B2578" s="57" t="s">
        <v>4870</v>
      </c>
      <c r="C2578" s="58" t="s">
        <v>4871</v>
      </c>
      <c r="D2578" s="59" t="s">
        <v>100</v>
      </c>
      <c r="E2578" s="60">
        <v>1.0</v>
      </c>
      <c r="F2578" s="61"/>
      <c r="G2578" s="62">
        <f t="shared" si="250"/>
        <v>0</v>
      </c>
      <c r="O2578" s="17"/>
    </row>
    <row r="2579" ht="11.25" customHeight="1">
      <c r="A2579" s="19"/>
      <c r="B2579" s="57" t="s">
        <v>4872</v>
      </c>
      <c r="C2579" s="58" t="s">
        <v>4873</v>
      </c>
      <c r="D2579" s="59" t="s">
        <v>100</v>
      </c>
      <c r="E2579" s="60">
        <v>1.0</v>
      </c>
      <c r="F2579" s="61"/>
      <c r="G2579" s="62">
        <f t="shared" si="250"/>
        <v>0</v>
      </c>
      <c r="O2579" s="17"/>
    </row>
    <row r="2580" ht="11.25" customHeight="1">
      <c r="A2580" s="19"/>
      <c r="B2580" s="57" t="s">
        <v>4874</v>
      </c>
      <c r="C2580" s="58" t="s">
        <v>4875</v>
      </c>
      <c r="D2580" s="59" t="s">
        <v>100</v>
      </c>
      <c r="E2580" s="60">
        <v>1.0</v>
      </c>
      <c r="F2580" s="61"/>
      <c r="G2580" s="62">
        <f t="shared" si="250"/>
        <v>0</v>
      </c>
      <c r="O2580" s="17"/>
    </row>
    <row r="2581" ht="11.25" customHeight="1">
      <c r="A2581" s="19"/>
      <c r="B2581" s="57" t="s">
        <v>4876</v>
      </c>
      <c r="C2581" s="58" t="s">
        <v>4877</v>
      </c>
      <c r="D2581" s="59" t="s">
        <v>100</v>
      </c>
      <c r="E2581" s="60">
        <v>2.0</v>
      </c>
      <c r="F2581" s="61"/>
      <c r="G2581" s="62">
        <f t="shared" si="250"/>
        <v>0</v>
      </c>
      <c r="O2581" s="17"/>
    </row>
    <row r="2582" ht="11.25" customHeight="1">
      <c r="A2582" s="19"/>
      <c r="B2582" s="57" t="s">
        <v>4878</v>
      </c>
      <c r="C2582" s="58" t="s">
        <v>4879</v>
      </c>
      <c r="D2582" s="59" t="s">
        <v>100</v>
      </c>
      <c r="E2582" s="60">
        <v>1.0</v>
      </c>
      <c r="F2582" s="61"/>
      <c r="G2582" s="62">
        <f t="shared" si="250"/>
        <v>0</v>
      </c>
      <c r="O2582" s="17"/>
    </row>
    <row r="2583" ht="11.25" customHeight="1">
      <c r="A2583" s="19"/>
      <c r="B2583" s="57" t="s">
        <v>4880</v>
      </c>
      <c r="C2583" s="58" t="s">
        <v>4881</v>
      </c>
      <c r="D2583" s="59" t="s">
        <v>100</v>
      </c>
      <c r="E2583" s="60">
        <v>1.0</v>
      </c>
      <c r="F2583" s="61"/>
      <c r="G2583" s="62">
        <f t="shared" si="250"/>
        <v>0</v>
      </c>
      <c r="O2583" s="17"/>
    </row>
    <row r="2584" ht="11.25" customHeight="1">
      <c r="A2584" s="19"/>
      <c r="B2584" s="57" t="s">
        <v>4882</v>
      </c>
      <c r="C2584" s="58" t="s">
        <v>4883</v>
      </c>
      <c r="D2584" s="59" t="s">
        <v>100</v>
      </c>
      <c r="E2584" s="60">
        <v>1.0</v>
      </c>
      <c r="F2584" s="61"/>
      <c r="G2584" s="62">
        <f t="shared" si="250"/>
        <v>0</v>
      </c>
      <c r="O2584" s="17"/>
    </row>
    <row r="2585" ht="11.25" customHeight="1">
      <c r="A2585" s="19"/>
      <c r="B2585" s="57" t="s">
        <v>4884</v>
      </c>
      <c r="C2585" s="58" t="s">
        <v>4885</v>
      </c>
      <c r="D2585" s="59" t="s">
        <v>100</v>
      </c>
      <c r="E2585" s="60">
        <v>1.0</v>
      </c>
      <c r="F2585" s="61"/>
      <c r="G2585" s="62">
        <f t="shared" si="250"/>
        <v>0</v>
      </c>
      <c r="O2585" s="17"/>
    </row>
    <row r="2586" ht="11.25" customHeight="1">
      <c r="A2586" s="19"/>
      <c r="B2586" s="57" t="s">
        <v>4886</v>
      </c>
      <c r="C2586" s="58" t="s">
        <v>4887</v>
      </c>
      <c r="D2586" s="59" t="s">
        <v>100</v>
      </c>
      <c r="E2586" s="60">
        <v>1.0</v>
      </c>
      <c r="F2586" s="61"/>
      <c r="G2586" s="62">
        <f t="shared" si="250"/>
        <v>0</v>
      </c>
      <c r="O2586" s="17"/>
    </row>
    <row r="2587" ht="11.25" customHeight="1">
      <c r="A2587" s="19"/>
      <c r="B2587" s="57" t="s">
        <v>4688</v>
      </c>
      <c r="C2587" s="58" t="s">
        <v>4888</v>
      </c>
      <c r="D2587" s="59" t="s">
        <v>100</v>
      </c>
      <c r="E2587" s="60">
        <v>1.0</v>
      </c>
      <c r="F2587" s="61"/>
      <c r="G2587" s="62">
        <f t="shared" si="250"/>
        <v>0</v>
      </c>
      <c r="O2587" s="17"/>
    </row>
    <row r="2588" ht="11.25" customHeight="1">
      <c r="A2588" s="19"/>
      <c r="B2588" s="57" t="s">
        <v>4690</v>
      </c>
      <c r="C2588" s="58" t="s">
        <v>4889</v>
      </c>
      <c r="D2588" s="59" t="s">
        <v>100</v>
      </c>
      <c r="E2588" s="60">
        <v>1.0</v>
      </c>
      <c r="F2588" s="61"/>
      <c r="G2588" s="62">
        <f t="shared" si="250"/>
        <v>0</v>
      </c>
      <c r="O2588" s="17"/>
    </row>
    <row r="2589" ht="11.25" customHeight="1">
      <c r="A2589" s="19"/>
      <c r="B2589" s="57" t="s">
        <v>4692</v>
      </c>
      <c r="C2589" s="58" t="s">
        <v>4890</v>
      </c>
      <c r="D2589" s="59" t="s">
        <v>100</v>
      </c>
      <c r="E2589" s="60">
        <v>1.0</v>
      </c>
      <c r="F2589" s="61"/>
      <c r="G2589" s="62">
        <f t="shared" si="250"/>
        <v>0</v>
      </c>
      <c r="O2589" s="17"/>
    </row>
    <row r="2590" ht="11.25" customHeight="1">
      <c r="A2590" s="19"/>
      <c r="B2590" s="57" t="s">
        <v>4694</v>
      </c>
      <c r="C2590" s="58" t="s">
        <v>4891</v>
      </c>
      <c r="D2590" s="59" t="s">
        <v>100</v>
      </c>
      <c r="E2590" s="60">
        <v>1.0</v>
      </c>
      <c r="F2590" s="61"/>
      <c r="G2590" s="62">
        <f t="shared" si="250"/>
        <v>0</v>
      </c>
      <c r="O2590" s="17"/>
    </row>
    <row r="2591" ht="11.25" customHeight="1">
      <c r="A2591" s="19"/>
      <c r="B2591" s="57" t="s">
        <v>4696</v>
      </c>
      <c r="C2591" s="58" t="s">
        <v>4892</v>
      </c>
      <c r="D2591" s="59" t="s">
        <v>100</v>
      </c>
      <c r="E2591" s="60">
        <v>1.0</v>
      </c>
      <c r="F2591" s="61"/>
      <c r="G2591" s="62">
        <f t="shared" si="250"/>
        <v>0</v>
      </c>
      <c r="O2591" s="17"/>
    </row>
    <row r="2592" ht="11.25" customHeight="1">
      <c r="A2592" s="19"/>
      <c r="B2592" s="57" t="s">
        <v>4698</v>
      </c>
      <c r="C2592" s="58" t="s">
        <v>4893</v>
      </c>
      <c r="D2592" s="59" t="s">
        <v>100</v>
      </c>
      <c r="E2592" s="60">
        <v>1.0</v>
      </c>
      <c r="F2592" s="61"/>
      <c r="G2592" s="62">
        <f t="shared" si="250"/>
        <v>0</v>
      </c>
      <c r="O2592" s="17"/>
    </row>
    <row r="2593" ht="11.25" customHeight="1">
      <c r="A2593" s="19"/>
      <c r="B2593" s="57" t="s">
        <v>4700</v>
      </c>
      <c r="C2593" s="58" t="s">
        <v>4894</v>
      </c>
      <c r="D2593" s="59" t="s">
        <v>100</v>
      </c>
      <c r="E2593" s="60">
        <v>2.0</v>
      </c>
      <c r="F2593" s="61"/>
      <c r="G2593" s="62">
        <f t="shared" si="250"/>
        <v>0</v>
      </c>
      <c r="O2593" s="17"/>
    </row>
    <row r="2594" ht="11.25" customHeight="1">
      <c r="A2594" s="19"/>
      <c r="B2594" s="57" t="s">
        <v>4702</v>
      </c>
      <c r="C2594" s="58" t="s">
        <v>4895</v>
      </c>
      <c r="D2594" s="59" t="s">
        <v>100</v>
      </c>
      <c r="E2594" s="60">
        <v>1.0</v>
      </c>
      <c r="F2594" s="61"/>
      <c r="G2594" s="62">
        <f t="shared" si="250"/>
        <v>0</v>
      </c>
      <c r="O2594" s="17"/>
    </row>
    <row r="2595" ht="11.25" customHeight="1">
      <c r="A2595" s="19"/>
      <c r="B2595" s="57" t="s">
        <v>4704</v>
      </c>
      <c r="C2595" s="58" t="s">
        <v>4896</v>
      </c>
      <c r="D2595" s="59" t="s">
        <v>100</v>
      </c>
      <c r="E2595" s="60">
        <v>1.0</v>
      </c>
      <c r="F2595" s="61"/>
      <c r="G2595" s="62">
        <f t="shared" si="250"/>
        <v>0</v>
      </c>
      <c r="O2595" s="17"/>
    </row>
    <row r="2596" ht="11.25" customHeight="1">
      <c r="A2596" s="45"/>
      <c r="B2596" s="46" t="s">
        <v>4897</v>
      </c>
      <c r="C2596" s="47" t="s">
        <v>4898</v>
      </c>
      <c r="D2596" s="48"/>
      <c r="E2596" s="49"/>
      <c r="F2596" s="49"/>
      <c r="G2596" s="50">
        <f>SUM(G2597:G2621)</f>
        <v>0</v>
      </c>
      <c r="O2596" s="17"/>
    </row>
    <row r="2597" ht="11.25" customHeight="1">
      <c r="A2597" s="19"/>
      <c r="B2597" s="57" t="s">
        <v>4899</v>
      </c>
      <c r="C2597" s="58" t="s">
        <v>4900</v>
      </c>
      <c r="D2597" s="59" t="s">
        <v>100</v>
      </c>
      <c r="E2597" s="60">
        <v>2.0</v>
      </c>
      <c r="F2597" s="61"/>
      <c r="G2597" s="62">
        <f t="shared" ref="G2597:G2621" si="251">ROUND(E2597*F2597,2)</f>
        <v>0</v>
      </c>
      <c r="O2597" s="17"/>
    </row>
    <row r="2598" ht="11.25" customHeight="1">
      <c r="A2598" s="19"/>
      <c r="B2598" s="57" t="s">
        <v>4901</v>
      </c>
      <c r="C2598" s="58" t="s">
        <v>4902</v>
      </c>
      <c r="D2598" s="59" t="s">
        <v>100</v>
      </c>
      <c r="E2598" s="60">
        <v>2.0</v>
      </c>
      <c r="F2598" s="61"/>
      <c r="G2598" s="62">
        <f t="shared" si="251"/>
        <v>0</v>
      </c>
      <c r="O2598" s="17"/>
    </row>
    <row r="2599" ht="11.25" customHeight="1">
      <c r="A2599" s="19"/>
      <c r="B2599" s="57" t="s">
        <v>4903</v>
      </c>
      <c r="C2599" s="58" t="s">
        <v>4904</v>
      </c>
      <c r="D2599" s="59" t="s">
        <v>100</v>
      </c>
      <c r="E2599" s="60">
        <v>1.0</v>
      </c>
      <c r="F2599" s="61"/>
      <c r="G2599" s="62">
        <f t="shared" si="251"/>
        <v>0</v>
      </c>
      <c r="O2599" s="17"/>
    </row>
    <row r="2600" ht="11.25" customHeight="1">
      <c r="A2600" s="19"/>
      <c r="B2600" s="57" t="s">
        <v>4905</v>
      </c>
      <c r="C2600" s="58" t="s">
        <v>4906</v>
      </c>
      <c r="D2600" s="59" t="s">
        <v>100</v>
      </c>
      <c r="E2600" s="60">
        <v>1.0</v>
      </c>
      <c r="F2600" s="61"/>
      <c r="G2600" s="62">
        <f t="shared" si="251"/>
        <v>0</v>
      </c>
      <c r="O2600" s="17"/>
    </row>
    <row r="2601" ht="11.25" customHeight="1">
      <c r="A2601" s="19"/>
      <c r="B2601" s="57" t="s">
        <v>4907</v>
      </c>
      <c r="C2601" s="58" t="s">
        <v>4908</v>
      </c>
      <c r="D2601" s="59" t="s">
        <v>100</v>
      </c>
      <c r="E2601" s="60">
        <v>1.0</v>
      </c>
      <c r="F2601" s="61"/>
      <c r="G2601" s="62">
        <f t="shared" si="251"/>
        <v>0</v>
      </c>
      <c r="O2601" s="17"/>
    </row>
    <row r="2602" ht="11.25" customHeight="1">
      <c r="A2602" s="19"/>
      <c r="B2602" s="57" t="s">
        <v>4909</v>
      </c>
      <c r="C2602" s="58" t="s">
        <v>4910</v>
      </c>
      <c r="D2602" s="59" t="s">
        <v>100</v>
      </c>
      <c r="E2602" s="60">
        <v>1.0</v>
      </c>
      <c r="F2602" s="61"/>
      <c r="G2602" s="62">
        <f t="shared" si="251"/>
        <v>0</v>
      </c>
      <c r="O2602" s="17"/>
    </row>
    <row r="2603" ht="11.25" customHeight="1">
      <c r="A2603" s="19"/>
      <c r="B2603" s="57" t="s">
        <v>4911</v>
      </c>
      <c r="C2603" s="58" t="s">
        <v>4912</v>
      </c>
      <c r="D2603" s="59" t="s">
        <v>100</v>
      </c>
      <c r="E2603" s="60">
        <v>2.0</v>
      </c>
      <c r="F2603" s="61"/>
      <c r="G2603" s="62">
        <f t="shared" si="251"/>
        <v>0</v>
      </c>
      <c r="O2603" s="17"/>
    </row>
    <row r="2604" ht="11.25" customHeight="1">
      <c r="A2604" s="19"/>
      <c r="B2604" s="57" t="s">
        <v>4913</v>
      </c>
      <c r="C2604" s="58" t="s">
        <v>4914</v>
      </c>
      <c r="D2604" s="59" t="s">
        <v>100</v>
      </c>
      <c r="E2604" s="60">
        <v>1.0</v>
      </c>
      <c r="F2604" s="61"/>
      <c r="G2604" s="62">
        <f t="shared" si="251"/>
        <v>0</v>
      </c>
      <c r="O2604" s="17"/>
    </row>
    <row r="2605" ht="11.25" customHeight="1">
      <c r="A2605" s="19"/>
      <c r="B2605" s="57" t="s">
        <v>4915</v>
      </c>
      <c r="C2605" s="58" t="s">
        <v>4916</v>
      </c>
      <c r="D2605" s="59" t="s">
        <v>100</v>
      </c>
      <c r="E2605" s="60">
        <v>1.0</v>
      </c>
      <c r="F2605" s="61"/>
      <c r="G2605" s="62">
        <f t="shared" si="251"/>
        <v>0</v>
      </c>
      <c r="O2605" s="17"/>
    </row>
    <row r="2606" ht="11.25" customHeight="1">
      <c r="A2606" s="19"/>
      <c r="B2606" s="57" t="s">
        <v>4917</v>
      </c>
      <c r="C2606" s="58" t="s">
        <v>4918</v>
      </c>
      <c r="D2606" s="59" t="s">
        <v>100</v>
      </c>
      <c r="E2606" s="60">
        <v>1.0</v>
      </c>
      <c r="F2606" s="61"/>
      <c r="G2606" s="62">
        <f t="shared" si="251"/>
        <v>0</v>
      </c>
      <c r="O2606" s="17"/>
    </row>
    <row r="2607" ht="11.25" customHeight="1">
      <c r="A2607" s="19"/>
      <c r="B2607" s="57" t="s">
        <v>4919</v>
      </c>
      <c r="C2607" s="58" t="s">
        <v>4920</v>
      </c>
      <c r="D2607" s="59" t="s">
        <v>100</v>
      </c>
      <c r="E2607" s="60">
        <v>1.0</v>
      </c>
      <c r="F2607" s="61"/>
      <c r="G2607" s="62">
        <f t="shared" si="251"/>
        <v>0</v>
      </c>
      <c r="O2607" s="17"/>
    </row>
    <row r="2608" ht="11.25" customHeight="1">
      <c r="A2608" s="19"/>
      <c r="B2608" s="57" t="s">
        <v>4921</v>
      </c>
      <c r="C2608" s="58" t="s">
        <v>4922</v>
      </c>
      <c r="D2608" s="59" t="s">
        <v>100</v>
      </c>
      <c r="E2608" s="60">
        <v>2.0</v>
      </c>
      <c r="F2608" s="61"/>
      <c r="G2608" s="62">
        <f t="shared" si="251"/>
        <v>0</v>
      </c>
      <c r="O2608" s="17"/>
    </row>
    <row r="2609" ht="11.25" customHeight="1">
      <c r="A2609" s="19"/>
      <c r="B2609" s="57" t="s">
        <v>4923</v>
      </c>
      <c r="C2609" s="58" t="s">
        <v>4924</v>
      </c>
      <c r="D2609" s="59" t="s">
        <v>100</v>
      </c>
      <c r="E2609" s="60">
        <v>1.0</v>
      </c>
      <c r="F2609" s="61"/>
      <c r="G2609" s="62">
        <f t="shared" si="251"/>
        <v>0</v>
      </c>
      <c r="O2609" s="17"/>
    </row>
    <row r="2610" ht="11.25" customHeight="1">
      <c r="A2610" s="19"/>
      <c r="B2610" s="57" t="s">
        <v>4925</v>
      </c>
      <c r="C2610" s="58" t="s">
        <v>4926</v>
      </c>
      <c r="D2610" s="59" t="s">
        <v>100</v>
      </c>
      <c r="E2610" s="60">
        <v>1.0</v>
      </c>
      <c r="F2610" s="61"/>
      <c r="G2610" s="62">
        <f t="shared" si="251"/>
        <v>0</v>
      </c>
      <c r="O2610" s="17"/>
    </row>
    <row r="2611" ht="11.25" customHeight="1">
      <c r="A2611" s="19"/>
      <c r="B2611" s="57" t="s">
        <v>4927</v>
      </c>
      <c r="C2611" s="58" t="s">
        <v>4928</v>
      </c>
      <c r="D2611" s="59" t="s">
        <v>100</v>
      </c>
      <c r="E2611" s="60">
        <v>1.0</v>
      </c>
      <c r="F2611" s="61"/>
      <c r="G2611" s="62">
        <f t="shared" si="251"/>
        <v>0</v>
      </c>
      <c r="O2611" s="17"/>
    </row>
    <row r="2612" ht="11.25" customHeight="1">
      <c r="A2612" s="19"/>
      <c r="B2612" s="57" t="s">
        <v>4929</v>
      </c>
      <c r="C2612" s="58" t="s">
        <v>4930</v>
      </c>
      <c r="D2612" s="59" t="s">
        <v>100</v>
      </c>
      <c r="E2612" s="60">
        <v>1.0</v>
      </c>
      <c r="F2612" s="61"/>
      <c r="G2612" s="62">
        <f t="shared" si="251"/>
        <v>0</v>
      </c>
      <c r="O2612" s="17"/>
    </row>
    <row r="2613" ht="11.25" customHeight="1">
      <c r="A2613" s="19"/>
      <c r="B2613" s="57" t="s">
        <v>4931</v>
      </c>
      <c r="C2613" s="58" t="s">
        <v>4932</v>
      </c>
      <c r="D2613" s="59" t="s">
        <v>100</v>
      </c>
      <c r="E2613" s="60">
        <v>1.0</v>
      </c>
      <c r="F2613" s="61"/>
      <c r="G2613" s="62">
        <f t="shared" si="251"/>
        <v>0</v>
      </c>
      <c r="O2613" s="17"/>
    </row>
    <row r="2614" ht="11.25" customHeight="1">
      <c r="A2614" s="19"/>
      <c r="B2614" s="57" t="s">
        <v>4933</v>
      </c>
      <c r="C2614" s="58" t="s">
        <v>4934</v>
      </c>
      <c r="D2614" s="59" t="s">
        <v>100</v>
      </c>
      <c r="E2614" s="60">
        <v>1.0</v>
      </c>
      <c r="F2614" s="61"/>
      <c r="G2614" s="62">
        <f t="shared" si="251"/>
        <v>0</v>
      </c>
      <c r="O2614" s="17"/>
    </row>
    <row r="2615" ht="11.25" customHeight="1">
      <c r="A2615" s="19"/>
      <c r="B2615" s="57" t="s">
        <v>4935</v>
      </c>
      <c r="C2615" s="58" t="s">
        <v>4936</v>
      </c>
      <c r="D2615" s="59" t="s">
        <v>100</v>
      </c>
      <c r="E2615" s="60">
        <v>1.0</v>
      </c>
      <c r="F2615" s="61"/>
      <c r="G2615" s="62">
        <f t="shared" si="251"/>
        <v>0</v>
      </c>
      <c r="O2615" s="17"/>
    </row>
    <row r="2616" ht="11.25" customHeight="1">
      <c r="A2616" s="19"/>
      <c r="B2616" s="57" t="s">
        <v>4937</v>
      </c>
      <c r="C2616" s="58" t="s">
        <v>4938</v>
      </c>
      <c r="D2616" s="59" t="s">
        <v>100</v>
      </c>
      <c r="E2616" s="60">
        <v>1.0</v>
      </c>
      <c r="F2616" s="61"/>
      <c r="G2616" s="62">
        <f t="shared" si="251"/>
        <v>0</v>
      </c>
      <c r="O2616" s="17"/>
    </row>
    <row r="2617" ht="11.25" customHeight="1">
      <c r="A2617" s="19"/>
      <c r="B2617" s="57" t="s">
        <v>4939</v>
      </c>
      <c r="C2617" s="58" t="s">
        <v>4940</v>
      </c>
      <c r="D2617" s="59" t="s">
        <v>100</v>
      </c>
      <c r="E2617" s="60">
        <v>1.0</v>
      </c>
      <c r="F2617" s="61"/>
      <c r="G2617" s="62">
        <f t="shared" si="251"/>
        <v>0</v>
      </c>
      <c r="O2617" s="17"/>
    </row>
    <row r="2618" ht="11.25" customHeight="1">
      <c r="A2618" s="19"/>
      <c r="B2618" s="57" t="s">
        <v>4941</v>
      </c>
      <c r="C2618" s="58" t="s">
        <v>4942</v>
      </c>
      <c r="D2618" s="59" t="s">
        <v>100</v>
      </c>
      <c r="E2618" s="60">
        <v>1.0</v>
      </c>
      <c r="F2618" s="61"/>
      <c r="G2618" s="62">
        <f t="shared" si="251"/>
        <v>0</v>
      </c>
      <c r="O2618" s="17"/>
    </row>
    <row r="2619" ht="11.25" customHeight="1">
      <c r="A2619" s="19"/>
      <c r="B2619" s="57" t="s">
        <v>4943</v>
      </c>
      <c r="C2619" s="58" t="s">
        <v>4944</v>
      </c>
      <c r="D2619" s="59" t="s">
        <v>100</v>
      </c>
      <c r="E2619" s="60">
        <v>1.0</v>
      </c>
      <c r="F2619" s="61"/>
      <c r="G2619" s="62">
        <f t="shared" si="251"/>
        <v>0</v>
      </c>
      <c r="O2619" s="17"/>
    </row>
    <row r="2620" ht="11.25" customHeight="1">
      <c r="A2620" s="19"/>
      <c r="B2620" s="57" t="s">
        <v>4945</v>
      </c>
      <c r="C2620" s="58" t="s">
        <v>4946</v>
      </c>
      <c r="D2620" s="59" t="s">
        <v>100</v>
      </c>
      <c r="E2620" s="60">
        <v>1.0</v>
      </c>
      <c r="F2620" s="61"/>
      <c r="G2620" s="62">
        <f t="shared" si="251"/>
        <v>0</v>
      </c>
      <c r="O2620" s="17"/>
    </row>
    <row r="2621" ht="11.25" customHeight="1">
      <c r="A2621" s="19"/>
      <c r="B2621" s="57" t="s">
        <v>4947</v>
      </c>
      <c r="C2621" s="58" t="s">
        <v>4948</v>
      </c>
      <c r="D2621" s="59" t="s">
        <v>100</v>
      </c>
      <c r="E2621" s="60">
        <v>1.0</v>
      </c>
      <c r="F2621" s="61"/>
      <c r="G2621" s="62">
        <f t="shared" si="251"/>
        <v>0</v>
      </c>
      <c r="O2621" s="17"/>
    </row>
    <row r="2622" ht="11.25" customHeight="1">
      <c r="A2622" s="45"/>
      <c r="B2622" s="46" t="s">
        <v>4949</v>
      </c>
      <c r="C2622" s="47" t="s">
        <v>4950</v>
      </c>
      <c r="D2622" s="48"/>
      <c r="E2622" s="49"/>
      <c r="F2622" s="49"/>
      <c r="G2622" s="50">
        <f>SUM(G2623:G2646)</f>
        <v>0</v>
      </c>
      <c r="O2622" s="17"/>
    </row>
    <row r="2623" ht="11.25" customHeight="1">
      <c r="A2623" s="19"/>
      <c r="B2623" s="57" t="s">
        <v>4951</v>
      </c>
      <c r="C2623" s="58" t="s">
        <v>4952</v>
      </c>
      <c r="D2623" s="59" t="s">
        <v>100</v>
      </c>
      <c r="E2623" s="60">
        <v>3.0</v>
      </c>
      <c r="F2623" s="61"/>
      <c r="G2623" s="62">
        <f t="shared" ref="G2623:G2646" si="252">ROUND(E2623*F2623,2)</f>
        <v>0</v>
      </c>
      <c r="O2623" s="17"/>
    </row>
    <row r="2624" ht="11.25" customHeight="1">
      <c r="A2624" s="19"/>
      <c r="B2624" s="57" t="s">
        <v>4953</v>
      </c>
      <c r="C2624" s="58" t="s">
        <v>4954</v>
      </c>
      <c r="D2624" s="59" t="s">
        <v>100</v>
      </c>
      <c r="E2624" s="60">
        <v>3.0</v>
      </c>
      <c r="F2624" s="61"/>
      <c r="G2624" s="62">
        <f t="shared" si="252"/>
        <v>0</v>
      </c>
      <c r="O2624" s="17"/>
    </row>
    <row r="2625" ht="11.25" customHeight="1">
      <c r="A2625" s="19"/>
      <c r="B2625" s="57" t="s">
        <v>4955</v>
      </c>
      <c r="C2625" s="58" t="s">
        <v>4956</v>
      </c>
      <c r="D2625" s="59" t="s">
        <v>100</v>
      </c>
      <c r="E2625" s="60">
        <v>2.0</v>
      </c>
      <c r="F2625" s="61"/>
      <c r="G2625" s="62">
        <f t="shared" si="252"/>
        <v>0</v>
      </c>
      <c r="O2625" s="17"/>
    </row>
    <row r="2626" ht="11.25" customHeight="1">
      <c r="A2626" s="19"/>
      <c r="B2626" s="57" t="s">
        <v>4957</v>
      </c>
      <c r="C2626" s="58" t="s">
        <v>4958</v>
      </c>
      <c r="D2626" s="59" t="s">
        <v>100</v>
      </c>
      <c r="E2626" s="60">
        <v>1.0</v>
      </c>
      <c r="F2626" s="61"/>
      <c r="G2626" s="62">
        <f t="shared" si="252"/>
        <v>0</v>
      </c>
      <c r="O2626" s="17"/>
    </row>
    <row r="2627" ht="11.25" customHeight="1">
      <c r="A2627" s="19"/>
      <c r="B2627" s="57" t="s">
        <v>4959</v>
      </c>
      <c r="C2627" s="58" t="s">
        <v>4960</v>
      </c>
      <c r="D2627" s="59" t="s">
        <v>100</v>
      </c>
      <c r="E2627" s="60">
        <v>1.0</v>
      </c>
      <c r="F2627" s="61"/>
      <c r="G2627" s="62">
        <f t="shared" si="252"/>
        <v>0</v>
      </c>
      <c r="O2627" s="17"/>
    </row>
    <row r="2628" ht="11.25" customHeight="1">
      <c r="A2628" s="19"/>
      <c r="B2628" s="57" t="s">
        <v>4961</v>
      </c>
      <c r="C2628" s="58" t="s">
        <v>4962</v>
      </c>
      <c r="D2628" s="59" t="s">
        <v>100</v>
      </c>
      <c r="E2628" s="60">
        <v>2.0</v>
      </c>
      <c r="F2628" s="61"/>
      <c r="G2628" s="62">
        <f t="shared" si="252"/>
        <v>0</v>
      </c>
      <c r="O2628" s="17"/>
    </row>
    <row r="2629" ht="11.25" customHeight="1">
      <c r="A2629" s="19"/>
      <c r="B2629" s="57" t="s">
        <v>4963</v>
      </c>
      <c r="C2629" s="58" t="s">
        <v>4964</v>
      </c>
      <c r="D2629" s="59" t="s">
        <v>100</v>
      </c>
      <c r="E2629" s="60">
        <v>2.0</v>
      </c>
      <c r="F2629" s="61"/>
      <c r="G2629" s="62">
        <f t="shared" si="252"/>
        <v>0</v>
      </c>
      <c r="O2629" s="17"/>
    </row>
    <row r="2630" ht="11.25" customHeight="1">
      <c r="A2630" s="19"/>
      <c r="B2630" s="57" t="s">
        <v>4965</v>
      </c>
      <c r="C2630" s="58" t="s">
        <v>4966</v>
      </c>
      <c r="D2630" s="59" t="s">
        <v>100</v>
      </c>
      <c r="E2630" s="60">
        <v>1.0</v>
      </c>
      <c r="F2630" s="61"/>
      <c r="G2630" s="62">
        <f t="shared" si="252"/>
        <v>0</v>
      </c>
      <c r="O2630" s="17"/>
    </row>
    <row r="2631" ht="11.25" customHeight="1">
      <c r="A2631" s="19"/>
      <c r="B2631" s="57" t="s">
        <v>4967</v>
      </c>
      <c r="C2631" s="58" t="s">
        <v>4968</v>
      </c>
      <c r="D2631" s="59" t="s">
        <v>100</v>
      </c>
      <c r="E2631" s="60">
        <v>1.0</v>
      </c>
      <c r="F2631" s="61"/>
      <c r="G2631" s="62">
        <f t="shared" si="252"/>
        <v>0</v>
      </c>
      <c r="O2631" s="17"/>
    </row>
    <row r="2632" ht="11.25" customHeight="1">
      <c r="A2632" s="19"/>
      <c r="B2632" s="57" t="s">
        <v>4969</v>
      </c>
      <c r="C2632" s="58" t="s">
        <v>4970</v>
      </c>
      <c r="D2632" s="59" t="s">
        <v>100</v>
      </c>
      <c r="E2632" s="60">
        <v>1.0</v>
      </c>
      <c r="F2632" s="61"/>
      <c r="G2632" s="62">
        <f t="shared" si="252"/>
        <v>0</v>
      </c>
      <c r="O2632" s="17"/>
    </row>
    <row r="2633" ht="11.25" customHeight="1">
      <c r="A2633" s="19"/>
      <c r="B2633" s="57" t="s">
        <v>4971</v>
      </c>
      <c r="C2633" s="58" t="s">
        <v>4972</v>
      </c>
      <c r="D2633" s="59" t="s">
        <v>100</v>
      </c>
      <c r="E2633" s="60">
        <v>3.0</v>
      </c>
      <c r="F2633" s="61"/>
      <c r="G2633" s="62">
        <f t="shared" si="252"/>
        <v>0</v>
      </c>
      <c r="O2633" s="17"/>
    </row>
    <row r="2634" ht="11.25" customHeight="1">
      <c r="A2634" s="19"/>
      <c r="B2634" s="57" t="s">
        <v>4973</v>
      </c>
      <c r="C2634" s="58" t="s">
        <v>4974</v>
      </c>
      <c r="D2634" s="59" t="s">
        <v>100</v>
      </c>
      <c r="E2634" s="60">
        <v>1.0</v>
      </c>
      <c r="F2634" s="61"/>
      <c r="G2634" s="62">
        <f t="shared" si="252"/>
        <v>0</v>
      </c>
      <c r="O2634" s="17"/>
    </row>
    <row r="2635" ht="11.25" customHeight="1">
      <c r="A2635" s="19"/>
      <c r="B2635" s="57" t="s">
        <v>4975</v>
      </c>
      <c r="C2635" s="58" t="s">
        <v>4976</v>
      </c>
      <c r="D2635" s="59" t="s">
        <v>100</v>
      </c>
      <c r="E2635" s="60">
        <v>1.0</v>
      </c>
      <c r="F2635" s="61"/>
      <c r="G2635" s="62">
        <f t="shared" si="252"/>
        <v>0</v>
      </c>
      <c r="O2635" s="17"/>
    </row>
    <row r="2636" ht="11.25" customHeight="1">
      <c r="A2636" s="19"/>
      <c r="B2636" s="57" t="s">
        <v>4977</v>
      </c>
      <c r="C2636" s="58" t="s">
        <v>4978</v>
      </c>
      <c r="D2636" s="59" t="s">
        <v>100</v>
      </c>
      <c r="E2636" s="60">
        <v>1.0</v>
      </c>
      <c r="F2636" s="61"/>
      <c r="G2636" s="62">
        <f t="shared" si="252"/>
        <v>0</v>
      </c>
      <c r="O2636" s="17"/>
    </row>
    <row r="2637" ht="11.25" customHeight="1">
      <c r="A2637" s="19"/>
      <c r="B2637" s="57" t="s">
        <v>4979</v>
      </c>
      <c r="C2637" s="58" t="s">
        <v>4980</v>
      </c>
      <c r="D2637" s="59" t="s">
        <v>100</v>
      </c>
      <c r="E2637" s="60">
        <v>1.0</v>
      </c>
      <c r="F2637" s="61"/>
      <c r="G2637" s="62">
        <f t="shared" si="252"/>
        <v>0</v>
      </c>
      <c r="O2637" s="17"/>
    </row>
    <row r="2638" ht="11.25" customHeight="1">
      <c r="A2638" s="19"/>
      <c r="B2638" s="57" t="s">
        <v>4981</v>
      </c>
      <c r="C2638" s="58" t="s">
        <v>4982</v>
      </c>
      <c r="D2638" s="59" t="s">
        <v>100</v>
      </c>
      <c r="E2638" s="60">
        <v>1.0</v>
      </c>
      <c r="F2638" s="61"/>
      <c r="G2638" s="62">
        <f t="shared" si="252"/>
        <v>0</v>
      </c>
      <c r="O2638" s="17"/>
    </row>
    <row r="2639" ht="11.25" customHeight="1">
      <c r="A2639" s="19"/>
      <c r="B2639" s="57" t="s">
        <v>4983</v>
      </c>
      <c r="C2639" s="58" t="s">
        <v>4984</v>
      </c>
      <c r="D2639" s="59" t="s">
        <v>100</v>
      </c>
      <c r="E2639" s="60">
        <v>2.0</v>
      </c>
      <c r="F2639" s="61"/>
      <c r="G2639" s="62">
        <f t="shared" si="252"/>
        <v>0</v>
      </c>
      <c r="O2639" s="17"/>
    </row>
    <row r="2640" ht="11.25" customHeight="1">
      <c r="A2640" s="19"/>
      <c r="B2640" s="57" t="s">
        <v>4985</v>
      </c>
      <c r="C2640" s="58" t="s">
        <v>4986</v>
      </c>
      <c r="D2640" s="59" t="s">
        <v>100</v>
      </c>
      <c r="E2640" s="60">
        <v>2.0</v>
      </c>
      <c r="F2640" s="61"/>
      <c r="G2640" s="62">
        <f t="shared" si="252"/>
        <v>0</v>
      </c>
      <c r="O2640" s="17"/>
    </row>
    <row r="2641" ht="11.25" customHeight="1">
      <c r="A2641" s="19"/>
      <c r="B2641" s="57" t="s">
        <v>4987</v>
      </c>
      <c r="C2641" s="58" t="s">
        <v>4988</v>
      </c>
      <c r="D2641" s="59" t="s">
        <v>100</v>
      </c>
      <c r="E2641" s="60">
        <v>1.0</v>
      </c>
      <c r="F2641" s="61"/>
      <c r="G2641" s="62">
        <f t="shared" si="252"/>
        <v>0</v>
      </c>
      <c r="O2641" s="17"/>
    </row>
    <row r="2642" ht="11.25" customHeight="1">
      <c r="A2642" s="19"/>
      <c r="B2642" s="57" t="s">
        <v>4989</v>
      </c>
      <c r="C2642" s="58" t="s">
        <v>4990</v>
      </c>
      <c r="D2642" s="59" t="s">
        <v>100</v>
      </c>
      <c r="E2642" s="60">
        <v>10.0</v>
      </c>
      <c r="F2642" s="61"/>
      <c r="G2642" s="62">
        <f t="shared" si="252"/>
        <v>0</v>
      </c>
      <c r="O2642" s="17"/>
    </row>
    <row r="2643" ht="11.25" customHeight="1">
      <c r="A2643" s="19"/>
      <c r="B2643" s="57" t="s">
        <v>4991</v>
      </c>
      <c r="C2643" s="58" t="s">
        <v>4992</v>
      </c>
      <c r="D2643" s="59" t="s">
        <v>100</v>
      </c>
      <c r="E2643" s="60">
        <v>1.0</v>
      </c>
      <c r="F2643" s="61"/>
      <c r="G2643" s="62">
        <f t="shared" si="252"/>
        <v>0</v>
      </c>
      <c r="O2643" s="17"/>
    </row>
    <row r="2644" ht="11.25" customHeight="1">
      <c r="A2644" s="19"/>
      <c r="B2644" s="57" t="s">
        <v>4993</v>
      </c>
      <c r="C2644" s="58" t="s">
        <v>4994</v>
      </c>
      <c r="D2644" s="59" t="s">
        <v>100</v>
      </c>
      <c r="E2644" s="60">
        <v>6.0</v>
      </c>
      <c r="F2644" s="61"/>
      <c r="G2644" s="62">
        <f t="shared" si="252"/>
        <v>0</v>
      </c>
      <c r="O2644" s="17"/>
    </row>
    <row r="2645" ht="11.25" customHeight="1">
      <c r="A2645" s="19"/>
      <c r="B2645" s="57" t="s">
        <v>4995</v>
      </c>
      <c r="C2645" s="58" t="s">
        <v>4996</v>
      </c>
      <c r="D2645" s="59" t="s">
        <v>100</v>
      </c>
      <c r="E2645" s="60">
        <v>4.0</v>
      </c>
      <c r="F2645" s="61"/>
      <c r="G2645" s="62">
        <f t="shared" si="252"/>
        <v>0</v>
      </c>
      <c r="O2645" s="17"/>
    </row>
    <row r="2646" ht="11.25" customHeight="1">
      <c r="A2646" s="19"/>
      <c r="B2646" s="57" t="s">
        <v>4997</v>
      </c>
      <c r="C2646" s="58" t="s">
        <v>4998</v>
      </c>
      <c r="D2646" s="59" t="s">
        <v>100</v>
      </c>
      <c r="E2646" s="60">
        <v>4.0</v>
      </c>
      <c r="F2646" s="61"/>
      <c r="G2646" s="62">
        <f t="shared" si="252"/>
        <v>0</v>
      </c>
      <c r="O2646" s="17"/>
    </row>
    <row r="2647" ht="11.25" customHeight="1">
      <c r="A2647" s="45"/>
      <c r="B2647" s="46" t="s">
        <v>4999</v>
      </c>
      <c r="C2647" s="47" t="s">
        <v>5000</v>
      </c>
      <c r="D2647" s="48"/>
      <c r="E2647" s="49"/>
      <c r="F2647" s="49"/>
      <c r="G2647" s="50">
        <f>SUM(G2648:G2666)</f>
        <v>0</v>
      </c>
      <c r="O2647" s="17"/>
    </row>
    <row r="2648" ht="11.25" customHeight="1">
      <c r="A2648" s="19"/>
      <c r="B2648" s="57" t="s">
        <v>5001</v>
      </c>
      <c r="C2648" s="58" t="s">
        <v>5002</v>
      </c>
      <c r="D2648" s="59" t="s">
        <v>100</v>
      </c>
      <c r="E2648" s="60">
        <v>6.0</v>
      </c>
      <c r="F2648" s="61"/>
      <c r="G2648" s="62">
        <f t="shared" ref="G2648:G2666" si="253">ROUND(E2648*F2648,2)</f>
        <v>0</v>
      </c>
      <c r="O2648" s="17"/>
    </row>
    <row r="2649" ht="11.25" customHeight="1">
      <c r="A2649" s="19"/>
      <c r="B2649" s="57" t="s">
        <v>5003</v>
      </c>
      <c r="C2649" s="58" t="s">
        <v>5004</v>
      </c>
      <c r="D2649" s="59" t="s">
        <v>100</v>
      </c>
      <c r="E2649" s="60">
        <v>1.0</v>
      </c>
      <c r="F2649" s="61"/>
      <c r="G2649" s="62">
        <f t="shared" si="253"/>
        <v>0</v>
      </c>
      <c r="O2649" s="17"/>
    </row>
    <row r="2650" ht="11.25" customHeight="1">
      <c r="A2650" s="19"/>
      <c r="B2650" s="57" t="s">
        <v>5005</v>
      </c>
      <c r="C2650" s="58" t="s">
        <v>5006</v>
      </c>
      <c r="D2650" s="59" t="s">
        <v>100</v>
      </c>
      <c r="E2650" s="60">
        <v>4.0</v>
      </c>
      <c r="F2650" s="61"/>
      <c r="G2650" s="62">
        <f t="shared" si="253"/>
        <v>0</v>
      </c>
      <c r="O2650" s="17"/>
    </row>
    <row r="2651" ht="11.25" customHeight="1">
      <c r="A2651" s="19"/>
      <c r="B2651" s="57" t="s">
        <v>5007</v>
      </c>
      <c r="C2651" s="58" t="s">
        <v>5008</v>
      </c>
      <c r="D2651" s="59" t="s">
        <v>100</v>
      </c>
      <c r="E2651" s="60">
        <v>1.0</v>
      </c>
      <c r="F2651" s="61"/>
      <c r="G2651" s="62">
        <f t="shared" si="253"/>
        <v>0</v>
      </c>
      <c r="O2651" s="17"/>
    </row>
    <row r="2652" ht="11.25" customHeight="1">
      <c r="A2652" s="19"/>
      <c r="B2652" s="57" t="s">
        <v>5009</v>
      </c>
      <c r="C2652" s="58" t="s">
        <v>5010</v>
      </c>
      <c r="D2652" s="59" t="s">
        <v>100</v>
      </c>
      <c r="E2652" s="60">
        <v>2.0</v>
      </c>
      <c r="F2652" s="61"/>
      <c r="G2652" s="62">
        <f t="shared" si="253"/>
        <v>0</v>
      </c>
      <c r="O2652" s="17"/>
    </row>
    <row r="2653" ht="11.25" customHeight="1">
      <c r="A2653" s="19"/>
      <c r="B2653" s="57" t="s">
        <v>5011</v>
      </c>
      <c r="C2653" s="58" t="s">
        <v>5012</v>
      </c>
      <c r="D2653" s="59" t="s">
        <v>100</v>
      </c>
      <c r="E2653" s="60">
        <v>1.0</v>
      </c>
      <c r="F2653" s="61"/>
      <c r="G2653" s="62">
        <f t="shared" si="253"/>
        <v>0</v>
      </c>
      <c r="O2653" s="17"/>
    </row>
    <row r="2654" ht="11.25" customHeight="1">
      <c r="A2654" s="19"/>
      <c r="B2654" s="57" t="s">
        <v>5013</v>
      </c>
      <c r="C2654" s="58" t="s">
        <v>5014</v>
      </c>
      <c r="D2654" s="59" t="s">
        <v>100</v>
      </c>
      <c r="E2654" s="60">
        <v>1.0</v>
      </c>
      <c r="F2654" s="61"/>
      <c r="G2654" s="62">
        <f t="shared" si="253"/>
        <v>0</v>
      </c>
      <c r="O2654" s="17"/>
    </row>
    <row r="2655" ht="11.25" customHeight="1">
      <c r="A2655" s="19"/>
      <c r="B2655" s="57" t="s">
        <v>5015</v>
      </c>
      <c r="C2655" s="58" t="s">
        <v>5016</v>
      </c>
      <c r="D2655" s="59" t="s">
        <v>100</v>
      </c>
      <c r="E2655" s="60">
        <v>1.0</v>
      </c>
      <c r="F2655" s="61"/>
      <c r="G2655" s="62">
        <f t="shared" si="253"/>
        <v>0</v>
      </c>
      <c r="O2655" s="17"/>
    </row>
    <row r="2656" ht="11.25" customHeight="1">
      <c r="A2656" s="19"/>
      <c r="B2656" s="57" t="s">
        <v>5017</v>
      </c>
      <c r="C2656" s="58" t="s">
        <v>5018</v>
      </c>
      <c r="D2656" s="59" t="s">
        <v>100</v>
      </c>
      <c r="E2656" s="60">
        <v>1.0</v>
      </c>
      <c r="F2656" s="61"/>
      <c r="G2656" s="62">
        <f t="shared" si="253"/>
        <v>0</v>
      </c>
      <c r="O2656" s="17"/>
    </row>
    <row r="2657" ht="11.25" customHeight="1">
      <c r="A2657" s="19"/>
      <c r="B2657" s="57" t="s">
        <v>5019</v>
      </c>
      <c r="C2657" s="58" t="s">
        <v>5020</v>
      </c>
      <c r="D2657" s="59" t="s">
        <v>100</v>
      </c>
      <c r="E2657" s="60">
        <v>1.0</v>
      </c>
      <c r="F2657" s="61"/>
      <c r="G2657" s="62">
        <f t="shared" si="253"/>
        <v>0</v>
      </c>
      <c r="O2657" s="17"/>
    </row>
    <row r="2658" ht="11.25" customHeight="1">
      <c r="A2658" s="19"/>
      <c r="B2658" s="57" t="s">
        <v>5021</v>
      </c>
      <c r="C2658" s="58" t="s">
        <v>5022</v>
      </c>
      <c r="D2658" s="59" t="s">
        <v>100</v>
      </c>
      <c r="E2658" s="60">
        <v>1.0</v>
      </c>
      <c r="F2658" s="61"/>
      <c r="G2658" s="62">
        <f t="shared" si="253"/>
        <v>0</v>
      </c>
      <c r="O2658" s="17"/>
    </row>
    <row r="2659" ht="11.25" customHeight="1">
      <c r="A2659" s="19"/>
      <c r="B2659" s="57" t="s">
        <v>5023</v>
      </c>
      <c r="C2659" s="58" t="s">
        <v>5024</v>
      </c>
      <c r="D2659" s="59" t="s">
        <v>100</v>
      </c>
      <c r="E2659" s="60">
        <v>3.0</v>
      </c>
      <c r="F2659" s="61"/>
      <c r="G2659" s="62">
        <f t="shared" si="253"/>
        <v>0</v>
      </c>
      <c r="O2659" s="17"/>
    </row>
    <row r="2660" ht="11.25" customHeight="1">
      <c r="A2660" s="19"/>
      <c r="B2660" s="57" t="s">
        <v>5025</v>
      </c>
      <c r="C2660" s="58" t="s">
        <v>5026</v>
      </c>
      <c r="D2660" s="59" t="s">
        <v>100</v>
      </c>
      <c r="E2660" s="60">
        <v>1.0</v>
      </c>
      <c r="F2660" s="61"/>
      <c r="G2660" s="62">
        <f t="shared" si="253"/>
        <v>0</v>
      </c>
      <c r="O2660" s="17"/>
    </row>
    <row r="2661" ht="11.25" customHeight="1">
      <c r="A2661" s="19"/>
      <c r="B2661" s="57" t="s">
        <v>5027</v>
      </c>
      <c r="C2661" s="58" t="s">
        <v>5028</v>
      </c>
      <c r="D2661" s="59" t="s">
        <v>100</v>
      </c>
      <c r="E2661" s="60">
        <v>1.0</v>
      </c>
      <c r="F2661" s="61"/>
      <c r="G2661" s="62">
        <f t="shared" si="253"/>
        <v>0</v>
      </c>
      <c r="O2661" s="17"/>
    </row>
    <row r="2662" ht="11.25" customHeight="1">
      <c r="A2662" s="19"/>
      <c r="B2662" s="57" t="s">
        <v>5029</v>
      </c>
      <c r="C2662" s="58" t="s">
        <v>5030</v>
      </c>
      <c r="D2662" s="59" t="s">
        <v>100</v>
      </c>
      <c r="E2662" s="60">
        <v>1.0</v>
      </c>
      <c r="F2662" s="61"/>
      <c r="G2662" s="62">
        <f t="shared" si="253"/>
        <v>0</v>
      </c>
      <c r="O2662" s="17"/>
    </row>
    <row r="2663" ht="11.25" customHeight="1">
      <c r="A2663" s="19"/>
      <c r="B2663" s="57" t="s">
        <v>5031</v>
      </c>
      <c r="C2663" s="58" t="s">
        <v>5032</v>
      </c>
      <c r="D2663" s="59" t="s">
        <v>100</v>
      </c>
      <c r="E2663" s="60">
        <v>1.0</v>
      </c>
      <c r="F2663" s="61"/>
      <c r="G2663" s="62">
        <f t="shared" si="253"/>
        <v>0</v>
      </c>
      <c r="O2663" s="17"/>
    </row>
    <row r="2664" ht="11.25" customHeight="1">
      <c r="A2664" s="19"/>
      <c r="B2664" s="57" t="s">
        <v>5033</v>
      </c>
      <c r="C2664" s="58" t="s">
        <v>5034</v>
      </c>
      <c r="D2664" s="59" t="s">
        <v>100</v>
      </c>
      <c r="E2664" s="60">
        <v>1.0</v>
      </c>
      <c r="F2664" s="61"/>
      <c r="G2664" s="62">
        <f t="shared" si="253"/>
        <v>0</v>
      </c>
      <c r="O2664" s="17"/>
    </row>
    <row r="2665" ht="11.25" customHeight="1">
      <c r="A2665" s="19"/>
      <c r="B2665" s="57" t="s">
        <v>5035</v>
      </c>
      <c r="C2665" s="58" t="s">
        <v>5036</v>
      </c>
      <c r="D2665" s="59" t="s">
        <v>100</v>
      </c>
      <c r="E2665" s="60">
        <v>1.0</v>
      </c>
      <c r="F2665" s="61"/>
      <c r="G2665" s="62">
        <f t="shared" si="253"/>
        <v>0</v>
      </c>
      <c r="O2665" s="17"/>
    </row>
    <row r="2666" ht="11.25" customHeight="1">
      <c r="A2666" s="19"/>
      <c r="B2666" s="57" t="s">
        <v>5037</v>
      </c>
      <c r="C2666" s="58" t="s">
        <v>5038</v>
      </c>
      <c r="D2666" s="59" t="s">
        <v>100</v>
      </c>
      <c r="E2666" s="60">
        <v>1.0</v>
      </c>
      <c r="F2666" s="61"/>
      <c r="G2666" s="62">
        <f t="shared" si="253"/>
        <v>0</v>
      </c>
      <c r="O2666" s="17"/>
    </row>
    <row r="2667" ht="11.25" customHeight="1">
      <c r="A2667" s="45"/>
      <c r="B2667" s="46" t="s">
        <v>5039</v>
      </c>
      <c r="C2667" s="47" t="s">
        <v>5040</v>
      </c>
      <c r="D2667" s="48"/>
      <c r="E2667" s="49"/>
      <c r="F2667" s="49"/>
      <c r="G2667" s="50">
        <f>SUM(G2668:G2669)</f>
        <v>0</v>
      </c>
      <c r="O2667" s="17"/>
    </row>
    <row r="2668" ht="11.25" customHeight="1">
      <c r="A2668" s="19"/>
      <c r="B2668" s="57" t="s">
        <v>5041</v>
      </c>
      <c r="C2668" s="58" t="s">
        <v>5042</v>
      </c>
      <c r="D2668" s="59" t="s">
        <v>122</v>
      </c>
      <c r="E2668" s="60">
        <v>209.7</v>
      </c>
      <c r="F2668" s="61"/>
      <c r="G2668" s="62">
        <f t="shared" ref="G2668:G2669" si="254">ROUND(E2668*F2668,2)</f>
        <v>0</v>
      </c>
      <c r="O2668" s="17"/>
    </row>
    <row r="2669" ht="11.25" customHeight="1">
      <c r="A2669" s="19"/>
      <c r="B2669" s="57" t="s">
        <v>5043</v>
      </c>
      <c r="C2669" s="58" t="s">
        <v>5044</v>
      </c>
      <c r="D2669" s="59" t="s">
        <v>122</v>
      </c>
      <c r="E2669" s="60">
        <v>209.7</v>
      </c>
      <c r="F2669" s="61"/>
      <c r="G2669" s="62">
        <f t="shared" si="254"/>
        <v>0</v>
      </c>
      <c r="O2669" s="17"/>
    </row>
    <row r="2670" ht="11.25" customHeight="1">
      <c r="A2670" s="45"/>
      <c r="B2670" s="46" t="s">
        <v>5045</v>
      </c>
      <c r="C2670" s="47" t="s">
        <v>5046</v>
      </c>
      <c r="D2670" s="48"/>
      <c r="E2670" s="49"/>
      <c r="F2670" s="49"/>
      <c r="G2670" s="50">
        <f>SUM(G2671:G2688)</f>
        <v>0</v>
      </c>
      <c r="O2670" s="17"/>
    </row>
    <row r="2671" ht="11.25" customHeight="1">
      <c r="A2671" s="19"/>
      <c r="B2671" s="57" t="s">
        <v>5047</v>
      </c>
      <c r="C2671" s="58" t="s">
        <v>5048</v>
      </c>
      <c r="D2671" s="59" t="s">
        <v>122</v>
      </c>
      <c r="E2671" s="60">
        <v>63.25</v>
      </c>
      <c r="F2671" s="61"/>
      <c r="G2671" s="62">
        <f t="shared" ref="G2671:G2688" si="255">ROUND(E2671*F2671,2)</f>
        <v>0</v>
      </c>
      <c r="O2671" s="17"/>
    </row>
    <row r="2672" ht="11.25" customHeight="1">
      <c r="A2672" s="19"/>
      <c r="B2672" s="57" t="s">
        <v>5049</v>
      </c>
      <c r="C2672" s="58" t="s">
        <v>5050</v>
      </c>
      <c r="D2672" s="59" t="s">
        <v>122</v>
      </c>
      <c r="E2672" s="60">
        <v>34.7</v>
      </c>
      <c r="F2672" s="61"/>
      <c r="G2672" s="62">
        <f t="shared" si="255"/>
        <v>0</v>
      </c>
      <c r="O2672" s="17"/>
    </row>
    <row r="2673" ht="11.25" customHeight="1">
      <c r="A2673" s="19"/>
      <c r="B2673" s="57" t="s">
        <v>5051</v>
      </c>
      <c r="C2673" s="58" t="s">
        <v>5052</v>
      </c>
      <c r="D2673" s="59" t="s">
        <v>122</v>
      </c>
      <c r="E2673" s="60">
        <v>103.6</v>
      </c>
      <c r="F2673" s="61"/>
      <c r="G2673" s="62">
        <f t="shared" si="255"/>
        <v>0</v>
      </c>
      <c r="O2673" s="17"/>
    </row>
    <row r="2674" ht="11.25" customHeight="1">
      <c r="A2674" s="19"/>
      <c r="B2674" s="57" t="s">
        <v>5053</v>
      </c>
      <c r="C2674" s="58" t="s">
        <v>5054</v>
      </c>
      <c r="D2674" s="59" t="s">
        <v>122</v>
      </c>
      <c r="E2674" s="60">
        <v>70.7</v>
      </c>
      <c r="F2674" s="61"/>
      <c r="G2674" s="62">
        <f t="shared" si="255"/>
        <v>0</v>
      </c>
      <c r="O2674" s="17"/>
    </row>
    <row r="2675" ht="11.25" customHeight="1">
      <c r="A2675" s="19"/>
      <c r="B2675" s="57" t="s">
        <v>5055</v>
      </c>
      <c r="C2675" s="58" t="s">
        <v>5056</v>
      </c>
      <c r="D2675" s="59" t="s">
        <v>122</v>
      </c>
      <c r="E2675" s="60">
        <v>188.5</v>
      </c>
      <c r="F2675" s="61"/>
      <c r="G2675" s="62">
        <f t="shared" si="255"/>
        <v>0</v>
      </c>
      <c r="O2675" s="17"/>
    </row>
    <row r="2676" ht="11.25" customHeight="1">
      <c r="A2676" s="19"/>
      <c r="B2676" s="57" t="s">
        <v>5057</v>
      </c>
      <c r="C2676" s="58" t="s">
        <v>5058</v>
      </c>
      <c r="D2676" s="59" t="s">
        <v>122</v>
      </c>
      <c r="E2676" s="60">
        <v>115.1</v>
      </c>
      <c r="F2676" s="61"/>
      <c r="G2676" s="62">
        <f t="shared" si="255"/>
        <v>0</v>
      </c>
      <c r="O2676" s="17"/>
    </row>
    <row r="2677" ht="11.25" customHeight="1">
      <c r="A2677" s="19"/>
      <c r="B2677" s="57" t="s">
        <v>5059</v>
      </c>
      <c r="C2677" s="58" t="s">
        <v>5060</v>
      </c>
      <c r="D2677" s="59" t="s">
        <v>122</v>
      </c>
      <c r="E2677" s="60">
        <v>111.3</v>
      </c>
      <c r="F2677" s="61"/>
      <c r="G2677" s="62">
        <f t="shared" si="255"/>
        <v>0</v>
      </c>
      <c r="O2677" s="17"/>
    </row>
    <row r="2678" ht="11.25" customHeight="1">
      <c r="A2678" s="19"/>
      <c r="B2678" s="57" t="s">
        <v>5061</v>
      </c>
      <c r="C2678" s="58" t="s">
        <v>5062</v>
      </c>
      <c r="D2678" s="59" t="s">
        <v>122</v>
      </c>
      <c r="E2678" s="60">
        <v>222.75</v>
      </c>
      <c r="F2678" s="61"/>
      <c r="G2678" s="62">
        <f t="shared" si="255"/>
        <v>0</v>
      </c>
      <c r="O2678" s="17"/>
    </row>
    <row r="2679" ht="11.25" customHeight="1">
      <c r="A2679" s="19"/>
      <c r="B2679" s="57" t="s">
        <v>5063</v>
      </c>
      <c r="C2679" s="58" t="s">
        <v>5064</v>
      </c>
      <c r="D2679" s="59" t="s">
        <v>122</v>
      </c>
      <c r="E2679" s="60">
        <v>309.5</v>
      </c>
      <c r="F2679" s="61"/>
      <c r="G2679" s="62">
        <f t="shared" si="255"/>
        <v>0</v>
      </c>
      <c r="O2679" s="17"/>
    </row>
    <row r="2680" ht="11.25" customHeight="1">
      <c r="A2680" s="19"/>
      <c r="B2680" s="57" t="s">
        <v>5065</v>
      </c>
      <c r="C2680" s="58" t="s">
        <v>5066</v>
      </c>
      <c r="D2680" s="59" t="s">
        <v>122</v>
      </c>
      <c r="E2680" s="60">
        <v>64.4</v>
      </c>
      <c r="F2680" s="61"/>
      <c r="G2680" s="62">
        <f t="shared" si="255"/>
        <v>0</v>
      </c>
      <c r="O2680" s="17"/>
    </row>
    <row r="2681" ht="11.25" customHeight="1">
      <c r="A2681" s="19"/>
      <c r="B2681" s="57" t="s">
        <v>5067</v>
      </c>
      <c r="C2681" s="58" t="s">
        <v>5068</v>
      </c>
      <c r="D2681" s="59" t="s">
        <v>122</v>
      </c>
      <c r="E2681" s="60">
        <v>33.75</v>
      </c>
      <c r="F2681" s="61"/>
      <c r="G2681" s="62">
        <f t="shared" si="255"/>
        <v>0</v>
      </c>
      <c r="O2681" s="17"/>
    </row>
    <row r="2682" ht="11.25" customHeight="1">
      <c r="A2682" s="19"/>
      <c r="B2682" s="57" t="s">
        <v>5069</v>
      </c>
      <c r="C2682" s="58" t="s">
        <v>5070</v>
      </c>
      <c r="D2682" s="59" t="s">
        <v>122</v>
      </c>
      <c r="E2682" s="60">
        <v>104.7</v>
      </c>
      <c r="F2682" s="61"/>
      <c r="G2682" s="62">
        <f t="shared" si="255"/>
        <v>0</v>
      </c>
      <c r="O2682" s="17"/>
    </row>
    <row r="2683" ht="11.25" customHeight="1">
      <c r="A2683" s="19"/>
      <c r="B2683" s="57" t="s">
        <v>5071</v>
      </c>
      <c r="C2683" s="58" t="s">
        <v>5072</v>
      </c>
      <c r="D2683" s="59" t="s">
        <v>122</v>
      </c>
      <c r="E2683" s="60">
        <v>70.9</v>
      </c>
      <c r="F2683" s="61"/>
      <c r="G2683" s="62">
        <f t="shared" si="255"/>
        <v>0</v>
      </c>
      <c r="O2683" s="17"/>
    </row>
    <row r="2684" ht="11.25" customHeight="1">
      <c r="A2684" s="19"/>
      <c r="B2684" s="57" t="s">
        <v>5073</v>
      </c>
      <c r="C2684" s="58" t="s">
        <v>5074</v>
      </c>
      <c r="D2684" s="59" t="s">
        <v>122</v>
      </c>
      <c r="E2684" s="60">
        <v>189.1</v>
      </c>
      <c r="F2684" s="61"/>
      <c r="G2684" s="62">
        <f t="shared" si="255"/>
        <v>0</v>
      </c>
      <c r="O2684" s="17"/>
    </row>
    <row r="2685" ht="11.25" customHeight="1">
      <c r="A2685" s="19"/>
      <c r="B2685" s="57" t="s">
        <v>5075</v>
      </c>
      <c r="C2685" s="58" t="s">
        <v>5076</v>
      </c>
      <c r="D2685" s="59" t="s">
        <v>122</v>
      </c>
      <c r="E2685" s="60">
        <v>114.55</v>
      </c>
      <c r="F2685" s="61"/>
      <c r="G2685" s="62">
        <f t="shared" si="255"/>
        <v>0</v>
      </c>
      <c r="O2685" s="17"/>
    </row>
    <row r="2686" ht="11.25" customHeight="1">
      <c r="A2686" s="19"/>
      <c r="B2686" s="57" t="s">
        <v>5077</v>
      </c>
      <c r="C2686" s="58" t="s">
        <v>5078</v>
      </c>
      <c r="D2686" s="59" t="s">
        <v>122</v>
      </c>
      <c r="E2686" s="60">
        <v>112.2</v>
      </c>
      <c r="F2686" s="61"/>
      <c r="G2686" s="62">
        <f t="shared" si="255"/>
        <v>0</v>
      </c>
      <c r="O2686" s="17"/>
    </row>
    <row r="2687" ht="11.25" customHeight="1">
      <c r="A2687" s="19"/>
      <c r="B2687" s="57" t="s">
        <v>5079</v>
      </c>
      <c r="C2687" s="58" t="s">
        <v>5080</v>
      </c>
      <c r="D2687" s="59" t="s">
        <v>122</v>
      </c>
      <c r="E2687" s="60">
        <v>223.95</v>
      </c>
      <c r="F2687" s="61"/>
      <c r="G2687" s="62">
        <f t="shared" si="255"/>
        <v>0</v>
      </c>
      <c r="O2687" s="17"/>
    </row>
    <row r="2688" ht="11.25" customHeight="1">
      <c r="A2688" s="19"/>
      <c r="B2688" s="57" t="s">
        <v>5081</v>
      </c>
      <c r="C2688" s="58" t="s">
        <v>5082</v>
      </c>
      <c r="D2688" s="59" t="s">
        <v>122</v>
      </c>
      <c r="E2688" s="60">
        <v>303.9</v>
      </c>
      <c r="F2688" s="61"/>
      <c r="G2688" s="62">
        <f t="shared" si="255"/>
        <v>0</v>
      </c>
      <c r="O2688" s="17"/>
    </row>
    <row r="2689" ht="11.25" customHeight="1">
      <c r="A2689" s="45"/>
      <c r="B2689" s="46" t="s">
        <v>5083</v>
      </c>
      <c r="C2689" s="47" t="s">
        <v>5084</v>
      </c>
      <c r="D2689" s="48"/>
      <c r="E2689" s="49"/>
      <c r="F2689" s="49"/>
      <c r="G2689" s="50">
        <f>SUM(G2690:G2694)</f>
        <v>0</v>
      </c>
      <c r="O2689" s="17"/>
    </row>
    <row r="2690" ht="11.25" customHeight="1">
      <c r="A2690" s="19"/>
      <c r="B2690" s="57" t="s">
        <v>5085</v>
      </c>
      <c r="C2690" s="58" t="s">
        <v>5086</v>
      </c>
      <c r="D2690" s="59" t="s">
        <v>5087</v>
      </c>
      <c r="E2690" s="60">
        <v>60480.0</v>
      </c>
      <c r="F2690" s="61"/>
      <c r="G2690" s="62">
        <f t="shared" ref="G2690:G2694" si="256">ROUND(E2690*F2690,2)</f>
        <v>0</v>
      </c>
      <c r="O2690" s="17"/>
    </row>
    <row r="2691" ht="11.25" customHeight="1">
      <c r="A2691" s="19"/>
      <c r="B2691" s="57" t="s">
        <v>5088</v>
      </c>
      <c r="C2691" s="58" t="s">
        <v>5089</v>
      </c>
      <c r="D2691" s="59" t="s">
        <v>5087</v>
      </c>
      <c r="E2691" s="60">
        <v>33556.0</v>
      </c>
      <c r="F2691" s="61"/>
      <c r="G2691" s="62">
        <f t="shared" si="256"/>
        <v>0</v>
      </c>
      <c r="O2691" s="17"/>
    </row>
    <row r="2692" ht="11.25" customHeight="1">
      <c r="A2692" s="19"/>
      <c r="B2692" s="57" t="s">
        <v>5090</v>
      </c>
      <c r="C2692" s="58" t="s">
        <v>5091</v>
      </c>
      <c r="D2692" s="59" t="s">
        <v>5087</v>
      </c>
      <c r="E2692" s="60">
        <v>25888.0</v>
      </c>
      <c r="F2692" s="61"/>
      <c r="G2692" s="62">
        <f t="shared" si="256"/>
        <v>0</v>
      </c>
      <c r="O2692" s="17"/>
    </row>
    <row r="2693" ht="11.25" customHeight="1">
      <c r="A2693" s="19"/>
      <c r="B2693" s="57" t="s">
        <v>5092</v>
      </c>
      <c r="C2693" s="58" t="s">
        <v>5093</v>
      </c>
      <c r="D2693" s="59" t="s">
        <v>5087</v>
      </c>
      <c r="E2693" s="60">
        <v>5884.0</v>
      </c>
      <c r="F2693" s="61"/>
      <c r="G2693" s="62">
        <f t="shared" si="256"/>
        <v>0</v>
      </c>
      <c r="O2693" s="17"/>
    </row>
    <row r="2694" ht="11.25" customHeight="1">
      <c r="A2694" s="19"/>
      <c r="B2694" s="57" t="s">
        <v>5094</v>
      </c>
      <c r="C2694" s="58" t="s">
        <v>5095</v>
      </c>
      <c r="D2694" s="59" t="s">
        <v>5087</v>
      </c>
      <c r="E2694" s="60">
        <v>2656.0</v>
      </c>
      <c r="F2694" s="61"/>
      <c r="G2694" s="62">
        <f t="shared" si="256"/>
        <v>0</v>
      </c>
      <c r="O2694" s="17"/>
    </row>
    <row r="2695" ht="11.25" customHeight="1">
      <c r="A2695" s="45"/>
      <c r="B2695" s="46" t="s">
        <v>5096</v>
      </c>
      <c r="C2695" s="47" t="s">
        <v>5097</v>
      </c>
      <c r="D2695" s="48"/>
      <c r="E2695" s="49"/>
      <c r="F2695" s="49"/>
      <c r="G2695" s="50">
        <f>SUM(G2696:G2702)</f>
        <v>0</v>
      </c>
      <c r="O2695" s="17"/>
    </row>
    <row r="2696" ht="11.25" customHeight="1">
      <c r="A2696" s="19"/>
      <c r="B2696" s="57" t="s">
        <v>5098</v>
      </c>
      <c r="C2696" s="58" t="s">
        <v>5099</v>
      </c>
      <c r="D2696" s="59" t="s">
        <v>267</v>
      </c>
      <c r="E2696" s="60">
        <v>30577.71</v>
      </c>
      <c r="F2696" s="61"/>
      <c r="G2696" s="62">
        <f t="shared" ref="G2696:G2702" si="257">ROUND(E2696*F2696,2)</f>
        <v>0</v>
      </c>
      <c r="O2696" s="17"/>
    </row>
    <row r="2697" ht="11.25" customHeight="1">
      <c r="A2697" s="19"/>
      <c r="B2697" s="57" t="s">
        <v>5100</v>
      </c>
      <c r="C2697" s="58" t="s">
        <v>5101</v>
      </c>
      <c r="D2697" s="59" t="s">
        <v>48</v>
      </c>
      <c r="E2697" s="60">
        <v>6551.73</v>
      </c>
      <c r="F2697" s="61"/>
      <c r="G2697" s="62">
        <f t="shared" si="257"/>
        <v>0</v>
      </c>
      <c r="O2697" s="17"/>
    </row>
    <row r="2698" ht="11.25" customHeight="1">
      <c r="A2698" s="19"/>
      <c r="B2698" s="57" t="s">
        <v>5102</v>
      </c>
      <c r="C2698" s="58" t="s">
        <v>5103</v>
      </c>
      <c r="D2698" s="59" t="s">
        <v>122</v>
      </c>
      <c r="E2698" s="60">
        <v>2.4</v>
      </c>
      <c r="F2698" s="61"/>
      <c r="G2698" s="62">
        <f t="shared" si="257"/>
        <v>0</v>
      </c>
      <c r="O2698" s="17"/>
    </row>
    <row r="2699" ht="11.25" customHeight="1">
      <c r="A2699" s="19"/>
      <c r="B2699" s="57" t="s">
        <v>5104</v>
      </c>
      <c r="C2699" s="58" t="s">
        <v>5105</v>
      </c>
      <c r="D2699" s="59" t="s">
        <v>122</v>
      </c>
      <c r="E2699" s="60">
        <v>1.7</v>
      </c>
      <c r="F2699" s="61"/>
      <c r="G2699" s="62">
        <f t="shared" si="257"/>
        <v>0</v>
      </c>
      <c r="O2699" s="17"/>
    </row>
    <row r="2700" ht="11.25" customHeight="1">
      <c r="A2700" s="19"/>
      <c r="B2700" s="57" t="s">
        <v>5106</v>
      </c>
      <c r="C2700" s="58" t="s">
        <v>5107</v>
      </c>
      <c r="D2700" s="59" t="s">
        <v>122</v>
      </c>
      <c r="E2700" s="60">
        <v>5.05</v>
      </c>
      <c r="F2700" s="61"/>
      <c r="G2700" s="62">
        <f t="shared" si="257"/>
        <v>0</v>
      </c>
      <c r="O2700" s="17"/>
    </row>
    <row r="2701" ht="11.25" customHeight="1">
      <c r="A2701" s="19"/>
      <c r="B2701" s="57" t="s">
        <v>5108</v>
      </c>
      <c r="C2701" s="58" t="s">
        <v>5109</v>
      </c>
      <c r="D2701" s="59" t="s">
        <v>122</v>
      </c>
      <c r="E2701" s="60">
        <v>71.5</v>
      </c>
      <c r="F2701" s="61"/>
      <c r="G2701" s="62">
        <f t="shared" si="257"/>
        <v>0</v>
      </c>
      <c r="O2701" s="17"/>
    </row>
    <row r="2702" ht="11.25" customHeight="1">
      <c r="A2702" s="19"/>
      <c r="B2702" s="57" t="s">
        <v>5110</v>
      </c>
      <c r="C2702" s="58" t="s">
        <v>5111</v>
      </c>
      <c r="D2702" s="59" t="s">
        <v>122</v>
      </c>
      <c r="E2702" s="60">
        <v>60.3</v>
      </c>
      <c r="F2702" s="61"/>
      <c r="G2702" s="62">
        <f t="shared" si="257"/>
        <v>0</v>
      </c>
      <c r="O2702" s="17"/>
    </row>
    <row r="2703" ht="11.25" customHeight="1">
      <c r="A2703" s="45"/>
      <c r="B2703" s="46" t="s">
        <v>5112</v>
      </c>
      <c r="C2703" s="47" t="s">
        <v>5113</v>
      </c>
      <c r="D2703" s="48"/>
      <c r="E2703" s="49"/>
      <c r="F2703" s="49"/>
      <c r="G2703" s="50">
        <f>SUM(G2704:G2715)</f>
        <v>0</v>
      </c>
      <c r="O2703" s="17"/>
    </row>
    <row r="2704" ht="11.25" customHeight="1">
      <c r="A2704" s="19"/>
      <c r="B2704" s="57" t="s">
        <v>5114</v>
      </c>
      <c r="C2704" s="58" t="s">
        <v>5115</v>
      </c>
      <c r="D2704" s="59" t="s">
        <v>100</v>
      </c>
      <c r="E2704" s="60">
        <v>140.0</v>
      </c>
      <c r="F2704" s="61"/>
      <c r="G2704" s="62">
        <f t="shared" ref="G2704:G2715" si="258">ROUND(E2704*F2704,2)</f>
        <v>0</v>
      </c>
      <c r="O2704" s="17"/>
    </row>
    <row r="2705" ht="11.25" customHeight="1">
      <c r="A2705" s="19"/>
      <c r="B2705" s="57" t="s">
        <v>5116</v>
      </c>
      <c r="C2705" s="58" t="s">
        <v>5117</v>
      </c>
      <c r="D2705" s="59" t="s">
        <v>100</v>
      </c>
      <c r="E2705" s="60">
        <v>35.0</v>
      </c>
      <c r="F2705" s="61"/>
      <c r="G2705" s="62">
        <f t="shared" si="258"/>
        <v>0</v>
      </c>
      <c r="O2705" s="17"/>
    </row>
    <row r="2706" ht="11.25" customHeight="1">
      <c r="A2706" s="19"/>
      <c r="B2706" s="57" t="s">
        <v>5118</v>
      </c>
      <c r="C2706" s="58" t="s">
        <v>5119</v>
      </c>
      <c r="D2706" s="59" t="s">
        <v>100</v>
      </c>
      <c r="E2706" s="60">
        <v>151.0</v>
      </c>
      <c r="F2706" s="61"/>
      <c r="G2706" s="62">
        <f t="shared" si="258"/>
        <v>0</v>
      </c>
      <c r="O2706" s="17"/>
    </row>
    <row r="2707" ht="11.25" customHeight="1">
      <c r="A2707" s="19"/>
      <c r="B2707" s="57" t="s">
        <v>5120</v>
      </c>
      <c r="C2707" s="58" t="s">
        <v>5121</v>
      </c>
      <c r="D2707" s="59" t="s">
        <v>100</v>
      </c>
      <c r="E2707" s="60">
        <v>40.0</v>
      </c>
      <c r="F2707" s="61"/>
      <c r="G2707" s="62">
        <f t="shared" si="258"/>
        <v>0</v>
      </c>
      <c r="O2707" s="17"/>
    </row>
    <row r="2708" ht="11.25" customHeight="1">
      <c r="A2708" s="19"/>
      <c r="B2708" s="57" t="s">
        <v>5122</v>
      </c>
      <c r="C2708" s="58" t="s">
        <v>5123</v>
      </c>
      <c r="D2708" s="59" t="s">
        <v>100</v>
      </c>
      <c r="E2708" s="60">
        <v>7.0</v>
      </c>
      <c r="F2708" s="61"/>
      <c r="G2708" s="62">
        <f t="shared" si="258"/>
        <v>0</v>
      </c>
      <c r="O2708" s="17"/>
    </row>
    <row r="2709" ht="11.25" customHeight="1">
      <c r="A2709" s="19"/>
      <c r="B2709" s="57" t="s">
        <v>5124</v>
      </c>
      <c r="C2709" s="58" t="s">
        <v>5125</v>
      </c>
      <c r="D2709" s="59" t="s">
        <v>100</v>
      </c>
      <c r="E2709" s="60">
        <v>92.0</v>
      </c>
      <c r="F2709" s="61"/>
      <c r="G2709" s="62">
        <f t="shared" si="258"/>
        <v>0</v>
      </c>
      <c r="O2709" s="17"/>
    </row>
    <row r="2710" ht="11.25" customHeight="1">
      <c r="A2710" s="19"/>
      <c r="B2710" s="57" t="s">
        <v>5126</v>
      </c>
      <c r="C2710" s="58" t="s">
        <v>5127</v>
      </c>
      <c r="D2710" s="59" t="s">
        <v>100</v>
      </c>
      <c r="E2710" s="60">
        <v>18.0</v>
      </c>
      <c r="F2710" s="61"/>
      <c r="G2710" s="62">
        <f t="shared" si="258"/>
        <v>0</v>
      </c>
      <c r="O2710" s="17"/>
    </row>
    <row r="2711" ht="11.25" customHeight="1">
      <c r="A2711" s="19"/>
      <c r="B2711" s="57" t="s">
        <v>5128</v>
      </c>
      <c r="C2711" s="58" t="s">
        <v>5129</v>
      </c>
      <c r="D2711" s="59" t="s">
        <v>107</v>
      </c>
      <c r="E2711" s="60">
        <v>296.0</v>
      </c>
      <c r="F2711" s="61"/>
      <c r="G2711" s="62">
        <f t="shared" si="258"/>
        <v>0</v>
      </c>
      <c r="O2711" s="17"/>
    </row>
    <row r="2712" ht="11.25" customHeight="1">
      <c r="A2712" s="19"/>
      <c r="B2712" s="57" t="s">
        <v>5130</v>
      </c>
      <c r="C2712" s="58" t="s">
        <v>5131</v>
      </c>
      <c r="D2712" s="59" t="s">
        <v>107</v>
      </c>
      <c r="E2712" s="60">
        <v>255.0</v>
      </c>
      <c r="F2712" s="61"/>
      <c r="G2712" s="62">
        <f t="shared" si="258"/>
        <v>0</v>
      </c>
      <c r="O2712" s="17"/>
    </row>
    <row r="2713" ht="11.25" customHeight="1">
      <c r="A2713" s="19"/>
      <c r="B2713" s="57" t="s">
        <v>5132</v>
      </c>
      <c r="C2713" s="58" t="s">
        <v>5133</v>
      </c>
      <c r="D2713" s="59" t="s">
        <v>100</v>
      </c>
      <c r="E2713" s="60">
        <v>218.0</v>
      </c>
      <c r="F2713" s="61"/>
      <c r="G2713" s="62">
        <f t="shared" si="258"/>
        <v>0</v>
      </c>
      <c r="O2713" s="17"/>
    </row>
    <row r="2714" ht="11.25" customHeight="1">
      <c r="A2714" s="19"/>
      <c r="B2714" s="57" t="s">
        <v>5134</v>
      </c>
      <c r="C2714" s="58" t="s">
        <v>5135</v>
      </c>
      <c r="D2714" s="59" t="s">
        <v>107</v>
      </c>
      <c r="E2714" s="60">
        <v>516.0</v>
      </c>
      <c r="F2714" s="61"/>
      <c r="G2714" s="62">
        <f t="shared" si="258"/>
        <v>0</v>
      </c>
      <c r="O2714" s="17"/>
    </row>
    <row r="2715" ht="11.25" customHeight="1">
      <c r="A2715" s="19"/>
      <c r="B2715" s="57" t="s">
        <v>5136</v>
      </c>
      <c r="C2715" s="58" t="s">
        <v>5137</v>
      </c>
      <c r="D2715" s="59" t="s">
        <v>5138</v>
      </c>
      <c r="E2715" s="60">
        <v>1.0</v>
      </c>
      <c r="F2715" s="61"/>
      <c r="G2715" s="62">
        <f t="shared" si="258"/>
        <v>0</v>
      </c>
      <c r="O2715" s="17"/>
    </row>
    <row r="2716" ht="11.25" customHeight="1">
      <c r="A2716" s="45"/>
      <c r="B2716" s="46" t="s">
        <v>5139</v>
      </c>
      <c r="C2716" s="47" t="s">
        <v>5140</v>
      </c>
      <c r="D2716" s="48"/>
      <c r="E2716" s="49"/>
      <c r="F2716" s="49"/>
      <c r="G2716" s="50">
        <f>G2717</f>
        <v>0</v>
      </c>
      <c r="O2716" s="17"/>
    </row>
    <row r="2717" ht="11.25" customHeight="1">
      <c r="A2717" s="19"/>
      <c r="B2717" s="57" t="s">
        <v>5141</v>
      </c>
      <c r="C2717" s="58" t="s">
        <v>5142</v>
      </c>
      <c r="D2717" s="59" t="s">
        <v>146</v>
      </c>
      <c r="E2717" s="60">
        <v>1.0</v>
      </c>
      <c r="F2717" s="61"/>
      <c r="G2717" s="62">
        <f>ROUND(E2717*F2717,2)</f>
        <v>0</v>
      </c>
      <c r="O2717" s="17"/>
    </row>
    <row r="2718" ht="11.25" customHeight="1">
      <c r="A2718" s="39"/>
      <c r="B2718" s="40" t="s">
        <v>5143</v>
      </c>
      <c r="C2718" s="41" t="s">
        <v>5144</v>
      </c>
      <c r="D2718" s="42"/>
      <c r="E2718" s="43"/>
      <c r="F2718" s="43"/>
      <c r="G2718" s="44">
        <f>G2719+G2751+G2784+G2809+G2830+G2837+G2854</f>
        <v>0</v>
      </c>
      <c r="O2718" s="17"/>
    </row>
    <row r="2719" ht="11.25" customHeight="1">
      <c r="A2719" s="45"/>
      <c r="B2719" s="46" t="s">
        <v>5145</v>
      </c>
      <c r="C2719" s="47" t="s">
        <v>5146</v>
      </c>
      <c r="D2719" s="48"/>
      <c r="E2719" s="49"/>
      <c r="F2719" s="49"/>
      <c r="G2719" s="50">
        <f>SUM(G2720:G2750)</f>
        <v>0</v>
      </c>
      <c r="O2719" s="17"/>
    </row>
    <row r="2720" ht="11.25" customHeight="1">
      <c r="A2720" s="19"/>
      <c r="B2720" s="57" t="s">
        <v>5147</v>
      </c>
      <c r="C2720" s="58" t="s">
        <v>5148</v>
      </c>
      <c r="D2720" s="59" t="s">
        <v>1615</v>
      </c>
      <c r="E2720" s="60">
        <v>110.0</v>
      </c>
      <c r="F2720" s="61"/>
      <c r="G2720" s="62">
        <f t="shared" ref="G2720:G2750" si="259">ROUND(E2720*F2720,2)</f>
        <v>0</v>
      </c>
      <c r="O2720" s="17"/>
    </row>
    <row r="2721" ht="11.25" customHeight="1">
      <c r="A2721" s="19"/>
      <c r="B2721" s="57" t="s">
        <v>5149</v>
      </c>
      <c r="C2721" s="58" t="s">
        <v>5150</v>
      </c>
      <c r="D2721" s="59" t="s">
        <v>122</v>
      </c>
      <c r="E2721" s="60">
        <v>893.45</v>
      </c>
      <c r="F2721" s="61"/>
      <c r="G2721" s="62">
        <f t="shared" si="259"/>
        <v>0</v>
      </c>
      <c r="O2721" s="17"/>
    </row>
    <row r="2722" ht="11.25" customHeight="1">
      <c r="A2722" s="19"/>
      <c r="B2722" s="57" t="s">
        <v>5151</v>
      </c>
      <c r="C2722" s="58" t="s">
        <v>5152</v>
      </c>
      <c r="D2722" s="59" t="s">
        <v>122</v>
      </c>
      <c r="E2722" s="60">
        <v>217.77</v>
      </c>
      <c r="F2722" s="61"/>
      <c r="G2722" s="62">
        <f t="shared" si="259"/>
        <v>0</v>
      </c>
      <c r="O2722" s="17"/>
    </row>
    <row r="2723" ht="11.25" customHeight="1">
      <c r="A2723" s="19"/>
      <c r="B2723" s="57" t="s">
        <v>5153</v>
      </c>
      <c r="C2723" s="58" t="s">
        <v>5154</v>
      </c>
      <c r="D2723" s="59" t="s">
        <v>122</v>
      </c>
      <c r="E2723" s="60">
        <v>215.9</v>
      </c>
      <c r="F2723" s="61"/>
      <c r="G2723" s="62">
        <f t="shared" si="259"/>
        <v>0</v>
      </c>
      <c r="O2723" s="17"/>
    </row>
    <row r="2724" ht="11.25" customHeight="1">
      <c r="A2724" s="19"/>
      <c r="B2724" s="57" t="s">
        <v>5155</v>
      </c>
      <c r="C2724" s="58" t="s">
        <v>5156</v>
      </c>
      <c r="D2724" s="59" t="s">
        <v>122</v>
      </c>
      <c r="E2724" s="60">
        <v>52.8</v>
      </c>
      <c r="F2724" s="61"/>
      <c r="G2724" s="62">
        <f t="shared" si="259"/>
        <v>0</v>
      </c>
      <c r="O2724" s="17"/>
    </row>
    <row r="2725" ht="11.25" customHeight="1">
      <c r="A2725" s="19"/>
      <c r="B2725" s="57" t="s">
        <v>5157</v>
      </c>
      <c r="C2725" s="58" t="s">
        <v>5158</v>
      </c>
      <c r="D2725" s="59" t="s">
        <v>122</v>
      </c>
      <c r="E2725" s="60">
        <v>55.47</v>
      </c>
      <c r="F2725" s="61"/>
      <c r="G2725" s="62">
        <f t="shared" si="259"/>
        <v>0</v>
      </c>
      <c r="O2725" s="17"/>
    </row>
    <row r="2726" ht="11.25" customHeight="1">
      <c r="A2726" s="19"/>
      <c r="B2726" s="57" t="s">
        <v>5159</v>
      </c>
      <c r="C2726" s="58" t="s">
        <v>5160</v>
      </c>
      <c r="D2726" s="59" t="s">
        <v>107</v>
      </c>
      <c r="E2726" s="60">
        <v>148.0</v>
      </c>
      <c r="F2726" s="61"/>
      <c r="G2726" s="62">
        <f t="shared" si="259"/>
        <v>0</v>
      </c>
      <c r="O2726" s="17"/>
    </row>
    <row r="2727" ht="11.25" customHeight="1">
      <c r="A2727" s="19"/>
      <c r="B2727" s="57" t="s">
        <v>5161</v>
      </c>
      <c r="C2727" s="58" t="s">
        <v>5162</v>
      </c>
      <c r="D2727" s="59" t="s">
        <v>107</v>
      </c>
      <c r="E2727" s="60">
        <v>39.0</v>
      </c>
      <c r="F2727" s="61"/>
      <c r="G2727" s="62">
        <f t="shared" si="259"/>
        <v>0</v>
      </c>
      <c r="O2727" s="17"/>
    </row>
    <row r="2728" ht="11.25" customHeight="1">
      <c r="A2728" s="19"/>
      <c r="B2728" s="57" t="s">
        <v>5163</v>
      </c>
      <c r="C2728" s="58" t="s">
        <v>5164</v>
      </c>
      <c r="D2728" s="59" t="s">
        <v>107</v>
      </c>
      <c r="E2728" s="60">
        <v>12.0</v>
      </c>
      <c r="F2728" s="61"/>
      <c r="G2728" s="62">
        <f t="shared" si="259"/>
        <v>0</v>
      </c>
      <c r="O2728" s="17"/>
    </row>
    <row r="2729" ht="11.25" customHeight="1">
      <c r="A2729" s="19"/>
      <c r="B2729" s="57" t="s">
        <v>5165</v>
      </c>
      <c r="C2729" s="58" t="s">
        <v>1826</v>
      </c>
      <c r="D2729" s="59" t="s">
        <v>107</v>
      </c>
      <c r="E2729" s="60">
        <v>1.0</v>
      </c>
      <c r="F2729" s="61"/>
      <c r="G2729" s="62">
        <f t="shared" si="259"/>
        <v>0</v>
      </c>
      <c r="O2729" s="17"/>
    </row>
    <row r="2730" ht="11.25" customHeight="1">
      <c r="A2730" s="19"/>
      <c r="B2730" s="57" t="s">
        <v>5166</v>
      </c>
      <c r="C2730" s="58" t="s">
        <v>1670</v>
      </c>
      <c r="D2730" s="59" t="s">
        <v>107</v>
      </c>
      <c r="E2730" s="60">
        <v>70.0</v>
      </c>
      <c r="F2730" s="61"/>
      <c r="G2730" s="62">
        <f t="shared" si="259"/>
        <v>0</v>
      </c>
      <c r="O2730" s="17"/>
    </row>
    <row r="2731" ht="11.25" customHeight="1">
      <c r="A2731" s="19"/>
      <c r="B2731" s="57" t="s">
        <v>5167</v>
      </c>
      <c r="C2731" s="58" t="s">
        <v>1672</v>
      </c>
      <c r="D2731" s="59" t="s">
        <v>107</v>
      </c>
      <c r="E2731" s="60">
        <v>18.0</v>
      </c>
      <c r="F2731" s="61"/>
      <c r="G2731" s="62">
        <f t="shared" si="259"/>
        <v>0</v>
      </c>
      <c r="O2731" s="17"/>
    </row>
    <row r="2732" ht="11.25" customHeight="1">
      <c r="A2732" s="19"/>
      <c r="B2732" s="57" t="s">
        <v>5168</v>
      </c>
      <c r="C2732" s="58" t="s">
        <v>1674</v>
      </c>
      <c r="D2732" s="59" t="s">
        <v>107</v>
      </c>
      <c r="E2732" s="60">
        <v>7.0</v>
      </c>
      <c r="F2732" s="61"/>
      <c r="G2732" s="62">
        <f t="shared" si="259"/>
        <v>0</v>
      </c>
      <c r="O2732" s="17"/>
    </row>
    <row r="2733" ht="11.25" customHeight="1">
      <c r="A2733" s="19"/>
      <c r="B2733" s="57" t="s">
        <v>5169</v>
      </c>
      <c r="C2733" s="58" t="s">
        <v>5170</v>
      </c>
      <c r="D2733" s="59" t="s">
        <v>107</v>
      </c>
      <c r="E2733" s="60">
        <v>1.0</v>
      </c>
      <c r="F2733" s="61"/>
      <c r="G2733" s="62">
        <f t="shared" si="259"/>
        <v>0</v>
      </c>
      <c r="O2733" s="17"/>
    </row>
    <row r="2734" ht="11.25" customHeight="1">
      <c r="A2734" s="19"/>
      <c r="B2734" s="57" t="s">
        <v>5171</v>
      </c>
      <c r="C2734" s="58" t="s">
        <v>1676</v>
      </c>
      <c r="D2734" s="59" t="s">
        <v>107</v>
      </c>
      <c r="E2734" s="60">
        <v>3.0</v>
      </c>
      <c r="F2734" s="61"/>
      <c r="G2734" s="62">
        <f t="shared" si="259"/>
        <v>0</v>
      </c>
      <c r="O2734" s="17"/>
    </row>
    <row r="2735" ht="11.25" customHeight="1">
      <c r="A2735" s="19"/>
      <c r="B2735" s="57" t="s">
        <v>5172</v>
      </c>
      <c r="C2735" s="58" t="s">
        <v>5173</v>
      </c>
      <c r="D2735" s="59" t="s">
        <v>107</v>
      </c>
      <c r="E2735" s="60">
        <v>26.0</v>
      </c>
      <c r="F2735" s="61"/>
      <c r="G2735" s="62">
        <f t="shared" si="259"/>
        <v>0</v>
      </c>
      <c r="O2735" s="17"/>
    </row>
    <row r="2736" ht="11.25" customHeight="1">
      <c r="A2736" s="19"/>
      <c r="B2736" s="57" t="s">
        <v>5174</v>
      </c>
      <c r="C2736" s="58" t="s">
        <v>1692</v>
      </c>
      <c r="D2736" s="59" t="s">
        <v>107</v>
      </c>
      <c r="E2736" s="60">
        <v>26.0</v>
      </c>
      <c r="F2736" s="61"/>
      <c r="G2736" s="62">
        <f t="shared" si="259"/>
        <v>0</v>
      </c>
      <c r="O2736" s="17"/>
    </row>
    <row r="2737" ht="11.25" customHeight="1">
      <c r="A2737" s="19"/>
      <c r="B2737" s="57" t="s">
        <v>5175</v>
      </c>
      <c r="C2737" s="58" t="s">
        <v>1704</v>
      </c>
      <c r="D2737" s="59" t="s">
        <v>107</v>
      </c>
      <c r="E2737" s="60">
        <v>2.0</v>
      </c>
      <c r="F2737" s="61"/>
      <c r="G2737" s="62">
        <f t="shared" si="259"/>
        <v>0</v>
      </c>
      <c r="O2737" s="17"/>
    </row>
    <row r="2738" ht="11.25" customHeight="1">
      <c r="A2738" s="19"/>
      <c r="B2738" s="57" t="s">
        <v>5176</v>
      </c>
      <c r="C2738" s="58" t="s">
        <v>1694</v>
      </c>
      <c r="D2738" s="59" t="s">
        <v>107</v>
      </c>
      <c r="E2738" s="60">
        <v>14.0</v>
      </c>
      <c r="F2738" s="61"/>
      <c r="G2738" s="62">
        <f t="shared" si="259"/>
        <v>0</v>
      </c>
      <c r="O2738" s="17"/>
    </row>
    <row r="2739" ht="11.25" customHeight="1">
      <c r="A2739" s="19"/>
      <c r="B2739" s="57" t="s">
        <v>5177</v>
      </c>
      <c r="C2739" s="58" t="s">
        <v>5178</v>
      </c>
      <c r="D2739" s="59" t="s">
        <v>107</v>
      </c>
      <c r="E2739" s="60">
        <v>12.0</v>
      </c>
      <c r="F2739" s="61"/>
      <c r="G2739" s="62">
        <f t="shared" si="259"/>
        <v>0</v>
      </c>
      <c r="O2739" s="17"/>
    </row>
    <row r="2740" ht="11.25" customHeight="1">
      <c r="A2740" s="19"/>
      <c r="B2740" s="57" t="s">
        <v>5179</v>
      </c>
      <c r="C2740" s="58" t="s">
        <v>1700</v>
      </c>
      <c r="D2740" s="59" t="s">
        <v>107</v>
      </c>
      <c r="E2740" s="60">
        <v>5.0</v>
      </c>
      <c r="F2740" s="61"/>
      <c r="G2740" s="62">
        <f t="shared" si="259"/>
        <v>0</v>
      </c>
      <c r="O2740" s="17"/>
    </row>
    <row r="2741" ht="11.25" customHeight="1">
      <c r="A2741" s="19"/>
      <c r="B2741" s="57" t="s">
        <v>5180</v>
      </c>
      <c r="C2741" s="58" t="s">
        <v>5181</v>
      </c>
      <c r="D2741" s="59" t="s">
        <v>107</v>
      </c>
      <c r="E2741" s="60">
        <v>2.0</v>
      </c>
      <c r="F2741" s="61"/>
      <c r="G2741" s="62">
        <f t="shared" si="259"/>
        <v>0</v>
      </c>
      <c r="O2741" s="17"/>
    </row>
    <row r="2742" ht="11.25" customHeight="1">
      <c r="A2742" s="19"/>
      <c r="B2742" s="57" t="s">
        <v>5182</v>
      </c>
      <c r="C2742" s="58" t="s">
        <v>5183</v>
      </c>
      <c r="D2742" s="59" t="s">
        <v>107</v>
      </c>
      <c r="E2742" s="60">
        <v>1.0</v>
      </c>
      <c r="F2742" s="61"/>
      <c r="G2742" s="62">
        <f t="shared" si="259"/>
        <v>0</v>
      </c>
      <c r="O2742" s="17"/>
    </row>
    <row r="2743" ht="11.25" customHeight="1">
      <c r="A2743" s="19"/>
      <c r="B2743" s="57" t="s">
        <v>5184</v>
      </c>
      <c r="C2743" s="58" t="s">
        <v>5185</v>
      </c>
      <c r="D2743" s="59" t="s">
        <v>107</v>
      </c>
      <c r="E2743" s="60">
        <v>1.0</v>
      </c>
      <c r="F2743" s="61"/>
      <c r="G2743" s="62">
        <f t="shared" si="259"/>
        <v>0</v>
      </c>
      <c r="O2743" s="17"/>
    </row>
    <row r="2744" ht="11.25" customHeight="1">
      <c r="A2744" s="19"/>
      <c r="B2744" s="57" t="s">
        <v>5186</v>
      </c>
      <c r="C2744" s="58" t="s">
        <v>5187</v>
      </c>
      <c r="D2744" s="59" t="s">
        <v>100</v>
      </c>
      <c r="E2744" s="60">
        <v>10.0</v>
      </c>
      <c r="F2744" s="61"/>
      <c r="G2744" s="62">
        <f t="shared" si="259"/>
        <v>0</v>
      </c>
      <c r="O2744" s="17"/>
    </row>
    <row r="2745" ht="11.25" customHeight="1">
      <c r="A2745" s="19"/>
      <c r="B2745" s="57" t="s">
        <v>5188</v>
      </c>
      <c r="C2745" s="58" t="s">
        <v>5189</v>
      </c>
      <c r="D2745" s="59" t="s">
        <v>100</v>
      </c>
      <c r="E2745" s="60">
        <v>2.0</v>
      </c>
      <c r="F2745" s="61"/>
      <c r="G2745" s="62">
        <f t="shared" si="259"/>
        <v>0</v>
      </c>
      <c r="O2745" s="17"/>
    </row>
    <row r="2746" ht="11.25" customHeight="1">
      <c r="A2746" s="19"/>
      <c r="B2746" s="57" t="s">
        <v>5190</v>
      </c>
      <c r="C2746" s="58" t="s">
        <v>5191</v>
      </c>
      <c r="D2746" s="59" t="s">
        <v>100</v>
      </c>
      <c r="E2746" s="60">
        <v>1.0</v>
      </c>
      <c r="F2746" s="61"/>
      <c r="G2746" s="62">
        <f t="shared" si="259"/>
        <v>0</v>
      </c>
      <c r="O2746" s="17"/>
    </row>
    <row r="2747" ht="11.25" customHeight="1">
      <c r="A2747" s="19"/>
      <c r="B2747" s="57" t="s">
        <v>5192</v>
      </c>
      <c r="C2747" s="58" t="s">
        <v>5193</v>
      </c>
      <c r="D2747" s="59" t="s">
        <v>146</v>
      </c>
      <c r="E2747" s="60">
        <v>1.0</v>
      </c>
      <c r="F2747" s="61"/>
      <c r="G2747" s="62">
        <f t="shared" si="259"/>
        <v>0</v>
      </c>
      <c r="O2747" s="17"/>
    </row>
    <row r="2748" ht="11.25" customHeight="1">
      <c r="A2748" s="19"/>
      <c r="B2748" s="57" t="s">
        <v>5194</v>
      </c>
      <c r="C2748" s="58" t="s">
        <v>5195</v>
      </c>
      <c r="D2748" s="59" t="s">
        <v>122</v>
      </c>
      <c r="E2748" s="60">
        <v>1006.8</v>
      </c>
      <c r="F2748" s="61"/>
      <c r="G2748" s="62">
        <f t="shared" si="259"/>
        <v>0</v>
      </c>
      <c r="O2748" s="17"/>
    </row>
    <row r="2749" ht="11.25" customHeight="1">
      <c r="A2749" s="19"/>
      <c r="B2749" s="57" t="s">
        <v>5196</v>
      </c>
      <c r="C2749" s="58" t="s">
        <v>5197</v>
      </c>
      <c r="D2749" s="59" t="s">
        <v>122</v>
      </c>
      <c r="E2749" s="60">
        <v>229.0</v>
      </c>
      <c r="F2749" s="61"/>
      <c r="G2749" s="62">
        <f t="shared" si="259"/>
        <v>0</v>
      </c>
      <c r="O2749" s="17"/>
    </row>
    <row r="2750" ht="11.25" customHeight="1">
      <c r="A2750" s="19"/>
      <c r="B2750" s="57" t="s">
        <v>5198</v>
      </c>
      <c r="C2750" s="58" t="s">
        <v>5199</v>
      </c>
      <c r="D2750" s="59" t="s">
        <v>146</v>
      </c>
      <c r="E2750" s="60">
        <v>1.0</v>
      </c>
      <c r="F2750" s="61"/>
      <c r="G2750" s="62">
        <f t="shared" si="259"/>
        <v>0</v>
      </c>
      <c r="O2750" s="17"/>
    </row>
    <row r="2751" ht="11.25" customHeight="1">
      <c r="A2751" s="45"/>
      <c r="B2751" s="46" t="s">
        <v>5200</v>
      </c>
      <c r="C2751" s="47" t="s">
        <v>5201</v>
      </c>
      <c r="D2751" s="48"/>
      <c r="E2751" s="49"/>
      <c r="F2751" s="49"/>
      <c r="G2751" s="50">
        <f>SUM(G2752:G2783)</f>
        <v>0</v>
      </c>
      <c r="O2751" s="17"/>
    </row>
    <row r="2752" ht="11.25" customHeight="1">
      <c r="A2752" s="19"/>
      <c r="B2752" s="57" t="s">
        <v>5202</v>
      </c>
      <c r="C2752" s="58" t="s">
        <v>5203</v>
      </c>
      <c r="D2752" s="59" t="s">
        <v>1615</v>
      </c>
      <c r="E2752" s="60">
        <v>110.0</v>
      </c>
      <c r="F2752" s="61"/>
      <c r="G2752" s="62">
        <f t="shared" ref="G2752:G2783" si="260">ROUND(E2752*F2752,2)</f>
        <v>0</v>
      </c>
      <c r="O2752" s="17"/>
    </row>
    <row r="2753" ht="11.25" customHeight="1">
      <c r="A2753" s="19"/>
      <c r="B2753" s="57" t="s">
        <v>5204</v>
      </c>
      <c r="C2753" s="58" t="s">
        <v>5152</v>
      </c>
      <c r="D2753" s="59" t="s">
        <v>122</v>
      </c>
      <c r="E2753" s="60">
        <v>912.72</v>
      </c>
      <c r="F2753" s="61"/>
      <c r="G2753" s="62">
        <f t="shared" si="260"/>
        <v>0</v>
      </c>
      <c r="O2753" s="17"/>
    </row>
    <row r="2754" ht="11.25" customHeight="1">
      <c r="A2754" s="19"/>
      <c r="B2754" s="57" t="s">
        <v>5205</v>
      </c>
      <c r="C2754" s="58" t="s">
        <v>5154</v>
      </c>
      <c r="D2754" s="59" t="s">
        <v>122</v>
      </c>
      <c r="E2754" s="60">
        <v>192.3</v>
      </c>
      <c r="F2754" s="61"/>
      <c r="G2754" s="62">
        <f t="shared" si="260"/>
        <v>0</v>
      </c>
      <c r="O2754" s="17"/>
    </row>
    <row r="2755" ht="11.25" customHeight="1">
      <c r="A2755" s="19"/>
      <c r="B2755" s="57" t="s">
        <v>5206</v>
      </c>
      <c r="C2755" s="58" t="s">
        <v>5156</v>
      </c>
      <c r="D2755" s="59" t="s">
        <v>122</v>
      </c>
      <c r="E2755" s="60">
        <v>205.19</v>
      </c>
      <c r="F2755" s="61"/>
      <c r="G2755" s="62">
        <f t="shared" si="260"/>
        <v>0</v>
      </c>
      <c r="O2755" s="17"/>
    </row>
    <row r="2756" ht="11.25" customHeight="1">
      <c r="A2756" s="19"/>
      <c r="B2756" s="57" t="s">
        <v>5207</v>
      </c>
      <c r="C2756" s="58" t="s">
        <v>5158</v>
      </c>
      <c r="D2756" s="59" t="s">
        <v>122</v>
      </c>
      <c r="E2756" s="60">
        <v>36.18</v>
      </c>
      <c r="F2756" s="61"/>
      <c r="G2756" s="62">
        <f t="shared" si="260"/>
        <v>0</v>
      </c>
      <c r="O2756" s="17"/>
    </row>
    <row r="2757" ht="11.25" customHeight="1">
      <c r="A2757" s="19"/>
      <c r="B2757" s="57" t="s">
        <v>5208</v>
      </c>
      <c r="C2757" s="58" t="s">
        <v>5209</v>
      </c>
      <c r="D2757" s="59" t="s">
        <v>122</v>
      </c>
      <c r="E2757" s="60">
        <v>55.47</v>
      </c>
      <c r="F2757" s="61"/>
      <c r="G2757" s="62">
        <f t="shared" si="260"/>
        <v>0</v>
      </c>
      <c r="O2757" s="17"/>
    </row>
    <row r="2758" ht="11.25" customHeight="1">
      <c r="A2758" s="19"/>
      <c r="B2758" s="57" t="s">
        <v>5210</v>
      </c>
      <c r="C2758" s="58" t="s">
        <v>5162</v>
      </c>
      <c r="D2758" s="59" t="s">
        <v>107</v>
      </c>
      <c r="E2758" s="60">
        <v>148.0</v>
      </c>
      <c r="F2758" s="61"/>
      <c r="G2758" s="62">
        <f t="shared" si="260"/>
        <v>0</v>
      </c>
      <c r="O2758" s="17"/>
    </row>
    <row r="2759" ht="11.25" customHeight="1">
      <c r="A2759" s="19"/>
      <c r="B2759" s="57" t="s">
        <v>5211</v>
      </c>
      <c r="C2759" s="58" t="s">
        <v>1656</v>
      </c>
      <c r="D2759" s="59" t="s">
        <v>107</v>
      </c>
      <c r="E2759" s="60">
        <v>38.0</v>
      </c>
      <c r="F2759" s="61"/>
      <c r="G2759" s="62">
        <f t="shared" si="260"/>
        <v>0</v>
      </c>
      <c r="O2759" s="17"/>
    </row>
    <row r="2760" ht="11.25" customHeight="1">
      <c r="A2760" s="19"/>
      <c r="B2760" s="57" t="s">
        <v>5212</v>
      </c>
      <c r="C2760" s="58" t="s">
        <v>5213</v>
      </c>
      <c r="D2760" s="59" t="s">
        <v>107</v>
      </c>
      <c r="E2760" s="60">
        <v>9.0</v>
      </c>
      <c r="F2760" s="61"/>
      <c r="G2760" s="62">
        <f t="shared" si="260"/>
        <v>0</v>
      </c>
      <c r="O2760" s="17"/>
    </row>
    <row r="2761" ht="11.25" customHeight="1">
      <c r="A2761" s="19"/>
      <c r="B2761" s="57" t="s">
        <v>5214</v>
      </c>
      <c r="C2761" s="58" t="s">
        <v>1660</v>
      </c>
      <c r="D2761" s="59" t="s">
        <v>107</v>
      </c>
      <c r="E2761" s="60">
        <v>2.0</v>
      </c>
      <c r="F2761" s="61"/>
      <c r="G2761" s="62">
        <f t="shared" si="260"/>
        <v>0</v>
      </c>
      <c r="O2761" s="17"/>
    </row>
    <row r="2762" ht="11.25" customHeight="1">
      <c r="A2762" s="19"/>
      <c r="B2762" s="57" t="s">
        <v>5215</v>
      </c>
      <c r="C2762" s="58" t="s">
        <v>1662</v>
      </c>
      <c r="D2762" s="59" t="s">
        <v>107</v>
      </c>
      <c r="E2762" s="60">
        <v>1.0</v>
      </c>
      <c r="F2762" s="61"/>
      <c r="G2762" s="62">
        <f t="shared" si="260"/>
        <v>0</v>
      </c>
      <c r="O2762" s="17"/>
    </row>
    <row r="2763" ht="11.25" customHeight="1">
      <c r="A2763" s="19"/>
      <c r="B2763" s="57" t="s">
        <v>5216</v>
      </c>
      <c r="C2763" s="58" t="s">
        <v>1672</v>
      </c>
      <c r="D2763" s="59" t="s">
        <v>107</v>
      </c>
      <c r="E2763" s="60">
        <v>110.0</v>
      </c>
      <c r="F2763" s="61"/>
      <c r="G2763" s="62">
        <f t="shared" si="260"/>
        <v>0</v>
      </c>
      <c r="O2763" s="17"/>
    </row>
    <row r="2764" ht="11.25" customHeight="1">
      <c r="A2764" s="19"/>
      <c r="B2764" s="57" t="s">
        <v>5217</v>
      </c>
      <c r="C2764" s="58" t="s">
        <v>5218</v>
      </c>
      <c r="D2764" s="59" t="s">
        <v>107</v>
      </c>
      <c r="E2764" s="60">
        <v>21.0</v>
      </c>
      <c r="F2764" s="61"/>
      <c r="G2764" s="62">
        <f t="shared" si="260"/>
        <v>0</v>
      </c>
      <c r="O2764" s="17"/>
    </row>
    <row r="2765" ht="11.25" customHeight="1">
      <c r="A2765" s="19"/>
      <c r="B2765" s="57" t="s">
        <v>5219</v>
      </c>
      <c r="C2765" s="58" t="s">
        <v>1676</v>
      </c>
      <c r="D2765" s="59" t="s">
        <v>107</v>
      </c>
      <c r="E2765" s="60">
        <v>9.0</v>
      </c>
      <c r="F2765" s="61"/>
      <c r="G2765" s="62">
        <f t="shared" si="260"/>
        <v>0</v>
      </c>
      <c r="O2765" s="17"/>
    </row>
    <row r="2766" ht="11.25" customHeight="1">
      <c r="A2766" s="19"/>
      <c r="B2766" s="57" t="s">
        <v>5220</v>
      </c>
      <c r="C2766" s="58" t="s">
        <v>1678</v>
      </c>
      <c r="D2766" s="59" t="s">
        <v>107</v>
      </c>
      <c r="E2766" s="60">
        <v>2.0</v>
      </c>
      <c r="F2766" s="61"/>
      <c r="G2766" s="62">
        <f t="shared" si="260"/>
        <v>0</v>
      </c>
      <c r="O2766" s="17"/>
    </row>
    <row r="2767" ht="11.25" customHeight="1">
      <c r="A2767" s="19"/>
      <c r="B2767" s="57" t="s">
        <v>5221</v>
      </c>
      <c r="C2767" s="58" t="s">
        <v>1680</v>
      </c>
      <c r="D2767" s="59" t="s">
        <v>107</v>
      </c>
      <c r="E2767" s="60">
        <v>1.0</v>
      </c>
      <c r="F2767" s="61"/>
      <c r="G2767" s="62">
        <f t="shared" si="260"/>
        <v>0</v>
      </c>
      <c r="O2767" s="17"/>
    </row>
    <row r="2768" ht="11.25" customHeight="1">
      <c r="A2768" s="19"/>
      <c r="B2768" s="57" t="s">
        <v>5222</v>
      </c>
      <c r="C2768" s="58" t="s">
        <v>1692</v>
      </c>
      <c r="D2768" s="59" t="s">
        <v>107</v>
      </c>
      <c r="E2768" s="60">
        <v>26.0</v>
      </c>
      <c r="F2768" s="61"/>
      <c r="G2768" s="62">
        <f t="shared" si="260"/>
        <v>0</v>
      </c>
      <c r="O2768" s="17"/>
    </row>
    <row r="2769" ht="11.25" customHeight="1">
      <c r="A2769" s="19"/>
      <c r="B2769" s="57" t="s">
        <v>5223</v>
      </c>
      <c r="C2769" s="58" t="s">
        <v>1696</v>
      </c>
      <c r="D2769" s="59" t="s">
        <v>107</v>
      </c>
      <c r="E2769" s="60">
        <v>26.0</v>
      </c>
      <c r="F2769" s="61"/>
      <c r="G2769" s="62">
        <f t="shared" si="260"/>
        <v>0</v>
      </c>
      <c r="O2769" s="17"/>
    </row>
    <row r="2770" ht="11.25" customHeight="1">
      <c r="A2770" s="19"/>
      <c r="B2770" s="57" t="s">
        <v>5224</v>
      </c>
      <c r="C2770" s="58" t="s">
        <v>1698</v>
      </c>
      <c r="D2770" s="59" t="s">
        <v>107</v>
      </c>
      <c r="E2770" s="60">
        <v>2.0</v>
      </c>
      <c r="F2770" s="61"/>
      <c r="G2770" s="62">
        <f t="shared" si="260"/>
        <v>0</v>
      </c>
      <c r="O2770" s="17"/>
    </row>
    <row r="2771" ht="11.25" customHeight="1">
      <c r="A2771" s="19"/>
      <c r="B2771" s="57" t="s">
        <v>5225</v>
      </c>
      <c r="C2771" s="58" t="s">
        <v>5178</v>
      </c>
      <c r="D2771" s="59" t="s">
        <v>107</v>
      </c>
      <c r="E2771" s="60">
        <v>3.0</v>
      </c>
      <c r="F2771" s="61"/>
      <c r="G2771" s="62">
        <f t="shared" si="260"/>
        <v>0</v>
      </c>
      <c r="O2771" s="17"/>
    </row>
    <row r="2772" ht="11.25" customHeight="1">
      <c r="A2772" s="19"/>
      <c r="B2772" s="57" t="s">
        <v>5226</v>
      </c>
      <c r="C2772" s="58" t="s">
        <v>5227</v>
      </c>
      <c r="D2772" s="59" t="s">
        <v>107</v>
      </c>
      <c r="E2772" s="60">
        <v>2.0</v>
      </c>
      <c r="F2772" s="61"/>
      <c r="G2772" s="62">
        <f t="shared" si="260"/>
        <v>0</v>
      </c>
      <c r="O2772" s="17"/>
    </row>
    <row r="2773" ht="11.25" customHeight="1">
      <c r="A2773" s="19"/>
      <c r="B2773" s="57" t="s">
        <v>5228</v>
      </c>
      <c r="C2773" s="58" t="s">
        <v>1714</v>
      </c>
      <c r="D2773" s="59" t="s">
        <v>107</v>
      </c>
      <c r="E2773" s="60">
        <v>2.0</v>
      </c>
      <c r="F2773" s="61"/>
      <c r="G2773" s="62">
        <f t="shared" si="260"/>
        <v>0</v>
      </c>
      <c r="O2773" s="17"/>
    </row>
    <row r="2774" ht="11.25" customHeight="1">
      <c r="A2774" s="19"/>
      <c r="B2774" s="57" t="s">
        <v>5229</v>
      </c>
      <c r="C2774" s="58" t="s">
        <v>5230</v>
      </c>
      <c r="D2774" s="59" t="s">
        <v>107</v>
      </c>
      <c r="E2774" s="60">
        <v>2.0</v>
      </c>
      <c r="F2774" s="61"/>
      <c r="G2774" s="62">
        <f t="shared" si="260"/>
        <v>0</v>
      </c>
      <c r="O2774" s="17"/>
    </row>
    <row r="2775" ht="11.25" customHeight="1">
      <c r="A2775" s="19"/>
      <c r="B2775" s="57" t="s">
        <v>5231</v>
      </c>
      <c r="C2775" s="58" t="s">
        <v>5232</v>
      </c>
      <c r="D2775" s="59" t="s">
        <v>107</v>
      </c>
      <c r="E2775" s="60">
        <v>2.0</v>
      </c>
      <c r="F2775" s="61"/>
      <c r="G2775" s="62">
        <f t="shared" si="260"/>
        <v>0</v>
      </c>
      <c r="O2775" s="17"/>
    </row>
    <row r="2776" ht="11.25" customHeight="1">
      <c r="A2776" s="19"/>
      <c r="B2776" s="57" t="s">
        <v>5233</v>
      </c>
      <c r="C2776" s="58" t="s">
        <v>5234</v>
      </c>
      <c r="D2776" s="59" t="s">
        <v>107</v>
      </c>
      <c r="E2776" s="60">
        <v>1.0</v>
      </c>
      <c r="F2776" s="61"/>
      <c r="G2776" s="62">
        <f t="shared" si="260"/>
        <v>0</v>
      </c>
      <c r="O2776" s="17"/>
    </row>
    <row r="2777" ht="11.25" customHeight="1">
      <c r="A2777" s="19"/>
      <c r="B2777" s="57" t="s">
        <v>5235</v>
      </c>
      <c r="C2777" s="58" t="s">
        <v>5236</v>
      </c>
      <c r="D2777" s="59" t="s">
        <v>100</v>
      </c>
      <c r="E2777" s="60">
        <v>5.0</v>
      </c>
      <c r="F2777" s="61"/>
      <c r="G2777" s="62">
        <f t="shared" si="260"/>
        <v>0</v>
      </c>
      <c r="O2777" s="17"/>
    </row>
    <row r="2778" ht="11.25" customHeight="1">
      <c r="A2778" s="19"/>
      <c r="B2778" s="57" t="s">
        <v>5237</v>
      </c>
      <c r="C2778" s="58" t="s">
        <v>5189</v>
      </c>
      <c r="D2778" s="59" t="s">
        <v>100</v>
      </c>
      <c r="E2778" s="60">
        <v>2.0</v>
      </c>
      <c r="F2778" s="61"/>
      <c r="G2778" s="62">
        <f t="shared" si="260"/>
        <v>0</v>
      </c>
      <c r="O2778" s="17"/>
    </row>
    <row r="2779" ht="11.25" customHeight="1">
      <c r="A2779" s="19"/>
      <c r="B2779" s="57" t="s">
        <v>5238</v>
      </c>
      <c r="C2779" s="58" t="s">
        <v>5239</v>
      </c>
      <c r="D2779" s="59" t="s">
        <v>100</v>
      </c>
      <c r="E2779" s="60">
        <v>1.0</v>
      </c>
      <c r="F2779" s="61"/>
      <c r="G2779" s="62">
        <f t="shared" si="260"/>
        <v>0</v>
      </c>
      <c r="O2779" s="17"/>
    </row>
    <row r="2780" ht="11.25" customHeight="1">
      <c r="A2780" s="19"/>
      <c r="B2780" s="57" t="s">
        <v>5240</v>
      </c>
      <c r="C2780" s="58" t="s">
        <v>5241</v>
      </c>
      <c r="D2780" s="59" t="s">
        <v>146</v>
      </c>
      <c r="E2780" s="60">
        <v>1.0</v>
      </c>
      <c r="F2780" s="61"/>
      <c r="G2780" s="62">
        <f t="shared" si="260"/>
        <v>0</v>
      </c>
      <c r="O2780" s="17"/>
    </row>
    <row r="2781" ht="11.25" customHeight="1">
      <c r="A2781" s="19"/>
      <c r="B2781" s="57" t="s">
        <v>5242</v>
      </c>
      <c r="C2781" s="58" t="s">
        <v>5243</v>
      </c>
      <c r="D2781" s="59" t="s">
        <v>122</v>
      </c>
      <c r="E2781" s="60">
        <v>1401.86</v>
      </c>
      <c r="F2781" s="61"/>
      <c r="G2781" s="62">
        <f t="shared" si="260"/>
        <v>0</v>
      </c>
      <c r="O2781" s="17"/>
    </row>
    <row r="2782" ht="11.25" customHeight="1">
      <c r="A2782" s="19"/>
      <c r="B2782" s="57" t="s">
        <v>5244</v>
      </c>
      <c r="C2782" s="58" t="s">
        <v>5197</v>
      </c>
      <c r="D2782" s="59" t="s">
        <v>122</v>
      </c>
      <c r="E2782" s="60">
        <v>233.0</v>
      </c>
      <c r="F2782" s="61"/>
      <c r="G2782" s="62">
        <f t="shared" si="260"/>
        <v>0</v>
      </c>
      <c r="O2782" s="17"/>
    </row>
    <row r="2783" ht="11.25" customHeight="1">
      <c r="A2783" s="19"/>
      <c r="B2783" s="57" t="s">
        <v>5245</v>
      </c>
      <c r="C2783" s="58" t="s">
        <v>5246</v>
      </c>
      <c r="D2783" s="59" t="s">
        <v>146</v>
      </c>
      <c r="E2783" s="60">
        <v>1.0</v>
      </c>
      <c r="F2783" s="61"/>
      <c r="G2783" s="62">
        <f t="shared" si="260"/>
        <v>0</v>
      </c>
      <c r="O2783" s="17"/>
    </row>
    <row r="2784" ht="11.25" customHeight="1">
      <c r="A2784" s="45"/>
      <c r="B2784" s="46" t="s">
        <v>5247</v>
      </c>
      <c r="C2784" s="47" t="s">
        <v>5248</v>
      </c>
      <c r="D2784" s="48"/>
      <c r="E2784" s="49"/>
      <c r="F2784" s="49"/>
      <c r="G2784" s="50">
        <f>SUM(G2785:G2808)</f>
        <v>0</v>
      </c>
      <c r="O2784" s="17"/>
    </row>
    <row r="2785" ht="11.25" customHeight="1">
      <c r="A2785" s="19"/>
      <c r="B2785" s="57" t="s">
        <v>5249</v>
      </c>
      <c r="C2785" s="58" t="s">
        <v>5250</v>
      </c>
      <c r="D2785" s="59" t="s">
        <v>1615</v>
      </c>
      <c r="E2785" s="60">
        <v>25.0</v>
      </c>
      <c r="F2785" s="61"/>
      <c r="G2785" s="62">
        <f t="shared" ref="G2785:G2808" si="261">ROUND(E2785*F2785,2)</f>
        <v>0</v>
      </c>
      <c r="O2785" s="17"/>
    </row>
    <row r="2786" ht="11.25" customHeight="1">
      <c r="A2786" s="19"/>
      <c r="B2786" s="57" t="s">
        <v>5251</v>
      </c>
      <c r="C2786" s="58" t="s">
        <v>5150</v>
      </c>
      <c r="D2786" s="59" t="s">
        <v>122</v>
      </c>
      <c r="E2786" s="60">
        <v>341.35</v>
      </c>
      <c r="F2786" s="61"/>
      <c r="G2786" s="62">
        <f t="shared" si="261"/>
        <v>0</v>
      </c>
      <c r="O2786" s="17"/>
    </row>
    <row r="2787" ht="11.25" customHeight="1">
      <c r="A2787" s="19"/>
      <c r="B2787" s="57" t="s">
        <v>5252</v>
      </c>
      <c r="C2787" s="58" t="s">
        <v>5152</v>
      </c>
      <c r="D2787" s="59" t="s">
        <v>122</v>
      </c>
      <c r="E2787" s="60">
        <v>181.83</v>
      </c>
      <c r="F2787" s="61"/>
      <c r="G2787" s="62">
        <f t="shared" si="261"/>
        <v>0</v>
      </c>
      <c r="O2787" s="17"/>
    </row>
    <row r="2788" ht="11.25" customHeight="1">
      <c r="A2788" s="19"/>
      <c r="B2788" s="57" t="s">
        <v>5253</v>
      </c>
      <c r="C2788" s="58" t="s">
        <v>5254</v>
      </c>
      <c r="D2788" s="59" t="s">
        <v>122</v>
      </c>
      <c r="E2788" s="60">
        <v>69.2</v>
      </c>
      <c r="F2788" s="61"/>
      <c r="G2788" s="62">
        <f t="shared" si="261"/>
        <v>0</v>
      </c>
      <c r="O2788" s="17"/>
    </row>
    <row r="2789" ht="11.25" customHeight="1">
      <c r="A2789" s="19"/>
      <c r="B2789" s="57" t="s">
        <v>5255</v>
      </c>
      <c r="C2789" s="58" t="s">
        <v>5160</v>
      </c>
      <c r="D2789" s="59" t="s">
        <v>107</v>
      </c>
      <c r="E2789" s="60">
        <v>32.0</v>
      </c>
      <c r="F2789" s="61"/>
      <c r="G2789" s="62">
        <f t="shared" si="261"/>
        <v>0</v>
      </c>
      <c r="O2789" s="17"/>
    </row>
    <row r="2790" ht="11.25" customHeight="1">
      <c r="A2790" s="19"/>
      <c r="B2790" s="57" t="s">
        <v>5256</v>
      </c>
      <c r="C2790" s="58" t="s">
        <v>5162</v>
      </c>
      <c r="D2790" s="59" t="s">
        <v>107</v>
      </c>
      <c r="E2790" s="60">
        <v>12.0</v>
      </c>
      <c r="F2790" s="61"/>
      <c r="G2790" s="62">
        <f t="shared" si="261"/>
        <v>0</v>
      </c>
      <c r="O2790" s="17"/>
    </row>
    <row r="2791" ht="11.25" customHeight="1">
      <c r="A2791" s="19"/>
      <c r="B2791" s="57" t="s">
        <v>5257</v>
      </c>
      <c r="C2791" s="58" t="s">
        <v>5164</v>
      </c>
      <c r="D2791" s="59" t="s">
        <v>107</v>
      </c>
      <c r="E2791" s="60">
        <v>7.0</v>
      </c>
      <c r="F2791" s="61"/>
      <c r="G2791" s="62">
        <f t="shared" si="261"/>
        <v>0</v>
      </c>
      <c r="O2791" s="17"/>
    </row>
    <row r="2792" ht="11.25" customHeight="1">
      <c r="A2792" s="19"/>
      <c r="B2792" s="57" t="s">
        <v>5258</v>
      </c>
      <c r="C2792" s="58" t="s">
        <v>1670</v>
      </c>
      <c r="D2792" s="59" t="s">
        <v>107</v>
      </c>
      <c r="E2792" s="60">
        <v>13.0</v>
      </c>
      <c r="F2792" s="61"/>
      <c r="G2792" s="62">
        <f t="shared" si="261"/>
        <v>0</v>
      </c>
      <c r="O2792" s="17"/>
    </row>
    <row r="2793" ht="11.25" customHeight="1">
      <c r="A2793" s="19"/>
      <c r="B2793" s="57" t="s">
        <v>5259</v>
      </c>
      <c r="C2793" s="58" t="s">
        <v>1672</v>
      </c>
      <c r="D2793" s="59" t="s">
        <v>107</v>
      </c>
      <c r="E2793" s="60">
        <v>3.0</v>
      </c>
      <c r="F2793" s="61"/>
      <c r="G2793" s="62">
        <f t="shared" si="261"/>
        <v>0</v>
      </c>
      <c r="O2793" s="17"/>
    </row>
    <row r="2794" ht="11.25" customHeight="1">
      <c r="A2794" s="19"/>
      <c r="B2794" s="57" t="s">
        <v>5260</v>
      </c>
      <c r="C2794" s="58" t="s">
        <v>5218</v>
      </c>
      <c r="D2794" s="59" t="s">
        <v>107</v>
      </c>
      <c r="E2794" s="60">
        <v>2.0</v>
      </c>
      <c r="F2794" s="61"/>
      <c r="G2794" s="62">
        <f t="shared" si="261"/>
        <v>0</v>
      </c>
      <c r="O2794" s="17"/>
    </row>
    <row r="2795" ht="11.25" customHeight="1">
      <c r="A2795" s="19"/>
      <c r="B2795" s="57" t="s">
        <v>5261</v>
      </c>
      <c r="C2795" s="58" t="s">
        <v>1688</v>
      </c>
      <c r="D2795" s="59" t="s">
        <v>107</v>
      </c>
      <c r="E2795" s="60">
        <v>12.0</v>
      </c>
      <c r="F2795" s="61"/>
      <c r="G2795" s="62">
        <f t="shared" si="261"/>
        <v>0</v>
      </c>
      <c r="O2795" s="17"/>
    </row>
    <row r="2796" ht="11.25" customHeight="1">
      <c r="A2796" s="19"/>
      <c r="B2796" s="57" t="s">
        <v>5262</v>
      </c>
      <c r="C2796" s="58" t="s">
        <v>1692</v>
      </c>
      <c r="D2796" s="59" t="s">
        <v>107</v>
      </c>
      <c r="E2796" s="60">
        <v>6.0</v>
      </c>
      <c r="F2796" s="61"/>
      <c r="G2796" s="62">
        <f t="shared" si="261"/>
        <v>0</v>
      </c>
      <c r="O2796" s="17"/>
    </row>
    <row r="2797" ht="11.25" customHeight="1">
      <c r="A2797" s="19"/>
      <c r="B2797" s="57" t="s">
        <v>5263</v>
      </c>
      <c r="C2797" s="58" t="s">
        <v>1690</v>
      </c>
      <c r="D2797" s="59" t="s">
        <v>107</v>
      </c>
      <c r="E2797" s="60">
        <v>3.0</v>
      </c>
      <c r="F2797" s="61"/>
      <c r="G2797" s="62">
        <f t="shared" si="261"/>
        <v>0</v>
      </c>
      <c r="O2797" s="17"/>
    </row>
    <row r="2798" ht="11.25" customHeight="1">
      <c r="A2798" s="19"/>
      <c r="B2798" s="57" t="s">
        <v>5264</v>
      </c>
      <c r="C2798" s="58" t="s">
        <v>5265</v>
      </c>
      <c r="D2798" s="59" t="s">
        <v>107</v>
      </c>
      <c r="E2798" s="60">
        <v>2.0</v>
      </c>
      <c r="F2798" s="61"/>
      <c r="G2798" s="62">
        <f t="shared" si="261"/>
        <v>0</v>
      </c>
      <c r="O2798" s="17"/>
    </row>
    <row r="2799" ht="11.25" customHeight="1">
      <c r="A2799" s="19"/>
      <c r="B2799" s="57" t="s">
        <v>5266</v>
      </c>
      <c r="C2799" s="58" t="s">
        <v>5267</v>
      </c>
      <c r="D2799" s="59" t="s">
        <v>107</v>
      </c>
      <c r="E2799" s="60">
        <v>2.0</v>
      </c>
      <c r="F2799" s="61"/>
      <c r="G2799" s="62">
        <f t="shared" si="261"/>
        <v>0</v>
      </c>
      <c r="O2799" s="17"/>
    </row>
    <row r="2800" ht="11.25" customHeight="1">
      <c r="A2800" s="19"/>
      <c r="B2800" s="57" t="s">
        <v>5268</v>
      </c>
      <c r="C2800" s="58" t="s">
        <v>5269</v>
      </c>
      <c r="D2800" s="59" t="s">
        <v>107</v>
      </c>
      <c r="E2800" s="60">
        <v>2.0</v>
      </c>
      <c r="F2800" s="61"/>
      <c r="G2800" s="62">
        <f t="shared" si="261"/>
        <v>0</v>
      </c>
      <c r="O2800" s="17"/>
    </row>
    <row r="2801" ht="11.25" customHeight="1">
      <c r="A2801" s="19"/>
      <c r="B2801" s="57" t="s">
        <v>5270</v>
      </c>
      <c r="C2801" s="58" t="s">
        <v>5187</v>
      </c>
      <c r="D2801" s="59" t="s">
        <v>100</v>
      </c>
      <c r="E2801" s="60">
        <v>5.0</v>
      </c>
      <c r="F2801" s="61"/>
      <c r="G2801" s="62">
        <f t="shared" si="261"/>
        <v>0</v>
      </c>
      <c r="O2801" s="17"/>
    </row>
    <row r="2802" ht="11.25" customHeight="1">
      <c r="A2802" s="19"/>
      <c r="B2802" s="57" t="s">
        <v>5271</v>
      </c>
      <c r="C2802" s="58" t="s">
        <v>5236</v>
      </c>
      <c r="D2802" s="59" t="s">
        <v>100</v>
      </c>
      <c r="E2802" s="60">
        <v>1.0</v>
      </c>
      <c r="F2802" s="61"/>
      <c r="G2802" s="62">
        <f t="shared" si="261"/>
        <v>0</v>
      </c>
      <c r="O2802" s="17"/>
    </row>
    <row r="2803" ht="11.25" customHeight="1">
      <c r="A2803" s="19"/>
      <c r="B2803" s="57" t="s">
        <v>5272</v>
      </c>
      <c r="C2803" s="58" t="s">
        <v>5189</v>
      </c>
      <c r="D2803" s="59" t="s">
        <v>100</v>
      </c>
      <c r="E2803" s="60">
        <v>1.0</v>
      </c>
      <c r="F2803" s="61"/>
      <c r="G2803" s="62">
        <f t="shared" si="261"/>
        <v>0</v>
      </c>
      <c r="O2803" s="17"/>
    </row>
    <row r="2804" ht="11.25" customHeight="1">
      <c r="A2804" s="19"/>
      <c r="B2804" s="57" t="s">
        <v>5273</v>
      </c>
      <c r="C2804" s="58" t="s">
        <v>5274</v>
      </c>
      <c r="D2804" s="59" t="s">
        <v>100</v>
      </c>
      <c r="E2804" s="60">
        <v>1.0</v>
      </c>
      <c r="F2804" s="61"/>
      <c r="G2804" s="62">
        <f t="shared" si="261"/>
        <v>0</v>
      </c>
      <c r="O2804" s="17"/>
    </row>
    <row r="2805" ht="11.25" customHeight="1">
      <c r="A2805" s="19"/>
      <c r="B2805" s="57" t="s">
        <v>5275</v>
      </c>
      <c r="C2805" s="58" t="s">
        <v>5276</v>
      </c>
      <c r="D2805" s="59" t="s">
        <v>146</v>
      </c>
      <c r="E2805" s="60">
        <v>1.0</v>
      </c>
      <c r="F2805" s="61"/>
      <c r="G2805" s="62">
        <f t="shared" si="261"/>
        <v>0</v>
      </c>
      <c r="O2805" s="17"/>
    </row>
    <row r="2806" ht="11.25" customHeight="1">
      <c r="A2806" s="19"/>
      <c r="B2806" s="57" t="s">
        <v>5277</v>
      </c>
      <c r="C2806" s="58" t="s">
        <v>5278</v>
      </c>
      <c r="D2806" s="59" t="s">
        <v>122</v>
      </c>
      <c r="E2806" s="60">
        <v>657.85</v>
      </c>
      <c r="F2806" s="61"/>
      <c r="G2806" s="62">
        <f t="shared" si="261"/>
        <v>0</v>
      </c>
      <c r="O2806" s="17"/>
    </row>
    <row r="2807" ht="11.25" customHeight="1">
      <c r="A2807" s="19"/>
      <c r="B2807" s="57" t="s">
        <v>5279</v>
      </c>
      <c r="C2807" s="58" t="s">
        <v>5197</v>
      </c>
      <c r="D2807" s="59" t="s">
        <v>122</v>
      </c>
      <c r="E2807" s="60">
        <v>165.0</v>
      </c>
      <c r="F2807" s="61"/>
      <c r="G2807" s="62">
        <f t="shared" si="261"/>
        <v>0</v>
      </c>
      <c r="O2807" s="17"/>
    </row>
    <row r="2808" ht="11.25" customHeight="1">
      <c r="A2808" s="19"/>
      <c r="B2808" s="57" t="s">
        <v>5280</v>
      </c>
      <c r="C2808" s="58" t="s">
        <v>5281</v>
      </c>
      <c r="D2808" s="59" t="s">
        <v>146</v>
      </c>
      <c r="E2808" s="60">
        <v>1.0</v>
      </c>
      <c r="F2808" s="61"/>
      <c r="G2808" s="62">
        <f t="shared" si="261"/>
        <v>0</v>
      </c>
      <c r="O2808" s="17"/>
    </row>
    <row r="2809" ht="11.25" customHeight="1">
      <c r="A2809" s="45"/>
      <c r="B2809" s="46" t="s">
        <v>5282</v>
      </c>
      <c r="C2809" s="47" t="s">
        <v>5283</v>
      </c>
      <c r="D2809" s="48"/>
      <c r="E2809" s="49"/>
      <c r="F2809" s="49"/>
      <c r="G2809" s="50">
        <f>SUM(G2810:G2829)</f>
        <v>0</v>
      </c>
      <c r="O2809" s="17"/>
    </row>
    <row r="2810" ht="11.25" customHeight="1">
      <c r="A2810" s="19"/>
      <c r="B2810" s="57" t="s">
        <v>5284</v>
      </c>
      <c r="C2810" s="58" t="s">
        <v>5285</v>
      </c>
      <c r="D2810" s="59" t="s">
        <v>1615</v>
      </c>
      <c r="E2810" s="60">
        <v>6.0</v>
      </c>
      <c r="F2810" s="61"/>
      <c r="G2810" s="62">
        <f t="shared" ref="G2810:G2829" si="262">ROUND(E2810*F2810,2)</f>
        <v>0</v>
      </c>
      <c r="O2810" s="17"/>
    </row>
    <row r="2811" ht="11.25" customHeight="1">
      <c r="A2811" s="19"/>
      <c r="B2811" s="57" t="s">
        <v>5286</v>
      </c>
      <c r="C2811" s="58" t="s">
        <v>5150</v>
      </c>
      <c r="D2811" s="59" t="s">
        <v>122</v>
      </c>
      <c r="E2811" s="60">
        <v>106.69</v>
      </c>
      <c r="F2811" s="61"/>
      <c r="G2811" s="62">
        <f t="shared" si="262"/>
        <v>0</v>
      </c>
      <c r="O2811" s="17"/>
    </row>
    <row r="2812" ht="11.25" customHeight="1">
      <c r="A2812" s="19"/>
      <c r="B2812" s="57" t="s">
        <v>5287</v>
      </c>
      <c r="C2812" s="58" t="s">
        <v>5152</v>
      </c>
      <c r="D2812" s="59" t="s">
        <v>122</v>
      </c>
      <c r="E2812" s="60">
        <v>126.6</v>
      </c>
      <c r="F2812" s="61"/>
      <c r="G2812" s="62">
        <f t="shared" si="262"/>
        <v>0</v>
      </c>
      <c r="O2812" s="17"/>
    </row>
    <row r="2813" ht="11.25" customHeight="1">
      <c r="A2813" s="19"/>
      <c r="B2813" s="57" t="s">
        <v>5288</v>
      </c>
      <c r="C2813" s="58" t="s">
        <v>5254</v>
      </c>
      <c r="D2813" s="59" t="s">
        <v>122</v>
      </c>
      <c r="E2813" s="60">
        <v>56.57</v>
      </c>
      <c r="F2813" s="61"/>
      <c r="G2813" s="62">
        <f t="shared" si="262"/>
        <v>0</v>
      </c>
      <c r="O2813" s="17"/>
    </row>
    <row r="2814" ht="11.25" customHeight="1">
      <c r="A2814" s="19"/>
      <c r="B2814" s="57" t="s">
        <v>5289</v>
      </c>
      <c r="C2814" s="58" t="s">
        <v>1652</v>
      </c>
      <c r="D2814" s="59" t="s">
        <v>107</v>
      </c>
      <c r="E2814" s="60">
        <v>14.0</v>
      </c>
      <c r="F2814" s="61"/>
      <c r="G2814" s="62">
        <f t="shared" si="262"/>
        <v>0</v>
      </c>
      <c r="O2814" s="17"/>
    </row>
    <row r="2815" ht="11.25" customHeight="1">
      <c r="A2815" s="19"/>
      <c r="B2815" s="57" t="s">
        <v>5290</v>
      </c>
      <c r="C2815" s="58" t="s">
        <v>1654</v>
      </c>
      <c r="D2815" s="59" t="s">
        <v>107</v>
      </c>
      <c r="E2815" s="60">
        <v>8.0</v>
      </c>
      <c r="F2815" s="61"/>
      <c r="G2815" s="62">
        <f t="shared" si="262"/>
        <v>0</v>
      </c>
      <c r="O2815" s="17"/>
    </row>
    <row r="2816" ht="11.25" customHeight="1">
      <c r="A2816" s="19"/>
      <c r="B2816" s="57" t="s">
        <v>5291</v>
      </c>
      <c r="C2816" s="58" t="s">
        <v>5164</v>
      </c>
      <c r="D2816" s="59" t="s">
        <v>107</v>
      </c>
      <c r="E2816" s="60">
        <v>4.0</v>
      </c>
      <c r="F2816" s="61"/>
      <c r="G2816" s="62">
        <f t="shared" si="262"/>
        <v>0</v>
      </c>
      <c r="O2816" s="17"/>
    </row>
    <row r="2817" ht="11.25" customHeight="1">
      <c r="A2817" s="19"/>
      <c r="B2817" s="57" t="s">
        <v>5292</v>
      </c>
      <c r="C2817" s="58" t="s">
        <v>1670</v>
      </c>
      <c r="D2817" s="59" t="s">
        <v>107</v>
      </c>
      <c r="E2817" s="60">
        <v>7.0</v>
      </c>
      <c r="F2817" s="61"/>
      <c r="G2817" s="62">
        <f t="shared" si="262"/>
        <v>0</v>
      </c>
      <c r="O2817" s="17"/>
    </row>
    <row r="2818" ht="11.25" customHeight="1">
      <c r="A2818" s="19"/>
      <c r="B2818" s="57" t="s">
        <v>5293</v>
      </c>
      <c r="C2818" s="58" t="s">
        <v>1672</v>
      </c>
      <c r="D2818" s="59" t="s">
        <v>107</v>
      </c>
      <c r="E2818" s="60">
        <v>6.0</v>
      </c>
      <c r="F2818" s="61"/>
      <c r="G2818" s="62">
        <f t="shared" si="262"/>
        <v>0</v>
      </c>
      <c r="O2818" s="17"/>
    </row>
    <row r="2819" ht="11.25" customHeight="1">
      <c r="A2819" s="19"/>
      <c r="B2819" s="57" t="s">
        <v>5294</v>
      </c>
      <c r="C2819" s="58" t="s">
        <v>5218</v>
      </c>
      <c r="D2819" s="59" t="s">
        <v>107</v>
      </c>
      <c r="E2819" s="60">
        <v>3.0</v>
      </c>
      <c r="F2819" s="61"/>
      <c r="G2819" s="62">
        <f t="shared" si="262"/>
        <v>0</v>
      </c>
      <c r="O2819" s="17"/>
    </row>
    <row r="2820" ht="11.25" customHeight="1">
      <c r="A2820" s="19"/>
      <c r="B2820" s="57" t="s">
        <v>5295</v>
      </c>
      <c r="C2820" s="58" t="s">
        <v>1688</v>
      </c>
      <c r="D2820" s="59" t="s">
        <v>107</v>
      </c>
      <c r="E2820" s="60">
        <v>2.0</v>
      </c>
      <c r="F2820" s="61"/>
      <c r="G2820" s="62">
        <f t="shared" si="262"/>
        <v>0</v>
      </c>
      <c r="O2820" s="17"/>
    </row>
    <row r="2821" ht="11.25" customHeight="1">
      <c r="A2821" s="19"/>
      <c r="B2821" s="57" t="s">
        <v>5296</v>
      </c>
      <c r="C2821" s="58" t="s">
        <v>5265</v>
      </c>
      <c r="D2821" s="59" t="s">
        <v>107</v>
      </c>
      <c r="E2821" s="60">
        <v>1.0</v>
      </c>
      <c r="F2821" s="61"/>
      <c r="G2821" s="62">
        <f t="shared" si="262"/>
        <v>0</v>
      </c>
      <c r="O2821" s="17"/>
    </row>
    <row r="2822" ht="11.25" customHeight="1">
      <c r="A2822" s="19"/>
      <c r="B2822" s="57" t="s">
        <v>5297</v>
      </c>
      <c r="C2822" s="58" t="s">
        <v>5267</v>
      </c>
      <c r="D2822" s="59" t="s">
        <v>107</v>
      </c>
      <c r="E2822" s="60">
        <v>1.0</v>
      </c>
      <c r="F2822" s="61"/>
      <c r="G2822" s="62">
        <f t="shared" si="262"/>
        <v>0</v>
      </c>
      <c r="O2822" s="17"/>
    </row>
    <row r="2823" ht="11.25" customHeight="1">
      <c r="A2823" s="19"/>
      <c r="B2823" s="57" t="s">
        <v>5298</v>
      </c>
      <c r="C2823" s="58" t="s">
        <v>5269</v>
      </c>
      <c r="D2823" s="59" t="s">
        <v>107</v>
      </c>
      <c r="E2823" s="60">
        <v>2.0</v>
      </c>
      <c r="F2823" s="61"/>
      <c r="G2823" s="62">
        <f t="shared" si="262"/>
        <v>0</v>
      </c>
      <c r="O2823" s="17"/>
    </row>
    <row r="2824" ht="11.25" customHeight="1">
      <c r="A2824" s="19"/>
      <c r="B2824" s="57" t="s">
        <v>5299</v>
      </c>
      <c r="C2824" s="58" t="s">
        <v>5187</v>
      </c>
      <c r="D2824" s="59" t="s">
        <v>100</v>
      </c>
      <c r="E2824" s="60">
        <v>5.0</v>
      </c>
      <c r="F2824" s="61"/>
      <c r="G2824" s="62">
        <f t="shared" si="262"/>
        <v>0</v>
      </c>
      <c r="O2824" s="17"/>
    </row>
    <row r="2825" ht="11.25" customHeight="1">
      <c r="A2825" s="19"/>
      <c r="B2825" s="57" t="s">
        <v>5300</v>
      </c>
      <c r="C2825" s="58" t="s">
        <v>5301</v>
      </c>
      <c r="D2825" s="59" t="s">
        <v>100</v>
      </c>
      <c r="E2825" s="60">
        <v>1.0</v>
      </c>
      <c r="F2825" s="61"/>
      <c r="G2825" s="62">
        <f t="shared" si="262"/>
        <v>0</v>
      </c>
      <c r="O2825" s="17"/>
    </row>
    <row r="2826" ht="11.25" customHeight="1">
      <c r="A2826" s="19"/>
      <c r="B2826" s="57" t="s">
        <v>5302</v>
      </c>
      <c r="C2826" s="58" t="s">
        <v>5303</v>
      </c>
      <c r="D2826" s="59" t="s">
        <v>100</v>
      </c>
      <c r="E2826" s="60">
        <v>1.0</v>
      </c>
      <c r="F2826" s="61"/>
      <c r="G2826" s="62">
        <f t="shared" si="262"/>
        <v>0</v>
      </c>
      <c r="O2826" s="17"/>
    </row>
    <row r="2827" ht="11.25" customHeight="1">
      <c r="A2827" s="19"/>
      <c r="B2827" s="57" t="s">
        <v>5304</v>
      </c>
      <c r="C2827" s="58" t="s">
        <v>5305</v>
      </c>
      <c r="D2827" s="59" t="s">
        <v>122</v>
      </c>
      <c r="E2827" s="60">
        <v>289.88</v>
      </c>
      <c r="F2827" s="61"/>
      <c r="G2827" s="62">
        <f t="shared" si="262"/>
        <v>0</v>
      </c>
      <c r="O2827" s="17"/>
    </row>
    <row r="2828" ht="11.25" customHeight="1">
      <c r="A2828" s="19"/>
      <c r="B2828" s="57" t="s">
        <v>5306</v>
      </c>
      <c r="C2828" s="58" t="s">
        <v>5197</v>
      </c>
      <c r="D2828" s="59" t="s">
        <v>122</v>
      </c>
      <c r="E2828" s="60">
        <v>39.0</v>
      </c>
      <c r="F2828" s="61"/>
      <c r="G2828" s="62">
        <f t="shared" si="262"/>
        <v>0</v>
      </c>
      <c r="O2828" s="17"/>
    </row>
    <row r="2829" ht="11.25" customHeight="1">
      <c r="A2829" s="19"/>
      <c r="B2829" s="57" t="s">
        <v>5307</v>
      </c>
      <c r="C2829" s="58" t="s">
        <v>5308</v>
      </c>
      <c r="D2829" s="59" t="s">
        <v>146</v>
      </c>
      <c r="E2829" s="60">
        <v>1.0</v>
      </c>
      <c r="F2829" s="61"/>
      <c r="G2829" s="62">
        <f t="shared" si="262"/>
        <v>0</v>
      </c>
      <c r="O2829" s="17"/>
    </row>
    <row r="2830" ht="11.25" customHeight="1">
      <c r="A2830" s="45"/>
      <c r="B2830" s="46" t="s">
        <v>5309</v>
      </c>
      <c r="C2830" s="47" t="s">
        <v>5310</v>
      </c>
      <c r="D2830" s="48"/>
      <c r="E2830" s="49"/>
      <c r="F2830" s="49"/>
      <c r="G2830" s="50">
        <f>SUM(G2831:G2836)</f>
        <v>0</v>
      </c>
      <c r="O2830" s="17"/>
    </row>
    <row r="2831" ht="11.25" customHeight="1">
      <c r="A2831" s="19"/>
      <c r="B2831" s="57" t="s">
        <v>5311</v>
      </c>
      <c r="C2831" s="58" t="s">
        <v>5312</v>
      </c>
      <c r="D2831" s="59" t="s">
        <v>1615</v>
      </c>
      <c r="E2831" s="60">
        <v>4.0</v>
      </c>
      <c r="F2831" s="61"/>
      <c r="G2831" s="62">
        <f t="shared" ref="G2831:G2836" si="263">ROUND(E2831*F2831,2)</f>
        <v>0</v>
      </c>
      <c r="O2831" s="17"/>
    </row>
    <row r="2832" ht="11.25" customHeight="1">
      <c r="A2832" s="19"/>
      <c r="B2832" s="57" t="s">
        <v>5313</v>
      </c>
      <c r="C2832" s="58" t="s">
        <v>5152</v>
      </c>
      <c r="D2832" s="59" t="s">
        <v>122</v>
      </c>
      <c r="E2832" s="60">
        <v>22.8</v>
      </c>
      <c r="F2832" s="61"/>
      <c r="G2832" s="62">
        <f t="shared" si="263"/>
        <v>0</v>
      </c>
      <c r="O2832" s="17"/>
    </row>
    <row r="2833" ht="11.25" customHeight="1">
      <c r="A2833" s="19"/>
      <c r="B2833" s="57" t="s">
        <v>5314</v>
      </c>
      <c r="C2833" s="58" t="s">
        <v>5162</v>
      </c>
      <c r="D2833" s="59" t="s">
        <v>107</v>
      </c>
      <c r="E2833" s="60">
        <v>7.0</v>
      </c>
      <c r="F2833" s="61"/>
      <c r="G2833" s="62">
        <f t="shared" si="263"/>
        <v>0</v>
      </c>
      <c r="O2833" s="17"/>
    </row>
    <row r="2834" ht="11.25" customHeight="1">
      <c r="A2834" s="19"/>
      <c r="B2834" s="57" t="s">
        <v>5315</v>
      </c>
      <c r="C2834" s="58" t="s">
        <v>5305</v>
      </c>
      <c r="D2834" s="59" t="s">
        <v>122</v>
      </c>
      <c r="E2834" s="60">
        <v>22.8</v>
      </c>
      <c r="F2834" s="61"/>
      <c r="G2834" s="62">
        <f t="shared" si="263"/>
        <v>0</v>
      </c>
      <c r="O2834" s="17"/>
    </row>
    <row r="2835" ht="11.25" customHeight="1">
      <c r="A2835" s="19"/>
      <c r="B2835" s="57" t="s">
        <v>5316</v>
      </c>
      <c r="C2835" s="58" t="s">
        <v>5197</v>
      </c>
      <c r="D2835" s="59" t="s">
        <v>122</v>
      </c>
      <c r="E2835" s="60">
        <v>5.0</v>
      </c>
      <c r="F2835" s="61"/>
      <c r="G2835" s="62">
        <f t="shared" si="263"/>
        <v>0</v>
      </c>
      <c r="O2835" s="17"/>
    </row>
    <row r="2836" ht="11.25" customHeight="1">
      <c r="A2836" s="19"/>
      <c r="B2836" s="57" t="s">
        <v>5317</v>
      </c>
      <c r="C2836" s="58" t="s">
        <v>5318</v>
      </c>
      <c r="D2836" s="59" t="s">
        <v>146</v>
      </c>
      <c r="E2836" s="60">
        <v>1.0</v>
      </c>
      <c r="F2836" s="61"/>
      <c r="G2836" s="62">
        <f t="shared" si="263"/>
        <v>0</v>
      </c>
      <c r="O2836" s="17"/>
    </row>
    <row r="2837" ht="11.25" customHeight="1">
      <c r="A2837" s="45"/>
      <c r="B2837" s="46" t="s">
        <v>5319</v>
      </c>
      <c r="C2837" s="47" t="s">
        <v>5320</v>
      </c>
      <c r="D2837" s="48"/>
      <c r="E2837" s="49"/>
      <c r="F2837" s="49"/>
      <c r="G2837" s="50">
        <f>SUM(G2838:G2853)</f>
        <v>0</v>
      </c>
      <c r="O2837" s="17"/>
    </row>
    <row r="2838" ht="11.25" customHeight="1">
      <c r="A2838" s="19"/>
      <c r="B2838" s="57" t="s">
        <v>5321</v>
      </c>
      <c r="C2838" s="58" t="s">
        <v>5322</v>
      </c>
      <c r="D2838" s="59" t="s">
        <v>1615</v>
      </c>
      <c r="E2838" s="60">
        <v>2.0</v>
      </c>
      <c r="F2838" s="61"/>
      <c r="G2838" s="62">
        <f t="shared" ref="G2838:G2853" si="264">ROUND(E2838*F2838,2)</f>
        <v>0</v>
      </c>
      <c r="O2838" s="17"/>
    </row>
    <row r="2839" ht="11.25" customHeight="1">
      <c r="A2839" s="19"/>
      <c r="B2839" s="57" t="s">
        <v>5323</v>
      </c>
      <c r="C2839" s="58" t="s">
        <v>5150</v>
      </c>
      <c r="D2839" s="59" t="s">
        <v>122</v>
      </c>
      <c r="E2839" s="60">
        <v>55.32</v>
      </c>
      <c r="F2839" s="61"/>
      <c r="G2839" s="62">
        <f t="shared" si="264"/>
        <v>0</v>
      </c>
      <c r="O2839" s="17"/>
    </row>
    <row r="2840" ht="11.25" customHeight="1">
      <c r="A2840" s="19"/>
      <c r="B2840" s="57" t="s">
        <v>5324</v>
      </c>
      <c r="C2840" s="58" t="s">
        <v>5152</v>
      </c>
      <c r="D2840" s="59" t="s">
        <v>122</v>
      </c>
      <c r="E2840" s="60">
        <v>122.8</v>
      </c>
      <c r="F2840" s="61"/>
      <c r="G2840" s="62">
        <f t="shared" si="264"/>
        <v>0</v>
      </c>
      <c r="O2840" s="17"/>
    </row>
    <row r="2841" ht="11.25" customHeight="1">
      <c r="A2841" s="19"/>
      <c r="B2841" s="57" t="s">
        <v>5325</v>
      </c>
      <c r="C2841" s="58" t="s">
        <v>5160</v>
      </c>
      <c r="D2841" s="59" t="s">
        <v>107</v>
      </c>
      <c r="E2841" s="60">
        <v>9.0</v>
      </c>
      <c r="F2841" s="61"/>
      <c r="G2841" s="62">
        <f t="shared" si="264"/>
        <v>0</v>
      </c>
      <c r="O2841" s="17"/>
    </row>
    <row r="2842" ht="11.25" customHeight="1">
      <c r="A2842" s="19"/>
      <c r="B2842" s="57" t="s">
        <v>5326</v>
      </c>
      <c r="C2842" s="58" t="s">
        <v>1654</v>
      </c>
      <c r="D2842" s="59" t="s">
        <v>107</v>
      </c>
      <c r="E2842" s="60">
        <v>5.0</v>
      </c>
      <c r="F2842" s="61"/>
      <c r="G2842" s="62">
        <f t="shared" si="264"/>
        <v>0</v>
      </c>
      <c r="O2842" s="17"/>
    </row>
    <row r="2843" ht="11.25" customHeight="1">
      <c r="A2843" s="19"/>
      <c r="B2843" s="57" t="s">
        <v>5327</v>
      </c>
      <c r="C2843" s="58" t="s">
        <v>1672</v>
      </c>
      <c r="D2843" s="59" t="s">
        <v>107</v>
      </c>
      <c r="E2843" s="60">
        <v>1.0</v>
      </c>
      <c r="F2843" s="61"/>
      <c r="G2843" s="62">
        <f t="shared" si="264"/>
        <v>0</v>
      </c>
      <c r="O2843" s="17"/>
    </row>
    <row r="2844" ht="11.25" customHeight="1">
      <c r="A2844" s="19"/>
      <c r="B2844" s="57" t="s">
        <v>5328</v>
      </c>
      <c r="C2844" s="58" t="s">
        <v>1688</v>
      </c>
      <c r="D2844" s="59" t="s">
        <v>107</v>
      </c>
      <c r="E2844" s="60">
        <v>2.0</v>
      </c>
      <c r="F2844" s="61"/>
      <c r="G2844" s="62">
        <f t="shared" si="264"/>
        <v>0</v>
      </c>
      <c r="O2844" s="17"/>
    </row>
    <row r="2845" ht="11.25" customHeight="1">
      <c r="A2845" s="19"/>
      <c r="B2845" s="57" t="s">
        <v>5329</v>
      </c>
      <c r="C2845" s="58" t="s">
        <v>5265</v>
      </c>
      <c r="D2845" s="59" t="s">
        <v>107</v>
      </c>
      <c r="E2845" s="60">
        <v>1.0</v>
      </c>
      <c r="F2845" s="61"/>
      <c r="G2845" s="62">
        <f t="shared" si="264"/>
        <v>0</v>
      </c>
      <c r="O2845" s="17"/>
    </row>
    <row r="2846" ht="11.25" customHeight="1">
      <c r="A2846" s="19"/>
      <c r="B2846" s="57" t="s">
        <v>5330</v>
      </c>
      <c r="C2846" s="58" t="s">
        <v>5267</v>
      </c>
      <c r="D2846" s="59" t="s">
        <v>107</v>
      </c>
      <c r="E2846" s="60">
        <v>1.0</v>
      </c>
      <c r="F2846" s="61"/>
      <c r="G2846" s="62">
        <f t="shared" si="264"/>
        <v>0</v>
      </c>
      <c r="O2846" s="17"/>
    </row>
    <row r="2847" ht="11.25" customHeight="1">
      <c r="A2847" s="19"/>
      <c r="B2847" s="57" t="s">
        <v>5331</v>
      </c>
      <c r="C2847" s="58" t="s">
        <v>5187</v>
      </c>
      <c r="D2847" s="59" t="s">
        <v>100</v>
      </c>
      <c r="E2847" s="60">
        <v>2.0</v>
      </c>
      <c r="F2847" s="61"/>
      <c r="G2847" s="62">
        <f t="shared" si="264"/>
        <v>0</v>
      </c>
      <c r="O2847" s="17"/>
    </row>
    <row r="2848" ht="11.25" customHeight="1">
      <c r="A2848" s="19"/>
      <c r="B2848" s="57" t="s">
        <v>5332</v>
      </c>
      <c r="C2848" s="58" t="s">
        <v>5236</v>
      </c>
      <c r="D2848" s="59" t="s">
        <v>100</v>
      </c>
      <c r="E2848" s="60">
        <v>1.0</v>
      </c>
      <c r="F2848" s="61"/>
      <c r="G2848" s="62">
        <f t="shared" si="264"/>
        <v>0</v>
      </c>
      <c r="O2848" s="17"/>
    </row>
    <row r="2849" ht="11.25" customHeight="1">
      <c r="A2849" s="19"/>
      <c r="B2849" s="57" t="s">
        <v>5333</v>
      </c>
      <c r="C2849" s="58" t="s">
        <v>5334</v>
      </c>
      <c r="D2849" s="59" t="s">
        <v>100</v>
      </c>
      <c r="E2849" s="60">
        <v>1.0</v>
      </c>
      <c r="F2849" s="61"/>
      <c r="G2849" s="62">
        <f t="shared" si="264"/>
        <v>0</v>
      </c>
      <c r="O2849" s="17"/>
    </row>
    <row r="2850" ht="11.25" customHeight="1">
      <c r="A2850" s="19"/>
      <c r="B2850" s="57" t="s">
        <v>5335</v>
      </c>
      <c r="C2850" s="58" t="s">
        <v>5336</v>
      </c>
      <c r="D2850" s="59" t="s">
        <v>100</v>
      </c>
      <c r="E2850" s="60">
        <v>1.0</v>
      </c>
      <c r="F2850" s="61"/>
      <c r="G2850" s="62">
        <f t="shared" si="264"/>
        <v>0</v>
      </c>
      <c r="O2850" s="17"/>
    </row>
    <row r="2851" ht="11.25" customHeight="1">
      <c r="A2851" s="19"/>
      <c r="B2851" s="57" t="s">
        <v>5337</v>
      </c>
      <c r="C2851" s="58" t="s">
        <v>5338</v>
      </c>
      <c r="D2851" s="59" t="s">
        <v>122</v>
      </c>
      <c r="E2851" s="60">
        <v>178.12</v>
      </c>
      <c r="F2851" s="61"/>
      <c r="G2851" s="62">
        <f t="shared" si="264"/>
        <v>0</v>
      </c>
      <c r="O2851" s="17"/>
    </row>
    <row r="2852" ht="11.25" customHeight="1">
      <c r="A2852" s="19"/>
      <c r="B2852" s="57" t="s">
        <v>5339</v>
      </c>
      <c r="C2852" s="58" t="s">
        <v>5197</v>
      </c>
      <c r="D2852" s="59" t="s">
        <v>122</v>
      </c>
      <c r="E2852" s="60">
        <v>30.0</v>
      </c>
      <c r="F2852" s="61"/>
      <c r="G2852" s="62">
        <f t="shared" si="264"/>
        <v>0</v>
      </c>
      <c r="O2852" s="17"/>
    </row>
    <row r="2853" ht="11.25" customHeight="1">
      <c r="A2853" s="19"/>
      <c r="B2853" s="57" t="s">
        <v>5340</v>
      </c>
      <c r="C2853" s="58" t="s">
        <v>5341</v>
      </c>
      <c r="D2853" s="59" t="s">
        <v>146</v>
      </c>
      <c r="E2853" s="60">
        <v>1.0</v>
      </c>
      <c r="F2853" s="61"/>
      <c r="G2853" s="62">
        <f t="shared" si="264"/>
        <v>0</v>
      </c>
      <c r="O2853" s="17"/>
    </row>
    <row r="2854" ht="11.25" customHeight="1">
      <c r="A2854" s="45"/>
      <c r="B2854" s="46" t="s">
        <v>5342</v>
      </c>
      <c r="C2854" s="47" t="s">
        <v>655</v>
      </c>
      <c r="D2854" s="48"/>
      <c r="E2854" s="49"/>
      <c r="F2854" s="49"/>
      <c r="G2854" s="50">
        <f>SUM(G2855:G2872)</f>
        <v>0</v>
      </c>
      <c r="O2854" s="17"/>
    </row>
    <row r="2855" ht="11.25" customHeight="1">
      <c r="A2855" s="19"/>
      <c r="B2855" s="57" t="s">
        <v>5343</v>
      </c>
      <c r="C2855" s="58" t="s">
        <v>5344</v>
      </c>
      <c r="D2855" s="59" t="s">
        <v>107</v>
      </c>
      <c r="E2855" s="60">
        <v>28.0</v>
      </c>
      <c r="F2855" s="61"/>
      <c r="G2855" s="62">
        <f t="shared" ref="G2855:G2872" si="265">ROUND(E2855*F2855,2)</f>
        <v>0</v>
      </c>
      <c r="O2855" s="17"/>
    </row>
    <row r="2856" ht="11.25" customHeight="1">
      <c r="A2856" s="19"/>
      <c r="B2856" s="57" t="s">
        <v>5345</v>
      </c>
      <c r="C2856" s="58" t="s">
        <v>5346</v>
      </c>
      <c r="D2856" s="59" t="s">
        <v>107</v>
      </c>
      <c r="E2856" s="60">
        <v>220.0</v>
      </c>
      <c r="F2856" s="61"/>
      <c r="G2856" s="62">
        <f t="shared" si="265"/>
        <v>0</v>
      </c>
      <c r="O2856" s="17"/>
    </row>
    <row r="2857" ht="11.25" customHeight="1">
      <c r="A2857" s="19"/>
      <c r="B2857" s="57" t="s">
        <v>5347</v>
      </c>
      <c r="C2857" s="58" t="s">
        <v>5348</v>
      </c>
      <c r="D2857" s="59" t="s">
        <v>107</v>
      </c>
      <c r="E2857" s="60">
        <v>133.0</v>
      </c>
      <c r="F2857" s="61"/>
      <c r="G2857" s="62">
        <f t="shared" si="265"/>
        <v>0</v>
      </c>
      <c r="O2857" s="17"/>
    </row>
    <row r="2858" ht="11.25" customHeight="1">
      <c r="A2858" s="19"/>
      <c r="B2858" s="57" t="s">
        <v>5349</v>
      </c>
      <c r="C2858" s="58" t="s">
        <v>5350</v>
      </c>
      <c r="D2858" s="59" t="s">
        <v>107</v>
      </c>
      <c r="E2858" s="60">
        <v>44.0</v>
      </c>
      <c r="F2858" s="61"/>
      <c r="G2858" s="62">
        <f t="shared" si="265"/>
        <v>0</v>
      </c>
      <c r="O2858" s="17"/>
    </row>
    <row r="2859" ht="11.25" customHeight="1">
      <c r="A2859" s="19"/>
      <c r="B2859" s="57" t="s">
        <v>5351</v>
      </c>
      <c r="C2859" s="58" t="s">
        <v>5352</v>
      </c>
      <c r="D2859" s="59" t="s">
        <v>107</v>
      </c>
      <c r="E2859" s="60">
        <v>50.0</v>
      </c>
      <c r="F2859" s="61"/>
      <c r="G2859" s="62">
        <f t="shared" si="265"/>
        <v>0</v>
      </c>
      <c r="O2859" s="17"/>
    </row>
    <row r="2860" ht="11.25" customHeight="1">
      <c r="A2860" s="19"/>
      <c r="B2860" s="57" t="s">
        <v>5353</v>
      </c>
      <c r="C2860" s="58" t="s">
        <v>5354</v>
      </c>
      <c r="D2860" s="59" t="s">
        <v>107</v>
      </c>
      <c r="E2860" s="60">
        <v>322.0</v>
      </c>
      <c r="F2860" s="61"/>
      <c r="G2860" s="62">
        <f t="shared" si="265"/>
        <v>0</v>
      </c>
      <c r="O2860" s="17"/>
    </row>
    <row r="2861" ht="11.25" customHeight="1">
      <c r="A2861" s="19"/>
      <c r="B2861" s="57" t="s">
        <v>5355</v>
      </c>
      <c r="C2861" s="58" t="s">
        <v>5356</v>
      </c>
      <c r="D2861" s="59" t="s">
        <v>107</v>
      </c>
      <c r="E2861" s="60">
        <v>275.0</v>
      </c>
      <c r="F2861" s="61"/>
      <c r="G2861" s="62">
        <f t="shared" si="265"/>
        <v>0</v>
      </c>
      <c r="O2861" s="17"/>
    </row>
    <row r="2862" ht="11.25" customHeight="1">
      <c r="A2862" s="19"/>
      <c r="B2862" s="57" t="s">
        <v>5357</v>
      </c>
      <c r="C2862" s="58" t="s">
        <v>5358</v>
      </c>
      <c r="D2862" s="59" t="s">
        <v>107</v>
      </c>
      <c r="E2862" s="60">
        <v>99.0</v>
      </c>
      <c r="F2862" s="61"/>
      <c r="G2862" s="62">
        <f t="shared" si="265"/>
        <v>0</v>
      </c>
      <c r="O2862" s="17"/>
    </row>
    <row r="2863" ht="11.25" customHeight="1">
      <c r="A2863" s="19"/>
      <c r="B2863" s="57" t="s">
        <v>5359</v>
      </c>
      <c r="C2863" s="58" t="s">
        <v>5360</v>
      </c>
      <c r="D2863" s="59" t="s">
        <v>107</v>
      </c>
      <c r="E2863" s="60">
        <v>104.0</v>
      </c>
      <c r="F2863" s="61"/>
      <c r="G2863" s="62">
        <f t="shared" si="265"/>
        <v>0</v>
      </c>
      <c r="O2863" s="17"/>
    </row>
    <row r="2864" ht="11.25" customHeight="1">
      <c r="A2864" s="19"/>
      <c r="B2864" s="57" t="s">
        <v>5361</v>
      </c>
      <c r="C2864" s="58" t="s">
        <v>2525</v>
      </c>
      <c r="D2864" s="59" t="s">
        <v>107</v>
      </c>
      <c r="E2864" s="60">
        <v>44.0</v>
      </c>
      <c r="F2864" s="61"/>
      <c r="G2864" s="62">
        <f t="shared" si="265"/>
        <v>0</v>
      </c>
      <c r="O2864" s="17"/>
    </row>
    <row r="2865" ht="11.25" customHeight="1">
      <c r="A2865" s="19"/>
      <c r="B2865" s="57" t="s">
        <v>5362</v>
      </c>
      <c r="C2865" s="58" t="s">
        <v>5363</v>
      </c>
      <c r="D2865" s="59" t="s">
        <v>107</v>
      </c>
      <c r="E2865" s="60">
        <v>7.0</v>
      </c>
      <c r="F2865" s="61"/>
      <c r="G2865" s="62">
        <f t="shared" si="265"/>
        <v>0</v>
      </c>
      <c r="O2865" s="17"/>
    </row>
    <row r="2866" ht="11.25" customHeight="1">
      <c r="A2866" s="19"/>
      <c r="B2866" s="57" t="s">
        <v>5364</v>
      </c>
      <c r="C2866" s="58" t="s">
        <v>5365</v>
      </c>
      <c r="D2866" s="59" t="s">
        <v>107</v>
      </c>
      <c r="E2866" s="60">
        <v>7.0</v>
      </c>
      <c r="F2866" s="61"/>
      <c r="G2866" s="62">
        <f t="shared" si="265"/>
        <v>0</v>
      </c>
      <c r="O2866" s="17"/>
    </row>
    <row r="2867" ht="11.25" customHeight="1">
      <c r="A2867" s="19"/>
      <c r="B2867" s="57" t="s">
        <v>5366</v>
      </c>
      <c r="C2867" s="58" t="s">
        <v>5367</v>
      </c>
      <c r="D2867" s="59" t="s">
        <v>107</v>
      </c>
      <c r="E2867" s="60">
        <v>6.0</v>
      </c>
      <c r="F2867" s="61"/>
      <c r="G2867" s="62">
        <f t="shared" si="265"/>
        <v>0</v>
      </c>
      <c r="O2867" s="17"/>
    </row>
    <row r="2868" ht="11.25" customHeight="1">
      <c r="A2868" s="19"/>
      <c r="B2868" s="57" t="s">
        <v>5368</v>
      </c>
      <c r="C2868" s="58" t="s">
        <v>5369</v>
      </c>
      <c r="D2868" s="59" t="s">
        <v>107</v>
      </c>
      <c r="E2868" s="60">
        <v>7.0</v>
      </c>
      <c r="F2868" s="61"/>
      <c r="G2868" s="62">
        <f t="shared" si="265"/>
        <v>0</v>
      </c>
      <c r="O2868" s="17"/>
    </row>
    <row r="2869" ht="11.25" customHeight="1">
      <c r="A2869" s="19"/>
      <c r="B2869" s="57" t="s">
        <v>5370</v>
      </c>
      <c r="C2869" s="58" t="s">
        <v>5371</v>
      </c>
      <c r="D2869" s="59" t="s">
        <v>100</v>
      </c>
      <c r="E2869" s="60">
        <v>8.0</v>
      </c>
      <c r="F2869" s="61"/>
      <c r="G2869" s="62">
        <f t="shared" si="265"/>
        <v>0</v>
      </c>
      <c r="O2869" s="17"/>
    </row>
    <row r="2870" ht="11.25" customHeight="1">
      <c r="A2870" s="19"/>
      <c r="B2870" s="57" t="s">
        <v>5372</v>
      </c>
      <c r="C2870" s="58" t="s">
        <v>5373</v>
      </c>
      <c r="D2870" s="59" t="s">
        <v>100</v>
      </c>
      <c r="E2870" s="60">
        <v>4.0</v>
      </c>
      <c r="F2870" s="61"/>
      <c r="G2870" s="62">
        <f t="shared" si="265"/>
        <v>0</v>
      </c>
      <c r="O2870" s="17"/>
    </row>
    <row r="2871" ht="11.25" customHeight="1">
      <c r="A2871" s="19"/>
      <c r="B2871" s="57" t="s">
        <v>5374</v>
      </c>
      <c r="C2871" s="58" t="s">
        <v>5375</v>
      </c>
      <c r="D2871" s="59" t="s">
        <v>100</v>
      </c>
      <c r="E2871" s="60">
        <v>2.0</v>
      </c>
      <c r="F2871" s="61"/>
      <c r="G2871" s="62">
        <f t="shared" si="265"/>
        <v>0</v>
      </c>
      <c r="O2871" s="17"/>
    </row>
    <row r="2872" ht="11.25" customHeight="1">
      <c r="A2872" s="19"/>
      <c r="B2872" s="57" t="s">
        <v>5376</v>
      </c>
      <c r="C2872" s="58" t="s">
        <v>5377</v>
      </c>
      <c r="D2872" s="59" t="s">
        <v>100</v>
      </c>
      <c r="E2872" s="60">
        <v>2.0</v>
      </c>
      <c r="F2872" s="61"/>
      <c r="G2872" s="62">
        <f t="shared" si="265"/>
        <v>0</v>
      </c>
      <c r="O2872" s="17"/>
    </row>
    <row r="2873" ht="11.25" customHeight="1">
      <c r="A2873" s="39"/>
      <c r="B2873" s="40" t="s">
        <v>5378</v>
      </c>
      <c r="C2873" s="41" t="s">
        <v>5379</v>
      </c>
      <c r="D2873" s="42"/>
      <c r="E2873" s="43"/>
      <c r="F2873" s="43"/>
      <c r="G2873" s="44">
        <f>G2874+G2908</f>
        <v>0</v>
      </c>
      <c r="O2873" s="17"/>
    </row>
    <row r="2874" ht="11.25" customHeight="1">
      <c r="A2874" s="45"/>
      <c r="B2874" s="46" t="s">
        <v>5380</v>
      </c>
      <c r="C2874" s="47" t="s">
        <v>5381</v>
      </c>
      <c r="D2874" s="48"/>
      <c r="E2874" s="49"/>
      <c r="F2874" s="49"/>
      <c r="G2874" s="50">
        <f>SUM(G2875:G2907)</f>
        <v>0</v>
      </c>
      <c r="O2874" s="17"/>
    </row>
    <row r="2875" ht="11.25" customHeight="1">
      <c r="A2875" s="19"/>
      <c r="B2875" s="57" t="s">
        <v>5382</v>
      </c>
      <c r="C2875" s="58" t="s">
        <v>5383</v>
      </c>
      <c r="D2875" s="59" t="s">
        <v>1615</v>
      </c>
      <c r="E2875" s="60">
        <v>5.0</v>
      </c>
      <c r="F2875" s="61"/>
      <c r="G2875" s="62">
        <f t="shared" ref="G2875:G2907" si="266">ROUND(E2875*F2875,2)</f>
        <v>0</v>
      </c>
      <c r="O2875" s="17"/>
    </row>
    <row r="2876" ht="11.25" customHeight="1">
      <c r="A2876" s="19"/>
      <c r="B2876" s="57" t="s">
        <v>5384</v>
      </c>
      <c r="C2876" s="58" t="s">
        <v>5385</v>
      </c>
      <c r="D2876" s="59" t="s">
        <v>1615</v>
      </c>
      <c r="E2876" s="60">
        <v>1.0</v>
      </c>
      <c r="F2876" s="61"/>
      <c r="G2876" s="62">
        <f t="shared" si="266"/>
        <v>0</v>
      </c>
      <c r="O2876" s="17"/>
    </row>
    <row r="2877" ht="11.25" customHeight="1">
      <c r="A2877" s="19"/>
      <c r="B2877" s="57" t="s">
        <v>5386</v>
      </c>
      <c r="C2877" s="58" t="s">
        <v>5387</v>
      </c>
      <c r="D2877" s="59" t="s">
        <v>1615</v>
      </c>
      <c r="E2877" s="60">
        <v>1.0</v>
      </c>
      <c r="F2877" s="61"/>
      <c r="G2877" s="62">
        <f t="shared" si="266"/>
        <v>0</v>
      </c>
      <c r="O2877" s="17"/>
    </row>
    <row r="2878" ht="11.25" customHeight="1">
      <c r="A2878" s="19"/>
      <c r="B2878" s="57" t="s">
        <v>5388</v>
      </c>
      <c r="C2878" s="58" t="s">
        <v>5389</v>
      </c>
      <c r="D2878" s="59" t="s">
        <v>122</v>
      </c>
      <c r="E2878" s="60">
        <v>20.4</v>
      </c>
      <c r="F2878" s="61"/>
      <c r="G2878" s="62">
        <f t="shared" si="266"/>
        <v>0</v>
      </c>
      <c r="O2878" s="17"/>
    </row>
    <row r="2879" ht="11.25" customHeight="1">
      <c r="A2879" s="19"/>
      <c r="B2879" s="57" t="s">
        <v>5390</v>
      </c>
      <c r="C2879" s="58" t="s">
        <v>5391</v>
      </c>
      <c r="D2879" s="59" t="s">
        <v>122</v>
      </c>
      <c r="E2879" s="60">
        <v>24.75</v>
      </c>
      <c r="F2879" s="61"/>
      <c r="G2879" s="62">
        <f t="shared" si="266"/>
        <v>0</v>
      </c>
      <c r="O2879" s="17"/>
    </row>
    <row r="2880" ht="11.25" customHeight="1">
      <c r="A2880" s="19"/>
      <c r="B2880" s="57" t="s">
        <v>5392</v>
      </c>
      <c r="C2880" s="58" t="s">
        <v>5393</v>
      </c>
      <c r="D2880" s="59" t="s">
        <v>122</v>
      </c>
      <c r="E2880" s="60">
        <v>28.85</v>
      </c>
      <c r="F2880" s="61"/>
      <c r="G2880" s="62">
        <f t="shared" si="266"/>
        <v>0</v>
      </c>
      <c r="O2880" s="17"/>
    </row>
    <row r="2881" ht="11.25" customHeight="1">
      <c r="A2881" s="19"/>
      <c r="B2881" s="57" t="s">
        <v>5394</v>
      </c>
      <c r="C2881" s="58" t="s">
        <v>5395</v>
      </c>
      <c r="D2881" s="59" t="s">
        <v>122</v>
      </c>
      <c r="E2881" s="60">
        <v>3.75</v>
      </c>
      <c r="F2881" s="61"/>
      <c r="G2881" s="62">
        <f t="shared" si="266"/>
        <v>0</v>
      </c>
      <c r="O2881" s="17"/>
    </row>
    <row r="2882" ht="11.25" customHeight="1">
      <c r="A2882" s="19"/>
      <c r="B2882" s="57" t="s">
        <v>5396</v>
      </c>
      <c r="C2882" s="58" t="s">
        <v>5397</v>
      </c>
      <c r="D2882" s="59" t="s">
        <v>122</v>
      </c>
      <c r="E2882" s="60">
        <v>5.5</v>
      </c>
      <c r="F2882" s="61"/>
      <c r="G2882" s="62">
        <f t="shared" si="266"/>
        <v>0</v>
      </c>
      <c r="O2882" s="17"/>
    </row>
    <row r="2883" ht="11.25" customHeight="1">
      <c r="A2883" s="19"/>
      <c r="B2883" s="57" t="s">
        <v>5398</v>
      </c>
      <c r="C2883" s="58" t="s">
        <v>5399</v>
      </c>
      <c r="D2883" s="59" t="s">
        <v>122</v>
      </c>
      <c r="E2883" s="60">
        <v>5.5</v>
      </c>
      <c r="F2883" s="61"/>
      <c r="G2883" s="62">
        <f t="shared" si="266"/>
        <v>0</v>
      </c>
      <c r="O2883" s="17"/>
    </row>
    <row r="2884" ht="11.25" customHeight="1">
      <c r="A2884" s="19"/>
      <c r="B2884" s="57" t="s">
        <v>5400</v>
      </c>
      <c r="C2884" s="58" t="s">
        <v>5401</v>
      </c>
      <c r="D2884" s="59" t="s">
        <v>122</v>
      </c>
      <c r="E2884" s="60">
        <v>15.53</v>
      </c>
      <c r="F2884" s="61"/>
      <c r="G2884" s="62">
        <f t="shared" si="266"/>
        <v>0</v>
      </c>
      <c r="O2884" s="17"/>
    </row>
    <row r="2885" ht="11.25" customHeight="1">
      <c r="A2885" s="19"/>
      <c r="B2885" s="57" t="s">
        <v>5402</v>
      </c>
      <c r="C2885" s="58" t="s">
        <v>5403</v>
      </c>
      <c r="D2885" s="59" t="s">
        <v>122</v>
      </c>
      <c r="E2885" s="60">
        <v>31.34</v>
      </c>
      <c r="F2885" s="61"/>
      <c r="G2885" s="62">
        <f t="shared" si="266"/>
        <v>0</v>
      </c>
      <c r="O2885" s="17"/>
    </row>
    <row r="2886" ht="11.25" customHeight="1">
      <c r="A2886" s="19"/>
      <c r="B2886" s="57" t="s">
        <v>5404</v>
      </c>
      <c r="C2886" s="58" t="s">
        <v>5405</v>
      </c>
      <c r="D2886" s="59" t="s">
        <v>122</v>
      </c>
      <c r="E2886" s="60">
        <v>12.26</v>
      </c>
      <c r="F2886" s="61"/>
      <c r="G2886" s="62">
        <f t="shared" si="266"/>
        <v>0</v>
      </c>
      <c r="O2886" s="17"/>
    </row>
    <row r="2887" ht="11.25" customHeight="1">
      <c r="A2887" s="19"/>
      <c r="B2887" s="57" t="s">
        <v>5406</v>
      </c>
      <c r="C2887" s="58" t="s">
        <v>5407</v>
      </c>
      <c r="D2887" s="59" t="s">
        <v>122</v>
      </c>
      <c r="E2887" s="60">
        <v>3.4</v>
      </c>
      <c r="F2887" s="61"/>
      <c r="G2887" s="62">
        <f t="shared" si="266"/>
        <v>0</v>
      </c>
      <c r="O2887" s="17"/>
    </row>
    <row r="2888" ht="11.25" customHeight="1">
      <c r="A2888" s="19"/>
      <c r="B2888" s="57" t="s">
        <v>5408</v>
      </c>
      <c r="C2888" s="58" t="s">
        <v>5409</v>
      </c>
      <c r="D2888" s="59" t="s">
        <v>107</v>
      </c>
      <c r="E2888" s="60">
        <v>21.0</v>
      </c>
      <c r="F2888" s="61"/>
      <c r="G2888" s="62">
        <f t="shared" si="266"/>
        <v>0</v>
      </c>
      <c r="O2888" s="17"/>
    </row>
    <row r="2889" ht="11.25" customHeight="1">
      <c r="A2889" s="19"/>
      <c r="B2889" s="57" t="s">
        <v>5410</v>
      </c>
      <c r="C2889" s="58" t="s">
        <v>5411</v>
      </c>
      <c r="D2889" s="59" t="s">
        <v>107</v>
      </c>
      <c r="E2889" s="60">
        <v>2.0</v>
      </c>
      <c r="F2889" s="61"/>
      <c r="G2889" s="62">
        <f t="shared" si="266"/>
        <v>0</v>
      </c>
      <c r="O2889" s="17"/>
    </row>
    <row r="2890" ht="11.25" customHeight="1">
      <c r="A2890" s="19"/>
      <c r="B2890" s="57" t="s">
        <v>5412</v>
      </c>
      <c r="C2890" s="58" t="s">
        <v>5413</v>
      </c>
      <c r="D2890" s="59" t="s">
        <v>107</v>
      </c>
      <c r="E2890" s="60">
        <v>6.0</v>
      </c>
      <c r="F2890" s="61"/>
      <c r="G2890" s="62">
        <f t="shared" si="266"/>
        <v>0</v>
      </c>
      <c r="O2890" s="17"/>
    </row>
    <row r="2891" ht="11.25" customHeight="1">
      <c r="A2891" s="19"/>
      <c r="B2891" s="57" t="s">
        <v>5414</v>
      </c>
      <c r="C2891" s="58" t="s">
        <v>5415</v>
      </c>
      <c r="D2891" s="59" t="s">
        <v>107</v>
      </c>
      <c r="E2891" s="60">
        <v>7.0</v>
      </c>
      <c r="F2891" s="61"/>
      <c r="G2891" s="62">
        <f t="shared" si="266"/>
        <v>0</v>
      </c>
      <c r="O2891" s="17"/>
    </row>
    <row r="2892" ht="11.25" customHeight="1">
      <c r="A2892" s="19"/>
      <c r="B2892" s="57" t="s">
        <v>5416</v>
      </c>
      <c r="C2892" s="58" t="s">
        <v>5417</v>
      </c>
      <c r="D2892" s="59" t="s">
        <v>107</v>
      </c>
      <c r="E2892" s="60">
        <v>5.0</v>
      </c>
      <c r="F2892" s="61"/>
      <c r="G2892" s="62">
        <f t="shared" si="266"/>
        <v>0</v>
      </c>
      <c r="O2892" s="17"/>
    </row>
    <row r="2893" ht="11.25" customHeight="1">
      <c r="A2893" s="19"/>
      <c r="B2893" s="57" t="s">
        <v>5418</v>
      </c>
      <c r="C2893" s="58" t="s">
        <v>5419</v>
      </c>
      <c r="D2893" s="59" t="s">
        <v>107</v>
      </c>
      <c r="E2893" s="60">
        <v>4.0</v>
      </c>
      <c r="F2893" s="61"/>
      <c r="G2893" s="62">
        <f t="shared" si="266"/>
        <v>0</v>
      </c>
      <c r="O2893" s="17"/>
    </row>
    <row r="2894" ht="11.25" customHeight="1">
      <c r="A2894" s="19"/>
      <c r="B2894" s="57" t="s">
        <v>5420</v>
      </c>
      <c r="C2894" s="58" t="s">
        <v>5421</v>
      </c>
      <c r="D2894" s="59" t="s">
        <v>107</v>
      </c>
      <c r="E2894" s="60">
        <v>2.0</v>
      </c>
      <c r="F2894" s="61"/>
      <c r="G2894" s="62">
        <f t="shared" si="266"/>
        <v>0</v>
      </c>
      <c r="O2894" s="17"/>
    </row>
    <row r="2895" ht="11.25" customHeight="1">
      <c r="A2895" s="19"/>
      <c r="B2895" s="57" t="s">
        <v>5422</v>
      </c>
      <c r="C2895" s="58" t="s">
        <v>5423</v>
      </c>
      <c r="D2895" s="59" t="s">
        <v>107</v>
      </c>
      <c r="E2895" s="60">
        <v>1.0</v>
      </c>
      <c r="F2895" s="61"/>
      <c r="G2895" s="62">
        <f t="shared" si="266"/>
        <v>0</v>
      </c>
      <c r="O2895" s="17"/>
    </row>
    <row r="2896" ht="11.25" customHeight="1">
      <c r="A2896" s="19"/>
      <c r="B2896" s="57" t="s">
        <v>5424</v>
      </c>
      <c r="C2896" s="58" t="s">
        <v>5425</v>
      </c>
      <c r="D2896" s="59" t="s">
        <v>107</v>
      </c>
      <c r="E2896" s="60">
        <v>1.0</v>
      </c>
      <c r="F2896" s="61"/>
      <c r="G2896" s="62">
        <f t="shared" si="266"/>
        <v>0</v>
      </c>
      <c r="O2896" s="17"/>
    </row>
    <row r="2897" ht="11.25" customHeight="1">
      <c r="A2897" s="19"/>
      <c r="B2897" s="57" t="s">
        <v>5426</v>
      </c>
      <c r="C2897" s="58" t="s">
        <v>5427</v>
      </c>
      <c r="D2897" s="59" t="s">
        <v>107</v>
      </c>
      <c r="E2897" s="60">
        <v>1.0</v>
      </c>
      <c r="F2897" s="61"/>
      <c r="G2897" s="62">
        <f t="shared" si="266"/>
        <v>0</v>
      </c>
      <c r="O2897" s="17"/>
    </row>
    <row r="2898" ht="11.25" customHeight="1">
      <c r="A2898" s="19"/>
      <c r="B2898" s="57" t="s">
        <v>5428</v>
      </c>
      <c r="C2898" s="58" t="s">
        <v>5429</v>
      </c>
      <c r="D2898" s="59" t="s">
        <v>107</v>
      </c>
      <c r="E2898" s="60">
        <v>3.0</v>
      </c>
      <c r="F2898" s="61"/>
      <c r="G2898" s="62">
        <f t="shared" si="266"/>
        <v>0</v>
      </c>
      <c r="O2898" s="17"/>
    </row>
    <row r="2899" ht="11.25" customHeight="1">
      <c r="A2899" s="19"/>
      <c r="B2899" s="57" t="s">
        <v>5430</v>
      </c>
      <c r="C2899" s="58" t="s">
        <v>5431</v>
      </c>
      <c r="D2899" s="59" t="s">
        <v>107</v>
      </c>
      <c r="E2899" s="60">
        <v>10.0</v>
      </c>
      <c r="F2899" s="61"/>
      <c r="G2899" s="62">
        <f t="shared" si="266"/>
        <v>0</v>
      </c>
      <c r="O2899" s="17"/>
    </row>
    <row r="2900" ht="11.25" customHeight="1">
      <c r="A2900" s="19"/>
      <c r="B2900" s="57" t="s">
        <v>5432</v>
      </c>
      <c r="C2900" s="58" t="s">
        <v>5433</v>
      </c>
      <c r="D2900" s="59" t="s">
        <v>107</v>
      </c>
      <c r="E2900" s="60">
        <v>2.0</v>
      </c>
      <c r="F2900" s="61"/>
      <c r="G2900" s="62">
        <f t="shared" si="266"/>
        <v>0</v>
      </c>
      <c r="O2900" s="17"/>
    </row>
    <row r="2901" ht="11.25" customHeight="1">
      <c r="A2901" s="19"/>
      <c r="B2901" s="57" t="s">
        <v>5434</v>
      </c>
      <c r="C2901" s="58" t="s">
        <v>5435</v>
      </c>
      <c r="D2901" s="59" t="s">
        <v>107</v>
      </c>
      <c r="E2901" s="60">
        <v>8.0</v>
      </c>
      <c r="F2901" s="61"/>
      <c r="G2901" s="62">
        <f t="shared" si="266"/>
        <v>0</v>
      </c>
      <c r="O2901" s="17"/>
    </row>
    <row r="2902" ht="11.25" customHeight="1">
      <c r="A2902" s="19"/>
      <c r="B2902" s="57" t="s">
        <v>5436</v>
      </c>
      <c r="C2902" s="58" t="s">
        <v>5437</v>
      </c>
      <c r="D2902" s="59" t="s">
        <v>107</v>
      </c>
      <c r="E2902" s="60">
        <v>1.0</v>
      </c>
      <c r="F2902" s="61"/>
      <c r="G2902" s="62">
        <f t="shared" si="266"/>
        <v>0</v>
      </c>
      <c r="O2902" s="17"/>
    </row>
    <row r="2903" ht="11.25" customHeight="1">
      <c r="A2903" s="19"/>
      <c r="B2903" s="57" t="s">
        <v>5438</v>
      </c>
      <c r="C2903" s="58" t="s">
        <v>5439</v>
      </c>
      <c r="D2903" s="59" t="s">
        <v>107</v>
      </c>
      <c r="E2903" s="60">
        <v>8.0</v>
      </c>
      <c r="F2903" s="61"/>
      <c r="G2903" s="62">
        <f t="shared" si="266"/>
        <v>0</v>
      </c>
      <c r="O2903" s="17"/>
    </row>
    <row r="2904" ht="11.25" customHeight="1">
      <c r="A2904" s="19"/>
      <c r="B2904" s="57" t="s">
        <v>5440</v>
      </c>
      <c r="C2904" s="58" t="s">
        <v>5441</v>
      </c>
      <c r="D2904" s="59" t="s">
        <v>107</v>
      </c>
      <c r="E2904" s="60">
        <v>6.0</v>
      </c>
      <c r="F2904" s="61"/>
      <c r="G2904" s="62">
        <f t="shared" si="266"/>
        <v>0</v>
      </c>
      <c r="O2904" s="17"/>
    </row>
    <row r="2905" ht="11.25" customHeight="1">
      <c r="A2905" s="19"/>
      <c r="B2905" s="57" t="s">
        <v>5442</v>
      </c>
      <c r="C2905" s="58" t="s">
        <v>5443</v>
      </c>
      <c r="D2905" s="59" t="s">
        <v>100</v>
      </c>
      <c r="E2905" s="60">
        <v>1.0</v>
      </c>
      <c r="F2905" s="61"/>
      <c r="G2905" s="62">
        <f t="shared" si="266"/>
        <v>0</v>
      </c>
      <c r="O2905" s="17"/>
    </row>
    <row r="2906" ht="11.25" customHeight="1">
      <c r="A2906" s="19"/>
      <c r="B2906" s="57" t="s">
        <v>5444</v>
      </c>
      <c r="C2906" s="58" t="s">
        <v>5243</v>
      </c>
      <c r="D2906" s="59" t="s">
        <v>122</v>
      </c>
      <c r="E2906" s="60">
        <v>163.15</v>
      </c>
      <c r="F2906" s="61"/>
      <c r="G2906" s="62">
        <f t="shared" si="266"/>
        <v>0</v>
      </c>
      <c r="O2906" s="17"/>
    </row>
    <row r="2907" ht="11.25" customHeight="1">
      <c r="A2907" s="19"/>
      <c r="B2907" s="57" t="s">
        <v>5445</v>
      </c>
      <c r="C2907" s="58" t="s">
        <v>5446</v>
      </c>
      <c r="D2907" s="59" t="s">
        <v>146</v>
      </c>
      <c r="E2907" s="60">
        <v>1.0</v>
      </c>
      <c r="F2907" s="61"/>
      <c r="G2907" s="62">
        <f t="shared" si="266"/>
        <v>0</v>
      </c>
      <c r="O2907" s="17"/>
    </row>
    <row r="2908" ht="11.25" customHeight="1">
      <c r="A2908" s="45"/>
      <c r="B2908" s="46" t="s">
        <v>5447</v>
      </c>
      <c r="C2908" s="47" t="s">
        <v>655</v>
      </c>
      <c r="D2908" s="48"/>
      <c r="E2908" s="49"/>
      <c r="F2908" s="49"/>
      <c r="G2908" s="50">
        <f>SUM(G2909:G2916)</f>
        <v>0</v>
      </c>
      <c r="O2908" s="17"/>
    </row>
    <row r="2909" ht="11.25" customHeight="1">
      <c r="A2909" s="19"/>
      <c r="B2909" s="57" t="s">
        <v>5448</v>
      </c>
      <c r="C2909" s="58" t="s">
        <v>5449</v>
      </c>
      <c r="D2909" s="59" t="s">
        <v>100</v>
      </c>
      <c r="E2909" s="60">
        <v>2.0</v>
      </c>
      <c r="F2909" s="61"/>
      <c r="G2909" s="62">
        <f t="shared" ref="G2909:G2916" si="267">ROUND(E2909*F2909,2)</f>
        <v>0</v>
      </c>
      <c r="O2909" s="17"/>
    </row>
    <row r="2910" ht="11.25" customHeight="1">
      <c r="A2910" s="19"/>
      <c r="B2910" s="57" t="s">
        <v>5450</v>
      </c>
      <c r="C2910" s="58" t="s">
        <v>5344</v>
      </c>
      <c r="D2910" s="59" t="s">
        <v>107</v>
      </c>
      <c r="E2910" s="60">
        <v>11.0</v>
      </c>
      <c r="F2910" s="61"/>
      <c r="G2910" s="62">
        <f t="shared" si="267"/>
        <v>0</v>
      </c>
      <c r="O2910" s="17"/>
    </row>
    <row r="2911" ht="11.25" customHeight="1">
      <c r="A2911" s="19"/>
      <c r="B2911" s="57" t="s">
        <v>5451</v>
      </c>
      <c r="C2911" s="58" t="s">
        <v>5452</v>
      </c>
      <c r="D2911" s="59" t="s">
        <v>122</v>
      </c>
      <c r="E2911" s="60">
        <v>69.85</v>
      </c>
      <c r="F2911" s="61"/>
      <c r="G2911" s="62">
        <f t="shared" si="267"/>
        <v>0</v>
      </c>
      <c r="O2911" s="17"/>
    </row>
    <row r="2912" ht="11.25" customHeight="1">
      <c r="A2912" s="19"/>
      <c r="B2912" s="57" t="s">
        <v>5453</v>
      </c>
      <c r="C2912" s="58" t="s">
        <v>5454</v>
      </c>
      <c r="D2912" s="59" t="s">
        <v>100</v>
      </c>
      <c r="E2912" s="60">
        <v>2.0</v>
      </c>
      <c r="F2912" s="61"/>
      <c r="G2912" s="62">
        <f t="shared" si="267"/>
        <v>0</v>
      </c>
      <c r="O2912" s="17"/>
    </row>
    <row r="2913" ht="11.25" customHeight="1">
      <c r="A2913" s="19"/>
      <c r="B2913" s="57" t="s">
        <v>5455</v>
      </c>
      <c r="C2913" s="58" t="s">
        <v>5456</v>
      </c>
      <c r="D2913" s="59" t="s">
        <v>122</v>
      </c>
      <c r="E2913" s="60">
        <v>62.85</v>
      </c>
      <c r="F2913" s="61"/>
      <c r="G2913" s="62">
        <f t="shared" si="267"/>
        <v>0</v>
      </c>
      <c r="O2913" s="17"/>
    </row>
    <row r="2914" ht="11.25" customHeight="1">
      <c r="A2914" s="19"/>
      <c r="B2914" s="57" t="s">
        <v>5457</v>
      </c>
      <c r="C2914" s="58" t="s">
        <v>5458</v>
      </c>
      <c r="D2914" s="59" t="s">
        <v>122</v>
      </c>
      <c r="E2914" s="60">
        <v>62.85</v>
      </c>
      <c r="F2914" s="61"/>
      <c r="G2914" s="62">
        <f t="shared" si="267"/>
        <v>0</v>
      </c>
      <c r="O2914" s="17"/>
    </row>
    <row r="2915" ht="11.25" customHeight="1">
      <c r="A2915" s="19"/>
      <c r="B2915" s="57" t="s">
        <v>5459</v>
      </c>
      <c r="C2915" s="58" t="s">
        <v>5460</v>
      </c>
      <c r="D2915" s="59" t="s">
        <v>122</v>
      </c>
      <c r="E2915" s="60">
        <v>62.85</v>
      </c>
      <c r="F2915" s="61"/>
      <c r="G2915" s="62">
        <f t="shared" si="267"/>
        <v>0</v>
      </c>
      <c r="O2915" s="17"/>
    </row>
    <row r="2916" ht="11.25" customHeight="1">
      <c r="A2916" s="19"/>
      <c r="B2916" s="57" t="s">
        <v>5461</v>
      </c>
      <c r="C2916" s="58" t="s">
        <v>599</v>
      </c>
      <c r="D2916" s="59" t="s">
        <v>200</v>
      </c>
      <c r="E2916" s="60">
        <v>25.74</v>
      </c>
      <c r="F2916" s="61"/>
      <c r="G2916" s="62">
        <f t="shared" si="267"/>
        <v>0</v>
      </c>
      <c r="O2916" s="17"/>
    </row>
    <row r="2917" ht="11.25" customHeight="1">
      <c r="A2917" s="39"/>
      <c r="B2917" s="40" t="s">
        <v>5462</v>
      </c>
      <c r="C2917" s="41" t="s">
        <v>5463</v>
      </c>
      <c r="D2917" s="42"/>
      <c r="E2917" s="43"/>
      <c r="F2917" s="43"/>
      <c r="G2917" s="44">
        <f>G2918+G2929+G2937</f>
        <v>0</v>
      </c>
      <c r="O2917" s="17"/>
    </row>
    <row r="2918" ht="11.25" customHeight="1">
      <c r="A2918" s="45"/>
      <c r="B2918" s="46" t="s">
        <v>5464</v>
      </c>
      <c r="C2918" s="47" t="s">
        <v>5465</v>
      </c>
      <c r="D2918" s="48"/>
      <c r="E2918" s="49"/>
      <c r="F2918" s="49"/>
      <c r="G2918" s="50">
        <f>SUM(G2919:G2928)</f>
        <v>0</v>
      </c>
      <c r="O2918" s="17"/>
    </row>
    <row r="2919" ht="11.25" customHeight="1">
      <c r="A2919" s="19"/>
      <c r="B2919" s="57" t="s">
        <v>5466</v>
      </c>
      <c r="C2919" s="58" t="s">
        <v>5467</v>
      </c>
      <c r="D2919" s="59" t="s">
        <v>1615</v>
      </c>
      <c r="E2919" s="60">
        <v>1.0</v>
      </c>
      <c r="F2919" s="61"/>
      <c r="G2919" s="62">
        <f t="shared" ref="G2919:G2928" si="268">ROUND(E2919*F2919,2)</f>
        <v>0</v>
      </c>
      <c r="O2919" s="17"/>
    </row>
    <row r="2920" ht="11.25" customHeight="1">
      <c r="A2920" s="19"/>
      <c r="B2920" s="57" t="s">
        <v>5468</v>
      </c>
      <c r="C2920" s="58" t="s">
        <v>1949</v>
      </c>
      <c r="D2920" s="59" t="s">
        <v>122</v>
      </c>
      <c r="E2920" s="60">
        <v>10.55</v>
      </c>
      <c r="F2920" s="61"/>
      <c r="G2920" s="62">
        <f t="shared" si="268"/>
        <v>0</v>
      </c>
      <c r="O2920" s="17"/>
    </row>
    <row r="2921" ht="11.25" customHeight="1">
      <c r="A2921" s="19"/>
      <c r="B2921" s="57" t="s">
        <v>5469</v>
      </c>
      <c r="C2921" s="58" t="s">
        <v>5470</v>
      </c>
      <c r="D2921" s="59" t="s">
        <v>122</v>
      </c>
      <c r="E2921" s="60">
        <v>10.05</v>
      </c>
      <c r="F2921" s="61"/>
      <c r="G2921" s="62">
        <f t="shared" si="268"/>
        <v>0</v>
      </c>
      <c r="O2921" s="17"/>
    </row>
    <row r="2922" ht="11.25" customHeight="1">
      <c r="A2922" s="19"/>
      <c r="B2922" s="57" t="s">
        <v>5471</v>
      </c>
      <c r="C2922" s="58" t="s">
        <v>5472</v>
      </c>
      <c r="D2922" s="59" t="s">
        <v>122</v>
      </c>
      <c r="E2922" s="60">
        <v>1.35</v>
      </c>
      <c r="F2922" s="61"/>
      <c r="G2922" s="62">
        <f t="shared" si="268"/>
        <v>0</v>
      </c>
      <c r="O2922" s="17"/>
    </row>
    <row r="2923" ht="11.25" customHeight="1">
      <c r="A2923" s="19"/>
      <c r="B2923" s="57" t="s">
        <v>5473</v>
      </c>
      <c r="C2923" s="58" t="s">
        <v>5474</v>
      </c>
      <c r="D2923" s="59" t="s">
        <v>107</v>
      </c>
      <c r="E2923" s="60">
        <v>13.0</v>
      </c>
      <c r="F2923" s="61"/>
      <c r="G2923" s="62">
        <f t="shared" si="268"/>
        <v>0</v>
      </c>
      <c r="O2923" s="17"/>
    </row>
    <row r="2924" ht="11.25" customHeight="1">
      <c r="A2924" s="19"/>
      <c r="B2924" s="57" t="s">
        <v>5475</v>
      </c>
      <c r="C2924" s="58" t="s">
        <v>5476</v>
      </c>
      <c r="D2924" s="59" t="s">
        <v>107</v>
      </c>
      <c r="E2924" s="60">
        <v>3.0</v>
      </c>
      <c r="F2924" s="61"/>
      <c r="G2924" s="62">
        <f t="shared" si="268"/>
        <v>0</v>
      </c>
      <c r="O2924" s="17"/>
    </row>
    <row r="2925" ht="11.25" customHeight="1">
      <c r="A2925" s="19"/>
      <c r="B2925" s="57" t="s">
        <v>5477</v>
      </c>
      <c r="C2925" s="58" t="s">
        <v>5478</v>
      </c>
      <c r="D2925" s="59" t="s">
        <v>107</v>
      </c>
      <c r="E2925" s="60">
        <v>1.0</v>
      </c>
      <c r="F2925" s="61"/>
      <c r="G2925" s="62">
        <f t="shared" si="268"/>
        <v>0</v>
      </c>
      <c r="O2925" s="17"/>
    </row>
    <row r="2926" ht="11.25" customHeight="1">
      <c r="A2926" s="19"/>
      <c r="B2926" s="57" t="s">
        <v>5479</v>
      </c>
      <c r="C2926" s="58" t="s">
        <v>5480</v>
      </c>
      <c r="D2926" s="59" t="s">
        <v>100</v>
      </c>
      <c r="E2926" s="60">
        <v>1.0</v>
      </c>
      <c r="F2926" s="61"/>
      <c r="G2926" s="62">
        <f t="shared" si="268"/>
        <v>0</v>
      </c>
      <c r="O2926" s="17"/>
    </row>
    <row r="2927" ht="11.25" customHeight="1">
      <c r="A2927" s="19"/>
      <c r="B2927" s="57" t="s">
        <v>5481</v>
      </c>
      <c r="C2927" s="58" t="s">
        <v>5243</v>
      </c>
      <c r="D2927" s="59" t="s">
        <v>122</v>
      </c>
      <c r="E2927" s="60">
        <v>21.95</v>
      </c>
      <c r="F2927" s="61"/>
      <c r="G2927" s="62">
        <f t="shared" si="268"/>
        <v>0</v>
      </c>
      <c r="O2927" s="17"/>
    </row>
    <row r="2928" ht="11.25" customHeight="1">
      <c r="A2928" s="19"/>
      <c r="B2928" s="57" t="s">
        <v>5482</v>
      </c>
      <c r="C2928" s="58" t="s">
        <v>5483</v>
      </c>
      <c r="D2928" s="59" t="s">
        <v>146</v>
      </c>
      <c r="E2928" s="60">
        <v>1.0</v>
      </c>
      <c r="F2928" s="61"/>
      <c r="G2928" s="62">
        <f t="shared" si="268"/>
        <v>0</v>
      </c>
      <c r="O2928" s="17"/>
    </row>
    <row r="2929" ht="11.25" customHeight="1">
      <c r="A2929" s="45"/>
      <c r="B2929" s="46" t="s">
        <v>5484</v>
      </c>
      <c r="C2929" s="47" t="s">
        <v>5485</v>
      </c>
      <c r="D2929" s="48"/>
      <c r="E2929" s="49"/>
      <c r="F2929" s="49"/>
      <c r="G2929" s="50">
        <f>SUM(G2930:G2936)</f>
        <v>0</v>
      </c>
      <c r="O2929" s="17"/>
    </row>
    <row r="2930" ht="11.25" customHeight="1">
      <c r="A2930" s="19"/>
      <c r="B2930" s="57" t="s">
        <v>5486</v>
      </c>
      <c r="C2930" s="58" t="s">
        <v>5487</v>
      </c>
      <c r="D2930" s="59" t="s">
        <v>1615</v>
      </c>
      <c r="E2930" s="60">
        <v>1.0</v>
      </c>
      <c r="F2930" s="61"/>
      <c r="G2930" s="62">
        <f t="shared" ref="G2930:G2936" si="269">ROUND(E2930*F2930,2)</f>
        <v>0</v>
      </c>
      <c r="O2930" s="17"/>
    </row>
    <row r="2931" ht="11.25" customHeight="1">
      <c r="A2931" s="19"/>
      <c r="B2931" s="57" t="s">
        <v>5488</v>
      </c>
      <c r="C2931" s="58" t="s">
        <v>5489</v>
      </c>
      <c r="D2931" s="59" t="s">
        <v>122</v>
      </c>
      <c r="E2931" s="60">
        <v>10.7</v>
      </c>
      <c r="F2931" s="61"/>
      <c r="G2931" s="62">
        <f t="shared" si="269"/>
        <v>0</v>
      </c>
      <c r="O2931" s="17"/>
    </row>
    <row r="2932" ht="11.25" customHeight="1">
      <c r="A2932" s="19"/>
      <c r="B2932" s="57" t="s">
        <v>5490</v>
      </c>
      <c r="C2932" s="58" t="s">
        <v>5491</v>
      </c>
      <c r="D2932" s="59" t="s">
        <v>122</v>
      </c>
      <c r="E2932" s="60">
        <v>10.15</v>
      </c>
      <c r="F2932" s="61"/>
      <c r="G2932" s="62">
        <f t="shared" si="269"/>
        <v>0</v>
      </c>
      <c r="O2932" s="17"/>
    </row>
    <row r="2933" ht="11.25" customHeight="1">
      <c r="A2933" s="19"/>
      <c r="B2933" s="57" t="s">
        <v>5492</v>
      </c>
      <c r="C2933" s="58" t="s">
        <v>5493</v>
      </c>
      <c r="D2933" s="59" t="s">
        <v>107</v>
      </c>
      <c r="E2933" s="60">
        <v>13.0</v>
      </c>
      <c r="F2933" s="61"/>
      <c r="G2933" s="62">
        <f t="shared" si="269"/>
        <v>0</v>
      </c>
      <c r="O2933" s="17"/>
    </row>
    <row r="2934" ht="11.25" customHeight="1">
      <c r="A2934" s="19"/>
      <c r="B2934" s="57" t="s">
        <v>5494</v>
      </c>
      <c r="C2934" s="58" t="s">
        <v>5495</v>
      </c>
      <c r="D2934" s="59" t="s">
        <v>107</v>
      </c>
      <c r="E2934" s="60">
        <v>3.0</v>
      </c>
      <c r="F2934" s="61"/>
      <c r="G2934" s="62">
        <f t="shared" si="269"/>
        <v>0</v>
      </c>
      <c r="O2934" s="17"/>
    </row>
    <row r="2935" ht="11.25" customHeight="1">
      <c r="A2935" s="19"/>
      <c r="B2935" s="57" t="s">
        <v>5496</v>
      </c>
      <c r="C2935" s="58" t="s">
        <v>5243</v>
      </c>
      <c r="D2935" s="59" t="s">
        <v>122</v>
      </c>
      <c r="E2935" s="60">
        <v>20.85</v>
      </c>
      <c r="F2935" s="61"/>
      <c r="G2935" s="62">
        <f t="shared" si="269"/>
        <v>0</v>
      </c>
      <c r="O2935" s="17"/>
    </row>
    <row r="2936" ht="11.25" customHeight="1">
      <c r="A2936" s="19"/>
      <c r="B2936" s="57" t="s">
        <v>5497</v>
      </c>
      <c r="C2936" s="58" t="s">
        <v>5498</v>
      </c>
      <c r="D2936" s="59" t="s">
        <v>146</v>
      </c>
      <c r="E2936" s="60">
        <v>1.0</v>
      </c>
      <c r="F2936" s="61"/>
      <c r="G2936" s="62">
        <f t="shared" si="269"/>
        <v>0</v>
      </c>
      <c r="O2936" s="17"/>
    </row>
    <row r="2937" ht="11.25" customHeight="1">
      <c r="A2937" s="45"/>
      <c r="B2937" s="46" t="s">
        <v>5499</v>
      </c>
      <c r="C2937" s="47" t="s">
        <v>655</v>
      </c>
      <c r="D2937" s="48"/>
      <c r="E2937" s="49"/>
      <c r="F2937" s="49"/>
      <c r="G2937" s="50">
        <f>SUM(G2938:G2951)</f>
        <v>0</v>
      </c>
      <c r="O2937" s="17"/>
    </row>
    <row r="2938" ht="11.25" customHeight="1">
      <c r="A2938" s="19"/>
      <c r="B2938" s="57" t="s">
        <v>5500</v>
      </c>
      <c r="C2938" s="58" t="s">
        <v>5501</v>
      </c>
      <c r="D2938" s="59" t="s">
        <v>107</v>
      </c>
      <c r="E2938" s="60">
        <v>6.0</v>
      </c>
      <c r="F2938" s="61"/>
      <c r="G2938" s="62">
        <f t="shared" ref="G2938:G2951" si="270">ROUND(E2938*F2938,2)</f>
        <v>0</v>
      </c>
      <c r="O2938" s="17"/>
    </row>
    <row r="2939" ht="11.25" customHeight="1">
      <c r="A2939" s="19"/>
      <c r="B2939" s="57" t="s">
        <v>5502</v>
      </c>
      <c r="C2939" s="58" t="s">
        <v>5503</v>
      </c>
      <c r="D2939" s="59" t="s">
        <v>107</v>
      </c>
      <c r="E2939" s="60">
        <v>2.0</v>
      </c>
      <c r="F2939" s="61"/>
      <c r="G2939" s="62">
        <f t="shared" si="270"/>
        <v>0</v>
      </c>
      <c r="O2939" s="17"/>
    </row>
    <row r="2940" ht="11.25" customHeight="1">
      <c r="A2940" s="19"/>
      <c r="B2940" s="57" t="s">
        <v>5504</v>
      </c>
      <c r="C2940" s="58" t="s">
        <v>5505</v>
      </c>
      <c r="D2940" s="59" t="s">
        <v>107</v>
      </c>
      <c r="E2940" s="60">
        <v>2.0</v>
      </c>
      <c r="F2940" s="61"/>
      <c r="G2940" s="62">
        <f t="shared" si="270"/>
        <v>0</v>
      </c>
      <c r="O2940" s="17"/>
    </row>
    <row r="2941" ht="11.25" customHeight="1">
      <c r="A2941" s="19"/>
      <c r="B2941" s="57" t="s">
        <v>5506</v>
      </c>
      <c r="C2941" s="58" t="s">
        <v>5507</v>
      </c>
      <c r="D2941" s="59" t="s">
        <v>107</v>
      </c>
      <c r="E2941" s="60">
        <v>1.0</v>
      </c>
      <c r="F2941" s="61"/>
      <c r="G2941" s="62">
        <f t="shared" si="270"/>
        <v>0</v>
      </c>
      <c r="O2941" s="17"/>
    </row>
    <row r="2942" ht="11.25" customHeight="1">
      <c r="A2942" s="19"/>
      <c r="B2942" s="57" t="s">
        <v>5508</v>
      </c>
      <c r="C2942" s="58" t="s">
        <v>5509</v>
      </c>
      <c r="D2942" s="59" t="s">
        <v>107</v>
      </c>
      <c r="E2942" s="60">
        <v>2.0</v>
      </c>
      <c r="F2942" s="61"/>
      <c r="G2942" s="62">
        <f t="shared" si="270"/>
        <v>0</v>
      </c>
      <c r="O2942" s="17"/>
    </row>
    <row r="2943" ht="11.25" customHeight="1">
      <c r="A2943" s="19"/>
      <c r="B2943" s="57" t="s">
        <v>5510</v>
      </c>
      <c r="C2943" s="58" t="s">
        <v>5511</v>
      </c>
      <c r="D2943" s="59" t="s">
        <v>100</v>
      </c>
      <c r="E2943" s="60">
        <v>2.0</v>
      </c>
      <c r="F2943" s="61"/>
      <c r="G2943" s="62">
        <f t="shared" si="270"/>
        <v>0</v>
      </c>
      <c r="O2943" s="17"/>
    </row>
    <row r="2944" ht="11.25" customHeight="1">
      <c r="A2944" s="19"/>
      <c r="B2944" s="57" t="s">
        <v>5512</v>
      </c>
      <c r="C2944" s="58" t="s">
        <v>5513</v>
      </c>
      <c r="D2944" s="59" t="s">
        <v>107</v>
      </c>
      <c r="E2944" s="60">
        <v>4.0</v>
      </c>
      <c r="F2944" s="61"/>
      <c r="G2944" s="62">
        <f t="shared" si="270"/>
        <v>0</v>
      </c>
      <c r="O2944" s="17"/>
    </row>
    <row r="2945" ht="11.25" customHeight="1">
      <c r="A2945" s="19"/>
      <c r="B2945" s="57" t="s">
        <v>5514</v>
      </c>
      <c r="C2945" s="58" t="s">
        <v>5515</v>
      </c>
      <c r="D2945" s="59" t="s">
        <v>107</v>
      </c>
      <c r="E2945" s="60">
        <v>3.0</v>
      </c>
      <c r="F2945" s="61"/>
      <c r="G2945" s="62">
        <f t="shared" si="270"/>
        <v>0</v>
      </c>
      <c r="O2945" s="17"/>
    </row>
    <row r="2946" ht="11.25" customHeight="1">
      <c r="A2946" s="19"/>
      <c r="B2946" s="57" t="s">
        <v>5516</v>
      </c>
      <c r="C2946" s="58" t="s">
        <v>5517</v>
      </c>
      <c r="D2946" s="59" t="s">
        <v>107</v>
      </c>
      <c r="E2946" s="60">
        <v>2.0</v>
      </c>
      <c r="F2946" s="61"/>
      <c r="G2946" s="62">
        <f t="shared" si="270"/>
        <v>0</v>
      </c>
      <c r="O2946" s="17"/>
    </row>
    <row r="2947" ht="11.25" customHeight="1">
      <c r="A2947" s="19"/>
      <c r="B2947" s="57" t="s">
        <v>5518</v>
      </c>
      <c r="C2947" s="58" t="s">
        <v>5519</v>
      </c>
      <c r="D2947" s="59" t="s">
        <v>107</v>
      </c>
      <c r="E2947" s="60">
        <v>6.0</v>
      </c>
      <c r="F2947" s="61"/>
      <c r="G2947" s="62">
        <f t="shared" si="270"/>
        <v>0</v>
      </c>
      <c r="O2947" s="17"/>
    </row>
    <row r="2948" ht="11.25" customHeight="1">
      <c r="A2948" s="19"/>
      <c r="B2948" s="57" t="s">
        <v>5520</v>
      </c>
      <c r="C2948" s="58" t="s">
        <v>5521</v>
      </c>
      <c r="D2948" s="59" t="s">
        <v>100</v>
      </c>
      <c r="E2948" s="60">
        <v>3.0</v>
      </c>
      <c r="F2948" s="61"/>
      <c r="G2948" s="62">
        <f t="shared" si="270"/>
        <v>0</v>
      </c>
      <c r="O2948" s="17"/>
    </row>
    <row r="2949" ht="11.25" customHeight="1">
      <c r="A2949" s="19"/>
      <c r="B2949" s="57" t="s">
        <v>5522</v>
      </c>
      <c r="C2949" s="58" t="s">
        <v>5523</v>
      </c>
      <c r="D2949" s="59" t="s">
        <v>122</v>
      </c>
      <c r="E2949" s="60">
        <v>5.45</v>
      </c>
      <c r="F2949" s="61"/>
      <c r="G2949" s="62">
        <f t="shared" si="270"/>
        <v>0</v>
      </c>
      <c r="O2949" s="17"/>
    </row>
    <row r="2950" ht="11.25" customHeight="1">
      <c r="A2950" s="19"/>
      <c r="B2950" s="57" t="s">
        <v>5524</v>
      </c>
      <c r="C2950" s="58" t="s">
        <v>5525</v>
      </c>
      <c r="D2950" s="59" t="s">
        <v>100</v>
      </c>
      <c r="E2950" s="60">
        <v>2.0</v>
      </c>
      <c r="F2950" s="61"/>
      <c r="G2950" s="62">
        <f t="shared" si="270"/>
        <v>0</v>
      </c>
      <c r="O2950" s="17"/>
    </row>
    <row r="2951" ht="11.25" customHeight="1">
      <c r="A2951" s="19"/>
      <c r="B2951" s="57" t="s">
        <v>5526</v>
      </c>
      <c r="C2951" s="58" t="s">
        <v>5527</v>
      </c>
      <c r="D2951" s="59" t="s">
        <v>100</v>
      </c>
      <c r="E2951" s="60">
        <v>1.0</v>
      </c>
      <c r="F2951" s="61"/>
      <c r="G2951" s="62">
        <f t="shared" si="270"/>
        <v>0</v>
      </c>
      <c r="O2951" s="17"/>
    </row>
    <row r="2952" ht="11.25" customHeight="1">
      <c r="A2952" s="39"/>
      <c r="B2952" s="40" t="s">
        <v>5528</v>
      </c>
      <c r="C2952" s="41" t="s">
        <v>5529</v>
      </c>
      <c r="D2952" s="42"/>
      <c r="E2952" s="43"/>
      <c r="F2952" s="43"/>
      <c r="G2952" s="44">
        <f>G2953+G2960+G2963+G2965</f>
        <v>0</v>
      </c>
      <c r="O2952" s="17"/>
    </row>
    <row r="2953" ht="11.25" customHeight="1">
      <c r="A2953" s="45"/>
      <c r="B2953" s="46" t="s">
        <v>5530</v>
      </c>
      <c r="C2953" s="47" t="s">
        <v>5531</v>
      </c>
      <c r="D2953" s="48"/>
      <c r="E2953" s="49"/>
      <c r="F2953" s="49"/>
      <c r="G2953" s="50">
        <f>SUM(G2954:G2959)</f>
        <v>0</v>
      </c>
      <c r="O2953" s="17"/>
    </row>
    <row r="2954" ht="11.25" customHeight="1">
      <c r="A2954" s="19"/>
      <c r="B2954" s="57" t="s">
        <v>5532</v>
      </c>
      <c r="C2954" s="58" t="s">
        <v>5533</v>
      </c>
      <c r="D2954" s="59" t="s">
        <v>100</v>
      </c>
      <c r="E2954" s="60">
        <v>1.0</v>
      </c>
      <c r="F2954" s="61"/>
      <c r="G2954" s="62">
        <f t="shared" ref="G2954:G2959" si="271">ROUND(E2954*F2954,2)</f>
        <v>0</v>
      </c>
      <c r="O2954" s="17"/>
    </row>
    <row r="2955" ht="11.25" customHeight="1">
      <c r="A2955" s="19"/>
      <c r="B2955" s="57" t="s">
        <v>5534</v>
      </c>
      <c r="C2955" s="58" t="s">
        <v>5535</v>
      </c>
      <c r="D2955" s="59" t="s">
        <v>100</v>
      </c>
      <c r="E2955" s="60">
        <v>1.0</v>
      </c>
      <c r="F2955" s="61"/>
      <c r="G2955" s="62">
        <f t="shared" si="271"/>
        <v>0</v>
      </c>
      <c r="O2955" s="17"/>
    </row>
    <row r="2956" ht="11.25" customHeight="1">
      <c r="A2956" s="19"/>
      <c r="B2956" s="57" t="s">
        <v>5536</v>
      </c>
      <c r="C2956" s="58" t="s">
        <v>5537</v>
      </c>
      <c r="D2956" s="59" t="s">
        <v>100</v>
      </c>
      <c r="E2956" s="60">
        <v>1.0</v>
      </c>
      <c r="F2956" s="61"/>
      <c r="G2956" s="62">
        <f t="shared" si="271"/>
        <v>0</v>
      </c>
      <c r="O2956" s="17"/>
    </row>
    <row r="2957" ht="11.25" customHeight="1">
      <c r="A2957" s="19"/>
      <c r="B2957" s="57" t="s">
        <v>5538</v>
      </c>
      <c r="C2957" s="58" t="s">
        <v>5539</v>
      </c>
      <c r="D2957" s="59" t="s">
        <v>100</v>
      </c>
      <c r="E2957" s="60">
        <v>1.0</v>
      </c>
      <c r="F2957" s="61"/>
      <c r="G2957" s="62">
        <f t="shared" si="271"/>
        <v>0</v>
      </c>
      <c r="O2957" s="17"/>
    </row>
    <row r="2958" ht="11.25" customHeight="1">
      <c r="A2958" s="19"/>
      <c r="B2958" s="57" t="s">
        <v>5540</v>
      </c>
      <c r="C2958" s="58" t="s">
        <v>5541</v>
      </c>
      <c r="D2958" s="59" t="s">
        <v>100</v>
      </c>
      <c r="E2958" s="60">
        <v>1.0</v>
      </c>
      <c r="F2958" s="61"/>
      <c r="G2958" s="62">
        <f t="shared" si="271"/>
        <v>0</v>
      </c>
      <c r="O2958" s="17"/>
    </row>
    <row r="2959" ht="11.25" customHeight="1">
      <c r="A2959" s="19"/>
      <c r="B2959" s="57" t="s">
        <v>5542</v>
      </c>
      <c r="C2959" s="58" t="s">
        <v>5543</v>
      </c>
      <c r="D2959" s="59" t="s">
        <v>100</v>
      </c>
      <c r="E2959" s="60">
        <v>1.0</v>
      </c>
      <c r="F2959" s="61"/>
      <c r="G2959" s="62">
        <f t="shared" si="271"/>
        <v>0</v>
      </c>
      <c r="O2959" s="17"/>
    </row>
    <row r="2960" ht="11.25" customHeight="1">
      <c r="A2960" s="45"/>
      <c r="B2960" s="46" t="s">
        <v>5544</v>
      </c>
      <c r="C2960" s="47" t="s">
        <v>5545</v>
      </c>
      <c r="D2960" s="48"/>
      <c r="E2960" s="49"/>
      <c r="F2960" s="49"/>
      <c r="G2960" s="50">
        <f>SUM(G2961:G2962)</f>
        <v>0</v>
      </c>
      <c r="O2960" s="17"/>
    </row>
    <row r="2961" ht="11.25" customHeight="1">
      <c r="A2961" s="19"/>
      <c r="B2961" s="57" t="s">
        <v>5546</v>
      </c>
      <c r="C2961" s="58" t="s">
        <v>5547</v>
      </c>
      <c r="D2961" s="59" t="s">
        <v>122</v>
      </c>
      <c r="E2961" s="60">
        <v>51.45</v>
      </c>
      <c r="F2961" s="61"/>
      <c r="G2961" s="62">
        <f t="shared" ref="G2961:G2962" si="272">ROUND(E2961*F2961,2)</f>
        <v>0</v>
      </c>
      <c r="O2961" s="17"/>
    </row>
    <row r="2962" ht="11.25" customHeight="1">
      <c r="A2962" s="19"/>
      <c r="B2962" s="57" t="s">
        <v>5548</v>
      </c>
      <c r="C2962" s="58" t="s">
        <v>5549</v>
      </c>
      <c r="D2962" s="59" t="s">
        <v>122</v>
      </c>
      <c r="E2962" s="60">
        <v>51.65</v>
      </c>
      <c r="F2962" s="61"/>
      <c r="G2962" s="62">
        <f t="shared" si="272"/>
        <v>0</v>
      </c>
      <c r="O2962" s="17"/>
    </row>
    <row r="2963" ht="11.25" customHeight="1">
      <c r="A2963" s="45"/>
      <c r="B2963" s="46" t="s">
        <v>5550</v>
      </c>
      <c r="C2963" s="47" t="s">
        <v>5551</v>
      </c>
      <c r="D2963" s="48"/>
      <c r="E2963" s="49"/>
      <c r="F2963" s="49"/>
      <c r="G2963" s="50">
        <f>G2964</f>
        <v>0</v>
      </c>
      <c r="O2963" s="17"/>
    </row>
    <row r="2964" ht="11.25" customHeight="1">
      <c r="A2964" s="19"/>
      <c r="B2964" s="57" t="s">
        <v>5552</v>
      </c>
      <c r="C2964" s="58" t="s">
        <v>5553</v>
      </c>
      <c r="D2964" s="59" t="s">
        <v>5138</v>
      </c>
      <c r="E2964" s="60">
        <v>1.0</v>
      </c>
      <c r="F2964" s="61"/>
      <c r="G2964" s="62">
        <f>ROUND(E2964*F2964,2)</f>
        <v>0</v>
      </c>
      <c r="O2964" s="17"/>
    </row>
    <row r="2965" ht="11.25" customHeight="1">
      <c r="A2965" s="45"/>
      <c r="B2965" s="46" t="s">
        <v>5554</v>
      </c>
      <c r="C2965" s="47" t="s">
        <v>5555</v>
      </c>
      <c r="D2965" s="48"/>
      <c r="E2965" s="49"/>
      <c r="F2965" s="49"/>
      <c r="G2965" s="50">
        <f>G2966</f>
        <v>0</v>
      </c>
      <c r="O2965" s="17"/>
    </row>
    <row r="2966" ht="11.25" customHeight="1">
      <c r="A2966" s="19"/>
      <c r="B2966" s="57" t="s">
        <v>5556</v>
      </c>
      <c r="C2966" s="58" t="s">
        <v>5557</v>
      </c>
      <c r="D2966" s="59" t="s">
        <v>146</v>
      </c>
      <c r="E2966" s="60">
        <v>1.0</v>
      </c>
      <c r="F2966" s="61"/>
      <c r="G2966" s="62">
        <f>ROUND(E2966*F2966,2)</f>
        <v>0</v>
      </c>
      <c r="K2966" s="19"/>
      <c r="L2966" s="19"/>
      <c r="M2966" s="19"/>
      <c r="N2966" s="19"/>
      <c r="O2966" s="17"/>
    </row>
    <row r="2967" ht="11.25" customHeight="1">
      <c r="B2967" s="5"/>
      <c r="C2967" s="74"/>
      <c r="D2967" s="9"/>
      <c r="E2967" s="9"/>
      <c r="F2967" s="9"/>
      <c r="G2967" s="5"/>
      <c r="K2967" s="17"/>
      <c r="L2967" s="17"/>
      <c r="M2967" s="17"/>
      <c r="N2967" s="17"/>
      <c r="O2967" s="75"/>
    </row>
    <row r="2968" ht="11.25" customHeight="1">
      <c r="B2968" s="5"/>
      <c r="C2968" s="76" t="s">
        <v>16</v>
      </c>
      <c r="D2968" s="77"/>
      <c r="E2968" s="78"/>
      <c r="F2968" s="78"/>
      <c r="G2968" s="62">
        <f>+G13+G92+G347+G778+G1417+G1908+G2321</f>
        <v>0</v>
      </c>
      <c r="K2968" s="79"/>
      <c r="L2968" s="79"/>
      <c r="M2968" s="79"/>
      <c r="N2968" s="79"/>
      <c r="O2968" s="80"/>
      <c r="P2968" s="81"/>
    </row>
    <row r="2969" ht="11.25" customHeight="1">
      <c r="B2969" s="5"/>
      <c r="C2969" s="58" t="s">
        <v>17</v>
      </c>
      <c r="D2969" s="59"/>
      <c r="E2969" s="82" t="str">
        <f>'Resumen GGU'!H23</f>
        <v>#DIV/0!</v>
      </c>
      <c r="F2969" s="60"/>
      <c r="G2969" s="62" t="str">
        <f>+ROUND(E2969*G2968,2)</f>
        <v>#DIV/0!</v>
      </c>
      <c r="K2969" s="79"/>
      <c r="L2969" s="79"/>
      <c r="M2969" s="79"/>
      <c r="N2969" s="79"/>
      <c r="O2969" s="80"/>
    </row>
    <row r="2970" ht="11.25" customHeight="1">
      <c r="B2970" s="5"/>
      <c r="C2970" s="58" t="s">
        <v>5558</v>
      </c>
      <c r="D2970" s="59"/>
      <c r="E2970" s="83" t="str">
        <f>'Resumen GGU'!E24</f>
        <v/>
      </c>
      <c r="F2970" s="60"/>
      <c r="G2970" s="62">
        <f>ROUND(E2970*G2968,2)</f>
        <v>0</v>
      </c>
      <c r="K2970" s="79"/>
      <c r="L2970" s="79"/>
      <c r="M2970" s="79"/>
      <c r="N2970" s="79"/>
      <c r="O2970" s="80"/>
    </row>
    <row r="2971" ht="11.25" customHeight="1">
      <c r="B2971" s="5"/>
      <c r="C2971" s="58"/>
      <c r="D2971" s="59"/>
      <c r="E2971" s="60"/>
      <c r="F2971" s="60"/>
      <c r="G2971" s="84" t="s">
        <v>5559</v>
      </c>
      <c r="K2971" s="79"/>
      <c r="L2971" s="79"/>
      <c r="M2971" s="79"/>
      <c r="N2971" s="79"/>
      <c r="O2971" s="80"/>
    </row>
    <row r="2972" ht="11.25" customHeight="1">
      <c r="B2972" s="5"/>
      <c r="C2972" s="76" t="s">
        <v>20</v>
      </c>
      <c r="D2972" s="77"/>
      <c r="E2972" s="78"/>
      <c r="F2972" s="78"/>
      <c r="G2972" s="85" t="str">
        <f>+G2968+G2969+G2970</f>
        <v>#DIV/0!</v>
      </c>
      <c r="K2972" s="79"/>
      <c r="L2972" s="79"/>
      <c r="M2972" s="79"/>
      <c r="N2972" s="79"/>
      <c r="O2972" s="80"/>
    </row>
    <row r="2973" ht="11.25" customHeight="1">
      <c r="B2973" s="5"/>
      <c r="C2973" s="58" t="s">
        <v>5560</v>
      </c>
      <c r="D2973" s="59"/>
      <c r="E2973" s="60"/>
      <c r="F2973" s="60"/>
      <c r="G2973" s="62" t="str">
        <f>round(0.18*G2972,2)</f>
        <v>#DIV/0!</v>
      </c>
      <c r="K2973" s="79"/>
      <c r="L2973" s="79"/>
      <c r="M2973" s="79"/>
      <c r="N2973" s="79"/>
      <c r="O2973" s="80"/>
    </row>
    <row r="2974" ht="11.25" customHeight="1">
      <c r="B2974" s="5"/>
      <c r="C2974" s="58"/>
      <c r="D2974" s="59"/>
      <c r="E2974" s="60"/>
      <c r="F2974" s="60"/>
      <c r="G2974" s="84" t="s">
        <v>5559</v>
      </c>
      <c r="K2974" s="79"/>
      <c r="L2974" s="79"/>
      <c r="M2974" s="79"/>
      <c r="N2974" s="79"/>
      <c r="O2974" s="80"/>
    </row>
    <row r="2975" ht="11.25" customHeight="1">
      <c r="B2975" s="5"/>
      <c r="C2975" s="76" t="s">
        <v>5561</v>
      </c>
      <c r="D2975" s="77"/>
      <c r="E2975" s="78"/>
      <c r="F2975" s="78"/>
      <c r="G2975" s="86" t="str">
        <f>ROUND(G2972+G2973,2)</f>
        <v>#DIV/0!</v>
      </c>
      <c r="K2975" s="79"/>
      <c r="L2975" s="79"/>
      <c r="M2975" s="79"/>
      <c r="N2975" s="79"/>
      <c r="O2975" s="80"/>
      <c r="P2975" s="81"/>
    </row>
    <row r="2976" ht="11.25" customHeight="1">
      <c r="C2976" s="15"/>
      <c r="D2976" s="16"/>
      <c r="E2976" s="16"/>
      <c r="F2976" s="16"/>
      <c r="K2976" s="19"/>
      <c r="L2976" s="19"/>
      <c r="M2976" s="19"/>
      <c r="N2976" s="19"/>
      <c r="O2976" s="17"/>
    </row>
    <row r="2977" ht="11.25" customHeight="1">
      <c r="C2977" s="15"/>
      <c r="D2977" s="16"/>
      <c r="E2977" s="16"/>
      <c r="F2977" s="16"/>
      <c r="K2977" s="19"/>
      <c r="L2977" s="19"/>
      <c r="M2977" s="19"/>
      <c r="N2977" s="19"/>
      <c r="O2977" s="17"/>
    </row>
    <row r="2978" ht="11.25" customHeight="1">
      <c r="C2978" s="15"/>
      <c r="D2978" s="16"/>
      <c r="E2978" s="16"/>
      <c r="F2978" s="16"/>
      <c r="K2978" s="19"/>
      <c r="L2978" s="19"/>
      <c r="M2978" s="19"/>
      <c r="N2978" s="19"/>
      <c r="O2978" s="80"/>
    </row>
    <row r="2979" ht="11.25" customHeight="1">
      <c r="C2979" s="15"/>
      <c r="D2979" s="16"/>
      <c r="E2979" s="16"/>
      <c r="F2979" s="16"/>
      <c r="K2979" s="19"/>
      <c r="L2979" s="19"/>
      <c r="M2979" s="19"/>
      <c r="N2979" s="19"/>
      <c r="O2979" s="80"/>
    </row>
    <row r="2980" ht="11.25" customHeight="1">
      <c r="C2980" s="15"/>
      <c r="D2980" s="16"/>
      <c r="E2980" s="16"/>
      <c r="F2980" s="87"/>
      <c r="K2980" s="19"/>
      <c r="L2980" s="19"/>
      <c r="M2980" s="19"/>
      <c r="N2980" s="19"/>
      <c r="O2980" s="80"/>
    </row>
    <row r="2981" ht="11.25" customHeight="1">
      <c r="C2981" s="15"/>
      <c r="D2981" s="16"/>
      <c r="E2981" s="16"/>
      <c r="F2981" s="16"/>
      <c r="K2981" s="19"/>
      <c r="L2981" s="19"/>
      <c r="M2981" s="19"/>
      <c r="N2981" s="19"/>
      <c r="O2981" s="80"/>
    </row>
    <row r="2982" ht="11.25" customHeight="1">
      <c r="C2982" s="15"/>
      <c r="D2982" s="16"/>
      <c r="E2982" s="16"/>
      <c r="F2982" s="16"/>
      <c r="K2982" s="19"/>
      <c r="L2982" s="19"/>
      <c r="M2982" s="19"/>
      <c r="N2982" s="19"/>
      <c r="O2982" s="80"/>
    </row>
    <row r="2983" ht="11.25" customHeight="1">
      <c r="C2983" s="15"/>
      <c r="D2983" s="16"/>
      <c r="E2983" s="16"/>
      <c r="F2983" s="16"/>
      <c r="K2983" s="88"/>
      <c r="L2983" s="88"/>
      <c r="M2983" s="88"/>
      <c r="N2983" s="88"/>
      <c r="O2983" s="80"/>
    </row>
    <row r="2984" ht="11.25" customHeight="1">
      <c r="C2984" s="15"/>
      <c r="D2984" s="16"/>
      <c r="E2984" s="16"/>
      <c r="F2984" s="16"/>
      <c r="K2984" s="19"/>
      <c r="L2984" s="19"/>
      <c r="M2984" s="19"/>
      <c r="N2984" s="19"/>
      <c r="O2984" s="80"/>
    </row>
    <row r="2985" ht="11.25" customHeight="1">
      <c r="C2985" s="15"/>
      <c r="D2985" s="16"/>
      <c r="E2985" s="16"/>
      <c r="F2985" s="16"/>
      <c r="K2985" s="88"/>
      <c r="L2985" s="88"/>
      <c r="M2985" s="88"/>
      <c r="N2985" s="88"/>
      <c r="O2985" s="80"/>
    </row>
    <row r="2986" ht="11.25" customHeight="1">
      <c r="C2986" s="15"/>
      <c r="D2986" s="16"/>
      <c r="E2986" s="16"/>
      <c r="F2986" s="16"/>
      <c r="O2986" s="17"/>
    </row>
    <row r="2987" ht="11.25" customHeight="1">
      <c r="C2987" s="15"/>
      <c r="D2987" s="16"/>
      <c r="E2987" s="16"/>
      <c r="F2987" s="16"/>
      <c r="K2987" s="81"/>
      <c r="L2987" s="81"/>
      <c r="M2987" s="81"/>
      <c r="N2987" s="81"/>
      <c r="O2987" s="81"/>
    </row>
    <row r="2988" ht="11.25" customHeight="1">
      <c r="C2988" s="15"/>
      <c r="D2988" s="16"/>
      <c r="E2988" s="16"/>
      <c r="F2988" s="16"/>
      <c r="K2988" s="81"/>
      <c r="L2988" s="81"/>
      <c r="M2988" s="81"/>
      <c r="N2988" s="81"/>
      <c r="O2988" s="81"/>
    </row>
    <row r="2989" ht="11.25" customHeight="1">
      <c r="C2989" s="15"/>
      <c r="D2989" s="16"/>
      <c r="E2989" s="16"/>
      <c r="F2989" s="16"/>
      <c r="K2989" s="81"/>
      <c r="L2989" s="81"/>
      <c r="M2989" s="81"/>
      <c r="N2989" s="81"/>
      <c r="O2989" s="81"/>
    </row>
    <row r="2990" ht="11.25" customHeight="1">
      <c r="C2990" s="15"/>
      <c r="D2990" s="16"/>
      <c r="E2990" s="16"/>
      <c r="F2990" s="16"/>
      <c r="K2990" s="81"/>
      <c r="L2990" s="81"/>
      <c r="M2990" s="81"/>
      <c r="N2990" s="81"/>
      <c r="O2990" s="81"/>
    </row>
    <row r="2991" ht="11.25" customHeight="1">
      <c r="C2991" s="15"/>
      <c r="D2991" s="16"/>
      <c r="E2991" s="16"/>
      <c r="F2991" s="16"/>
      <c r="K2991" s="81"/>
      <c r="L2991" s="81"/>
      <c r="M2991" s="81"/>
      <c r="N2991" s="81"/>
      <c r="O2991" s="81"/>
    </row>
    <row r="2992" ht="11.25" customHeight="1">
      <c r="C2992" s="15"/>
      <c r="D2992" s="16"/>
      <c r="E2992" s="16"/>
      <c r="F2992" s="16"/>
      <c r="K2992" s="81"/>
      <c r="L2992" s="81"/>
      <c r="M2992" s="81"/>
      <c r="N2992" s="81"/>
      <c r="O2992" s="81"/>
    </row>
    <row r="2993" ht="11.25" customHeight="1">
      <c r="C2993" s="15"/>
      <c r="D2993" s="16"/>
      <c r="E2993" s="16"/>
      <c r="F2993" s="16"/>
      <c r="K2993" s="81"/>
      <c r="L2993" s="81"/>
      <c r="M2993" s="81"/>
      <c r="N2993" s="81"/>
      <c r="O2993" s="81"/>
    </row>
    <row r="2994" ht="11.25" customHeight="1">
      <c r="C2994" s="15"/>
      <c r="D2994" s="16"/>
      <c r="E2994" s="16"/>
      <c r="F2994" s="16"/>
      <c r="K2994" s="81"/>
      <c r="L2994" s="81"/>
      <c r="M2994" s="81"/>
      <c r="N2994" s="81"/>
      <c r="O2994" s="81"/>
    </row>
    <row r="2995" ht="11.25" customHeight="1">
      <c r="C2995" s="15"/>
      <c r="D2995" s="16"/>
      <c r="E2995" s="16"/>
      <c r="F2995" s="16"/>
      <c r="K2995" s="81"/>
      <c r="L2995" s="81"/>
      <c r="M2995" s="81"/>
      <c r="N2995" s="81"/>
      <c r="O2995" s="81"/>
    </row>
    <row r="2996" ht="11.25" customHeight="1">
      <c r="C2996" s="15"/>
      <c r="D2996" s="16"/>
      <c r="E2996" s="16"/>
      <c r="F2996" s="16"/>
      <c r="K2996" s="81"/>
      <c r="L2996" s="81"/>
      <c r="M2996" s="81"/>
      <c r="N2996" s="81"/>
      <c r="O2996" s="81"/>
    </row>
    <row r="2997" ht="11.25" customHeight="1">
      <c r="C2997" s="15"/>
      <c r="D2997" s="16"/>
      <c r="E2997" s="16"/>
      <c r="F2997" s="16"/>
      <c r="O2997" s="17"/>
    </row>
  </sheetData>
  <autoFilter ref="$A$12:$P$2975"/>
  <mergeCells count="2">
    <mergeCell ref="B3:G3"/>
    <mergeCell ref="C7:G8"/>
  </mergeCells>
  <printOptions/>
  <pageMargins bottom="1.0" footer="0.0" header="0.0" left="0.75" right="0.75" top="1.0"/>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6.83" defaultRowHeight="15.0"/>
  <cols>
    <col customWidth="1" min="3" max="3" width="90.0"/>
  </cols>
  <sheetData>
    <row r="1">
      <c r="B1" s="19"/>
      <c r="C1" s="19"/>
      <c r="D1" s="19"/>
      <c r="E1" s="19"/>
      <c r="F1" s="19"/>
      <c r="G1" s="19"/>
    </row>
    <row r="2">
      <c r="B2" s="18" t="s">
        <v>23</v>
      </c>
    </row>
    <row r="3">
      <c r="B3" s="19"/>
      <c r="C3" s="17" t="s">
        <v>5562</v>
      </c>
      <c r="D3" s="19"/>
      <c r="E3" s="19"/>
      <c r="F3" s="19"/>
      <c r="G3" s="19"/>
    </row>
    <row r="4">
      <c r="B4" s="19" t="s">
        <v>25</v>
      </c>
      <c r="C4" s="25" t="s">
        <v>3</v>
      </c>
    </row>
    <row r="5">
      <c r="B5" s="19"/>
    </row>
    <row r="6">
      <c r="B6" s="19" t="s">
        <v>27</v>
      </c>
      <c r="C6" s="19" t="s">
        <v>28</v>
      </c>
      <c r="D6" s="19"/>
      <c r="E6" s="19"/>
      <c r="F6" s="19"/>
      <c r="G6" s="19"/>
    </row>
    <row r="7">
      <c r="B7" s="19" t="s">
        <v>29</v>
      </c>
      <c r="C7" s="19" t="s">
        <v>30</v>
      </c>
      <c r="D7" s="19"/>
      <c r="E7" s="19" t="s">
        <v>31</v>
      </c>
      <c r="F7" s="19"/>
      <c r="G7" s="89">
        <v>45015.0</v>
      </c>
    </row>
    <row r="8">
      <c r="B8" s="19" t="s">
        <v>5563</v>
      </c>
      <c r="C8" s="19" t="s">
        <v>9</v>
      </c>
      <c r="D8" s="19"/>
      <c r="E8" s="19"/>
      <c r="F8" s="19"/>
      <c r="G8" s="90"/>
    </row>
    <row r="9">
      <c r="B9" s="19"/>
      <c r="C9" s="19"/>
      <c r="D9" s="19"/>
      <c r="E9" s="19"/>
      <c r="F9" s="19"/>
      <c r="G9" s="19"/>
    </row>
    <row r="10">
      <c r="B10" s="28" t="s">
        <v>32</v>
      </c>
      <c r="C10" s="28" t="s">
        <v>33</v>
      </c>
      <c r="D10" s="28" t="s">
        <v>34</v>
      </c>
      <c r="E10" s="32" t="s">
        <v>35</v>
      </c>
      <c r="F10" s="32" t="s">
        <v>36</v>
      </c>
      <c r="G10" s="32" t="s">
        <v>37</v>
      </c>
    </row>
    <row r="11">
      <c r="B11" s="34" t="s">
        <v>38</v>
      </c>
      <c r="C11" s="91" t="s">
        <v>39</v>
      </c>
      <c r="D11" s="34"/>
      <c r="E11" s="62"/>
      <c r="F11" s="62"/>
      <c r="G11" s="92">
        <f>G12+G70+G80+G87</f>
        <v>0</v>
      </c>
    </row>
    <row r="12">
      <c r="B12" s="40" t="s">
        <v>40</v>
      </c>
      <c r="C12" s="40" t="s">
        <v>41</v>
      </c>
      <c r="D12" s="40"/>
      <c r="E12" s="62"/>
      <c r="F12" s="62"/>
      <c r="G12" s="93">
        <f>G13+G61</f>
        <v>0</v>
      </c>
    </row>
    <row r="13">
      <c r="B13" s="46" t="s">
        <v>42</v>
      </c>
      <c r="C13" s="46" t="s">
        <v>43</v>
      </c>
      <c r="D13" s="46"/>
      <c r="E13" s="62"/>
      <c r="F13" s="62"/>
      <c r="G13" s="94">
        <f>G14+G21+G26+G33+G37+G49+G56+G59</f>
        <v>0</v>
      </c>
    </row>
    <row r="14">
      <c r="B14" s="52" t="s">
        <v>44</v>
      </c>
      <c r="C14" s="52" t="s">
        <v>45</v>
      </c>
      <c r="D14" s="52"/>
      <c r="E14" s="62"/>
      <c r="F14" s="62"/>
      <c r="G14" s="95">
        <f>SUM(G15:G20)</f>
        <v>0</v>
      </c>
    </row>
    <row r="15">
      <c r="B15" s="57" t="s">
        <v>46</v>
      </c>
      <c r="C15" s="57" t="s">
        <v>47</v>
      </c>
      <c r="D15" s="57" t="s">
        <v>48</v>
      </c>
      <c r="E15" s="96">
        <v>189.58</v>
      </c>
      <c r="F15" s="97"/>
      <c r="G15" s="96">
        <f t="shared" ref="G15:G20" si="1">ROUND(E15*F15,2)</f>
        <v>0</v>
      </c>
    </row>
    <row r="16">
      <c r="B16" s="57" t="s">
        <v>49</v>
      </c>
      <c r="C16" s="57" t="s">
        <v>50</v>
      </c>
      <c r="D16" s="57" t="s">
        <v>48</v>
      </c>
      <c r="E16" s="96">
        <v>157.8</v>
      </c>
      <c r="F16" s="97"/>
      <c r="G16" s="96">
        <f t="shared" si="1"/>
        <v>0</v>
      </c>
    </row>
    <row r="17">
      <c r="B17" s="57" t="s">
        <v>51</v>
      </c>
      <c r="C17" s="57" t="s">
        <v>52</v>
      </c>
      <c r="D17" s="57" t="s">
        <v>48</v>
      </c>
      <c r="E17" s="96">
        <v>7.56</v>
      </c>
      <c r="F17" s="97"/>
      <c r="G17" s="96">
        <f t="shared" si="1"/>
        <v>0</v>
      </c>
    </row>
    <row r="18">
      <c r="B18" s="57" t="s">
        <v>53</v>
      </c>
      <c r="C18" s="57" t="s">
        <v>54</v>
      </c>
      <c r="D18" s="57" t="s">
        <v>48</v>
      </c>
      <c r="E18" s="96">
        <v>13.5</v>
      </c>
      <c r="F18" s="97"/>
      <c r="G18" s="96">
        <f t="shared" si="1"/>
        <v>0</v>
      </c>
    </row>
    <row r="19">
      <c r="B19" s="57" t="s">
        <v>55</v>
      </c>
      <c r="C19" s="57" t="s">
        <v>56</v>
      </c>
      <c r="D19" s="57" t="s">
        <v>48</v>
      </c>
      <c r="E19" s="96">
        <v>180.28</v>
      </c>
      <c r="F19" s="97"/>
      <c r="G19" s="96">
        <f t="shared" si="1"/>
        <v>0</v>
      </c>
    </row>
    <row r="20">
      <c r="B20" s="57" t="s">
        <v>57</v>
      </c>
      <c r="C20" s="57" t="s">
        <v>58</v>
      </c>
      <c r="D20" s="57" t="s">
        <v>48</v>
      </c>
      <c r="E20" s="96">
        <v>4.32</v>
      </c>
      <c r="F20" s="97"/>
      <c r="G20" s="96">
        <f t="shared" si="1"/>
        <v>0</v>
      </c>
    </row>
    <row r="21">
      <c r="B21" s="52" t="s">
        <v>59</v>
      </c>
      <c r="C21" s="52" t="s">
        <v>60</v>
      </c>
      <c r="D21" s="52"/>
      <c r="E21" s="62"/>
      <c r="F21" s="62"/>
      <c r="G21" s="95">
        <f>SUM(G22:G25)</f>
        <v>0</v>
      </c>
    </row>
    <row r="22">
      <c r="B22" s="57" t="s">
        <v>61</v>
      </c>
      <c r="C22" s="57" t="s">
        <v>62</v>
      </c>
      <c r="D22" s="57" t="s">
        <v>48</v>
      </c>
      <c r="E22" s="96">
        <v>117.38</v>
      </c>
      <c r="F22" s="97"/>
      <c r="G22" s="96">
        <f t="shared" ref="G22:G25" si="2">ROUND(E22*F22,2)</f>
        <v>0</v>
      </c>
    </row>
    <row r="23">
      <c r="B23" s="57" t="s">
        <v>63</v>
      </c>
      <c r="C23" s="57" t="s">
        <v>50</v>
      </c>
      <c r="D23" s="57" t="s">
        <v>48</v>
      </c>
      <c r="E23" s="96">
        <v>76.55</v>
      </c>
      <c r="F23" s="97"/>
      <c r="G23" s="96">
        <f t="shared" si="2"/>
        <v>0</v>
      </c>
    </row>
    <row r="24">
      <c r="B24" s="57" t="s">
        <v>64</v>
      </c>
      <c r="C24" s="57" t="s">
        <v>52</v>
      </c>
      <c r="D24" s="57" t="s">
        <v>48</v>
      </c>
      <c r="E24" s="96">
        <v>7.56</v>
      </c>
      <c r="F24" s="97"/>
      <c r="G24" s="96">
        <f t="shared" si="2"/>
        <v>0</v>
      </c>
    </row>
    <row r="25">
      <c r="B25" s="57" t="s">
        <v>65</v>
      </c>
      <c r="C25" s="57" t="s">
        <v>66</v>
      </c>
      <c r="D25" s="57" t="s">
        <v>48</v>
      </c>
      <c r="E25" s="96">
        <v>91.86</v>
      </c>
      <c r="F25" s="97"/>
      <c r="G25" s="96">
        <f t="shared" si="2"/>
        <v>0</v>
      </c>
    </row>
    <row r="26">
      <c r="B26" s="52" t="s">
        <v>67</v>
      </c>
      <c r="C26" s="52" t="s">
        <v>68</v>
      </c>
      <c r="D26" s="52"/>
      <c r="E26" s="62"/>
      <c r="F26" s="62"/>
      <c r="G26" s="95">
        <f>SUM(G27:G32)</f>
        <v>0</v>
      </c>
    </row>
    <row r="27">
      <c r="B27" s="57" t="s">
        <v>69</v>
      </c>
      <c r="C27" s="57" t="s">
        <v>70</v>
      </c>
      <c r="D27" s="57" t="s">
        <v>48</v>
      </c>
      <c r="E27" s="96">
        <v>41.65</v>
      </c>
      <c r="F27" s="97"/>
      <c r="G27" s="96">
        <f t="shared" ref="G27:G32" si="3">ROUND(E27*F27,2)</f>
        <v>0</v>
      </c>
    </row>
    <row r="28">
      <c r="B28" s="57" t="s">
        <v>71</v>
      </c>
      <c r="C28" s="57" t="s">
        <v>72</v>
      </c>
      <c r="D28" s="57" t="s">
        <v>48</v>
      </c>
      <c r="E28" s="96">
        <v>83.3</v>
      </c>
      <c r="F28" s="97"/>
      <c r="G28" s="96">
        <f t="shared" si="3"/>
        <v>0</v>
      </c>
    </row>
    <row r="29">
      <c r="B29" s="57" t="s">
        <v>73</v>
      </c>
      <c r="C29" s="57" t="s">
        <v>50</v>
      </c>
      <c r="D29" s="57" t="s">
        <v>48</v>
      </c>
      <c r="E29" s="96">
        <v>8.41</v>
      </c>
      <c r="F29" s="97"/>
      <c r="G29" s="96">
        <f t="shared" si="3"/>
        <v>0</v>
      </c>
    </row>
    <row r="30">
      <c r="B30" s="57" t="s">
        <v>74</v>
      </c>
      <c r="C30" s="57" t="s">
        <v>52</v>
      </c>
      <c r="D30" s="57" t="s">
        <v>48</v>
      </c>
      <c r="E30" s="96">
        <v>3.78</v>
      </c>
      <c r="F30" s="97"/>
      <c r="G30" s="96">
        <f t="shared" si="3"/>
        <v>0</v>
      </c>
    </row>
    <row r="31">
      <c r="B31" s="57" t="s">
        <v>75</v>
      </c>
      <c r="C31" s="57" t="s">
        <v>66</v>
      </c>
      <c r="D31" s="57" t="s">
        <v>48</v>
      </c>
      <c r="E31" s="96">
        <v>12.51</v>
      </c>
      <c r="F31" s="97"/>
      <c r="G31" s="96">
        <f t="shared" si="3"/>
        <v>0</v>
      </c>
    </row>
    <row r="32">
      <c r="B32" s="57" t="s">
        <v>76</v>
      </c>
      <c r="C32" s="57" t="s">
        <v>58</v>
      </c>
      <c r="D32" s="57" t="s">
        <v>48</v>
      </c>
      <c r="E32" s="96">
        <v>3.08</v>
      </c>
      <c r="F32" s="97"/>
      <c r="G32" s="96">
        <f t="shared" si="3"/>
        <v>0</v>
      </c>
    </row>
    <row r="33">
      <c r="B33" s="52" t="s">
        <v>77</v>
      </c>
      <c r="C33" s="52" t="s">
        <v>78</v>
      </c>
      <c r="D33" s="52"/>
      <c r="E33" s="62"/>
      <c r="F33" s="62"/>
      <c r="G33" s="95">
        <f>SUM(G34:G36)</f>
        <v>0</v>
      </c>
    </row>
    <row r="34">
      <c r="B34" s="57" t="s">
        <v>79</v>
      </c>
      <c r="C34" s="57" t="s">
        <v>62</v>
      </c>
      <c r="D34" s="57" t="s">
        <v>48</v>
      </c>
      <c r="E34" s="96">
        <v>156.0</v>
      </c>
      <c r="F34" s="97"/>
      <c r="G34" s="96">
        <f t="shared" ref="G34:G36" si="4">ROUND(E34*F34,2)</f>
        <v>0</v>
      </c>
    </row>
    <row r="35">
      <c r="B35" s="57" t="s">
        <v>80</v>
      </c>
      <c r="C35" s="57" t="s">
        <v>50</v>
      </c>
      <c r="D35" s="57" t="s">
        <v>48</v>
      </c>
      <c r="E35" s="96">
        <v>207.38</v>
      </c>
      <c r="F35" s="97"/>
      <c r="G35" s="96">
        <f t="shared" si="4"/>
        <v>0</v>
      </c>
    </row>
    <row r="36">
      <c r="B36" s="57" t="s">
        <v>81</v>
      </c>
      <c r="C36" s="57" t="s">
        <v>66</v>
      </c>
      <c r="D36" s="57" t="s">
        <v>48</v>
      </c>
      <c r="E36" s="96">
        <v>248.86</v>
      </c>
      <c r="F36" s="97"/>
      <c r="G36" s="96">
        <f t="shared" si="4"/>
        <v>0</v>
      </c>
    </row>
    <row r="37">
      <c r="B37" s="52" t="s">
        <v>82</v>
      </c>
      <c r="C37" s="52" t="s">
        <v>83</v>
      </c>
      <c r="D37" s="52"/>
      <c r="E37" s="62"/>
      <c r="F37" s="62"/>
      <c r="G37" s="95">
        <f>SUM(G38:G48)</f>
        <v>0</v>
      </c>
    </row>
    <row r="38">
      <c r="B38" s="57" t="s">
        <v>84</v>
      </c>
      <c r="C38" s="57" t="s">
        <v>70</v>
      </c>
      <c r="D38" s="57" t="s">
        <v>48</v>
      </c>
      <c r="E38" s="96">
        <v>191.1</v>
      </c>
      <c r="F38" s="97"/>
      <c r="G38" s="96">
        <f t="shared" ref="G38:G48" si="5">ROUND(E38*F38,2)</f>
        <v>0</v>
      </c>
    </row>
    <row r="39">
      <c r="B39" s="57" t="s">
        <v>85</v>
      </c>
      <c r="C39" s="57" t="s">
        <v>86</v>
      </c>
      <c r="D39" s="57" t="s">
        <v>48</v>
      </c>
      <c r="E39" s="96">
        <v>41.28</v>
      </c>
      <c r="F39" s="97"/>
      <c r="G39" s="96">
        <f t="shared" si="5"/>
        <v>0</v>
      </c>
    </row>
    <row r="40">
      <c r="B40" s="57" t="s">
        <v>87</v>
      </c>
      <c r="C40" s="57" t="s">
        <v>72</v>
      </c>
      <c r="D40" s="57" t="s">
        <v>48</v>
      </c>
      <c r="E40" s="96">
        <v>382.2</v>
      </c>
      <c r="F40" s="97"/>
      <c r="G40" s="96">
        <f t="shared" si="5"/>
        <v>0</v>
      </c>
    </row>
    <row r="41">
      <c r="B41" s="57" t="s">
        <v>88</v>
      </c>
      <c r="C41" s="57" t="s">
        <v>89</v>
      </c>
      <c r="D41" s="57" t="s">
        <v>48</v>
      </c>
      <c r="E41" s="96">
        <v>45.78</v>
      </c>
      <c r="F41" s="97"/>
      <c r="G41" s="96">
        <f t="shared" si="5"/>
        <v>0</v>
      </c>
    </row>
    <row r="42">
      <c r="B42" s="57" t="s">
        <v>90</v>
      </c>
      <c r="C42" s="57" t="s">
        <v>91</v>
      </c>
      <c r="D42" s="57" t="s">
        <v>48</v>
      </c>
      <c r="E42" s="96">
        <v>103.68</v>
      </c>
      <c r="F42" s="97"/>
      <c r="G42" s="96">
        <f t="shared" si="5"/>
        <v>0</v>
      </c>
    </row>
    <row r="43">
      <c r="B43" s="57" t="s">
        <v>92</v>
      </c>
      <c r="C43" s="57" t="s">
        <v>52</v>
      </c>
      <c r="D43" s="57" t="s">
        <v>48</v>
      </c>
      <c r="E43" s="96">
        <v>19.2</v>
      </c>
      <c r="F43" s="97"/>
      <c r="G43" s="96">
        <f t="shared" si="5"/>
        <v>0</v>
      </c>
    </row>
    <row r="44">
      <c r="B44" s="57" t="s">
        <v>93</v>
      </c>
      <c r="C44" s="57" t="s">
        <v>66</v>
      </c>
      <c r="D44" s="57" t="s">
        <v>48</v>
      </c>
      <c r="E44" s="96">
        <v>116.48</v>
      </c>
      <c r="F44" s="97"/>
      <c r="G44" s="96">
        <f t="shared" si="5"/>
        <v>0</v>
      </c>
    </row>
    <row r="45">
      <c r="B45" s="57" t="s">
        <v>94</v>
      </c>
      <c r="C45" s="57" t="s">
        <v>95</v>
      </c>
      <c r="D45" s="57" t="s">
        <v>48</v>
      </c>
      <c r="E45" s="96">
        <v>7.02</v>
      </c>
      <c r="F45" s="97"/>
      <c r="G45" s="96">
        <f t="shared" si="5"/>
        <v>0</v>
      </c>
    </row>
    <row r="46">
      <c r="B46" s="57" t="s">
        <v>96</v>
      </c>
      <c r="C46" s="57" t="s">
        <v>97</v>
      </c>
      <c r="D46" s="57" t="s">
        <v>48</v>
      </c>
      <c r="E46" s="96">
        <v>6.18</v>
      </c>
      <c r="F46" s="97"/>
      <c r="G46" s="96">
        <f t="shared" si="5"/>
        <v>0</v>
      </c>
    </row>
    <row r="47">
      <c r="B47" s="57" t="s">
        <v>98</v>
      </c>
      <c r="C47" s="57" t="s">
        <v>99</v>
      </c>
      <c r="D47" s="57" t="s">
        <v>100</v>
      </c>
      <c r="E47" s="96">
        <v>10.0</v>
      </c>
      <c r="F47" s="97"/>
      <c r="G47" s="96">
        <f t="shared" si="5"/>
        <v>0</v>
      </c>
    </row>
    <row r="48">
      <c r="B48" s="57" t="s">
        <v>101</v>
      </c>
      <c r="C48" s="57" t="s">
        <v>102</v>
      </c>
      <c r="D48" s="57" t="s">
        <v>100</v>
      </c>
      <c r="E48" s="96">
        <v>10.0</v>
      </c>
      <c r="F48" s="97"/>
      <c r="G48" s="96">
        <f t="shared" si="5"/>
        <v>0</v>
      </c>
    </row>
    <row r="49">
      <c r="B49" s="52" t="s">
        <v>103</v>
      </c>
      <c r="C49" s="52" t="s">
        <v>104</v>
      </c>
      <c r="D49" s="52"/>
      <c r="E49" s="62"/>
      <c r="F49" s="62"/>
      <c r="G49" s="95">
        <f>SUM(G50:G55)</f>
        <v>0</v>
      </c>
    </row>
    <row r="50">
      <c r="B50" s="57" t="s">
        <v>105</v>
      </c>
      <c r="C50" s="57" t="s">
        <v>106</v>
      </c>
      <c r="D50" s="57" t="s">
        <v>107</v>
      </c>
      <c r="E50" s="96">
        <v>10.0</v>
      </c>
      <c r="F50" s="97"/>
      <c r="G50" s="96">
        <f t="shared" ref="G50:G55" si="6">ROUND(E50*F50,2)</f>
        <v>0</v>
      </c>
    </row>
    <row r="51">
      <c r="B51" s="57" t="s">
        <v>108</v>
      </c>
      <c r="C51" s="57" t="s">
        <v>109</v>
      </c>
      <c r="D51" s="57" t="s">
        <v>100</v>
      </c>
      <c r="E51" s="96">
        <v>7.0</v>
      </c>
      <c r="F51" s="97"/>
      <c r="G51" s="96">
        <f t="shared" si="6"/>
        <v>0</v>
      </c>
    </row>
    <row r="52">
      <c r="B52" s="57" t="s">
        <v>110</v>
      </c>
      <c r="C52" s="57" t="s">
        <v>111</v>
      </c>
      <c r="D52" s="57" t="s">
        <v>107</v>
      </c>
      <c r="E52" s="96">
        <v>7.0</v>
      </c>
      <c r="F52" s="97"/>
      <c r="G52" s="96">
        <f t="shared" si="6"/>
        <v>0</v>
      </c>
    </row>
    <row r="53">
      <c r="B53" s="57" t="s">
        <v>112</v>
      </c>
      <c r="C53" s="57" t="s">
        <v>113</v>
      </c>
      <c r="D53" s="57" t="s">
        <v>107</v>
      </c>
      <c r="E53" s="96">
        <v>9.0</v>
      </c>
      <c r="F53" s="97"/>
      <c r="G53" s="96">
        <f t="shared" si="6"/>
        <v>0</v>
      </c>
    </row>
    <row r="54">
      <c r="B54" s="57" t="s">
        <v>114</v>
      </c>
      <c r="C54" s="57" t="s">
        <v>115</v>
      </c>
      <c r="D54" s="57" t="s">
        <v>100</v>
      </c>
      <c r="E54" s="96">
        <v>10.0</v>
      </c>
      <c r="F54" s="97"/>
      <c r="G54" s="96">
        <f t="shared" si="6"/>
        <v>0</v>
      </c>
    </row>
    <row r="55">
      <c r="B55" s="57" t="s">
        <v>116</v>
      </c>
      <c r="C55" s="57" t="s">
        <v>117</v>
      </c>
      <c r="D55" s="57" t="s">
        <v>107</v>
      </c>
      <c r="E55" s="96">
        <v>11.0</v>
      </c>
      <c r="F55" s="97"/>
      <c r="G55" s="96">
        <f t="shared" si="6"/>
        <v>0</v>
      </c>
    </row>
    <row r="56">
      <c r="B56" s="52" t="s">
        <v>118</v>
      </c>
      <c r="C56" s="52" t="s">
        <v>119</v>
      </c>
      <c r="D56" s="52"/>
      <c r="E56" s="62"/>
      <c r="F56" s="62"/>
      <c r="G56" s="95">
        <f>SUM(G57:G58)</f>
        <v>0</v>
      </c>
    </row>
    <row r="57">
      <c r="B57" s="57" t="s">
        <v>120</v>
      </c>
      <c r="C57" s="57" t="s">
        <v>121</v>
      </c>
      <c r="D57" s="57" t="s">
        <v>122</v>
      </c>
      <c r="E57" s="96">
        <v>598.2</v>
      </c>
      <c r="F57" s="97"/>
      <c r="G57" s="96">
        <f t="shared" ref="G57:G58" si="7">ROUND(E57*F57,2)</f>
        <v>0</v>
      </c>
    </row>
    <row r="58">
      <c r="B58" s="57" t="s">
        <v>123</v>
      </c>
      <c r="C58" s="57" t="s">
        <v>52</v>
      </c>
      <c r="D58" s="57" t="s">
        <v>48</v>
      </c>
      <c r="E58" s="96">
        <v>16.2</v>
      </c>
      <c r="F58" s="97"/>
      <c r="G58" s="96">
        <f t="shared" si="7"/>
        <v>0</v>
      </c>
    </row>
    <row r="59">
      <c r="B59" s="52" t="s">
        <v>124</v>
      </c>
      <c r="C59" s="52" t="s">
        <v>125</v>
      </c>
      <c r="D59" s="52"/>
      <c r="E59" s="62"/>
      <c r="F59" s="62"/>
      <c r="G59" s="95">
        <f>G60</f>
        <v>0</v>
      </c>
    </row>
    <row r="60">
      <c r="B60" s="57" t="s">
        <v>126</v>
      </c>
      <c r="C60" s="57" t="s">
        <v>127</v>
      </c>
      <c r="D60" s="57" t="s">
        <v>100</v>
      </c>
      <c r="E60" s="96">
        <v>1.0</v>
      </c>
      <c r="F60" s="97"/>
      <c r="G60" s="96">
        <f>ROUND(E60*F60,2)</f>
        <v>0</v>
      </c>
    </row>
    <row r="61">
      <c r="B61" s="46" t="s">
        <v>128</v>
      </c>
      <c r="C61" s="46" t="s">
        <v>129</v>
      </c>
      <c r="D61" s="46"/>
      <c r="E61" s="62"/>
      <c r="F61" s="62"/>
      <c r="G61" s="94">
        <f>G62+G65+G67</f>
        <v>0</v>
      </c>
    </row>
    <row r="62">
      <c r="B62" s="52" t="s">
        <v>130</v>
      </c>
      <c r="C62" s="52" t="s">
        <v>131</v>
      </c>
      <c r="D62" s="52"/>
      <c r="E62" s="62"/>
      <c r="F62" s="62"/>
      <c r="G62" s="95">
        <f>SUM(G63:G64)</f>
        <v>0</v>
      </c>
    </row>
    <row r="63">
      <c r="B63" s="57" t="s">
        <v>132</v>
      </c>
      <c r="C63" s="57" t="s">
        <v>133</v>
      </c>
      <c r="D63" s="57" t="s">
        <v>100</v>
      </c>
      <c r="E63" s="96">
        <v>1.0</v>
      </c>
      <c r="F63" s="97"/>
      <c r="G63" s="96">
        <f t="shared" ref="G63:G64" si="8">ROUND(E63*F63,2)</f>
        <v>0</v>
      </c>
    </row>
    <row r="64">
      <c r="B64" s="57" t="s">
        <v>134</v>
      </c>
      <c r="C64" s="57" t="s">
        <v>135</v>
      </c>
      <c r="D64" s="57" t="s">
        <v>100</v>
      </c>
      <c r="E64" s="96">
        <v>1.0</v>
      </c>
      <c r="F64" s="97"/>
      <c r="G64" s="96">
        <f t="shared" si="8"/>
        <v>0</v>
      </c>
    </row>
    <row r="65">
      <c r="B65" s="52" t="s">
        <v>136</v>
      </c>
      <c r="C65" s="52" t="s">
        <v>137</v>
      </c>
      <c r="D65" s="52"/>
      <c r="E65" s="62"/>
      <c r="F65" s="62"/>
      <c r="G65" s="95">
        <f>G66</f>
        <v>0</v>
      </c>
    </row>
    <row r="66">
      <c r="B66" s="57" t="s">
        <v>138</v>
      </c>
      <c r="C66" s="57" t="s">
        <v>139</v>
      </c>
      <c r="D66" s="57" t="s">
        <v>100</v>
      </c>
      <c r="E66" s="96">
        <v>1.0</v>
      </c>
      <c r="F66" s="97"/>
      <c r="G66" s="96">
        <f>ROUND(E66*F66,2)</f>
        <v>0</v>
      </c>
    </row>
    <row r="67">
      <c r="B67" s="52" t="s">
        <v>140</v>
      </c>
      <c r="C67" s="52" t="s">
        <v>141</v>
      </c>
      <c r="D67" s="52"/>
      <c r="E67" s="62"/>
      <c r="F67" s="62"/>
      <c r="G67" s="95">
        <f>SUM(G68:G69)</f>
        <v>0</v>
      </c>
    </row>
    <row r="68">
      <c r="B68" s="57" t="s">
        <v>142</v>
      </c>
      <c r="C68" s="57" t="s">
        <v>143</v>
      </c>
      <c r="D68" s="57" t="s">
        <v>100</v>
      </c>
      <c r="E68" s="96">
        <v>1.0</v>
      </c>
      <c r="F68" s="97"/>
      <c r="G68" s="96">
        <f t="shared" ref="G68:G69" si="9">ROUND(E68*F68,2)</f>
        <v>0</v>
      </c>
    </row>
    <row r="69">
      <c r="B69" s="57" t="s">
        <v>144</v>
      </c>
      <c r="C69" s="57" t="s">
        <v>145</v>
      </c>
      <c r="D69" s="57" t="s">
        <v>146</v>
      </c>
      <c r="E69" s="96">
        <v>1.0</v>
      </c>
      <c r="F69" s="97"/>
      <c r="G69" s="96">
        <f t="shared" si="9"/>
        <v>0</v>
      </c>
    </row>
    <row r="70">
      <c r="B70" s="40" t="s">
        <v>147</v>
      </c>
      <c r="C70" s="40" t="s">
        <v>148</v>
      </c>
      <c r="D70" s="40"/>
      <c r="E70" s="62"/>
      <c r="F70" s="62"/>
      <c r="G70" s="93">
        <f>G71+G74+G77</f>
        <v>0</v>
      </c>
    </row>
    <row r="71">
      <c r="B71" s="46" t="s">
        <v>149</v>
      </c>
      <c r="C71" s="46" t="s">
        <v>150</v>
      </c>
      <c r="D71" s="46"/>
      <c r="E71" s="62"/>
      <c r="F71" s="62"/>
      <c r="G71" s="94">
        <f>SUM(G72:G73)</f>
        <v>0</v>
      </c>
    </row>
    <row r="72">
      <c r="B72" s="57" t="s">
        <v>151</v>
      </c>
      <c r="C72" s="57" t="s">
        <v>152</v>
      </c>
      <c r="D72" s="57" t="s">
        <v>48</v>
      </c>
      <c r="E72" s="96">
        <v>20570.0</v>
      </c>
      <c r="F72" s="97"/>
      <c r="G72" s="96">
        <f t="shared" ref="G72:G73" si="10">ROUND(E72*F72,2)</f>
        <v>0</v>
      </c>
    </row>
    <row r="73">
      <c r="B73" s="57" t="s">
        <v>153</v>
      </c>
      <c r="C73" s="57" t="s">
        <v>154</v>
      </c>
      <c r="D73" s="57" t="s">
        <v>155</v>
      </c>
      <c r="E73" s="96">
        <v>18.0</v>
      </c>
      <c r="F73" s="97"/>
      <c r="G73" s="96">
        <f t="shared" si="10"/>
        <v>0</v>
      </c>
    </row>
    <row r="74">
      <c r="B74" s="46" t="s">
        <v>156</v>
      </c>
      <c r="C74" s="46" t="s">
        <v>157</v>
      </c>
      <c r="D74" s="46"/>
      <c r="E74" s="62"/>
      <c r="F74" s="62"/>
      <c r="G74" s="94">
        <f>SUM(G75:G76)</f>
        <v>0</v>
      </c>
    </row>
    <row r="75">
      <c r="B75" s="57" t="s">
        <v>158</v>
      </c>
      <c r="C75" s="57" t="s">
        <v>159</v>
      </c>
      <c r="D75" s="57" t="s">
        <v>100</v>
      </c>
      <c r="E75" s="96">
        <v>1.0</v>
      </c>
      <c r="F75" s="97"/>
      <c r="G75" s="96">
        <f t="shared" ref="G75:G76" si="11">ROUND(E75*F75,2)</f>
        <v>0</v>
      </c>
    </row>
    <row r="76">
      <c r="B76" s="57" t="s">
        <v>160</v>
      </c>
      <c r="C76" s="57" t="s">
        <v>161</v>
      </c>
      <c r="D76" s="57" t="s">
        <v>100</v>
      </c>
      <c r="E76" s="96">
        <v>1.0</v>
      </c>
      <c r="F76" s="97"/>
      <c r="G76" s="96">
        <f t="shared" si="11"/>
        <v>0</v>
      </c>
    </row>
    <row r="77">
      <c r="B77" s="46" t="s">
        <v>162</v>
      </c>
      <c r="C77" s="46" t="s">
        <v>163</v>
      </c>
      <c r="D77" s="46"/>
      <c r="E77" s="62"/>
      <c r="F77" s="62"/>
      <c r="G77" s="94">
        <f>SUM(G78:G79)</f>
        <v>0</v>
      </c>
    </row>
    <row r="78">
      <c r="B78" s="57" t="s">
        <v>164</v>
      </c>
      <c r="C78" s="57" t="s">
        <v>165</v>
      </c>
      <c r="D78" s="57" t="s">
        <v>48</v>
      </c>
      <c r="E78" s="96">
        <v>20570.0</v>
      </c>
      <c r="F78" s="97"/>
      <c r="G78" s="96">
        <f t="shared" ref="G78:G79" si="12">ROUND(E78*F78,2)</f>
        <v>0</v>
      </c>
    </row>
    <row r="79">
      <c r="B79" s="57" t="s">
        <v>166</v>
      </c>
      <c r="C79" s="57" t="s">
        <v>167</v>
      </c>
      <c r="D79" s="57" t="s">
        <v>48</v>
      </c>
      <c r="E79" s="96">
        <v>11571.87</v>
      </c>
      <c r="F79" s="97"/>
      <c r="G79" s="96">
        <f t="shared" si="12"/>
        <v>0</v>
      </c>
    </row>
    <row r="80">
      <c r="B80" s="40" t="s">
        <v>168</v>
      </c>
      <c r="C80" s="40" t="s">
        <v>169</v>
      </c>
      <c r="D80" s="40"/>
      <c r="E80" s="62"/>
      <c r="F80" s="62"/>
      <c r="G80" s="93">
        <f>SUM(G81:G86)</f>
        <v>0</v>
      </c>
    </row>
    <row r="81">
      <c r="B81" s="57" t="s">
        <v>170</v>
      </c>
      <c r="C81" s="57" t="s">
        <v>171</v>
      </c>
      <c r="D81" s="57" t="s">
        <v>100</v>
      </c>
      <c r="E81" s="96">
        <v>1.0</v>
      </c>
      <c r="F81" s="97"/>
      <c r="G81" s="96">
        <f t="shared" ref="G81:G86" si="13">ROUND(E81*F81,2)</f>
        <v>0</v>
      </c>
    </row>
    <row r="82">
      <c r="B82" s="57" t="s">
        <v>172</v>
      </c>
      <c r="C82" s="57" t="s">
        <v>173</v>
      </c>
      <c r="D82" s="57" t="s">
        <v>100</v>
      </c>
      <c r="E82" s="96">
        <v>175.0</v>
      </c>
      <c r="F82" s="97"/>
      <c r="G82" s="96">
        <f t="shared" si="13"/>
        <v>0</v>
      </c>
    </row>
    <row r="83">
      <c r="B83" s="57" t="s">
        <v>174</v>
      </c>
      <c r="C83" s="57" t="s">
        <v>175</v>
      </c>
      <c r="D83" s="57" t="s">
        <v>100</v>
      </c>
      <c r="E83" s="96">
        <v>1.0</v>
      </c>
      <c r="F83" s="97"/>
      <c r="G83" s="96">
        <f t="shared" si="13"/>
        <v>0</v>
      </c>
    </row>
    <row r="84">
      <c r="B84" s="57" t="s">
        <v>176</v>
      </c>
      <c r="C84" s="57" t="s">
        <v>177</v>
      </c>
      <c r="D84" s="57" t="s">
        <v>100</v>
      </c>
      <c r="E84" s="96">
        <v>1.0</v>
      </c>
      <c r="F84" s="97"/>
      <c r="G84" s="96">
        <f t="shared" si="13"/>
        <v>0</v>
      </c>
    </row>
    <row r="85">
      <c r="B85" s="57" t="s">
        <v>178</v>
      </c>
      <c r="C85" s="57" t="s">
        <v>179</v>
      </c>
      <c r="D85" s="57" t="s">
        <v>100</v>
      </c>
      <c r="E85" s="96">
        <v>1.0</v>
      </c>
      <c r="F85" s="97"/>
      <c r="G85" s="96">
        <f t="shared" si="13"/>
        <v>0</v>
      </c>
    </row>
    <row r="86">
      <c r="B86" s="57" t="s">
        <v>180</v>
      </c>
      <c r="C86" s="57" t="s">
        <v>181</v>
      </c>
      <c r="D86" s="57" t="s">
        <v>146</v>
      </c>
      <c r="E86" s="96">
        <v>1.0</v>
      </c>
      <c r="F86" s="97"/>
      <c r="G86" s="96">
        <f t="shared" si="13"/>
        <v>0</v>
      </c>
    </row>
    <row r="87">
      <c r="B87" s="40" t="s">
        <v>182</v>
      </c>
      <c r="C87" s="40" t="s">
        <v>183</v>
      </c>
      <c r="D87" s="40"/>
      <c r="E87" s="62"/>
      <c r="F87" s="62"/>
      <c r="G87" s="93">
        <f>SUM(G88:G89)</f>
        <v>0</v>
      </c>
    </row>
    <row r="88">
      <c r="B88" s="57" t="s">
        <v>184</v>
      </c>
      <c r="C88" s="57" t="s">
        <v>185</v>
      </c>
      <c r="D88" s="57" t="s">
        <v>146</v>
      </c>
      <c r="E88" s="96">
        <v>1.0</v>
      </c>
      <c r="F88" s="97"/>
      <c r="G88" s="96">
        <f t="shared" ref="G88:G89" si="14">ROUND(E88*F88,2)</f>
        <v>0</v>
      </c>
    </row>
    <row r="89">
      <c r="B89" s="57" t="s">
        <v>186</v>
      </c>
      <c r="C89" s="57" t="s">
        <v>187</v>
      </c>
      <c r="D89" s="57" t="s">
        <v>146</v>
      </c>
      <c r="E89" s="96">
        <v>1.0</v>
      </c>
      <c r="F89" s="97"/>
      <c r="G89" s="96">
        <f t="shared" si="14"/>
        <v>0</v>
      </c>
    </row>
    <row r="90">
      <c r="B90" s="34" t="s">
        <v>188</v>
      </c>
      <c r="C90" s="34" t="s">
        <v>189</v>
      </c>
      <c r="D90" s="34"/>
      <c r="E90" s="62"/>
      <c r="F90" s="62"/>
      <c r="G90" s="92">
        <f>G91+G106+G125+G268+G277+G279+G282+G288+G304</f>
        <v>0</v>
      </c>
    </row>
    <row r="91">
      <c r="B91" s="40" t="s">
        <v>190</v>
      </c>
      <c r="C91" s="40" t="s">
        <v>191</v>
      </c>
      <c r="D91" s="40"/>
      <c r="E91" s="62"/>
      <c r="F91" s="62"/>
      <c r="G91" s="93">
        <f>G92+G94+G97+G99+G102+G104</f>
        <v>0</v>
      </c>
    </row>
    <row r="92">
      <c r="B92" s="46" t="s">
        <v>192</v>
      </c>
      <c r="C92" s="46" t="s">
        <v>193</v>
      </c>
      <c r="D92" s="46"/>
      <c r="E92" s="62"/>
      <c r="F92" s="62"/>
      <c r="G92" s="94">
        <f>G93</f>
        <v>0</v>
      </c>
    </row>
    <row r="93">
      <c r="B93" s="57" t="s">
        <v>194</v>
      </c>
      <c r="C93" s="57" t="s">
        <v>195</v>
      </c>
      <c r="D93" s="57" t="s">
        <v>48</v>
      </c>
      <c r="E93" s="96">
        <v>7045.56</v>
      </c>
      <c r="F93" s="97"/>
      <c r="G93" s="96">
        <f>ROUND(E93*F93,2)</f>
        <v>0</v>
      </c>
    </row>
    <row r="94">
      <c r="B94" s="46" t="s">
        <v>196</v>
      </c>
      <c r="C94" s="46" t="s">
        <v>197</v>
      </c>
      <c r="D94" s="46"/>
      <c r="E94" s="62"/>
      <c r="F94" s="62"/>
      <c r="G94" s="94">
        <f>SUM(G95:G96)</f>
        <v>0</v>
      </c>
    </row>
    <row r="95">
      <c r="B95" s="57" t="s">
        <v>198</v>
      </c>
      <c r="C95" s="57" t="s">
        <v>199</v>
      </c>
      <c r="D95" s="57" t="s">
        <v>200</v>
      </c>
      <c r="E95" s="96">
        <v>21739.32</v>
      </c>
      <c r="F95" s="97"/>
      <c r="G95" s="96">
        <f t="shared" ref="G95:G96" si="15">ROUND(E95*F95,2)</f>
        <v>0</v>
      </c>
    </row>
    <row r="96">
      <c r="B96" s="57" t="s">
        <v>201</v>
      </c>
      <c r="C96" s="57" t="s">
        <v>202</v>
      </c>
      <c r="D96" s="57" t="s">
        <v>200</v>
      </c>
      <c r="E96" s="96">
        <v>30.59</v>
      </c>
      <c r="F96" s="97"/>
      <c r="G96" s="96">
        <f t="shared" si="15"/>
        <v>0</v>
      </c>
    </row>
    <row r="97">
      <c r="B97" s="46" t="s">
        <v>203</v>
      </c>
      <c r="C97" s="46" t="s">
        <v>204</v>
      </c>
      <c r="D97" s="46"/>
      <c r="E97" s="62"/>
      <c r="F97" s="62"/>
      <c r="G97" s="94">
        <f>G98</f>
        <v>0</v>
      </c>
    </row>
    <row r="98">
      <c r="B98" s="57" t="s">
        <v>205</v>
      </c>
      <c r="C98" s="57" t="s">
        <v>206</v>
      </c>
      <c r="D98" s="57" t="s">
        <v>200</v>
      </c>
      <c r="E98" s="96">
        <v>281.49</v>
      </c>
      <c r="F98" s="97"/>
      <c r="G98" s="96">
        <f>ROUND(E98*F98,2)</f>
        <v>0</v>
      </c>
    </row>
    <row r="99">
      <c r="B99" s="46" t="s">
        <v>207</v>
      </c>
      <c r="C99" s="46" t="s">
        <v>208</v>
      </c>
      <c r="D99" s="46"/>
      <c r="E99" s="62"/>
      <c r="F99" s="62"/>
      <c r="G99" s="94">
        <f>SUM(G100:G101)</f>
        <v>0</v>
      </c>
    </row>
    <row r="100">
      <c r="B100" s="57" t="s">
        <v>209</v>
      </c>
      <c r="C100" s="57" t="s">
        <v>210</v>
      </c>
      <c r="D100" s="57" t="s">
        <v>200</v>
      </c>
      <c r="E100" s="96">
        <v>2797.82</v>
      </c>
      <c r="F100" s="97"/>
      <c r="G100" s="96">
        <f t="shared" ref="G100:G101" si="16">ROUND(E100*F100,2)</f>
        <v>0</v>
      </c>
    </row>
    <row r="101">
      <c r="B101" s="57" t="s">
        <v>211</v>
      </c>
      <c r="C101" s="57" t="s">
        <v>212</v>
      </c>
      <c r="D101" s="57" t="s">
        <v>200</v>
      </c>
      <c r="E101" s="96">
        <v>9433.35</v>
      </c>
      <c r="F101" s="97"/>
      <c r="G101" s="96">
        <f t="shared" si="16"/>
        <v>0</v>
      </c>
    </row>
    <row r="102">
      <c r="B102" s="46" t="s">
        <v>213</v>
      </c>
      <c r="C102" s="46" t="s">
        <v>214</v>
      </c>
      <c r="D102" s="46"/>
      <c r="E102" s="62"/>
      <c r="F102" s="62"/>
      <c r="G102" s="94">
        <f>G103</f>
        <v>0</v>
      </c>
    </row>
    <row r="103">
      <c r="B103" s="57" t="s">
        <v>215</v>
      </c>
      <c r="C103" s="57" t="s">
        <v>216</v>
      </c>
      <c r="D103" s="57" t="s">
        <v>48</v>
      </c>
      <c r="E103" s="96">
        <v>3136.9</v>
      </c>
      <c r="F103" s="97"/>
      <c r="G103" s="96">
        <f>ROUND(E103*F103,2)</f>
        <v>0</v>
      </c>
    </row>
    <row r="104">
      <c r="B104" s="46" t="s">
        <v>217</v>
      </c>
      <c r="C104" s="46" t="s">
        <v>218</v>
      </c>
      <c r="D104" s="46"/>
      <c r="E104" s="62"/>
      <c r="F104" s="62"/>
      <c r="G104" s="94">
        <f>G105</f>
        <v>0</v>
      </c>
    </row>
    <row r="105">
      <c r="B105" s="57" t="s">
        <v>219</v>
      </c>
      <c r="C105" s="57" t="s">
        <v>220</v>
      </c>
      <c r="D105" s="57" t="s">
        <v>200</v>
      </c>
      <c r="E105" s="96">
        <v>24066.97</v>
      </c>
      <c r="F105" s="97"/>
      <c r="G105" s="96">
        <f>ROUND(E105*F105,2)</f>
        <v>0</v>
      </c>
    </row>
    <row r="106">
      <c r="B106" s="40" t="s">
        <v>221</v>
      </c>
      <c r="C106" s="40" t="s">
        <v>222</v>
      </c>
      <c r="D106" s="40"/>
      <c r="E106" s="62"/>
      <c r="F106" s="62"/>
      <c r="G106" s="93">
        <f>G107+G109+G111+G114+G117+G120+G122</f>
        <v>0</v>
      </c>
    </row>
    <row r="107">
      <c r="B107" s="46" t="s">
        <v>223</v>
      </c>
      <c r="C107" s="46" t="s">
        <v>224</v>
      </c>
      <c r="D107" s="46"/>
      <c r="E107" s="62"/>
      <c r="F107" s="62"/>
      <c r="G107" s="94">
        <f>G108</f>
        <v>0</v>
      </c>
    </row>
    <row r="108">
      <c r="B108" s="57" t="s">
        <v>225</v>
      </c>
      <c r="C108" s="57" t="s">
        <v>226</v>
      </c>
      <c r="D108" s="57" t="s">
        <v>200</v>
      </c>
      <c r="E108" s="96">
        <v>56.14</v>
      </c>
      <c r="F108" s="97"/>
      <c r="G108" s="96">
        <f>ROUND(E108*F108,2)</f>
        <v>0</v>
      </c>
    </row>
    <row r="109">
      <c r="B109" s="46" t="s">
        <v>227</v>
      </c>
      <c r="C109" s="46" t="s">
        <v>228</v>
      </c>
      <c r="D109" s="46"/>
      <c r="E109" s="62"/>
      <c r="F109" s="62"/>
      <c r="G109" s="94">
        <f>G110</f>
        <v>0</v>
      </c>
    </row>
    <row r="110">
      <c r="B110" s="57" t="s">
        <v>229</v>
      </c>
      <c r="C110" s="57" t="s">
        <v>230</v>
      </c>
      <c r="D110" s="57" t="s">
        <v>48</v>
      </c>
      <c r="E110" s="96">
        <v>6610.23</v>
      </c>
      <c r="F110" s="97"/>
      <c r="G110" s="96">
        <f>ROUND(E110*F110,2)</f>
        <v>0</v>
      </c>
    </row>
    <row r="111">
      <c r="B111" s="46" t="s">
        <v>231</v>
      </c>
      <c r="C111" s="46" t="s">
        <v>232</v>
      </c>
      <c r="D111" s="46"/>
      <c r="E111" s="62"/>
      <c r="F111" s="62"/>
      <c r="G111" s="94">
        <f>SUM(G112:G113)</f>
        <v>0</v>
      </c>
    </row>
    <row r="112">
      <c r="B112" s="57" t="s">
        <v>233</v>
      </c>
      <c r="C112" s="57" t="s">
        <v>234</v>
      </c>
      <c r="D112" s="57" t="s">
        <v>200</v>
      </c>
      <c r="E112" s="96">
        <v>105.78</v>
      </c>
      <c r="F112" s="97"/>
      <c r="G112" s="96">
        <f t="shared" ref="G112:G113" si="17">ROUND(E112*F112,2)</f>
        <v>0</v>
      </c>
    </row>
    <row r="113">
      <c r="B113" s="57" t="s">
        <v>235</v>
      </c>
      <c r="C113" s="57" t="s">
        <v>236</v>
      </c>
      <c r="D113" s="57" t="s">
        <v>48</v>
      </c>
      <c r="E113" s="96">
        <v>55.21</v>
      </c>
      <c r="F113" s="97"/>
      <c r="G113" s="96">
        <f t="shared" si="17"/>
        <v>0</v>
      </c>
    </row>
    <row r="114">
      <c r="B114" s="46" t="s">
        <v>237</v>
      </c>
      <c r="C114" s="46" t="s">
        <v>238</v>
      </c>
      <c r="D114" s="46"/>
      <c r="E114" s="62"/>
      <c r="F114" s="62"/>
      <c r="G114" s="94">
        <f>SUM(G115:G116)</f>
        <v>0</v>
      </c>
    </row>
    <row r="115">
      <c r="B115" s="57" t="s">
        <v>239</v>
      </c>
      <c r="C115" s="57" t="s">
        <v>240</v>
      </c>
      <c r="D115" s="57" t="s">
        <v>200</v>
      </c>
      <c r="E115" s="96">
        <v>51.33</v>
      </c>
      <c r="F115" s="97"/>
      <c r="G115" s="96">
        <f t="shared" ref="G115:G116" si="18">ROUND(E115*F115,2)</f>
        <v>0</v>
      </c>
    </row>
    <row r="116">
      <c r="B116" s="57" t="s">
        <v>241</v>
      </c>
      <c r="C116" s="57" t="s">
        <v>242</v>
      </c>
      <c r="D116" s="57" t="s">
        <v>48</v>
      </c>
      <c r="E116" s="96">
        <v>75.43</v>
      </c>
      <c r="F116" s="97"/>
      <c r="G116" s="96">
        <f t="shared" si="18"/>
        <v>0</v>
      </c>
    </row>
    <row r="117">
      <c r="B117" s="46" t="s">
        <v>243</v>
      </c>
      <c r="C117" s="46" t="s">
        <v>244</v>
      </c>
      <c r="D117" s="46"/>
      <c r="E117" s="62"/>
      <c r="F117" s="62"/>
      <c r="G117" s="94">
        <f>SUM(G118:G119)</f>
        <v>0</v>
      </c>
    </row>
    <row r="118">
      <c r="B118" s="57" t="s">
        <v>245</v>
      </c>
      <c r="C118" s="57" t="s">
        <v>246</v>
      </c>
      <c r="D118" s="57" t="s">
        <v>200</v>
      </c>
      <c r="E118" s="96">
        <v>7.92</v>
      </c>
      <c r="F118" s="97"/>
      <c r="G118" s="96">
        <f t="shared" ref="G118:G119" si="19">ROUND(E118*F118,2)</f>
        <v>0</v>
      </c>
    </row>
    <row r="119">
      <c r="B119" s="57" t="s">
        <v>247</v>
      </c>
      <c r="C119" s="57" t="s">
        <v>248</v>
      </c>
      <c r="D119" s="57" t="s">
        <v>48</v>
      </c>
      <c r="E119" s="96">
        <v>10.29</v>
      </c>
      <c r="F119" s="97"/>
      <c r="G119" s="96">
        <f t="shared" si="19"/>
        <v>0</v>
      </c>
    </row>
    <row r="120">
      <c r="B120" s="46" t="s">
        <v>249</v>
      </c>
      <c r="C120" s="46" t="s">
        <v>250</v>
      </c>
      <c r="D120" s="46"/>
      <c r="E120" s="62"/>
      <c r="F120" s="62"/>
      <c r="G120" s="94">
        <f>G121</f>
        <v>0</v>
      </c>
    </row>
    <row r="121">
      <c r="B121" s="57" t="s">
        <v>251</v>
      </c>
      <c r="C121" s="57" t="s">
        <v>252</v>
      </c>
      <c r="D121" s="57" t="s">
        <v>48</v>
      </c>
      <c r="E121" s="96">
        <v>6914.71</v>
      </c>
      <c r="F121" s="97"/>
      <c r="G121" s="96">
        <f>ROUND(E121*F121,2)</f>
        <v>0</v>
      </c>
    </row>
    <row r="122">
      <c r="B122" s="46" t="s">
        <v>253</v>
      </c>
      <c r="C122" s="46" t="s">
        <v>254</v>
      </c>
      <c r="D122" s="46"/>
      <c r="E122" s="62"/>
      <c r="F122" s="62"/>
      <c r="G122" s="94">
        <f>SUM(G123:G124)</f>
        <v>0</v>
      </c>
    </row>
    <row r="123">
      <c r="B123" s="57" t="s">
        <v>255</v>
      </c>
      <c r="C123" s="57" t="s">
        <v>256</v>
      </c>
      <c r="D123" s="57" t="s">
        <v>200</v>
      </c>
      <c r="E123" s="96">
        <v>100.86</v>
      </c>
      <c r="F123" s="97"/>
      <c r="G123" s="96">
        <f t="shared" ref="G123:G124" si="20">ROUND(E123*F123,2)</f>
        <v>0</v>
      </c>
    </row>
    <row r="124">
      <c r="B124" s="57" t="s">
        <v>257</v>
      </c>
      <c r="C124" s="57" t="s">
        <v>258</v>
      </c>
      <c r="D124" s="57" t="s">
        <v>48</v>
      </c>
      <c r="E124" s="96">
        <v>65.73</v>
      </c>
      <c r="F124" s="97"/>
      <c r="G124" s="96">
        <f t="shared" si="20"/>
        <v>0</v>
      </c>
    </row>
    <row r="125">
      <c r="B125" s="40" t="s">
        <v>259</v>
      </c>
      <c r="C125" s="40" t="s">
        <v>260</v>
      </c>
      <c r="D125" s="40"/>
      <c r="E125" s="62"/>
      <c r="F125" s="62"/>
      <c r="G125" s="93">
        <f>G126+G129+G134+G139+G143+G152+G161+G175+G189+G200+G204+G208+G212+G216+G220+G224+G228+G232+G236+G240+G244+G248+G252+G256+G260+G264</f>
        <v>0</v>
      </c>
    </row>
    <row r="126">
      <c r="B126" s="46" t="s">
        <v>261</v>
      </c>
      <c r="C126" s="46" t="s">
        <v>262</v>
      </c>
      <c r="D126" s="46"/>
      <c r="E126" s="62"/>
      <c r="F126" s="62"/>
      <c r="G126" s="94">
        <f>SUM(G127:G128)</f>
        <v>0</v>
      </c>
    </row>
    <row r="127">
      <c r="B127" s="57" t="s">
        <v>263</v>
      </c>
      <c r="C127" s="57" t="s">
        <v>264</v>
      </c>
      <c r="D127" s="57" t="s">
        <v>200</v>
      </c>
      <c r="E127" s="96">
        <v>184.83</v>
      </c>
      <c r="F127" s="97"/>
      <c r="G127" s="96">
        <f t="shared" ref="G127:G128" si="21">ROUND(E127*F127,2)</f>
        <v>0</v>
      </c>
    </row>
    <row r="128">
      <c r="B128" s="57" t="s">
        <v>265</v>
      </c>
      <c r="C128" s="57" t="s">
        <v>266</v>
      </c>
      <c r="D128" s="57" t="s">
        <v>267</v>
      </c>
      <c r="E128" s="96">
        <v>6955.45</v>
      </c>
      <c r="F128" s="97"/>
      <c r="G128" s="96">
        <f t="shared" si="21"/>
        <v>0</v>
      </c>
    </row>
    <row r="129">
      <c r="B129" s="46" t="s">
        <v>268</v>
      </c>
      <c r="C129" s="46" t="s">
        <v>269</v>
      </c>
      <c r="D129" s="46"/>
      <c r="E129" s="62"/>
      <c r="F129" s="62"/>
      <c r="G129" s="94">
        <f>SUM(G130:G133)</f>
        <v>0</v>
      </c>
    </row>
    <row r="130">
      <c r="B130" s="57" t="s">
        <v>270</v>
      </c>
      <c r="C130" s="57" t="s">
        <v>271</v>
      </c>
      <c r="D130" s="57" t="s">
        <v>200</v>
      </c>
      <c r="E130" s="96">
        <v>487.3</v>
      </c>
      <c r="F130" s="97"/>
      <c r="G130" s="96">
        <f t="shared" ref="G130:G133" si="22">ROUND(E130*F130,2)</f>
        <v>0</v>
      </c>
    </row>
    <row r="131">
      <c r="B131" s="57" t="s">
        <v>272</v>
      </c>
      <c r="C131" s="57" t="s">
        <v>273</v>
      </c>
      <c r="D131" s="57" t="s">
        <v>200</v>
      </c>
      <c r="E131" s="96">
        <v>857.74</v>
      </c>
      <c r="F131" s="97"/>
      <c r="G131" s="96">
        <f t="shared" si="22"/>
        <v>0</v>
      </c>
    </row>
    <row r="132">
      <c r="B132" s="57" t="s">
        <v>274</v>
      </c>
      <c r="C132" s="57" t="s">
        <v>275</v>
      </c>
      <c r="D132" s="57" t="s">
        <v>48</v>
      </c>
      <c r="E132" s="96">
        <v>1558.06</v>
      </c>
      <c r="F132" s="97"/>
      <c r="G132" s="96">
        <f t="shared" si="22"/>
        <v>0</v>
      </c>
    </row>
    <row r="133">
      <c r="B133" s="57" t="s">
        <v>276</v>
      </c>
      <c r="C133" s="57" t="s">
        <v>266</v>
      </c>
      <c r="D133" s="57" t="s">
        <v>267</v>
      </c>
      <c r="E133" s="96">
        <v>86683.34</v>
      </c>
      <c r="F133" s="97"/>
      <c r="G133" s="96">
        <f t="shared" si="22"/>
        <v>0</v>
      </c>
    </row>
    <row r="134">
      <c r="B134" s="46" t="s">
        <v>277</v>
      </c>
      <c r="C134" s="46" t="s">
        <v>278</v>
      </c>
      <c r="D134" s="46"/>
      <c r="E134" s="62"/>
      <c r="F134" s="62"/>
      <c r="G134" s="94">
        <f>SUM(G135:G138)</f>
        <v>0</v>
      </c>
    </row>
    <row r="135">
      <c r="B135" s="57" t="s">
        <v>279</v>
      </c>
      <c r="C135" s="57" t="s">
        <v>280</v>
      </c>
      <c r="D135" s="57" t="s">
        <v>200</v>
      </c>
      <c r="E135" s="96">
        <v>73.69</v>
      </c>
      <c r="F135" s="97"/>
      <c r="G135" s="96">
        <f t="shared" ref="G135:G138" si="23">ROUND(E135*F135,2)</f>
        <v>0</v>
      </c>
    </row>
    <row r="136">
      <c r="B136" s="57" t="s">
        <v>281</v>
      </c>
      <c r="C136" s="57" t="s">
        <v>282</v>
      </c>
      <c r="D136" s="57" t="s">
        <v>200</v>
      </c>
      <c r="E136" s="96">
        <v>117.23</v>
      </c>
      <c r="F136" s="97"/>
      <c r="G136" s="96">
        <f t="shared" si="23"/>
        <v>0</v>
      </c>
    </row>
    <row r="137">
      <c r="B137" s="57" t="s">
        <v>283</v>
      </c>
      <c r="C137" s="57" t="s">
        <v>284</v>
      </c>
      <c r="D137" s="57" t="s">
        <v>48</v>
      </c>
      <c r="E137" s="96">
        <v>1371.08</v>
      </c>
      <c r="F137" s="97"/>
      <c r="G137" s="96">
        <f t="shared" si="23"/>
        <v>0</v>
      </c>
    </row>
    <row r="138">
      <c r="B138" s="57" t="s">
        <v>285</v>
      </c>
      <c r="C138" s="57" t="s">
        <v>266</v>
      </c>
      <c r="D138" s="57" t="s">
        <v>267</v>
      </c>
      <c r="E138" s="96">
        <v>33767.56</v>
      </c>
      <c r="F138" s="97"/>
      <c r="G138" s="96">
        <f t="shared" si="23"/>
        <v>0</v>
      </c>
    </row>
    <row r="139">
      <c r="B139" s="46" t="s">
        <v>286</v>
      </c>
      <c r="C139" s="46" t="s">
        <v>287</v>
      </c>
      <c r="D139" s="46"/>
      <c r="E139" s="62"/>
      <c r="F139" s="62"/>
      <c r="G139" s="94">
        <f>SUM(G140:G142)</f>
        <v>0</v>
      </c>
    </row>
    <row r="140">
      <c r="B140" s="57" t="s">
        <v>288</v>
      </c>
      <c r="C140" s="57" t="s">
        <v>289</v>
      </c>
      <c r="D140" s="57" t="s">
        <v>200</v>
      </c>
      <c r="E140" s="96">
        <v>193.51</v>
      </c>
      <c r="F140" s="97"/>
      <c r="G140" s="96">
        <f t="shared" ref="G140:G142" si="24">ROUND(E140*F140,2)</f>
        <v>0</v>
      </c>
    </row>
    <row r="141">
      <c r="B141" s="57" t="s">
        <v>290</v>
      </c>
      <c r="C141" s="57" t="s">
        <v>291</v>
      </c>
      <c r="D141" s="57" t="s">
        <v>48</v>
      </c>
      <c r="E141" s="96">
        <v>35.4</v>
      </c>
      <c r="F141" s="97"/>
      <c r="G141" s="96">
        <f t="shared" si="24"/>
        <v>0</v>
      </c>
    </row>
    <row r="142">
      <c r="B142" s="57" t="s">
        <v>292</v>
      </c>
      <c r="C142" s="57" t="s">
        <v>266</v>
      </c>
      <c r="D142" s="57" t="s">
        <v>267</v>
      </c>
      <c r="E142" s="96">
        <v>22429.07</v>
      </c>
      <c r="F142" s="97"/>
      <c r="G142" s="96">
        <f t="shared" si="24"/>
        <v>0</v>
      </c>
    </row>
    <row r="143">
      <c r="B143" s="46" t="s">
        <v>293</v>
      </c>
      <c r="C143" s="46" t="s">
        <v>294</v>
      </c>
      <c r="D143" s="46"/>
      <c r="E143" s="62"/>
      <c r="F143" s="62"/>
      <c r="G143" s="94">
        <f>G144+G148</f>
        <v>0</v>
      </c>
    </row>
    <row r="144">
      <c r="B144" s="52" t="s">
        <v>295</v>
      </c>
      <c r="C144" s="52" t="s">
        <v>296</v>
      </c>
      <c r="D144" s="52"/>
      <c r="E144" s="62"/>
      <c r="F144" s="62"/>
      <c r="G144" s="95">
        <f>SUM(G145:G147)</f>
        <v>0</v>
      </c>
    </row>
    <row r="145">
      <c r="B145" s="57" t="s">
        <v>297</v>
      </c>
      <c r="C145" s="57" t="s">
        <v>298</v>
      </c>
      <c r="D145" s="57" t="s">
        <v>200</v>
      </c>
      <c r="E145" s="96">
        <v>69.75</v>
      </c>
      <c r="F145" s="97"/>
      <c r="G145" s="96">
        <f t="shared" ref="G145:G147" si="25">ROUND(E145*F145,2)</f>
        <v>0</v>
      </c>
    </row>
    <row r="146">
      <c r="B146" s="57" t="s">
        <v>299</v>
      </c>
      <c r="C146" s="57" t="s">
        <v>300</v>
      </c>
      <c r="D146" s="57" t="s">
        <v>48</v>
      </c>
      <c r="E146" s="96">
        <v>1072.04</v>
      </c>
      <c r="F146" s="97"/>
      <c r="G146" s="96">
        <f t="shared" si="25"/>
        <v>0</v>
      </c>
    </row>
    <row r="147">
      <c r="B147" s="57" t="s">
        <v>301</v>
      </c>
      <c r="C147" s="57" t="s">
        <v>302</v>
      </c>
      <c r="D147" s="57" t="s">
        <v>267</v>
      </c>
      <c r="E147" s="96">
        <v>2514.3</v>
      </c>
      <c r="F147" s="97"/>
      <c r="G147" s="96">
        <f t="shared" si="25"/>
        <v>0</v>
      </c>
    </row>
    <row r="148">
      <c r="B148" s="52" t="s">
        <v>303</v>
      </c>
      <c r="C148" s="52" t="s">
        <v>296</v>
      </c>
      <c r="D148" s="52"/>
      <c r="E148" s="62"/>
      <c r="F148" s="62"/>
      <c r="G148" s="95">
        <f>SUM(G149:G151)</f>
        <v>0</v>
      </c>
    </row>
    <row r="149">
      <c r="B149" s="57" t="s">
        <v>304</v>
      </c>
      <c r="C149" s="57" t="s">
        <v>298</v>
      </c>
      <c r="D149" s="57" t="s">
        <v>200</v>
      </c>
      <c r="E149" s="96">
        <v>157.53</v>
      </c>
      <c r="F149" s="97"/>
      <c r="G149" s="96">
        <f t="shared" ref="G149:G151" si="26">ROUND(E149*F149,2)</f>
        <v>0</v>
      </c>
    </row>
    <row r="150">
      <c r="B150" s="57" t="s">
        <v>305</v>
      </c>
      <c r="C150" s="57" t="s">
        <v>300</v>
      </c>
      <c r="D150" s="57" t="s">
        <v>48</v>
      </c>
      <c r="E150" s="96">
        <v>1050.2</v>
      </c>
      <c r="F150" s="97"/>
      <c r="G150" s="96">
        <f t="shared" si="26"/>
        <v>0</v>
      </c>
    </row>
    <row r="151">
      <c r="B151" s="57" t="s">
        <v>306</v>
      </c>
      <c r="C151" s="57" t="s">
        <v>302</v>
      </c>
      <c r="D151" s="57" t="s">
        <v>267</v>
      </c>
      <c r="E151" s="96">
        <v>3223.25</v>
      </c>
      <c r="F151" s="97"/>
      <c r="G151" s="96">
        <f t="shared" si="26"/>
        <v>0</v>
      </c>
    </row>
    <row r="152">
      <c r="B152" s="46" t="s">
        <v>307</v>
      </c>
      <c r="C152" s="46" t="s">
        <v>308</v>
      </c>
      <c r="D152" s="46"/>
      <c r="E152" s="62"/>
      <c r="F152" s="62"/>
      <c r="G152" s="94">
        <f>G153+G157</f>
        <v>0</v>
      </c>
    </row>
    <row r="153">
      <c r="B153" s="52" t="s">
        <v>309</v>
      </c>
      <c r="C153" s="52" t="s">
        <v>310</v>
      </c>
      <c r="D153" s="52"/>
      <c r="E153" s="62"/>
      <c r="F153" s="62"/>
      <c r="G153" s="95">
        <f>SUM(G154:G156)</f>
        <v>0</v>
      </c>
    </row>
    <row r="154">
      <c r="B154" s="57" t="s">
        <v>311</v>
      </c>
      <c r="C154" s="57" t="s">
        <v>312</v>
      </c>
      <c r="D154" s="57" t="s">
        <v>200</v>
      </c>
      <c r="E154" s="96">
        <v>220.48</v>
      </c>
      <c r="F154" s="97"/>
      <c r="G154" s="96">
        <f t="shared" ref="G154:G156" si="27">ROUND(E154*F154,2)</f>
        <v>0</v>
      </c>
    </row>
    <row r="155">
      <c r="B155" s="57" t="s">
        <v>313</v>
      </c>
      <c r="C155" s="57" t="s">
        <v>314</v>
      </c>
      <c r="D155" s="57" t="s">
        <v>48</v>
      </c>
      <c r="E155" s="96">
        <v>2204.79</v>
      </c>
      <c r="F155" s="97"/>
      <c r="G155" s="96">
        <f t="shared" si="27"/>
        <v>0</v>
      </c>
    </row>
    <row r="156">
      <c r="B156" s="57" t="s">
        <v>315</v>
      </c>
      <c r="C156" s="57" t="s">
        <v>302</v>
      </c>
      <c r="D156" s="57" t="s">
        <v>267</v>
      </c>
      <c r="E156" s="96">
        <v>28225.26</v>
      </c>
      <c r="F156" s="97"/>
      <c r="G156" s="96">
        <f t="shared" si="27"/>
        <v>0</v>
      </c>
    </row>
    <row r="157">
      <c r="B157" s="52" t="s">
        <v>316</v>
      </c>
      <c r="C157" s="52" t="s">
        <v>317</v>
      </c>
      <c r="D157" s="52"/>
      <c r="E157" s="62"/>
      <c r="F157" s="62"/>
      <c r="G157" s="95">
        <f>SUM(G158:G160)</f>
        <v>0</v>
      </c>
    </row>
    <row r="158">
      <c r="B158" s="57" t="s">
        <v>318</v>
      </c>
      <c r="C158" s="57" t="s">
        <v>319</v>
      </c>
      <c r="D158" s="57" t="s">
        <v>200</v>
      </c>
      <c r="E158" s="96">
        <v>1051.91</v>
      </c>
      <c r="F158" s="97"/>
      <c r="G158" s="96">
        <f t="shared" ref="G158:G160" si="28">ROUND(E158*F158,2)</f>
        <v>0</v>
      </c>
    </row>
    <row r="159">
      <c r="B159" s="57" t="s">
        <v>320</v>
      </c>
      <c r="C159" s="57" t="s">
        <v>321</v>
      </c>
      <c r="D159" s="57" t="s">
        <v>48</v>
      </c>
      <c r="E159" s="96">
        <v>8217.26</v>
      </c>
      <c r="F159" s="97"/>
      <c r="G159" s="96">
        <f t="shared" si="28"/>
        <v>0</v>
      </c>
    </row>
    <row r="160">
      <c r="B160" s="57" t="s">
        <v>322</v>
      </c>
      <c r="C160" s="57" t="s">
        <v>302</v>
      </c>
      <c r="D160" s="57" t="s">
        <v>267</v>
      </c>
      <c r="E160" s="96">
        <v>44177.44</v>
      </c>
      <c r="F160" s="97"/>
      <c r="G160" s="96">
        <f t="shared" si="28"/>
        <v>0</v>
      </c>
    </row>
    <row r="161">
      <c r="B161" s="46" t="s">
        <v>323</v>
      </c>
      <c r="C161" s="46" t="s">
        <v>324</v>
      </c>
      <c r="D161" s="46"/>
      <c r="E161" s="62"/>
      <c r="F161" s="62"/>
      <c r="G161" s="94">
        <f>G162+G167+G171</f>
        <v>0</v>
      </c>
    </row>
    <row r="162">
      <c r="B162" s="52" t="s">
        <v>325</v>
      </c>
      <c r="C162" s="52" t="s">
        <v>326</v>
      </c>
      <c r="D162" s="52"/>
      <c r="E162" s="62"/>
      <c r="F162" s="62"/>
      <c r="G162" s="95">
        <f>SUM(G163:G166)</f>
        <v>0</v>
      </c>
    </row>
    <row r="163">
      <c r="B163" s="57" t="s">
        <v>327</v>
      </c>
      <c r="C163" s="57" t="s">
        <v>328</v>
      </c>
      <c r="D163" s="57" t="s">
        <v>200</v>
      </c>
      <c r="E163" s="96">
        <v>499.08</v>
      </c>
      <c r="F163" s="97"/>
      <c r="G163" s="96">
        <f t="shared" ref="G163:G166" si="29">ROUND(E163*F163,2)</f>
        <v>0</v>
      </c>
    </row>
    <row r="164">
      <c r="B164" s="57" t="s">
        <v>329</v>
      </c>
      <c r="C164" s="57" t="s">
        <v>330</v>
      </c>
      <c r="D164" s="57" t="s">
        <v>200</v>
      </c>
      <c r="E164" s="96">
        <v>38.32</v>
      </c>
      <c r="F164" s="97"/>
      <c r="G164" s="96">
        <f t="shared" si="29"/>
        <v>0</v>
      </c>
    </row>
    <row r="165">
      <c r="B165" s="57" t="s">
        <v>331</v>
      </c>
      <c r="C165" s="57" t="s">
        <v>332</v>
      </c>
      <c r="D165" s="57" t="s">
        <v>48</v>
      </c>
      <c r="E165" s="96">
        <v>3028.05</v>
      </c>
      <c r="F165" s="97"/>
      <c r="G165" s="96">
        <f t="shared" si="29"/>
        <v>0</v>
      </c>
    </row>
    <row r="166">
      <c r="B166" s="57" t="s">
        <v>333</v>
      </c>
      <c r="C166" s="57" t="s">
        <v>302</v>
      </c>
      <c r="D166" s="57" t="s">
        <v>267</v>
      </c>
      <c r="E166" s="96">
        <v>96307.35</v>
      </c>
      <c r="F166" s="97"/>
      <c r="G166" s="96">
        <f t="shared" si="29"/>
        <v>0</v>
      </c>
    </row>
    <row r="167">
      <c r="B167" s="52" t="s">
        <v>334</v>
      </c>
      <c r="C167" s="52" t="s">
        <v>335</v>
      </c>
      <c r="D167" s="52"/>
      <c r="E167" s="62"/>
      <c r="F167" s="62"/>
      <c r="G167" s="95">
        <f>SUM(G168:G170)</f>
        <v>0</v>
      </c>
    </row>
    <row r="168">
      <c r="B168" s="57" t="s">
        <v>336</v>
      </c>
      <c r="C168" s="57" t="s">
        <v>337</v>
      </c>
      <c r="D168" s="57" t="s">
        <v>200</v>
      </c>
      <c r="E168" s="96">
        <v>11.33</v>
      </c>
      <c r="F168" s="97"/>
      <c r="G168" s="96">
        <f t="shared" ref="G168:G170" si="30">ROUND(E168*F168,2)</f>
        <v>0</v>
      </c>
    </row>
    <row r="169">
      <c r="B169" s="57" t="s">
        <v>338</v>
      </c>
      <c r="C169" s="57" t="s">
        <v>339</v>
      </c>
      <c r="D169" s="57" t="s">
        <v>48</v>
      </c>
      <c r="E169" s="96">
        <v>183.81</v>
      </c>
      <c r="F169" s="97"/>
      <c r="G169" s="96">
        <f t="shared" si="30"/>
        <v>0</v>
      </c>
    </row>
    <row r="170">
      <c r="B170" s="57" t="s">
        <v>340</v>
      </c>
      <c r="C170" s="57" t="s">
        <v>302</v>
      </c>
      <c r="D170" s="57" t="s">
        <v>267</v>
      </c>
      <c r="E170" s="96">
        <v>1948.24</v>
      </c>
      <c r="F170" s="97"/>
      <c r="G170" s="96">
        <f t="shared" si="30"/>
        <v>0</v>
      </c>
    </row>
    <row r="171">
      <c r="B171" s="52" t="s">
        <v>341</v>
      </c>
      <c r="C171" s="52" t="s">
        <v>342</v>
      </c>
      <c r="D171" s="52"/>
      <c r="E171" s="62"/>
      <c r="F171" s="62"/>
      <c r="G171" s="95">
        <f>SUM(G172:G174)</f>
        <v>0</v>
      </c>
    </row>
    <row r="172">
      <c r="B172" s="57" t="s">
        <v>343</v>
      </c>
      <c r="C172" s="57" t="s">
        <v>344</v>
      </c>
      <c r="D172" s="57" t="s">
        <v>200</v>
      </c>
      <c r="E172" s="96">
        <v>245.49</v>
      </c>
      <c r="F172" s="97"/>
      <c r="G172" s="96">
        <f t="shared" ref="G172:G174" si="31">ROUND(E172*F172,2)</f>
        <v>0</v>
      </c>
    </row>
    <row r="173">
      <c r="B173" s="57" t="s">
        <v>345</v>
      </c>
      <c r="C173" s="57" t="s">
        <v>346</v>
      </c>
      <c r="D173" s="57" t="s">
        <v>48</v>
      </c>
      <c r="E173" s="96">
        <v>3708.56</v>
      </c>
      <c r="F173" s="97"/>
      <c r="G173" s="96">
        <f t="shared" si="31"/>
        <v>0</v>
      </c>
    </row>
    <row r="174">
      <c r="B174" s="57" t="s">
        <v>347</v>
      </c>
      <c r="C174" s="57" t="s">
        <v>302</v>
      </c>
      <c r="D174" s="57" t="s">
        <v>267</v>
      </c>
      <c r="E174" s="96">
        <v>29221.63</v>
      </c>
      <c r="F174" s="97"/>
      <c r="G174" s="96">
        <f t="shared" si="31"/>
        <v>0</v>
      </c>
    </row>
    <row r="175">
      <c r="B175" s="46" t="s">
        <v>348</v>
      </c>
      <c r="C175" s="46" t="s">
        <v>349</v>
      </c>
      <c r="D175" s="46"/>
      <c r="E175" s="62"/>
      <c r="F175" s="62"/>
      <c r="G175" s="94">
        <f>G176+G181+G185</f>
        <v>0</v>
      </c>
    </row>
    <row r="176">
      <c r="B176" s="52" t="s">
        <v>350</v>
      </c>
      <c r="C176" s="52" t="s">
        <v>351</v>
      </c>
      <c r="D176" s="52"/>
      <c r="E176" s="62"/>
      <c r="F176" s="62"/>
      <c r="G176" s="95">
        <f>SUM(G177:G180)</f>
        <v>0</v>
      </c>
    </row>
    <row r="177">
      <c r="B177" s="57" t="s">
        <v>352</v>
      </c>
      <c r="C177" s="57" t="s">
        <v>353</v>
      </c>
      <c r="D177" s="57" t="s">
        <v>200</v>
      </c>
      <c r="E177" s="96">
        <v>1394.74</v>
      </c>
      <c r="F177" s="97"/>
      <c r="G177" s="96">
        <f t="shared" ref="G177:G180" si="32">ROUND(E177*F177,2)</f>
        <v>0</v>
      </c>
    </row>
    <row r="178">
      <c r="B178" s="57" t="s">
        <v>354</v>
      </c>
      <c r="C178" s="57" t="s">
        <v>355</v>
      </c>
      <c r="D178" s="57" t="s">
        <v>200</v>
      </c>
      <c r="E178" s="96">
        <v>108.07</v>
      </c>
      <c r="F178" s="97"/>
      <c r="G178" s="96">
        <f t="shared" si="32"/>
        <v>0</v>
      </c>
    </row>
    <row r="179">
      <c r="B179" s="57" t="s">
        <v>356</v>
      </c>
      <c r="C179" s="57" t="s">
        <v>357</v>
      </c>
      <c r="D179" s="57" t="s">
        <v>48</v>
      </c>
      <c r="E179" s="96">
        <v>8625.98</v>
      </c>
      <c r="F179" s="97"/>
      <c r="G179" s="96">
        <f t="shared" si="32"/>
        <v>0</v>
      </c>
    </row>
    <row r="180">
      <c r="B180" s="57" t="s">
        <v>358</v>
      </c>
      <c r="C180" s="57" t="s">
        <v>302</v>
      </c>
      <c r="D180" s="57" t="s">
        <v>267</v>
      </c>
      <c r="E180" s="96">
        <v>179362.92</v>
      </c>
      <c r="F180" s="97"/>
      <c r="G180" s="96">
        <f t="shared" si="32"/>
        <v>0</v>
      </c>
    </row>
    <row r="181">
      <c r="B181" s="52" t="s">
        <v>359</v>
      </c>
      <c r="C181" s="52" t="s">
        <v>360</v>
      </c>
      <c r="D181" s="52"/>
      <c r="E181" s="62"/>
      <c r="F181" s="62"/>
      <c r="G181" s="95">
        <f>SUM(G182:G184)</f>
        <v>0</v>
      </c>
    </row>
    <row r="182">
      <c r="B182" s="57" t="s">
        <v>361</v>
      </c>
      <c r="C182" s="57" t="s">
        <v>362</v>
      </c>
      <c r="D182" s="57" t="s">
        <v>200</v>
      </c>
      <c r="E182" s="96">
        <v>26.81</v>
      </c>
      <c r="F182" s="97"/>
      <c r="G182" s="96">
        <f t="shared" ref="G182:G184" si="33">ROUND(E182*F182,2)</f>
        <v>0</v>
      </c>
    </row>
    <row r="183">
      <c r="B183" s="57" t="s">
        <v>363</v>
      </c>
      <c r="C183" s="57" t="s">
        <v>364</v>
      </c>
      <c r="D183" s="57" t="s">
        <v>48</v>
      </c>
      <c r="E183" s="96">
        <v>227.89</v>
      </c>
      <c r="F183" s="97"/>
      <c r="G183" s="96">
        <f t="shared" si="33"/>
        <v>0</v>
      </c>
    </row>
    <row r="184">
      <c r="B184" s="57" t="s">
        <v>365</v>
      </c>
      <c r="C184" s="57" t="s">
        <v>302</v>
      </c>
      <c r="D184" s="57" t="s">
        <v>267</v>
      </c>
      <c r="E184" s="96">
        <v>3181.26</v>
      </c>
      <c r="F184" s="97"/>
      <c r="G184" s="96">
        <f t="shared" si="33"/>
        <v>0</v>
      </c>
    </row>
    <row r="185">
      <c r="B185" s="52" t="s">
        <v>366</v>
      </c>
      <c r="C185" s="52" t="s">
        <v>367</v>
      </c>
      <c r="D185" s="52"/>
      <c r="E185" s="62"/>
      <c r="F185" s="62"/>
      <c r="G185" s="95">
        <f>SUM(G186:G188)</f>
        <v>0</v>
      </c>
    </row>
    <row r="186">
      <c r="B186" s="57" t="s">
        <v>368</v>
      </c>
      <c r="C186" s="57" t="s">
        <v>369</v>
      </c>
      <c r="D186" s="57" t="s">
        <v>200</v>
      </c>
      <c r="E186" s="96">
        <v>65.35</v>
      </c>
      <c r="F186" s="97"/>
      <c r="G186" s="96">
        <f t="shared" ref="G186:G188" si="34">ROUND(E186*F186,2)</f>
        <v>0</v>
      </c>
    </row>
    <row r="187">
      <c r="B187" s="57" t="s">
        <v>370</v>
      </c>
      <c r="C187" s="57" t="s">
        <v>371</v>
      </c>
      <c r="D187" s="57" t="s">
        <v>48</v>
      </c>
      <c r="E187" s="96">
        <v>779.21</v>
      </c>
      <c r="F187" s="97"/>
      <c r="G187" s="96">
        <f t="shared" si="34"/>
        <v>0</v>
      </c>
    </row>
    <row r="188">
      <c r="B188" s="57" t="s">
        <v>372</v>
      </c>
      <c r="C188" s="57" t="s">
        <v>302</v>
      </c>
      <c r="D188" s="57" t="s">
        <v>267</v>
      </c>
      <c r="E188" s="96">
        <v>6803.81</v>
      </c>
      <c r="F188" s="97"/>
      <c r="G188" s="96">
        <f t="shared" si="34"/>
        <v>0</v>
      </c>
    </row>
    <row r="189">
      <c r="B189" s="46" t="s">
        <v>373</v>
      </c>
      <c r="C189" s="46" t="s">
        <v>374</v>
      </c>
      <c r="D189" s="46"/>
      <c r="E189" s="62"/>
      <c r="F189" s="62"/>
      <c r="G189" s="94">
        <f>G190+G195</f>
        <v>0</v>
      </c>
    </row>
    <row r="190">
      <c r="B190" s="52" t="s">
        <v>375</v>
      </c>
      <c r="C190" s="52" t="s">
        <v>376</v>
      </c>
      <c r="D190" s="52"/>
      <c r="E190" s="62"/>
      <c r="F190" s="62"/>
      <c r="G190" s="95">
        <f>SUM(G191:G194)</f>
        <v>0</v>
      </c>
    </row>
    <row r="191">
      <c r="B191" s="57" t="s">
        <v>377</v>
      </c>
      <c r="C191" s="57" t="s">
        <v>378</v>
      </c>
      <c r="D191" s="57" t="s">
        <v>200</v>
      </c>
      <c r="E191" s="96">
        <v>264.06</v>
      </c>
      <c r="F191" s="97"/>
      <c r="G191" s="96">
        <f t="shared" ref="G191:G194" si="35">ROUND(E191*F191,2)</f>
        <v>0</v>
      </c>
    </row>
    <row r="192">
      <c r="B192" s="57" t="s">
        <v>379</v>
      </c>
      <c r="C192" s="57" t="s">
        <v>380</v>
      </c>
      <c r="D192" s="57" t="s">
        <v>200</v>
      </c>
      <c r="E192" s="96">
        <v>439.94</v>
      </c>
      <c r="F192" s="97"/>
      <c r="G192" s="96">
        <f t="shared" si="35"/>
        <v>0</v>
      </c>
    </row>
    <row r="193">
      <c r="B193" s="57" t="s">
        <v>381</v>
      </c>
      <c r="C193" s="57" t="s">
        <v>382</v>
      </c>
      <c r="D193" s="57" t="s">
        <v>48</v>
      </c>
      <c r="E193" s="96">
        <v>4269.61</v>
      </c>
      <c r="F193" s="97"/>
      <c r="G193" s="96">
        <f t="shared" si="35"/>
        <v>0</v>
      </c>
    </row>
    <row r="194">
      <c r="B194" s="57" t="s">
        <v>383</v>
      </c>
      <c r="C194" s="57" t="s">
        <v>302</v>
      </c>
      <c r="D194" s="57" t="s">
        <v>267</v>
      </c>
      <c r="E194" s="96">
        <v>39704.83</v>
      </c>
      <c r="F194" s="97"/>
      <c r="G194" s="96">
        <f t="shared" si="35"/>
        <v>0</v>
      </c>
    </row>
    <row r="195">
      <c r="B195" s="52" t="s">
        <v>384</v>
      </c>
      <c r="C195" s="52" t="s">
        <v>385</v>
      </c>
      <c r="D195" s="52"/>
      <c r="E195" s="62"/>
      <c r="F195" s="62"/>
      <c r="G195" s="95">
        <f>SUM(G196:G199)</f>
        <v>0</v>
      </c>
    </row>
    <row r="196">
      <c r="B196" s="57" t="s">
        <v>386</v>
      </c>
      <c r="C196" s="57" t="s">
        <v>387</v>
      </c>
      <c r="D196" s="57" t="s">
        <v>200</v>
      </c>
      <c r="E196" s="96">
        <v>793.79</v>
      </c>
      <c r="F196" s="97"/>
      <c r="G196" s="96">
        <f t="shared" ref="G196:G199" si="36">ROUND(E196*F196,2)</f>
        <v>0</v>
      </c>
    </row>
    <row r="197">
      <c r="B197" s="57" t="s">
        <v>388</v>
      </c>
      <c r="C197" s="57" t="s">
        <v>389</v>
      </c>
      <c r="D197" s="57" t="s">
        <v>48</v>
      </c>
      <c r="E197" s="96">
        <v>9071.89</v>
      </c>
      <c r="F197" s="97"/>
      <c r="G197" s="96">
        <f t="shared" si="36"/>
        <v>0</v>
      </c>
    </row>
    <row r="198">
      <c r="B198" s="57" t="s">
        <v>390</v>
      </c>
      <c r="C198" s="57" t="s">
        <v>302</v>
      </c>
      <c r="D198" s="57" t="s">
        <v>267</v>
      </c>
      <c r="E198" s="96">
        <v>49054.36</v>
      </c>
      <c r="F198" s="97"/>
      <c r="G198" s="96">
        <f t="shared" si="36"/>
        <v>0</v>
      </c>
    </row>
    <row r="199">
      <c r="B199" s="57" t="s">
        <v>391</v>
      </c>
      <c r="C199" s="57" t="s">
        <v>392</v>
      </c>
      <c r="D199" s="57" t="s">
        <v>100</v>
      </c>
      <c r="E199" s="96">
        <v>75569.0</v>
      </c>
      <c r="F199" s="97"/>
      <c r="G199" s="96">
        <f t="shared" si="36"/>
        <v>0</v>
      </c>
    </row>
    <row r="200">
      <c r="B200" s="46" t="s">
        <v>393</v>
      </c>
      <c r="C200" s="46" t="s">
        <v>394</v>
      </c>
      <c r="D200" s="46"/>
      <c r="E200" s="62"/>
      <c r="F200" s="62"/>
      <c r="G200" s="94">
        <f>SUM(G201:G203)</f>
        <v>0</v>
      </c>
    </row>
    <row r="201">
      <c r="B201" s="57" t="s">
        <v>395</v>
      </c>
      <c r="C201" s="57" t="s">
        <v>396</v>
      </c>
      <c r="D201" s="57" t="s">
        <v>200</v>
      </c>
      <c r="E201" s="96">
        <v>40.85</v>
      </c>
      <c r="F201" s="97"/>
      <c r="G201" s="96">
        <f t="shared" ref="G201:G203" si="37">ROUND(E201*F201,2)</f>
        <v>0</v>
      </c>
    </row>
    <row r="202">
      <c r="B202" s="57" t="s">
        <v>397</v>
      </c>
      <c r="C202" s="57" t="s">
        <v>398</v>
      </c>
      <c r="D202" s="57" t="s">
        <v>48</v>
      </c>
      <c r="E202" s="96">
        <v>176.37</v>
      </c>
      <c r="F202" s="97"/>
      <c r="G202" s="96">
        <f t="shared" si="37"/>
        <v>0</v>
      </c>
    </row>
    <row r="203">
      <c r="B203" s="57" t="s">
        <v>399</v>
      </c>
      <c r="C203" s="57" t="s">
        <v>266</v>
      </c>
      <c r="D203" s="57" t="s">
        <v>267</v>
      </c>
      <c r="E203" s="96">
        <v>4141.38</v>
      </c>
      <c r="F203" s="97"/>
      <c r="G203" s="96">
        <f t="shared" si="37"/>
        <v>0</v>
      </c>
    </row>
    <row r="204">
      <c r="B204" s="46" t="s">
        <v>400</v>
      </c>
      <c r="C204" s="46" t="s">
        <v>401</v>
      </c>
      <c r="D204" s="46"/>
      <c r="E204" s="62"/>
      <c r="F204" s="62"/>
      <c r="G204" s="94">
        <f>SUM(G205:G207)</f>
        <v>0</v>
      </c>
    </row>
    <row r="205">
      <c r="B205" s="57" t="s">
        <v>402</v>
      </c>
      <c r="C205" s="57" t="s">
        <v>403</v>
      </c>
      <c r="D205" s="57" t="s">
        <v>200</v>
      </c>
      <c r="E205" s="96">
        <v>252.56</v>
      </c>
      <c r="F205" s="97"/>
      <c r="G205" s="96">
        <f t="shared" ref="G205:G207" si="38">ROUND(E205*F205,2)</f>
        <v>0</v>
      </c>
    </row>
    <row r="206">
      <c r="B206" s="57" t="s">
        <v>404</v>
      </c>
      <c r="C206" s="57" t="s">
        <v>405</v>
      </c>
      <c r="D206" s="57" t="s">
        <v>48</v>
      </c>
      <c r="E206" s="96">
        <v>1269.65</v>
      </c>
      <c r="F206" s="97"/>
      <c r="G206" s="96">
        <f t="shared" si="38"/>
        <v>0</v>
      </c>
    </row>
    <row r="207">
      <c r="B207" s="57" t="s">
        <v>406</v>
      </c>
      <c r="C207" s="57" t="s">
        <v>266</v>
      </c>
      <c r="D207" s="57" t="s">
        <v>267</v>
      </c>
      <c r="E207" s="96">
        <v>16207.64</v>
      </c>
      <c r="F207" s="97"/>
      <c r="G207" s="96">
        <f t="shared" si="38"/>
        <v>0</v>
      </c>
    </row>
    <row r="208">
      <c r="B208" s="46" t="s">
        <v>407</v>
      </c>
      <c r="C208" s="46" t="s">
        <v>408</v>
      </c>
      <c r="D208" s="46"/>
      <c r="E208" s="62"/>
      <c r="F208" s="62"/>
      <c r="G208" s="94">
        <f>SUM(G209:G211)</f>
        <v>0</v>
      </c>
    </row>
    <row r="209">
      <c r="B209" s="57" t="s">
        <v>409</v>
      </c>
      <c r="C209" s="57" t="s">
        <v>410</v>
      </c>
      <c r="D209" s="57" t="s">
        <v>200</v>
      </c>
      <c r="E209" s="96">
        <v>130.92</v>
      </c>
      <c r="F209" s="97"/>
      <c r="G209" s="96">
        <f t="shared" ref="G209:G211" si="39">ROUND(E209*F209,2)</f>
        <v>0</v>
      </c>
    </row>
    <row r="210">
      <c r="B210" s="57" t="s">
        <v>411</v>
      </c>
      <c r="C210" s="57" t="s">
        <v>412</v>
      </c>
      <c r="D210" s="57" t="s">
        <v>48</v>
      </c>
      <c r="E210" s="96">
        <v>1666.28</v>
      </c>
      <c r="F210" s="97"/>
      <c r="G210" s="96">
        <f t="shared" si="39"/>
        <v>0</v>
      </c>
    </row>
    <row r="211">
      <c r="B211" s="57" t="s">
        <v>413</v>
      </c>
      <c r="C211" s="57" t="s">
        <v>266</v>
      </c>
      <c r="D211" s="57" t="s">
        <v>267</v>
      </c>
      <c r="E211" s="96">
        <v>8294.58</v>
      </c>
      <c r="F211" s="97"/>
      <c r="G211" s="96">
        <f t="shared" si="39"/>
        <v>0</v>
      </c>
    </row>
    <row r="212">
      <c r="B212" s="46" t="s">
        <v>414</v>
      </c>
      <c r="C212" s="46" t="s">
        <v>415</v>
      </c>
      <c r="D212" s="46"/>
      <c r="E212" s="62"/>
      <c r="F212" s="62"/>
      <c r="G212" s="94">
        <f>SUM(G213:G215)</f>
        <v>0</v>
      </c>
    </row>
    <row r="213">
      <c r="B213" s="57" t="s">
        <v>416</v>
      </c>
      <c r="C213" s="57" t="s">
        <v>417</v>
      </c>
      <c r="D213" s="57" t="s">
        <v>200</v>
      </c>
      <c r="E213" s="96">
        <v>44.9</v>
      </c>
      <c r="F213" s="97"/>
      <c r="G213" s="96">
        <f t="shared" ref="G213:G215" si="40">ROUND(E213*F213,2)</f>
        <v>0</v>
      </c>
    </row>
    <row r="214">
      <c r="B214" s="57" t="s">
        <v>418</v>
      </c>
      <c r="C214" s="57" t="s">
        <v>419</v>
      </c>
      <c r="D214" s="57" t="s">
        <v>48</v>
      </c>
      <c r="E214" s="96">
        <v>598.65</v>
      </c>
      <c r="F214" s="97"/>
      <c r="G214" s="96">
        <f t="shared" si="40"/>
        <v>0</v>
      </c>
    </row>
    <row r="215">
      <c r="B215" s="57" t="s">
        <v>420</v>
      </c>
      <c r="C215" s="57" t="s">
        <v>266</v>
      </c>
      <c r="D215" s="57" t="s">
        <v>267</v>
      </c>
      <c r="E215" s="96">
        <v>1855.09</v>
      </c>
      <c r="F215" s="97"/>
      <c r="G215" s="96">
        <f t="shared" si="40"/>
        <v>0</v>
      </c>
    </row>
    <row r="216">
      <c r="B216" s="46" t="s">
        <v>421</v>
      </c>
      <c r="C216" s="46" t="s">
        <v>422</v>
      </c>
      <c r="D216" s="46"/>
      <c r="E216" s="62"/>
      <c r="F216" s="62"/>
      <c r="G216" s="94">
        <f>SUM(G217:G219)</f>
        <v>0</v>
      </c>
    </row>
    <row r="217">
      <c r="B217" s="57" t="s">
        <v>423</v>
      </c>
      <c r="C217" s="57" t="s">
        <v>424</v>
      </c>
      <c r="D217" s="57" t="s">
        <v>200</v>
      </c>
      <c r="E217" s="96">
        <v>13.8</v>
      </c>
      <c r="F217" s="97"/>
      <c r="G217" s="96">
        <f t="shared" ref="G217:G219" si="41">ROUND(E217*F217,2)</f>
        <v>0</v>
      </c>
    </row>
    <row r="218">
      <c r="B218" s="57" t="s">
        <v>425</v>
      </c>
      <c r="C218" s="57" t="s">
        <v>426</v>
      </c>
      <c r="D218" s="57" t="s">
        <v>48</v>
      </c>
      <c r="E218" s="96">
        <v>98.14</v>
      </c>
      <c r="F218" s="97"/>
      <c r="G218" s="96">
        <f t="shared" si="41"/>
        <v>0</v>
      </c>
    </row>
    <row r="219">
      <c r="B219" s="57" t="s">
        <v>427</v>
      </c>
      <c r="C219" s="57" t="s">
        <v>266</v>
      </c>
      <c r="D219" s="57" t="s">
        <v>267</v>
      </c>
      <c r="E219" s="96">
        <v>836.2</v>
      </c>
      <c r="F219" s="97"/>
      <c r="G219" s="96">
        <f t="shared" si="41"/>
        <v>0</v>
      </c>
    </row>
    <row r="220">
      <c r="B220" s="46" t="s">
        <v>428</v>
      </c>
      <c r="C220" s="46" t="s">
        <v>429</v>
      </c>
      <c r="D220" s="46"/>
      <c r="E220" s="62"/>
      <c r="F220" s="62"/>
      <c r="G220" s="94">
        <f>SUM(G221:G223)</f>
        <v>0</v>
      </c>
    </row>
    <row r="221">
      <c r="B221" s="57" t="s">
        <v>430</v>
      </c>
      <c r="C221" s="57" t="s">
        <v>431</v>
      </c>
      <c r="D221" s="57" t="s">
        <v>200</v>
      </c>
      <c r="E221" s="96">
        <v>155.51</v>
      </c>
      <c r="F221" s="97"/>
      <c r="G221" s="96">
        <f t="shared" ref="G221:G223" si="42">ROUND(E221*F221,2)</f>
        <v>0</v>
      </c>
    </row>
    <row r="222">
      <c r="B222" s="57" t="s">
        <v>432</v>
      </c>
      <c r="C222" s="57" t="s">
        <v>433</v>
      </c>
      <c r="D222" s="57" t="s">
        <v>48</v>
      </c>
      <c r="E222" s="96">
        <v>532.17</v>
      </c>
      <c r="F222" s="97"/>
      <c r="G222" s="96">
        <f t="shared" si="42"/>
        <v>0</v>
      </c>
    </row>
    <row r="223">
      <c r="B223" s="57" t="s">
        <v>434</v>
      </c>
      <c r="C223" s="57" t="s">
        <v>266</v>
      </c>
      <c r="D223" s="57" t="s">
        <v>267</v>
      </c>
      <c r="E223" s="96">
        <v>27040.3</v>
      </c>
      <c r="F223" s="97"/>
      <c r="G223" s="96">
        <f t="shared" si="42"/>
        <v>0</v>
      </c>
    </row>
    <row r="224">
      <c r="B224" s="46" t="s">
        <v>435</v>
      </c>
      <c r="C224" s="46" t="s">
        <v>436</v>
      </c>
      <c r="D224" s="46"/>
      <c r="E224" s="62"/>
      <c r="F224" s="62"/>
      <c r="G224" s="94">
        <f>SUM(G225:G227)</f>
        <v>0</v>
      </c>
    </row>
    <row r="225">
      <c r="B225" s="57" t="s">
        <v>437</v>
      </c>
      <c r="C225" s="57" t="s">
        <v>438</v>
      </c>
      <c r="D225" s="57" t="s">
        <v>200</v>
      </c>
      <c r="E225" s="96">
        <v>148.28</v>
      </c>
      <c r="F225" s="97"/>
      <c r="G225" s="96">
        <f t="shared" ref="G225:G227" si="43">ROUND(E225*F225,2)</f>
        <v>0</v>
      </c>
    </row>
    <row r="226">
      <c r="B226" s="57" t="s">
        <v>439</v>
      </c>
      <c r="C226" s="57" t="s">
        <v>440</v>
      </c>
      <c r="D226" s="57" t="s">
        <v>48</v>
      </c>
      <c r="E226" s="96">
        <v>456.25</v>
      </c>
      <c r="F226" s="97"/>
      <c r="G226" s="96">
        <f t="shared" si="43"/>
        <v>0</v>
      </c>
    </row>
    <row r="227">
      <c r="B227" s="57" t="s">
        <v>441</v>
      </c>
      <c r="C227" s="57" t="s">
        <v>266</v>
      </c>
      <c r="D227" s="57" t="s">
        <v>267</v>
      </c>
      <c r="E227" s="96">
        <v>29966.71</v>
      </c>
      <c r="F227" s="97"/>
      <c r="G227" s="96">
        <f t="shared" si="43"/>
        <v>0</v>
      </c>
    </row>
    <row r="228">
      <c r="B228" s="46" t="s">
        <v>442</v>
      </c>
      <c r="C228" s="46" t="s">
        <v>443</v>
      </c>
      <c r="D228" s="46"/>
      <c r="E228" s="62"/>
      <c r="F228" s="62"/>
      <c r="G228" s="94">
        <f>SUM(G229:G231)</f>
        <v>0</v>
      </c>
    </row>
    <row r="229">
      <c r="B229" s="57" t="s">
        <v>444</v>
      </c>
      <c r="C229" s="57" t="s">
        <v>445</v>
      </c>
      <c r="D229" s="57" t="s">
        <v>200</v>
      </c>
      <c r="E229" s="96">
        <v>37.2</v>
      </c>
      <c r="F229" s="97"/>
      <c r="G229" s="96">
        <f t="shared" ref="G229:G231" si="44">ROUND(E229*F229,2)</f>
        <v>0</v>
      </c>
    </row>
    <row r="230">
      <c r="B230" s="57" t="s">
        <v>446</v>
      </c>
      <c r="C230" s="57" t="s">
        <v>447</v>
      </c>
      <c r="D230" s="57" t="s">
        <v>48</v>
      </c>
      <c r="E230" s="96">
        <v>25.4</v>
      </c>
      <c r="F230" s="97"/>
      <c r="G230" s="96">
        <f t="shared" si="44"/>
        <v>0</v>
      </c>
    </row>
    <row r="231">
      <c r="B231" s="57" t="s">
        <v>448</v>
      </c>
      <c r="C231" s="57" t="s">
        <v>266</v>
      </c>
      <c r="D231" s="57" t="s">
        <v>267</v>
      </c>
      <c r="E231" s="96">
        <v>1242.86</v>
      </c>
      <c r="F231" s="97"/>
      <c r="G231" s="96">
        <f t="shared" si="44"/>
        <v>0</v>
      </c>
    </row>
    <row r="232">
      <c r="B232" s="46" t="s">
        <v>449</v>
      </c>
      <c r="C232" s="46" t="s">
        <v>450</v>
      </c>
      <c r="D232" s="46"/>
      <c r="E232" s="62"/>
      <c r="F232" s="62"/>
      <c r="G232" s="94">
        <f>SUM(G233:G235)</f>
        <v>0</v>
      </c>
    </row>
    <row r="233">
      <c r="B233" s="57" t="s">
        <v>451</v>
      </c>
      <c r="C233" s="57" t="s">
        <v>452</v>
      </c>
      <c r="D233" s="57" t="s">
        <v>200</v>
      </c>
      <c r="E233" s="96">
        <v>20.73</v>
      </c>
      <c r="F233" s="97"/>
      <c r="G233" s="96">
        <f t="shared" ref="G233:G235" si="45">ROUND(E233*F233,2)</f>
        <v>0</v>
      </c>
    </row>
    <row r="234">
      <c r="B234" s="57" t="s">
        <v>453</v>
      </c>
      <c r="C234" s="57" t="s">
        <v>454</v>
      </c>
      <c r="D234" s="57" t="s">
        <v>48</v>
      </c>
      <c r="E234" s="96">
        <v>155.08</v>
      </c>
      <c r="F234" s="97"/>
      <c r="G234" s="96">
        <f t="shared" si="45"/>
        <v>0</v>
      </c>
    </row>
    <row r="235">
      <c r="B235" s="57" t="s">
        <v>455</v>
      </c>
      <c r="C235" s="57" t="s">
        <v>266</v>
      </c>
      <c r="D235" s="57" t="s">
        <v>267</v>
      </c>
      <c r="E235" s="96">
        <v>1283.12</v>
      </c>
      <c r="F235" s="97"/>
      <c r="G235" s="96">
        <f t="shared" si="45"/>
        <v>0</v>
      </c>
    </row>
    <row r="236">
      <c r="B236" s="46" t="s">
        <v>456</v>
      </c>
      <c r="C236" s="46" t="s">
        <v>457</v>
      </c>
      <c r="D236" s="46"/>
      <c r="E236" s="62"/>
      <c r="F236" s="62"/>
      <c r="G236" s="94">
        <f>SUM(G237:G239)</f>
        <v>0</v>
      </c>
    </row>
    <row r="237">
      <c r="B237" s="57" t="s">
        <v>458</v>
      </c>
      <c r="C237" s="57" t="s">
        <v>459</v>
      </c>
      <c r="D237" s="57" t="s">
        <v>200</v>
      </c>
      <c r="E237" s="96">
        <v>2.12</v>
      </c>
      <c r="F237" s="97"/>
      <c r="G237" s="96">
        <f t="shared" ref="G237:G239" si="46">ROUND(E237*F237,2)</f>
        <v>0</v>
      </c>
    </row>
    <row r="238">
      <c r="B238" s="57" t="s">
        <v>460</v>
      </c>
      <c r="C238" s="57" t="s">
        <v>461</v>
      </c>
      <c r="D238" s="57" t="s">
        <v>48</v>
      </c>
      <c r="E238" s="96">
        <v>23.09</v>
      </c>
      <c r="F238" s="97"/>
      <c r="G238" s="96">
        <f t="shared" si="46"/>
        <v>0</v>
      </c>
    </row>
    <row r="239">
      <c r="B239" s="57" t="s">
        <v>462</v>
      </c>
      <c r="C239" s="57" t="s">
        <v>266</v>
      </c>
      <c r="D239" s="57" t="s">
        <v>267</v>
      </c>
      <c r="E239" s="96">
        <v>69.98</v>
      </c>
      <c r="F239" s="97"/>
      <c r="G239" s="96">
        <f t="shared" si="46"/>
        <v>0</v>
      </c>
    </row>
    <row r="240">
      <c r="B240" s="46" t="s">
        <v>463</v>
      </c>
      <c r="C240" s="46" t="s">
        <v>464</v>
      </c>
      <c r="D240" s="46"/>
      <c r="E240" s="62"/>
      <c r="F240" s="62"/>
      <c r="G240" s="94">
        <f>SUM(G241:G243)</f>
        <v>0</v>
      </c>
    </row>
    <row r="241">
      <c r="B241" s="57" t="s">
        <v>465</v>
      </c>
      <c r="C241" s="57" t="s">
        <v>466</v>
      </c>
      <c r="D241" s="57" t="s">
        <v>200</v>
      </c>
      <c r="E241" s="96">
        <v>1.73</v>
      </c>
      <c r="F241" s="97"/>
      <c r="G241" s="96">
        <f t="shared" ref="G241:G243" si="47">ROUND(E241*F241,2)</f>
        <v>0</v>
      </c>
    </row>
    <row r="242">
      <c r="B242" s="57" t="s">
        <v>467</v>
      </c>
      <c r="C242" s="57" t="s">
        <v>468</v>
      </c>
      <c r="D242" s="57" t="s">
        <v>48</v>
      </c>
      <c r="E242" s="96">
        <v>20.13</v>
      </c>
      <c r="F242" s="97"/>
      <c r="G242" s="96">
        <f t="shared" si="47"/>
        <v>0</v>
      </c>
    </row>
    <row r="243">
      <c r="B243" s="57" t="s">
        <v>469</v>
      </c>
      <c r="C243" s="57" t="s">
        <v>266</v>
      </c>
      <c r="D243" s="57" t="s">
        <v>267</v>
      </c>
      <c r="E243" s="96">
        <v>63.44</v>
      </c>
      <c r="F243" s="97"/>
      <c r="G243" s="96">
        <f t="shared" si="47"/>
        <v>0</v>
      </c>
    </row>
    <row r="244">
      <c r="B244" s="46" t="s">
        <v>470</v>
      </c>
      <c r="C244" s="46" t="s">
        <v>471</v>
      </c>
      <c r="D244" s="46"/>
      <c r="E244" s="62"/>
      <c r="F244" s="62"/>
      <c r="G244" s="94">
        <f>SUM(G245:G247)</f>
        <v>0</v>
      </c>
    </row>
    <row r="245">
      <c r="B245" s="57" t="s">
        <v>472</v>
      </c>
      <c r="C245" s="57" t="s">
        <v>473</v>
      </c>
      <c r="D245" s="57" t="s">
        <v>200</v>
      </c>
      <c r="E245" s="96">
        <v>2.03</v>
      </c>
      <c r="F245" s="97"/>
      <c r="G245" s="96">
        <f t="shared" ref="G245:G247" si="48">ROUND(E245*F245,2)</f>
        <v>0</v>
      </c>
    </row>
    <row r="246">
      <c r="B246" s="57" t="s">
        <v>474</v>
      </c>
      <c r="C246" s="57" t="s">
        <v>475</v>
      </c>
      <c r="D246" s="57" t="s">
        <v>48</v>
      </c>
      <c r="E246" s="96">
        <v>23.53</v>
      </c>
      <c r="F246" s="97"/>
      <c r="G246" s="96">
        <f t="shared" si="48"/>
        <v>0</v>
      </c>
    </row>
    <row r="247">
      <c r="B247" s="57" t="s">
        <v>476</v>
      </c>
      <c r="C247" s="57" t="s">
        <v>266</v>
      </c>
      <c r="D247" s="57" t="s">
        <v>267</v>
      </c>
      <c r="E247" s="96">
        <v>61.67</v>
      </c>
      <c r="F247" s="97"/>
      <c r="G247" s="96">
        <f t="shared" si="48"/>
        <v>0</v>
      </c>
    </row>
    <row r="248">
      <c r="B248" s="46" t="s">
        <v>477</v>
      </c>
      <c r="C248" s="46" t="s">
        <v>478</v>
      </c>
      <c r="D248" s="46"/>
      <c r="E248" s="62"/>
      <c r="F248" s="62"/>
      <c r="G248" s="94">
        <f>SUM(G249:G251)</f>
        <v>0</v>
      </c>
    </row>
    <row r="249">
      <c r="B249" s="57" t="s">
        <v>479</v>
      </c>
      <c r="C249" s="57" t="s">
        <v>480</v>
      </c>
      <c r="D249" s="57" t="s">
        <v>200</v>
      </c>
      <c r="E249" s="96">
        <v>4.54</v>
      </c>
      <c r="F249" s="97"/>
      <c r="G249" s="96">
        <f t="shared" ref="G249:G251" si="49">ROUND(E249*F249,2)</f>
        <v>0</v>
      </c>
    </row>
    <row r="250">
      <c r="B250" s="57" t="s">
        <v>481</v>
      </c>
      <c r="C250" s="57" t="s">
        <v>482</v>
      </c>
      <c r="D250" s="57" t="s">
        <v>48</v>
      </c>
      <c r="E250" s="96">
        <v>59.35</v>
      </c>
      <c r="F250" s="97"/>
      <c r="G250" s="96">
        <f t="shared" si="49"/>
        <v>0</v>
      </c>
    </row>
    <row r="251">
      <c r="B251" s="57" t="s">
        <v>483</v>
      </c>
      <c r="C251" s="57" t="s">
        <v>266</v>
      </c>
      <c r="D251" s="57" t="s">
        <v>267</v>
      </c>
      <c r="E251" s="96">
        <v>195.23</v>
      </c>
      <c r="F251" s="97"/>
      <c r="G251" s="96">
        <f t="shared" si="49"/>
        <v>0</v>
      </c>
    </row>
    <row r="252">
      <c r="B252" s="46" t="s">
        <v>484</v>
      </c>
      <c r="C252" s="46" t="s">
        <v>485</v>
      </c>
      <c r="D252" s="46"/>
      <c r="E252" s="62"/>
      <c r="F252" s="62"/>
      <c r="G252" s="94">
        <f>SUM(G253:G255)</f>
        <v>0</v>
      </c>
    </row>
    <row r="253">
      <c r="B253" s="57" t="s">
        <v>486</v>
      </c>
      <c r="C253" s="57" t="s">
        <v>487</v>
      </c>
      <c r="D253" s="57" t="s">
        <v>200</v>
      </c>
      <c r="E253" s="96">
        <v>20.06</v>
      </c>
      <c r="F253" s="97"/>
      <c r="G253" s="96">
        <f t="shared" ref="G253:G255" si="50">ROUND(E253*F253,2)</f>
        <v>0</v>
      </c>
    </row>
    <row r="254">
      <c r="B254" s="57" t="s">
        <v>488</v>
      </c>
      <c r="C254" s="57" t="s">
        <v>489</v>
      </c>
      <c r="D254" s="57" t="s">
        <v>48</v>
      </c>
      <c r="E254" s="96">
        <v>177.31</v>
      </c>
      <c r="F254" s="97"/>
      <c r="G254" s="96">
        <f t="shared" si="50"/>
        <v>0</v>
      </c>
    </row>
    <row r="255">
      <c r="B255" s="57" t="s">
        <v>490</v>
      </c>
      <c r="C255" s="57" t="s">
        <v>266</v>
      </c>
      <c r="D255" s="57" t="s">
        <v>267</v>
      </c>
      <c r="E255" s="96">
        <v>130.37</v>
      </c>
      <c r="F255" s="97"/>
      <c r="G255" s="96">
        <f t="shared" si="50"/>
        <v>0</v>
      </c>
    </row>
    <row r="256">
      <c r="B256" s="46" t="s">
        <v>491</v>
      </c>
      <c r="C256" s="46" t="s">
        <v>492</v>
      </c>
      <c r="D256" s="46"/>
      <c r="E256" s="62"/>
      <c r="F256" s="62"/>
      <c r="G256" s="94">
        <f>SUM(G257:G259)</f>
        <v>0</v>
      </c>
    </row>
    <row r="257">
      <c r="B257" s="57" t="s">
        <v>493</v>
      </c>
      <c r="C257" s="57" t="s">
        <v>494</v>
      </c>
      <c r="D257" s="57" t="s">
        <v>200</v>
      </c>
      <c r="E257" s="96">
        <v>10.08</v>
      </c>
      <c r="F257" s="97"/>
      <c r="G257" s="96">
        <f t="shared" ref="G257:G259" si="51">ROUND(E257*F257,2)</f>
        <v>0</v>
      </c>
    </row>
    <row r="258">
      <c r="B258" s="57" t="s">
        <v>495</v>
      </c>
      <c r="C258" s="57" t="s">
        <v>496</v>
      </c>
      <c r="D258" s="57" t="s">
        <v>48</v>
      </c>
      <c r="E258" s="96">
        <v>11.84</v>
      </c>
      <c r="F258" s="97"/>
      <c r="G258" s="96">
        <f t="shared" si="51"/>
        <v>0</v>
      </c>
    </row>
    <row r="259">
      <c r="B259" s="57" t="s">
        <v>497</v>
      </c>
      <c r="C259" s="57" t="s">
        <v>266</v>
      </c>
      <c r="D259" s="57" t="s">
        <v>267</v>
      </c>
      <c r="E259" s="96">
        <v>329.31</v>
      </c>
      <c r="F259" s="97"/>
      <c r="G259" s="96">
        <f t="shared" si="51"/>
        <v>0</v>
      </c>
    </row>
    <row r="260">
      <c r="B260" s="46" t="s">
        <v>498</v>
      </c>
      <c r="C260" s="46" t="s">
        <v>499</v>
      </c>
      <c r="D260" s="46"/>
      <c r="E260" s="62"/>
      <c r="F260" s="62"/>
      <c r="G260" s="94">
        <f>SUM(G261:G263)</f>
        <v>0</v>
      </c>
    </row>
    <row r="261">
      <c r="B261" s="57" t="s">
        <v>500</v>
      </c>
      <c r="C261" s="57" t="s">
        <v>501</v>
      </c>
      <c r="D261" s="57" t="s">
        <v>200</v>
      </c>
      <c r="E261" s="96">
        <v>37.02</v>
      </c>
      <c r="F261" s="97"/>
      <c r="G261" s="96">
        <f t="shared" ref="G261:G263" si="52">ROUND(E261*F261,2)</f>
        <v>0</v>
      </c>
    </row>
    <row r="262">
      <c r="B262" s="57" t="s">
        <v>502</v>
      </c>
      <c r="C262" s="57" t="s">
        <v>503</v>
      </c>
      <c r="D262" s="57" t="s">
        <v>48</v>
      </c>
      <c r="E262" s="96">
        <v>600.82</v>
      </c>
      <c r="F262" s="97"/>
      <c r="G262" s="96">
        <f t="shared" si="52"/>
        <v>0</v>
      </c>
    </row>
    <row r="263">
      <c r="B263" s="57" t="s">
        <v>504</v>
      </c>
      <c r="C263" s="57" t="s">
        <v>266</v>
      </c>
      <c r="D263" s="57" t="s">
        <v>267</v>
      </c>
      <c r="E263" s="96">
        <v>1333.11</v>
      </c>
      <c r="F263" s="97"/>
      <c r="G263" s="96">
        <f t="shared" si="52"/>
        <v>0</v>
      </c>
    </row>
    <row r="264">
      <c r="B264" s="46" t="s">
        <v>505</v>
      </c>
      <c r="C264" s="46" t="s">
        <v>506</v>
      </c>
      <c r="D264" s="46"/>
      <c r="E264" s="62"/>
      <c r="F264" s="62"/>
      <c r="G264" s="94">
        <f>SUM(G265:G267)</f>
        <v>0</v>
      </c>
    </row>
    <row r="265">
      <c r="B265" s="57" t="s">
        <v>507</v>
      </c>
      <c r="C265" s="57" t="s">
        <v>508</v>
      </c>
      <c r="D265" s="57" t="s">
        <v>200</v>
      </c>
      <c r="E265" s="96">
        <v>0.38</v>
      </c>
      <c r="F265" s="97"/>
      <c r="G265" s="96">
        <f t="shared" ref="G265:G267" si="53">ROUND(E265*F265,2)</f>
        <v>0</v>
      </c>
    </row>
    <row r="266">
      <c r="B266" s="57" t="s">
        <v>509</v>
      </c>
      <c r="C266" s="57" t="s">
        <v>510</v>
      </c>
      <c r="D266" s="57" t="s">
        <v>48</v>
      </c>
      <c r="E266" s="96">
        <v>5.61</v>
      </c>
      <c r="F266" s="97"/>
      <c r="G266" s="96">
        <f t="shared" si="53"/>
        <v>0</v>
      </c>
    </row>
    <row r="267">
      <c r="B267" s="57" t="s">
        <v>511</v>
      </c>
      <c r="C267" s="57" t="s">
        <v>266</v>
      </c>
      <c r="D267" s="57" t="s">
        <v>267</v>
      </c>
      <c r="E267" s="96">
        <v>47.65</v>
      </c>
      <c r="F267" s="97"/>
      <c r="G267" s="96">
        <f t="shared" si="53"/>
        <v>0</v>
      </c>
    </row>
    <row r="268">
      <c r="B268" s="40" t="s">
        <v>512</v>
      </c>
      <c r="C268" s="40" t="s">
        <v>513</v>
      </c>
      <c r="D268" s="40"/>
      <c r="E268" s="62"/>
      <c r="F268" s="62"/>
      <c r="G268" s="93">
        <f>SUM(G269:G276)</f>
        <v>0</v>
      </c>
    </row>
    <row r="269">
      <c r="B269" s="57" t="s">
        <v>514</v>
      </c>
      <c r="C269" s="57" t="s">
        <v>515</v>
      </c>
      <c r="D269" s="57" t="s">
        <v>48</v>
      </c>
      <c r="E269" s="96">
        <v>26.73</v>
      </c>
      <c r="F269" s="97"/>
      <c r="G269" s="96">
        <f t="shared" ref="G269:G276" si="54">ROUND(E269*F269,2)</f>
        <v>0</v>
      </c>
    </row>
    <row r="270">
      <c r="B270" s="57" t="s">
        <v>516</v>
      </c>
      <c r="C270" s="57" t="s">
        <v>517</v>
      </c>
      <c r="D270" s="57" t="s">
        <v>48</v>
      </c>
      <c r="E270" s="96">
        <v>60.38</v>
      </c>
      <c r="F270" s="97"/>
      <c r="G270" s="96">
        <f t="shared" si="54"/>
        <v>0</v>
      </c>
    </row>
    <row r="271">
      <c r="B271" s="57" t="s">
        <v>518</v>
      </c>
      <c r="C271" s="57" t="s">
        <v>519</v>
      </c>
      <c r="D271" s="57" t="s">
        <v>48</v>
      </c>
      <c r="E271" s="96">
        <v>76.8</v>
      </c>
      <c r="F271" s="97"/>
      <c r="G271" s="96">
        <f t="shared" si="54"/>
        <v>0</v>
      </c>
    </row>
    <row r="272">
      <c r="B272" s="57" t="s">
        <v>520</v>
      </c>
      <c r="C272" s="57" t="s">
        <v>521</v>
      </c>
      <c r="D272" s="57" t="s">
        <v>48</v>
      </c>
      <c r="E272" s="96">
        <v>684.43</v>
      </c>
      <c r="F272" s="97"/>
      <c r="G272" s="96">
        <f t="shared" si="54"/>
        <v>0</v>
      </c>
    </row>
    <row r="273">
      <c r="B273" s="57" t="s">
        <v>522</v>
      </c>
      <c r="C273" s="57" t="s">
        <v>523</v>
      </c>
      <c r="D273" s="57" t="s">
        <v>122</v>
      </c>
      <c r="E273" s="96">
        <v>912.64</v>
      </c>
      <c r="F273" s="97"/>
      <c r="G273" s="96">
        <f t="shared" si="54"/>
        <v>0</v>
      </c>
    </row>
    <row r="274">
      <c r="B274" s="57" t="s">
        <v>524</v>
      </c>
      <c r="C274" s="57" t="s">
        <v>525</v>
      </c>
      <c r="D274" s="57" t="s">
        <v>122</v>
      </c>
      <c r="E274" s="96">
        <v>1995.57</v>
      </c>
      <c r="F274" s="97"/>
      <c r="G274" s="96">
        <f t="shared" si="54"/>
        <v>0</v>
      </c>
    </row>
    <row r="275">
      <c r="B275" s="57" t="s">
        <v>526</v>
      </c>
      <c r="C275" s="57" t="s">
        <v>527</v>
      </c>
      <c r="D275" s="57" t="s">
        <v>122</v>
      </c>
      <c r="E275" s="96">
        <v>109.15</v>
      </c>
      <c r="F275" s="97"/>
      <c r="G275" s="96">
        <f t="shared" si="54"/>
        <v>0</v>
      </c>
    </row>
    <row r="276">
      <c r="B276" s="57" t="s">
        <v>528</v>
      </c>
      <c r="C276" s="57" t="s">
        <v>529</v>
      </c>
      <c r="D276" s="57" t="s">
        <v>100</v>
      </c>
      <c r="E276" s="96">
        <v>1893.0</v>
      </c>
      <c r="F276" s="97"/>
      <c r="G276" s="96">
        <f t="shared" si="54"/>
        <v>0</v>
      </c>
    </row>
    <row r="277">
      <c r="B277" s="40" t="s">
        <v>530</v>
      </c>
      <c r="C277" s="40" t="s">
        <v>531</v>
      </c>
      <c r="D277" s="40"/>
      <c r="E277" s="62"/>
      <c r="F277" s="62"/>
      <c r="G277" s="93">
        <f>G278</f>
        <v>0</v>
      </c>
    </row>
    <row r="278">
      <c r="B278" s="57" t="s">
        <v>532</v>
      </c>
      <c r="C278" s="57" t="s">
        <v>533</v>
      </c>
      <c r="D278" s="57" t="s">
        <v>146</v>
      </c>
      <c r="E278" s="96">
        <v>1.0</v>
      </c>
      <c r="F278" s="97"/>
      <c r="G278" s="96">
        <f>ROUND(E278*F278,2)</f>
        <v>0</v>
      </c>
    </row>
    <row r="279">
      <c r="B279" s="40" t="s">
        <v>534</v>
      </c>
      <c r="C279" s="40" t="s">
        <v>535</v>
      </c>
      <c r="D279" s="40"/>
      <c r="E279" s="62"/>
      <c r="F279" s="62"/>
      <c r="G279" s="93">
        <f>SUM(G280:G281)</f>
        <v>0</v>
      </c>
    </row>
    <row r="280">
      <c r="B280" s="57" t="s">
        <v>536</v>
      </c>
      <c r="C280" s="57" t="s">
        <v>537</v>
      </c>
      <c r="D280" s="57" t="s">
        <v>100</v>
      </c>
      <c r="E280" s="96">
        <v>104.0</v>
      </c>
      <c r="F280" s="97"/>
      <c r="G280" s="96">
        <f t="shared" ref="G280:G281" si="55">ROUND(E280*F280,2)</f>
        <v>0</v>
      </c>
    </row>
    <row r="281">
      <c r="B281" s="57" t="s">
        <v>538</v>
      </c>
      <c r="C281" s="57" t="s">
        <v>539</v>
      </c>
      <c r="D281" s="57" t="s">
        <v>100</v>
      </c>
      <c r="E281" s="96">
        <v>15.0</v>
      </c>
      <c r="F281" s="97"/>
      <c r="G281" s="96">
        <f t="shared" si="55"/>
        <v>0</v>
      </c>
    </row>
    <row r="282">
      <c r="B282" s="40" t="s">
        <v>540</v>
      </c>
      <c r="C282" s="40" t="s">
        <v>541</v>
      </c>
      <c r="D282" s="40"/>
      <c r="E282" s="62"/>
      <c r="F282" s="62"/>
      <c r="G282" s="93">
        <f>SUM(G283:G287)</f>
        <v>0</v>
      </c>
    </row>
    <row r="283">
      <c r="B283" s="57" t="s">
        <v>542</v>
      </c>
      <c r="C283" s="57" t="s">
        <v>543</v>
      </c>
      <c r="D283" s="57" t="s">
        <v>267</v>
      </c>
      <c r="E283" s="96">
        <v>7181.63</v>
      </c>
      <c r="F283" s="97"/>
      <c r="G283" s="96">
        <f t="shared" ref="G283:G287" si="56">ROUND(E283*F283,2)</f>
        <v>0</v>
      </c>
    </row>
    <row r="284">
      <c r="B284" s="57" t="s">
        <v>544</v>
      </c>
      <c r="C284" s="57" t="s">
        <v>545</v>
      </c>
      <c r="D284" s="57" t="s">
        <v>267</v>
      </c>
      <c r="E284" s="96">
        <v>31529.97</v>
      </c>
      <c r="F284" s="97"/>
      <c r="G284" s="96">
        <f t="shared" si="56"/>
        <v>0</v>
      </c>
    </row>
    <row r="285">
      <c r="B285" s="57" t="s">
        <v>546</v>
      </c>
      <c r="C285" s="57" t="s">
        <v>547</v>
      </c>
      <c r="D285" s="57" t="s">
        <v>267</v>
      </c>
      <c r="E285" s="96">
        <v>4170.31</v>
      </c>
      <c r="F285" s="97"/>
      <c r="G285" s="96">
        <f t="shared" si="56"/>
        <v>0</v>
      </c>
    </row>
    <row r="286">
      <c r="B286" s="57" t="s">
        <v>548</v>
      </c>
      <c r="C286" s="57" t="s">
        <v>549</v>
      </c>
      <c r="D286" s="57" t="s">
        <v>267</v>
      </c>
      <c r="E286" s="96">
        <v>41594.83</v>
      </c>
      <c r="F286" s="97"/>
      <c r="G286" s="96">
        <f t="shared" si="56"/>
        <v>0</v>
      </c>
    </row>
    <row r="287">
      <c r="B287" s="57" t="s">
        <v>550</v>
      </c>
      <c r="C287" s="57" t="s">
        <v>551</v>
      </c>
      <c r="D287" s="57" t="s">
        <v>267</v>
      </c>
      <c r="E287" s="96">
        <v>1824.24</v>
      </c>
      <c r="F287" s="97"/>
      <c r="G287" s="96">
        <f t="shared" si="56"/>
        <v>0</v>
      </c>
    </row>
    <row r="288">
      <c r="B288" s="40" t="s">
        <v>552</v>
      </c>
      <c r="C288" s="40" t="s">
        <v>553</v>
      </c>
      <c r="D288" s="40"/>
      <c r="E288" s="62"/>
      <c r="F288" s="62"/>
      <c r="G288" s="93">
        <f>G289+G292+G294+G298</f>
        <v>0</v>
      </c>
    </row>
    <row r="289">
      <c r="B289" s="46" t="s">
        <v>554</v>
      </c>
      <c r="C289" s="46" t="s">
        <v>555</v>
      </c>
      <c r="D289" s="46"/>
      <c r="E289" s="62"/>
      <c r="F289" s="62"/>
      <c r="G289" s="94">
        <f>SUM(G290:G291)</f>
        <v>0</v>
      </c>
    </row>
    <row r="290">
      <c r="B290" s="57" t="s">
        <v>556</v>
      </c>
      <c r="C290" s="57" t="s">
        <v>557</v>
      </c>
      <c r="D290" s="57" t="s">
        <v>200</v>
      </c>
      <c r="E290" s="96">
        <v>996.02</v>
      </c>
      <c r="F290" s="97"/>
      <c r="G290" s="96">
        <f t="shared" ref="G290:G291" si="57">ROUND(E290*F290,2)</f>
        <v>0</v>
      </c>
    </row>
    <row r="291">
      <c r="B291" s="57" t="s">
        <v>558</v>
      </c>
      <c r="C291" s="57" t="s">
        <v>559</v>
      </c>
      <c r="D291" s="57" t="s">
        <v>48</v>
      </c>
      <c r="E291" s="96">
        <v>2845.77</v>
      </c>
      <c r="F291" s="97"/>
      <c r="G291" s="96">
        <f t="shared" si="57"/>
        <v>0</v>
      </c>
    </row>
    <row r="292">
      <c r="B292" s="46" t="s">
        <v>560</v>
      </c>
      <c r="C292" s="46" t="s">
        <v>561</v>
      </c>
      <c r="D292" s="46"/>
      <c r="E292" s="62"/>
      <c r="F292" s="62"/>
      <c r="G292" s="94">
        <f>G293</f>
        <v>0</v>
      </c>
    </row>
    <row r="293">
      <c r="B293" s="57" t="s">
        <v>562</v>
      </c>
      <c r="C293" s="57" t="s">
        <v>563</v>
      </c>
      <c r="D293" s="57" t="s">
        <v>48</v>
      </c>
      <c r="E293" s="96">
        <v>2845.77</v>
      </c>
      <c r="F293" s="97"/>
      <c r="G293" s="96">
        <f>ROUND(E293*F293,2)</f>
        <v>0</v>
      </c>
    </row>
    <row r="294">
      <c r="B294" s="46" t="s">
        <v>564</v>
      </c>
      <c r="C294" s="46" t="s">
        <v>565</v>
      </c>
      <c r="D294" s="46"/>
      <c r="E294" s="62"/>
      <c r="F294" s="62"/>
      <c r="G294" s="94">
        <f>SUM(G295:G297)</f>
        <v>0</v>
      </c>
    </row>
    <row r="295">
      <c r="B295" s="57" t="s">
        <v>566</v>
      </c>
      <c r="C295" s="57" t="s">
        <v>567</v>
      </c>
      <c r="D295" s="57" t="s">
        <v>200</v>
      </c>
      <c r="E295" s="96">
        <v>426.87</v>
      </c>
      <c r="F295" s="97"/>
      <c r="G295" s="96">
        <f t="shared" ref="G295:G297" si="58">ROUND(E295*F295,2)</f>
        <v>0</v>
      </c>
    </row>
    <row r="296">
      <c r="B296" s="57" t="s">
        <v>568</v>
      </c>
      <c r="C296" s="57" t="s">
        <v>569</v>
      </c>
      <c r="D296" s="57" t="s">
        <v>48</v>
      </c>
      <c r="E296" s="96">
        <v>280.82</v>
      </c>
      <c r="F296" s="97"/>
      <c r="G296" s="96">
        <f t="shared" si="58"/>
        <v>0</v>
      </c>
    </row>
    <row r="297">
      <c r="B297" s="57" t="s">
        <v>570</v>
      </c>
      <c r="C297" s="57" t="s">
        <v>266</v>
      </c>
      <c r="D297" s="57" t="s">
        <v>267</v>
      </c>
      <c r="E297" s="96">
        <v>14181.49</v>
      </c>
      <c r="F297" s="97"/>
      <c r="G297" s="96">
        <f t="shared" si="58"/>
        <v>0</v>
      </c>
    </row>
    <row r="298">
      <c r="B298" s="46" t="s">
        <v>571</v>
      </c>
      <c r="C298" s="46" t="s">
        <v>572</v>
      </c>
      <c r="D298" s="46"/>
      <c r="E298" s="62"/>
      <c r="F298" s="62"/>
      <c r="G298" s="94">
        <f>SUM(G299:G303)</f>
        <v>0</v>
      </c>
    </row>
    <row r="299">
      <c r="B299" s="57" t="s">
        <v>573</v>
      </c>
      <c r="C299" s="57" t="s">
        <v>574</v>
      </c>
      <c r="D299" s="57" t="s">
        <v>122</v>
      </c>
      <c r="E299" s="96">
        <v>936.57</v>
      </c>
      <c r="F299" s="97"/>
      <c r="G299" s="96">
        <f t="shared" ref="G299:G303" si="59">ROUND(E299*F299,2)</f>
        <v>0</v>
      </c>
    </row>
    <row r="300">
      <c r="B300" s="57" t="s">
        <v>575</v>
      </c>
      <c r="C300" s="57" t="s">
        <v>576</v>
      </c>
      <c r="D300" s="57" t="s">
        <v>122</v>
      </c>
      <c r="E300" s="96">
        <v>1053.39</v>
      </c>
      <c r="F300" s="97"/>
      <c r="G300" s="96">
        <f t="shared" si="59"/>
        <v>0</v>
      </c>
    </row>
    <row r="301">
      <c r="B301" s="57" t="s">
        <v>577</v>
      </c>
      <c r="C301" s="57" t="s">
        <v>578</v>
      </c>
      <c r="D301" s="57" t="s">
        <v>48</v>
      </c>
      <c r="E301" s="96">
        <v>2845.77</v>
      </c>
      <c r="F301" s="97"/>
      <c r="G301" s="96">
        <f t="shared" si="59"/>
        <v>0</v>
      </c>
    </row>
    <row r="302">
      <c r="B302" s="57" t="s">
        <v>579</v>
      </c>
      <c r="C302" s="57" t="s">
        <v>580</v>
      </c>
      <c r="D302" s="57" t="s">
        <v>100</v>
      </c>
      <c r="E302" s="96">
        <v>2081.0</v>
      </c>
      <c r="F302" s="97"/>
      <c r="G302" s="96">
        <f t="shared" si="59"/>
        <v>0</v>
      </c>
    </row>
    <row r="303">
      <c r="B303" s="57" t="s">
        <v>581</v>
      </c>
      <c r="C303" s="57" t="s">
        <v>582</v>
      </c>
      <c r="D303" s="57" t="s">
        <v>100</v>
      </c>
      <c r="E303" s="96">
        <v>259.0</v>
      </c>
      <c r="F303" s="97"/>
      <c r="G303" s="96">
        <f t="shared" si="59"/>
        <v>0</v>
      </c>
    </row>
    <row r="304">
      <c r="B304" s="40" t="s">
        <v>583</v>
      </c>
      <c r="C304" s="40" t="s">
        <v>584</v>
      </c>
      <c r="D304" s="40"/>
      <c r="E304" s="62"/>
      <c r="F304" s="62"/>
      <c r="G304" s="93">
        <f>G305+G315+G318+G343</f>
        <v>0</v>
      </c>
    </row>
    <row r="305">
      <c r="B305" s="46" t="s">
        <v>585</v>
      </c>
      <c r="C305" s="46" t="s">
        <v>555</v>
      </c>
      <c r="D305" s="46"/>
      <c r="E305" s="62"/>
      <c r="F305" s="62"/>
      <c r="G305" s="94">
        <f>G306+G308+G310+G312</f>
        <v>0</v>
      </c>
    </row>
    <row r="306">
      <c r="B306" s="52" t="s">
        <v>586</v>
      </c>
      <c r="C306" s="52" t="s">
        <v>587</v>
      </c>
      <c r="D306" s="52"/>
      <c r="E306" s="62"/>
      <c r="F306" s="62"/>
      <c r="G306" s="95">
        <f>G307</f>
        <v>0</v>
      </c>
    </row>
    <row r="307">
      <c r="B307" s="57" t="s">
        <v>588</v>
      </c>
      <c r="C307" s="57" t="s">
        <v>589</v>
      </c>
      <c r="D307" s="57" t="s">
        <v>48</v>
      </c>
      <c r="E307" s="96">
        <v>257.37</v>
      </c>
      <c r="F307" s="97"/>
      <c r="G307" s="96">
        <f>ROUND(E307*F307,2)</f>
        <v>0</v>
      </c>
    </row>
    <row r="308">
      <c r="B308" s="52" t="s">
        <v>590</v>
      </c>
      <c r="C308" s="52" t="s">
        <v>591</v>
      </c>
      <c r="D308" s="52"/>
      <c r="E308" s="62"/>
      <c r="F308" s="62"/>
      <c r="G308" s="95">
        <f>G309</f>
        <v>0</v>
      </c>
    </row>
    <row r="309">
      <c r="B309" s="57" t="s">
        <v>592</v>
      </c>
      <c r="C309" s="57" t="s">
        <v>593</v>
      </c>
      <c r="D309" s="57" t="s">
        <v>200</v>
      </c>
      <c r="E309" s="96">
        <v>377.17</v>
      </c>
      <c r="F309" s="97"/>
      <c r="G309" s="96">
        <f>ROUND(E309*F309,2)</f>
        <v>0</v>
      </c>
    </row>
    <row r="310">
      <c r="B310" s="52" t="s">
        <v>594</v>
      </c>
      <c r="C310" s="52" t="s">
        <v>595</v>
      </c>
      <c r="D310" s="52"/>
      <c r="E310" s="62"/>
      <c r="F310" s="62"/>
      <c r="G310" s="95">
        <f>G311</f>
        <v>0</v>
      </c>
    </row>
    <row r="311">
      <c r="B311" s="57" t="s">
        <v>596</v>
      </c>
      <c r="C311" s="57" t="s">
        <v>597</v>
      </c>
      <c r="D311" s="57" t="s">
        <v>200</v>
      </c>
      <c r="E311" s="96">
        <v>375.11</v>
      </c>
      <c r="F311" s="97"/>
      <c r="G311" s="96">
        <f>ROUND(E311*F311,2)</f>
        <v>0</v>
      </c>
    </row>
    <row r="312">
      <c r="B312" s="52" t="s">
        <v>598</v>
      </c>
      <c r="C312" s="52" t="s">
        <v>599</v>
      </c>
      <c r="D312" s="52"/>
      <c r="E312" s="62"/>
      <c r="F312" s="62"/>
      <c r="G312" s="95">
        <f>SUM(G313:G314)</f>
        <v>0</v>
      </c>
    </row>
    <row r="313">
      <c r="B313" s="57" t="s">
        <v>600</v>
      </c>
      <c r="C313" s="57" t="s">
        <v>601</v>
      </c>
      <c r="D313" s="57" t="s">
        <v>200</v>
      </c>
      <c r="E313" s="96">
        <v>95.75</v>
      </c>
      <c r="F313" s="97"/>
      <c r="G313" s="96">
        <f t="shared" ref="G313:G314" si="60">ROUND(E313*F313,2)</f>
        <v>0</v>
      </c>
    </row>
    <row r="314">
      <c r="B314" s="57" t="s">
        <v>602</v>
      </c>
      <c r="C314" s="57" t="s">
        <v>603</v>
      </c>
      <c r="D314" s="57" t="s">
        <v>200</v>
      </c>
      <c r="E314" s="96">
        <v>95.7</v>
      </c>
      <c r="F314" s="97"/>
      <c r="G314" s="96">
        <f t="shared" si="60"/>
        <v>0</v>
      </c>
    </row>
    <row r="315">
      <c r="B315" s="46" t="s">
        <v>604</v>
      </c>
      <c r="C315" s="46" t="s">
        <v>605</v>
      </c>
      <c r="D315" s="46"/>
      <c r="E315" s="62"/>
      <c r="F315" s="62"/>
      <c r="G315" s="94">
        <f t="shared" ref="G315:G316" si="61">G316</f>
        <v>0</v>
      </c>
    </row>
    <row r="316">
      <c r="B316" s="52" t="s">
        <v>606</v>
      </c>
      <c r="C316" s="52" t="s">
        <v>607</v>
      </c>
      <c r="D316" s="52"/>
      <c r="E316" s="62"/>
      <c r="F316" s="62"/>
      <c r="G316" s="95">
        <f t="shared" si="61"/>
        <v>0</v>
      </c>
    </row>
    <row r="317">
      <c r="B317" s="57" t="s">
        <v>608</v>
      </c>
      <c r="C317" s="57" t="s">
        <v>609</v>
      </c>
      <c r="D317" s="57" t="s">
        <v>48</v>
      </c>
      <c r="E317" s="96">
        <v>257.35</v>
      </c>
      <c r="F317" s="97"/>
      <c r="G317" s="96">
        <f>ROUND(E317*F317,2)</f>
        <v>0</v>
      </c>
    </row>
    <row r="318">
      <c r="B318" s="46" t="s">
        <v>610</v>
      </c>
      <c r="C318" s="46" t="s">
        <v>611</v>
      </c>
      <c r="D318" s="46"/>
      <c r="E318" s="62"/>
      <c r="F318" s="62"/>
      <c r="G318" s="94">
        <f>G319+G322+G325+G329+G333+G338</f>
        <v>0</v>
      </c>
    </row>
    <row r="319">
      <c r="B319" s="52" t="s">
        <v>612</v>
      </c>
      <c r="C319" s="52" t="s">
        <v>613</v>
      </c>
      <c r="D319" s="52"/>
      <c r="E319" s="62"/>
      <c r="F319" s="62"/>
      <c r="G319" s="95">
        <f>SUM(G320:G321)</f>
        <v>0</v>
      </c>
    </row>
    <row r="320">
      <c r="B320" s="57" t="s">
        <v>614</v>
      </c>
      <c r="C320" s="57" t="s">
        <v>615</v>
      </c>
      <c r="D320" s="57" t="s">
        <v>200</v>
      </c>
      <c r="E320" s="96">
        <v>64.12</v>
      </c>
      <c r="F320" s="97"/>
      <c r="G320" s="96">
        <f t="shared" ref="G320:G321" si="62">ROUND(E320*F320,2)</f>
        <v>0</v>
      </c>
    </row>
    <row r="321">
      <c r="B321" s="57" t="s">
        <v>616</v>
      </c>
      <c r="C321" s="57" t="s">
        <v>302</v>
      </c>
      <c r="D321" s="57" t="s">
        <v>267</v>
      </c>
      <c r="E321" s="96">
        <v>2156.46</v>
      </c>
      <c r="F321" s="97"/>
      <c r="G321" s="96">
        <f t="shared" si="62"/>
        <v>0</v>
      </c>
    </row>
    <row r="322">
      <c r="B322" s="52" t="s">
        <v>617</v>
      </c>
      <c r="C322" s="52" t="s">
        <v>618</v>
      </c>
      <c r="D322" s="52"/>
      <c r="E322" s="62"/>
      <c r="F322" s="62"/>
      <c r="G322" s="95">
        <f>SUM(G323:G324)</f>
        <v>0</v>
      </c>
    </row>
    <row r="323">
      <c r="B323" s="57" t="s">
        <v>619</v>
      </c>
      <c r="C323" s="57" t="s">
        <v>620</v>
      </c>
      <c r="D323" s="57" t="s">
        <v>200</v>
      </c>
      <c r="E323" s="96">
        <v>4.83</v>
      </c>
      <c r="F323" s="97"/>
      <c r="G323" s="96">
        <f t="shared" ref="G323:G324" si="63">ROUND(E323*F323,2)</f>
        <v>0</v>
      </c>
    </row>
    <row r="324">
      <c r="B324" s="57" t="s">
        <v>621</v>
      </c>
      <c r="C324" s="57" t="s">
        <v>302</v>
      </c>
      <c r="D324" s="57" t="s">
        <v>267</v>
      </c>
      <c r="E324" s="96">
        <v>120.04</v>
      </c>
      <c r="F324" s="97"/>
      <c r="G324" s="96">
        <f t="shared" si="63"/>
        <v>0</v>
      </c>
    </row>
    <row r="325">
      <c r="B325" s="52" t="s">
        <v>622</v>
      </c>
      <c r="C325" s="52" t="s">
        <v>623</v>
      </c>
      <c r="D325" s="52"/>
      <c r="E325" s="62"/>
      <c r="F325" s="62"/>
      <c r="G325" s="95">
        <f>SUM(G326:G328)</f>
        <v>0</v>
      </c>
    </row>
    <row r="326">
      <c r="B326" s="57" t="s">
        <v>624</v>
      </c>
      <c r="C326" s="57" t="s">
        <v>625</v>
      </c>
      <c r="D326" s="57" t="s">
        <v>200</v>
      </c>
      <c r="E326" s="96">
        <v>93.04</v>
      </c>
      <c r="F326" s="97"/>
      <c r="G326" s="96">
        <f t="shared" ref="G326:G328" si="64">ROUND(E326*F326,2)</f>
        <v>0</v>
      </c>
    </row>
    <row r="327">
      <c r="B327" s="57" t="s">
        <v>626</v>
      </c>
      <c r="C327" s="57" t="s">
        <v>300</v>
      </c>
      <c r="D327" s="57" t="s">
        <v>48</v>
      </c>
      <c r="E327" s="96">
        <v>1209.72</v>
      </c>
      <c r="F327" s="97"/>
      <c r="G327" s="96">
        <f t="shared" si="64"/>
        <v>0</v>
      </c>
    </row>
    <row r="328">
      <c r="B328" s="57" t="s">
        <v>627</v>
      </c>
      <c r="C328" s="57" t="s">
        <v>302</v>
      </c>
      <c r="D328" s="57" t="s">
        <v>267</v>
      </c>
      <c r="E328" s="96">
        <v>5104.11</v>
      </c>
      <c r="F328" s="97"/>
      <c r="G328" s="96">
        <f t="shared" si="64"/>
        <v>0</v>
      </c>
    </row>
    <row r="329">
      <c r="B329" s="52" t="s">
        <v>628</v>
      </c>
      <c r="C329" s="52" t="s">
        <v>629</v>
      </c>
      <c r="D329" s="52"/>
      <c r="E329" s="62"/>
      <c r="F329" s="62"/>
      <c r="G329" s="95">
        <f>SUM(G330:G332)</f>
        <v>0</v>
      </c>
    </row>
    <row r="330">
      <c r="B330" s="57" t="s">
        <v>630</v>
      </c>
      <c r="C330" s="57" t="s">
        <v>631</v>
      </c>
      <c r="D330" s="57" t="s">
        <v>200</v>
      </c>
      <c r="E330" s="96">
        <v>6.61</v>
      </c>
      <c r="F330" s="97"/>
      <c r="G330" s="96">
        <f t="shared" ref="G330:G332" si="65">ROUND(E330*F330,2)</f>
        <v>0</v>
      </c>
    </row>
    <row r="331">
      <c r="B331" s="57" t="s">
        <v>632</v>
      </c>
      <c r="C331" s="57" t="s">
        <v>633</v>
      </c>
      <c r="D331" s="57" t="s">
        <v>48</v>
      </c>
      <c r="E331" s="96">
        <v>68.86</v>
      </c>
      <c r="F331" s="97"/>
      <c r="G331" s="96">
        <f t="shared" si="65"/>
        <v>0</v>
      </c>
    </row>
    <row r="332">
      <c r="B332" s="57" t="s">
        <v>634</v>
      </c>
      <c r="C332" s="57" t="s">
        <v>302</v>
      </c>
      <c r="D332" s="57" t="s">
        <v>267</v>
      </c>
      <c r="E332" s="96">
        <v>312.59</v>
      </c>
      <c r="F332" s="97"/>
      <c r="G332" s="96">
        <f t="shared" si="65"/>
        <v>0</v>
      </c>
    </row>
    <row r="333">
      <c r="B333" s="52" t="s">
        <v>635</v>
      </c>
      <c r="C333" s="52" t="s">
        <v>636</v>
      </c>
      <c r="D333" s="52"/>
      <c r="E333" s="62"/>
      <c r="F333" s="62"/>
      <c r="G333" s="95">
        <f>G334</f>
        <v>0</v>
      </c>
    </row>
    <row r="334">
      <c r="B334" s="64" t="s">
        <v>637</v>
      </c>
      <c r="C334" s="64" t="s">
        <v>638</v>
      </c>
      <c r="D334" s="64"/>
      <c r="E334" s="62"/>
      <c r="F334" s="62"/>
      <c r="G334" s="98">
        <f>SUM(G335:G337)</f>
        <v>0</v>
      </c>
    </row>
    <row r="335">
      <c r="B335" s="57" t="s">
        <v>639</v>
      </c>
      <c r="C335" s="57" t="s">
        <v>640</v>
      </c>
      <c r="D335" s="57" t="s">
        <v>200</v>
      </c>
      <c r="E335" s="96">
        <v>26.98</v>
      </c>
      <c r="F335" s="97"/>
      <c r="G335" s="96">
        <f t="shared" ref="G335:G337" si="66">ROUND(E335*F335,2)</f>
        <v>0</v>
      </c>
    </row>
    <row r="336">
      <c r="B336" s="57" t="s">
        <v>641</v>
      </c>
      <c r="C336" s="57" t="s">
        <v>642</v>
      </c>
      <c r="D336" s="57" t="s">
        <v>48</v>
      </c>
      <c r="E336" s="96">
        <v>217.6</v>
      </c>
      <c r="F336" s="97"/>
      <c r="G336" s="96">
        <f t="shared" si="66"/>
        <v>0</v>
      </c>
    </row>
    <row r="337">
      <c r="B337" s="57" t="s">
        <v>643</v>
      </c>
      <c r="C337" s="57" t="s">
        <v>644</v>
      </c>
      <c r="D337" s="57" t="s">
        <v>267</v>
      </c>
      <c r="E337" s="96">
        <v>3136.2</v>
      </c>
      <c r="F337" s="97"/>
      <c r="G337" s="96">
        <f t="shared" si="66"/>
        <v>0</v>
      </c>
    </row>
    <row r="338">
      <c r="B338" s="52" t="s">
        <v>645</v>
      </c>
      <c r="C338" s="52" t="s">
        <v>646</v>
      </c>
      <c r="D338" s="52"/>
      <c r="E338" s="62"/>
      <c r="F338" s="62"/>
      <c r="G338" s="95">
        <f>G339</f>
        <v>0</v>
      </c>
    </row>
    <row r="339">
      <c r="B339" s="64" t="s">
        <v>647</v>
      </c>
      <c r="C339" s="64" t="s">
        <v>648</v>
      </c>
      <c r="D339" s="64"/>
      <c r="E339" s="62"/>
      <c r="F339" s="62"/>
      <c r="G339" s="98">
        <f>SUM(G340:G342)</f>
        <v>0</v>
      </c>
    </row>
    <row r="340">
      <c r="B340" s="57" t="s">
        <v>649</v>
      </c>
      <c r="C340" s="57" t="s">
        <v>650</v>
      </c>
      <c r="D340" s="57" t="s">
        <v>200</v>
      </c>
      <c r="E340" s="96">
        <v>14.08</v>
      </c>
      <c r="F340" s="97"/>
      <c r="G340" s="96">
        <f t="shared" ref="G340:G342" si="67">ROUND(E340*F340,2)</f>
        <v>0</v>
      </c>
    </row>
    <row r="341">
      <c r="B341" s="57" t="s">
        <v>651</v>
      </c>
      <c r="C341" s="57" t="s">
        <v>652</v>
      </c>
      <c r="D341" s="57" t="s">
        <v>48</v>
      </c>
      <c r="E341" s="96">
        <v>112.65</v>
      </c>
      <c r="F341" s="97"/>
      <c r="G341" s="96">
        <f t="shared" si="67"/>
        <v>0</v>
      </c>
    </row>
    <row r="342">
      <c r="B342" s="57" t="s">
        <v>653</v>
      </c>
      <c r="C342" s="57" t="s">
        <v>644</v>
      </c>
      <c r="D342" s="57" t="s">
        <v>267</v>
      </c>
      <c r="E342" s="96">
        <v>1149.12</v>
      </c>
      <c r="F342" s="97"/>
      <c r="G342" s="96">
        <f t="shared" si="67"/>
        <v>0</v>
      </c>
    </row>
    <row r="343">
      <c r="B343" s="46" t="s">
        <v>654</v>
      </c>
      <c r="C343" s="46" t="s">
        <v>655</v>
      </c>
      <c r="D343" s="46"/>
      <c r="E343" s="62"/>
      <c r="F343" s="62"/>
      <c r="G343" s="94">
        <f>G344</f>
        <v>0</v>
      </c>
    </row>
    <row r="344">
      <c r="B344" s="57" t="s">
        <v>656</v>
      </c>
      <c r="C344" s="57" t="s">
        <v>657</v>
      </c>
      <c r="D344" s="57" t="s">
        <v>48</v>
      </c>
      <c r="E344" s="96">
        <v>13.94</v>
      </c>
      <c r="F344" s="97"/>
      <c r="G344" s="96">
        <f>ROUND(E344*F344,2)</f>
        <v>0</v>
      </c>
    </row>
    <row r="345">
      <c r="B345" s="57"/>
      <c r="C345" s="57"/>
      <c r="D345" s="57"/>
      <c r="E345" s="57"/>
      <c r="F345" s="57"/>
      <c r="G345" s="57"/>
    </row>
    <row r="346">
      <c r="B346" s="57"/>
      <c r="C346" s="57" t="s">
        <v>16</v>
      </c>
      <c r="D346" s="57"/>
      <c r="E346" s="62"/>
      <c r="F346" s="62"/>
      <c r="G346" s="96">
        <f>G90+G11</f>
        <v>0</v>
      </c>
    </row>
    <row r="347">
      <c r="B347" s="57"/>
      <c r="C347" s="57" t="s">
        <v>17</v>
      </c>
      <c r="D347" s="57"/>
      <c r="E347" s="99" t="str">
        <f>'Resumen GGU'!H23</f>
        <v>#DIV/0!</v>
      </c>
      <c r="F347" s="62"/>
      <c r="G347" s="96" t="str">
        <f>+ROUND(E347*G346,2)</f>
        <v>#DIV/0!</v>
      </c>
    </row>
    <row r="348">
      <c r="B348" s="57"/>
      <c r="C348" s="57" t="s">
        <v>5558</v>
      </c>
      <c r="D348" s="57"/>
      <c r="E348" s="100" t="str">
        <f>'Resumen GGU'!E24</f>
        <v/>
      </c>
      <c r="F348" s="62"/>
      <c r="G348" s="96">
        <f>ROUND(E348*G346,2)</f>
        <v>0</v>
      </c>
    </row>
    <row r="349">
      <c r="B349" s="57"/>
      <c r="C349" s="57"/>
      <c r="D349" s="57"/>
      <c r="E349" s="62"/>
      <c r="F349" s="62"/>
      <c r="G349" s="62" t="s">
        <v>5559</v>
      </c>
    </row>
    <row r="350">
      <c r="B350" s="57"/>
      <c r="C350" s="57" t="s">
        <v>20</v>
      </c>
      <c r="D350" s="57"/>
      <c r="E350" s="62"/>
      <c r="F350" s="62"/>
      <c r="G350" s="101" t="str">
        <f>+G346+G347+G348</f>
        <v>#DIV/0!</v>
      </c>
    </row>
    <row r="351">
      <c r="B351" s="57"/>
      <c r="C351" s="57" t="s">
        <v>5560</v>
      </c>
      <c r="D351" s="57"/>
      <c r="E351" s="62"/>
      <c r="F351" s="62"/>
      <c r="G351" s="96" t="str">
        <f>round(0.18*G350,2)</f>
        <v>#DIV/0!</v>
      </c>
    </row>
    <row r="352">
      <c r="B352" s="57"/>
      <c r="C352" s="57"/>
      <c r="D352" s="57"/>
      <c r="E352" s="62"/>
      <c r="F352" s="62"/>
      <c r="G352" s="62" t="s">
        <v>5559</v>
      </c>
    </row>
    <row r="353">
      <c r="B353" s="57"/>
      <c r="C353" s="57" t="s">
        <v>5561</v>
      </c>
      <c r="D353" s="57"/>
      <c r="E353" s="62"/>
      <c r="F353" s="62"/>
      <c r="G353" s="101" t="str">
        <f>+G350+G351</f>
        <v>#DIV/0!</v>
      </c>
    </row>
    <row r="354">
      <c r="B354" s="19"/>
      <c r="C354" s="19"/>
      <c r="D354" s="19"/>
      <c r="E354" s="19"/>
      <c r="F354" s="19"/>
      <c r="G354" s="19"/>
    </row>
    <row r="355">
      <c r="B355" s="19"/>
      <c r="C355" s="19"/>
      <c r="D355" s="19"/>
      <c r="E355" s="19"/>
      <c r="F355" s="19"/>
      <c r="G355" s="19"/>
    </row>
    <row r="356">
      <c r="B356" s="19"/>
      <c r="C356" s="19"/>
      <c r="D356" s="19"/>
      <c r="E356" s="19"/>
      <c r="F356" s="19"/>
      <c r="G356" s="19"/>
    </row>
    <row r="357">
      <c r="B357" s="19"/>
      <c r="C357" s="19"/>
      <c r="D357" s="19"/>
      <c r="E357" s="19"/>
      <c r="F357" s="19"/>
      <c r="G357" s="19"/>
    </row>
    <row r="358">
      <c r="B358" s="19"/>
      <c r="C358" s="19"/>
      <c r="D358" s="19"/>
      <c r="E358" s="19"/>
      <c r="F358" s="19"/>
      <c r="G358" s="19"/>
    </row>
    <row r="359">
      <c r="B359" s="19"/>
      <c r="C359" s="19"/>
      <c r="D359" s="19"/>
      <c r="E359" s="19"/>
      <c r="F359" s="19"/>
      <c r="G359" s="19"/>
    </row>
    <row r="360">
      <c r="B360" s="19"/>
      <c r="C360" s="19"/>
      <c r="D360" s="19"/>
      <c r="E360" s="19"/>
      <c r="F360" s="19"/>
      <c r="G360" s="19"/>
    </row>
    <row r="361">
      <c r="B361" s="19"/>
      <c r="C361" s="19"/>
      <c r="D361" s="19"/>
      <c r="E361" s="19"/>
      <c r="F361" s="19"/>
      <c r="G361" s="19"/>
    </row>
    <row r="362">
      <c r="B362" s="19"/>
      <c r="C362" s="19"/>
      <c r="D362" s="19"/>
      <c r="E362" s="19"/>
      <c r="F362" s="19"/>
      <c r="G362" s="19"/>
    </row>
    <row r="363">
      <c r="B363" s="19"/>
      <c r="C363" s="19"/>
      <c r="D363" s="19"/>
      <c r="E363" s="19"/>
      <c r="F363" s="19"/>
      <c r="G363" s="19"/>
    </row>
    <row r="364">
      <c r="B364" s="19"/>
      <c r="C364" s="19"/>
      <c r="D364" s="19"/>
      <c r="E364" s="19"/>
      <c r="F364" s="19"/>
      <c r="G364" s="19"/>
    </row>
    <row r="365">
      <c r="B365" s="19"/>
      <c r="C365" s="19"/>
      <c r="D365" s="19"/>
      <c r="E365" s="19"/>
      <c r="F365" s="19"/>
      <c r="G365" s="19"/>
    </row>
    <row r="366">
      <c r="B366" s="19"/>
      <c r="C366" s="19"/>
      <c r="D366" s="19"/>
      <c r="E366" s="19"/>
      <c r="F366" s="19"/>
      <c r="G366" s="19"/>
    </row>
    <row r="367">
      <c r="B367" s="19"/>
      <c r="C367" s="19"/>
      <c r="D367" s="19"/>
      <c r="E367" s="19"/>
      <c r="F367" s="19"/>
      <c r="G367" s="19"/>
    </row>
    <row r="368">
      <c r="B368" s="19"/>
      <c r="C368" s="19"/>
      <c r="D368" s="19"/>
      <c r="E368" s="19"/>
      <c r="F368" s="19"/>
      <c r="G368" s="19"/>
    </row>
    <row r="369">
      <c r="B369" s="19"/>
      <c r="C369" s="19"/>
      <c r="D369" s="19"/>
      <c r="E369" s="19"/>
      <c r="F369" s="19"/>
      <c r="G369" s="19"/>
    </row>
    <row r="370">
      <c r="B370" s="19"/>
      <c r="C370" s="19"/>
      <c r="D370" s="19"/>
      <c r="E370" s="19"/>
      <c r="F370" s="19"/>
      <c r="G370" s="19"/>
    </row>
    <row r="371">
      <c r="B371" s="19"/>
      <c r="C371" s="19"/>
      <c r="D371" s="19"/>
      <c r="E371" s="19"/>
      <c r="F371" s="19"/>
      <c r="G371" s="19"/>
    </row>
    <row r="372">
      <c r="B372" s="19"/>
      <c r="C372" s="19"/>
      <c r="D372" s="19"/>
      <c r="E372" s="19"/>
      <c r="F372" s="19"/>
      <c r="G372" s="19"/>
    </row>
    <row r="373">
      <c r="B373" s="19"/>
      <c r="C373" s="19"/>
      <c r="D373" s="19"/>
      <c r="E373" s="19"/>
      <c r="F373" s="19"/>
      <c r="G373" s="19"/>
    </row>
    <row r="374">
      <c r="B374" s="19"/>
      <c r="C374" s="19"/>
      <c r="D374" s="19"/>
      <c r="E374" s="19"/>
      <c r="F374" s="19"/>
      <c r="G374" s="19"/>
    </row>
    <row r="375">
      <c r="B375" s="19"/>
      <c r="C375" s="19"/>
      <c r="D375" s="19"/>
      <c r="E375" s="19"/>
      <c r="F375" s="19"/>
      <c r="G375" s="19"/>
    </row>
    <row r="376">
      <c r="B376" s="19"/>
      <c r="C376" s="19"/>
      <c r="D376" s="19"/>
      <c r="E376" s="19"/>
      <c r="F376" s="19"/>
      <c r="G376" s="19"/>
    </row>
    <row r="377">
      <c r="B377" s="19"/>
      <c r="C377" s="19"/>
      <c r="D377" s="19"/>
      <c r="E377" s="19"/>
      <c r="F377" s="19"/>
      <c r="G377" s="19"/>
    </row>
    <row r="378">
      <c r="B378" s="19"/>
      <c r="C378" s="19"/>
      <c r="D378" s="19"/>
      <c r="E378" s="19"/>
      <c r="F378" s="19"/>
      <c r="G378" s="19"/>
    </row>
    <row r="379">
      <c r="B379" s="19"/>
      <c r="C379" s="19"/>
      <c r="D379" s="19"/>
      <c r="E379" s="19"/>
      <c r="F379" s="19"/>
      <c r="G379" s="19"/>
    </row>
    <row r="380">
      <c r="B380" s="19"/>
      <c r="C380" s="19"/>
      <c r="D380" s="19"/>
      <c r="E380" s="19"/>
      <c r="F380" s="19"/>
      <c r="G380" s="19"/>
    </row>
    <row r="381">
      <c r="B381" s="19"/>
      <c r="C381" s="19"/>
      <c r="D381" s="19"/>
      <c r="E381" s="19"/>
      <c r="F381" s="19"/>
      <c r="G381" s="19"/>
    </row>
    <row r="382">
      <c r="B382" s="19"/>
      <c r="C382" s="19"/>
      <c r="D382" s="19"/>
      <c r="E382" s="19"/>
      <c r="F382" s="19"/>
      <c r="G382" s="19"/>
    </row>
    <row r="383">
      <c r="B383" s="19"/>
      <c r="C383" s="19"/>
      <c r="D383" s="19"/>
      <c r="E383" s="19"/>
      <c r="F383" s="19"/>
      <c r="G383" s="19"/>
    </row>
    <row r="384">
      <c r="B384" s="19"/>
      <c r="C384" s="19"/>
      <c r="D384" s="19"/>
      <c r="E384" s="19"/>
      <c r="F384" s="19"/>
      <c r="G384" s="19"/>
    </row>
    <row r="385">
      <c r="B385" s="19"/>
      <c r="C385" s="19"/>
      <c r="D385" s="19"/>
      <c r="E385" s="19"/>
      <c r="F385" s="19"/>
      <c r="G385" s="19"/>
    </row>
    <row r="386">
      <c r="B386" s="19"/>
      <c r="C386" s="19"/>
      <c r="D386" s="19"/>
      <c r="E386" s="19"/>
      <c r="F386" s="19"/>
      <c r="G386" s="19"/>
    </row>
    <row r="387">
      <c r="B387" s="19"/>
      <c r="C387" s="19"/>
      <c r="D387" s="19"/>
      <c r="E387" s="19"/>
      <c r="F387" s="19"/>
      <c r="G387" s="19"/>
    </row>
    <row r="388">
      <c r="B388" s="19"/>
      <c r="C388" s="19"/>
      <c r="D388" s="19"/>
      <c r="E388" s="19"/>
      <c r="F388" s="19"/>
      <c r="G388" s="19"/>
    </row>
    <row r="389">
      <c r="B389" s="19"/>
      <c r="C389" s="19"/>
      <c r="D389" s="19"/>
      <c r="E389" s="19"/>
      <c r="F389" s="19"/>
      <c r="G389" s="19"/>
    </row>
    <row r="390">
      <c r="B390" s="19"/>
      <c r="C390" s="19"/>
      <c r="D390" s="19"/>
      <c r="E390" s="19"/>
      <c r="F390" s="19"/>
      <c r="G390" s="19"/>
    </row>
    <row r="391">
      <c r="B391" s="19"/>
      <c r="C391" s="19"/>
      <c r="D391" s="19"/>
      <c r="E391" s="19"/>
      <c r="F391" s="19"/>
      <c r="G391" s="19"/>
    </row>
    <row r="392">
      <c r="B392" s="19"/>
      <c r="C392" s="19"/>
      <c r="D392" s="19"/>
      <c r="E392" s="19"/>
      <c r="F392" s="19"/>
      <c r="G392" s="19"/>
    </row>
    <row r="393">
      <c r="B393" s="19"/>
      <c r="C393" s="19"/>
      <c r="D393" s="19"/>
      <c r="E393" s="19"/>
      <c r="F393" s="19"/>
      <c r="G393" s="19"/>
    </row>
    <row r="394">
      <c r="B394" s="19"/>
      <c r="C394" s="19"/>
      <c r="D394" s="19"/>
      <c r="E394" s="19"/>
      <c r="F394" s="19"/>
      <c r="G394" s="19"/>
    </row>
    <row r="395">
      <c r="B395" s="19"/>
      <c r="C395" s="19"/>
      <c r="D395" s="19"/>
      <c r="E395" s="19"/>
      <c r="F395" s="19"/>
      <c r="G395" s="19"/>
    </row>
    <row r="396">
      <c r="B396" s="19"/>
      <c r="C396" s="19"/>
      <c r="D396" s="19"/>
      <c r="E396" s="19"/>
      <c r="F396" s="19"/>
      <c r="G396" s="19"/>
    </row>
    <row r="397">
      <c r="B397" s="19"/>
      <c r="C397" s="19"/>
      <c r="D397" s="19"/>
      <c r="E397" s="19"/>
      <c r="F397" s="19"/>
      <c r="G397" s="19"/>
    </row>
    <row r="398">
      <c r="B398" s="19"/>
      <c r="C398" s="19"/>
      <c r="D398" s="19"/>
      <c r="E398" s="19"/>
      <c r="F398" s="19"/>
      <c r="G398" s="19"/>
    </row>
    <row r="399">
      <c r="B399" s="19"/>
      <c r="C399" s="19"/>
      <c r="D399" s="19"/>
      <c r="E399" s="19"/>
      <c r="F399" s="19"/>
      <c r="G399" s="19"/>
    </row>
    <row r="400">
      <c r="B400" s="19"/>
      <c r="C400" s="19"/>
      <c r="D400" s="19"/>
      <c r="E400" s="19"/>
      <c r="F400" s="19"/>
      <c r="G400" s="19"/>
    </row>
    <row r="401">
      <c r="B401" s="19"/>
      <c r="C401" s="19"/>
      <c r="D401" s="19"/>
      <c r="E401" s="19"/>
      <c r="F401" s="19"/>
      <c r="G401" s="19"/>
    </row>
    <row r="402">
      <c r="B402" s="19"/>
      <c r="C402" s="19"/>
      <c r="D402" s="19"/>
      <c r="E402" s="19"/>
      <c r="F402" s="19"/>
      <c r="G402" s="19"/>
    </row>
    <row r="403">
      <c r="B403" s="19"/>
      <c r="C403" s="19"/>
      <c r="D403" s="19"/>
      <c r="E403" s="19"/>
      <c r="F403" s="19"/>
      <c r="G403" s="19"/>
    </row>
    <row r="404">
      <c r="B404" s="19"/>
      <c r="C404" s="19"/>
      <c r="D404" s="19"/>
      <c r="E404" s="19"/>
      <c r="F404" s="19"/>
      <c r="G404" s="19"/>
    </row>
    <row r="405">
      <c r="B405" s="19"/>
      <c r="C405" s="19"/>
      <c r="D405" s="19"/>
      <c r="E405" s="19"/>
      <c r="F405" s="19"/>
      <c r="G405" s="19"/>
    </row>
    <row r="406">
      <c r="B406" s="19"/>
      <c r="C406" s="19"/>
      <c r="D406" s="19"/>
      <c r="E406" s="19"/>
      <c r="F406" s="19"/>
      <c r="G406" s="19"/>
    </row>
    <row r="407">
      <c r="B407" s="19"/>
      <c r="C407" s="19"/>
      <c r="D407" s="19"/>
      <c r="E407" s="19"/>
      <c r="F407" s="19"/>
      <c r="G407" s="19"/>
    </row>
    <row r="408">
      <c r="B408" s="19"/>
      <c r="C408" s="19"/>
      <c r="D408" s="19"/>
      <c r="E408" s="19"/>
      <c r="F408" s="19"/>
      <c r="G408" s="19"/>
    </row>
    <row r="409">
      <c r="B409" s="19"/>
      <c r="C409" s="19"/>
      <c r="D409" s="19"/>
      <c r="E409" s="19"/>
      <c r="F409" s="19"/>
      <c r="G409" s="19"/>
    </row>
    <row r="410">
      <c r="B410" s="19"/>
      <c r="C410" s="19"/>
      <c r="D410" s="19"/>
      <c r="E410" s="19"/>
      <c r="F410" s="19"/>
      <c r="G410" s="19"/>
    </row>
    <row r="411">
      <c r="B411" s="19"/>
      <c r="C411" s="19"/>
      <c r="D411" s="19"/>
      <c r="E411" s="19"/>
      <c r="F411" s="19"/>
      <c r="G411" s="19"/>
    </row>
    <row r="412">
      <c r="B412" s="19"/>
      <c r="C412" s="19"/>
      <c r="D412" s="19"/>
      <c r="E412" s="19"/>
      <c r="F412" s="19"/>
      <c r="G412" s="19"/>
    </row>
    <row r="413">
      <c r="B413" s="19"/>
      <c r="C413" s="19"/>
      <c r="D413" s="19"/>
      <c r="E413" s="19"/>
      <c r="F413" s="19"/>
      <c r="G413" s="19"/>
    </row>
    <row r="414">
      <c r="B414" s="19"/>
      <c r="C414" s="19"/>
      <c r="D414" s="19"/>
      <c r="E414" s="19"/>
      <c r="F414" s="19"/>
      <c r="G414" s="19"/>
    </row>
    <row r="415">
      <c r="B415" s="19"/>
      <c r="C415" s="19"/>
      <c r="D415" s="19"/>
      <c r="E415" s="19"/>
      <c r="F415" s="19"/>
      <c r="G415" s="19"/>
    </row>
    <row r="416">
      <c r="B416" s="19"/>
      <c r="C416" s="19"/>
      <c r="D416" s="19"/>
      <c r="E416" s="19"/>
      <c r="F416" s="19"/>
      <c r="G416" s="19"/>
    </row>
    <row r="417">
      <c r="B417" s="19"/>
      <c r="C417" s="19"/>
      <c r="D417" s="19"/>
      <c r="E417" s="19"/>
      <c r="F417" s="19"/>
      <c r="G417" s="19"/>
    </row>
    <row r="418">
      <c r="B418" s="19"/>
      <c r="C418" s="19"/>
      <c r="D418" s="19"/>
      <c r="E418" s="19"/>
      <c r="F418" s="19"/>
      <c r="G418" s="19"/>
    </row>
    <row r="419">
      <c r="B419" s="19"/>
      <c r="C419" s="19"/>
      <c r="D419" s="19"/>
      <c r="E419" s="19"/>
      <c r="F419" s="19"/>
      <c r="G419" s="19"/>
    </row>
    <row r="420">
      <c r="B420" s="19"/>
      <c r="C420" s="19"/>
      <c r="D420" s="19"/>
      <c r="E420" s="19"/>
      <c r="F420" s="19"/>
      <c r="G420" s="19"/>
    </row>
    <row r="421">
      <c r="B421" s="19"/>
      <c r="C421" s="19"/>
      <c r="D421" s="19"/>
      <c r="E421" s="19"/>
      <c r="F421" s="19"/>
      <c r="G421" s="19"/>
    </row>
    <row r="422">
      <c r="B422" s="19"/>
      <c r="C422" s="19"/>
      <c r="D422" s="19"/>
      <c r="E422" s="19"/>
      <c r="F422" s="19"/>
      <c r="G422" s="19"/>
    </row>
    <row r="423">
      <c r="B423" s="19"/>
      <c r="C423" s="19"/>
      <c r="D423" s="19"/>
      <c r="E423" s="19"/>
      <c r="F423" s="19"/>
      <c r="G423" s="19"/>
    </row>
    <row r="424">
      <c r="B424" s="19"/>
      <c r="C424" s="19"/>
      <c r="D424" s="19"/>
      <c r="E424" s="19"/>
      <c r="F424" s="19"/>
      <c r="G424" s="19"/>
    </row>
    <row r="425">
      <c r="B425" s="19"/>
      <c r="C425" s="19"/>
      <c r="D425" s="19"/>
      <c r="E425" s="19"/>
      <c r="F425" s="19"/>
      <c r="G425" s="19"/>
    </row>
    <row r="426">
      <c r="B426" s="19"/>
      <c r="C426" s="19"/>
      <c r="D426" s="19"/>
      <c r="E426" s="19"/>
      <c r="F426" s="19"/>
      <c r="G426" s="19"/>
    </row>
    <row r="427">
      <c r="B427" s="19"/>
      <c r="C427" s="19"/>
      <c r="D427" s="19"/>
      <c r="E427" s="19"/>
      <c r="F427" s="19"/>
      <c r="G427" s="19"/>
    </row>
    <row r="428">
      <c r="B428" s="19"/>
      <c r="C428" s="19"/>
      <c r="D428" s="19"/>
      <c r="E428" s="19"/>
      <c r="F428" s="19"/>
      <c r="G428" s="19"/>
    </row>
    <row r="429">
      <c r="B429" s="19"/>
      <c r="C429" s="19"/>
      <c r="D429" s="19"/>
      <c r="E429" s="19"/>
      <c r="F429" s="19"/>
      <c r="G429" s="19"/>
    </row>
    <row r="430">
      <c r="B430" s="19"/>
      <c r="C430" s="19"/>
      <c r="D430" s="19"/>
      <c r="E430" s="19"/>
      <c r="F430" s="19"/>
      <c r="G430" s="19"/>
    </row>
    <row r="431">
      <c r="B431" s="19"/>
      <c r="C431" s="19"/>
      <c r="D431" s="19"/>
      <c r="E431" s="19"/>
      <c r="F431" s="19"/>
      <c r="G431" s="19"/>
    </row>
    <row r="432">
      <c r="B432" s="19"/>
      <c r="C432" s="19"/>
      <c r="D432" s="19"/>
      <c r="E432" s="19"/>
      <c r="F432" s="19"/>
      <c r="G432" s="19"/>
    </row>
    <row r="433">
      <c r="B433" s="19"/>
      <c r="C433" s="19"/>
      <c r="D433" s="19"/>
      <c r="E433" s="19"/>
      <c r="F433" s="19"/>
      <c r="G433" s="19"/>
    </row>
    <row r="434">
      <c r="B434" s="19"/>
      <c r="C434" s="19"/>
      <c r="D434" s="19"/>
      <c r="E434" s="19"/>
      <c r="F434" s="19"/>
      <c r="G434" s="19"/>
    </row>
    <row r="435">
      <c r="B435" s="19"/>
      <c r="C435" s="19"/>
      <c r="D435" s="19"/>
      <c r="E435" s="19"/>
      <c r="F435" s="19"/>
      <c r="G435" s="19"/>
    </row>
    <row r="436">
      <c r="B436" s="19"/>
      <c r="C436" s="19"/>
      <c r="D436" s="19"/>
      <c r="E436" s="19"/>
      <c r="F436" s="19"/>
      <c r="G436" s="19"/>
    </row>
    <row r="437">
      <c r="B437" s="19"/>
      <c r="C437" s="19"/>
      <c r="D437" s="19"/>
      <c r="E437" s="19"/>
      <c r="F437" s="19"/>
      <c r="G437" s="19"/>
    </row>
    <row r="438">
      <c r="B438" s="19"/>
      <c r="C438" s="19"/>
      <c r="D438" s="19"/>
      <c r="E438" s="19"/>
      <c r="F438" s="19"/>
      <c r="G438" s="19"/>
    </row>
    <row r="439">
      <c r="B439" s="19"/>
      <c r="C439" s="19"/>
      <c r="D439" s="19"/>
      <c r="E439" s="19"/>
      <c r="F439" s="19"/>
      <c r="G439" s="19"/>
    </row>
    <row r="440">
      <c r="B440" s="19"/>
      <c r="C440" s="19"/>
      <c r="D440" s="19"/>
      <c r="E440" s="19"/>
      <c r="F440" s="19"/>
      <c r="G440" s="19"/>
    </row>
    <row r="441">
      <c r="B441" s="19"/>
      <c r="C441" s="19"/>
      <c r="D441" s="19"/>
      <c r="E441" s="19"/>
      <c r="F441" s="19"/>
      <c r="G441" s="19"/>
    </row>
    <row r="442">
      <c r="B442" s="19"/>
      <c r="C442" s="19"/>
      <c r="D442" s="19"/>
      <c r="E442" s="19"/>
      <c r="F442" s="19"/>
      <c r="G442" s="19"/>
    </row>
    <row r="443">
      <c r="B443" s="19"/>
      <c r="C443" s="19"/>
      <c r="D443" s="19"/>
      <c r="E443" s="19"/>
      <c r="F443" s="19"/>
      <c r="G443" s="19"/>
    </row>
    <row r="444">
      <c r="B444" s="19"/>
      <c r="C444" s="19"/>
      <c r="D444" s="19"/>
      <c r="E444" s="19"/>
      <c r="F444" s="19"/>
      <c r="G444" s="19"/>
    </row>
    <row r="445">
      <c r="B445" s="19"/>
      <c r="C445" s="19"/>
      <c r="D445" s="19"/>
      <c r="E445" s="19"/>
      <c r="F445" s="19"/>
      <c r="G445" s="19"/>
    </row>
    <row r="446">
      <c r="B446" s="19"/>
      <c r="C446" s="19"/>
      <c r="D446" s="19"/>
      <c r="E446" s="19"/>
      <c r="F446" s="19"/>
      <c r="G446" s="19"/>
    </row>
    <row r="447">
      <c r="B447" s="19"/>
      <c r="C447" s="19"/>
      <c r="D447" s="19"/>
      <c r="E447" s="19"/>
      <c r="F447" s="19"/>
      <c r="G447" s="19"/>
    </row>
    <row r="448">
      <c r="B448" s="19"/>
      <c r="C448" s="19"/>
      <c r="D448" s="19"/>
      <c r="E448" s="19"/>
      <c r="F448" s="19"/>
      <c r="G448" s="19"/>
    </row>
    <row r="449">
      <c r="B449" s="19"/>
      <c r="C449" s="19"/>
      <c r="D449" s="19"/>
      <c r="E449" s="19"/>
      <c r="F449" s="19"/>
      <c r="G449" s="19"/>
    </row>
    <row r="450">
      <c r="B450" s="19"/>
      <c r="C450" s="19"/>
      <c r="D450" s="19"/>
      <c r="E450" s="19"/>
      <c r="F450" s="19"/>
      <c r="G450" s="19"/>
    </row>
    <row r="451">
      <c r="B451" s="19"/>
      <c r="C451" s="19"/>
      <c r="D451" s="19"/>
      <c r="E451" s="19"/>
      <c r="F451" s="19"/>
      <c r="G451" s="19"/>
    </row>
    <row r="452">
      <c r="B452" s="19"/>
      <c r="C452" s="19"/>
      <c r="D452" s="19"/>
      <c r="E452" s="19"/>
      <c r="F452" s="19"/>
      <c r="G452" s="19"/>
    </row>
    <row r="453">
      <c r="B453" s="19"/>
      <c r="C453" s="19"/>
      <c r="D453" s="19"/>
      <c r="E453" s="19"/>
      <c r="F453" s="19"/>
      <c r="G453" s="19"/>
    </row>
    <row r="454">
      <c r="B454" s="19"/>
      <c r="C454" s="19"/>
      <c r="D454" s="19"/>
      <c r="E454" s="19"/>
      <c r="F454" s="19"/>
      <c r="G454" s="19"/>
    </row>
    <row r="455">
      <c r="B455" s="19"/>
      <c r="C455" s="19"/>
      <c r="D455" s="19"/>
      <c r="E455" s="19"/>
      <c r="F455" s="19"/>
      <c r="G455" s="19"/>
    </row>
    <row r="456">
      <c r="B456" s="19"/>
      <c r="C456" s="19"/>
      <c r="D456" s="19"/>
      <c r="E456" s="19"/>
      <c r="F456" s="19"/>
      <c r="G456" s="19"/>
    </row>
    <row r="457">
      <c r="B457" s="19"/>
      <c r="C457" s="19"/>
      <c r="D457" s="19"/>
      <c r="E457" s="19"/>
      <c r="F457" s="19"/>
      <c r="G457" s="19"/>
    </row>
    <row r="458">
      <c r="B458" s="19"/>
      <c r="C458" s="19"/>
      <c r="D458" s="19"/>
      <c r="E458" s="19"/>
      <c r="F458" s="19"/>
      <c r="G458" s="19"/>
    </row>
    <row r="459">
      <c r="B459" s="19"/>
      <c r="C459" s="19"/>
      <c r="D459" s="19"/>
      <c r="E459" s="19"/>
      <c r="F459" s="19"/>
      <c r="G459" s="19"/>
    </row>
    <row r="460">
      <c r="B460" s="19"/>
      <c r="C460" s="19"/>
      <c r="D460" s="19"/>
      <c r="E460" s="19"/>
      <c r="F460" s="19"/>
      <c r="G460" s="19"/>
    </row>
    <row r="461">
      <c r="B461" s="19"/>
      <c r="C461" s="19"/>
      <c r="D461" s="19"/>
      <c r="E461" s="19"/>
      <c r="F461" s="19"/>
      <c r="G461" s="19"/>
    </row>
    <row r="462">
      <c r="B462" s="19"/>
      <c r="C462" s="19"/>
      <c r="D462" s="19"/>
      <c r="E462" s="19"/>
      <c r="F462" s="19"/>
      <c r="G462" s="19"/>
    </row>
    <row r="463">
      <c r="B463" s="19"/>
      <c r="C463" s="19"/>
      <c r="D463" s="19"/>
      <c r="E463" s="19"/>
      <c r="F463" s="19"/>
      <c r="G463" s="19"/>
    </row>
    <row r="464">
      <c r="B464" s="19"/>
      <c r="C464" s="19"/>
      <c r="D464" s="19"/>
      <c r="E464" s="19"/>
      <c r="F464" s="19"/>
      <c r="G464" s="19"/>
    </row>
    <row r="465">
      <c r="B465" s="19"/>
      <c r="C465" s="19"/>
      <c r="D465" s="19"/>
      <c r="E465" s="19"/>
      <c r="F465" s="19"/>
      <c r="G465" s="19"/>
    </row>
    <row r="466">
      <c r="B466" s="19"/>
      <c r="C466" s="19"/>
      <c r="D466" s="19"/>
      <c r="E466" s="19"/>
      <c r="F466" s="19"/>
      <c r="G466" s="19"/>
    </row>
    <row r="467">
      <c r="B467" s="19"/>
      <c r="C467" s="19"/>
      <c r="D467" s="19"/>
      <c r="E467" s="19"/>
      <c r="F467" s="19"/>
      <c r="G467" s="19"/>
    </row>
    <row r="468">
      <c r="B468" s="19"/>
      <c r="C468" s="19"/>
      <c r="D468" s="19"/>
      <c r="E468" s="19"/>
      <c r="F468" s="19"/>
      <c r="G468" s="19"/>
    </row>
    <row r="469">
      <c r="B469" s="19"/>
      <c r="C469" s="19"/>
      <c r="D469" s="19"/>
      <c r="E469" s="19"/>
      <c r="F469" s="19"/>
      <c r="G469" s="19"/>
    </row>
    <row r="470">
      <c r="B470" s="19"/>
      <c r="C470" s="19"/>
      <c r="D470" s="19"/>
      <c r="E470" s="19"/>
      <c r="F470" s="19"/>
      <c r="G470" s="19"/>
    </row>
    <row r="471">
      <c r="B471" s="19"/>
      <c r="C471" s="19"/>
      <c r="D471" s="19"/>
      <c r="E471" s="19"/>
      <c r="F471" s="19"/>
      <c r="G471" s="19"/>
    </row>
    <row r="472">
      <c r="B472" s="19"/>
      <c r="C472" s="19"/>
      <c r="D472" s="19"/>
      <c r="E472" s="19"/>
      <c r="F472" s="19"/>
      <c r="G472" s="19"/>
    </row>
    <row r="473">
      <c r="B473" s="19"/>
      <c r="C473" s="19"/>
      <c r="D473" s="19"/>
      <c r="E473" s="19"/>
      <c r="F473" s="19"/>
      <c r="G473" s="19"/>
    </row>
    <row r="474">
      <c r="B474" s="19"/>
      <c r="C474" s="19"/>
      <c r="D474" s="19"/>
      <c r="E474" s="19"/>
      <c r="F474" s="19"/>
      <c r="G474" s="19"/>
    </row>
    <row r="475">
      <c r="B475" s="19"/>
      <c r="C475" s="19"/>
      <c r="D475" s="19"/>
      <c r="E475" s="19"/>
      <c r="F475" s="19"/>
      <c r="G475" s="19"/>
    </row>
    <row r="476">
      <c r="B476" s="19"/>
      <c r="C476" s="19"/>
      <c r="D476" s="19"/>
      <c r="E476" s="19"/>
      <c r="F476" s="19"/>
      <c r="G476" s="19"/>
    </row>
    <row r="477">
      <c r="B477" s="19"/>
      <c r="C477" s="19"/>
      <c r="D477" s="19"/>
      <c r="E477" s="19"/>
      <c r="F477" s="19"/>
      <c r="G477" s="19"/>
    </row>
    <row r="478">
      <c r="B478" s="19"/>
      <c r="C478" s="19"/>
      <c r="D478" s="19"/>
      <c r="E478" s="19"/>
      <c r="F478" s="19"/>
      <c r="G478" s="19"/>
    </row>
    <row r="479">
      <c r="B479" s="19"/>
      <c r="C479" s="19"/>
      <c r="D479" s="19"/>
      <c r="E479" s="19"/>
      <c r="F479" s="19"/>
      <c r="G479" s="19"/>
    </row>
    <row r="480">
      <c r="B480" s="19"/>
      <c r="C480" s="19"/>
      <c r="D480" s="19"/>
      <c r="E480" s="19"/>
      <c r="F480" s="19"/>
      <c r="G480" s="19"/>
    </row>
    <row r="481">
      <c r="B481" s="19"/>
      <c r="C481" s="19"/>
      <c r="D481" s="19"/>
      <c r="E481" s="19"/>
      <c r="F481" s="19"/>
      <c r="G481" s="19"/>
    </row>
    <row r="482">
      <c r="B482" s="19"/>
      <c r="C482" s="19"/>
      <c r="D482" s="19"/>
      <c r="E482" s="19"/>
      <c r="F482" s="19"/>
      <c r="G482" s="19"/>
    </row>
    <row r="483">
      <c r="B483" s="19"/>
      <c r="C483" s="19"/>
      <c r="D483" s="19"/>
      <c r="E483" s="19"/>
      <c r="F483" s="19"/>
      <c r="G483" s="19"/>
    </row>
    <row r="484">
      <c r="B484" s="19"/>
      <c r="C484" s="19"/>
      <c r="D484" s="19"/>
      <c r="E484" s="19"/>
      <c r="F484" s="19"/>
      <c r="G484" s="19"/>
    </row>
    <row r="485">
      <c r="B485" s="19"/>
      <c r="C485" s="19"/>
      <c r="D485" s="19"/>
      <c r="E485" s="19"/>
      <c r="F485" s="19"/>
      <c r="G485" s="19"/>
    </row>
    <row r="486">
      <c r="B486" s="19"/>
      <c r="C486" s="19"/>
      <c r="D486" s="19"/>
      <c r="E486" s="19"/>
      <c r="F486" s="19"/>
      <c r="G486" s="19"/>
    </row>
    <row r="487">
      <c r="B487" s="19"/>
      <c r="C487" s="19"/>
      <c r="D487" s="19"/>
      <c r="E487" s="19"/>
      <c r="F487" s="19"/>
      <c r="G487" s="19"/>
    </row>
    <row r="488">
      <c r="B488" s="19"/>
      <c r="C488" s="19"/>
      <c r="D488" s="19"/>
      <c r="E488" s="19"/>
      <c r="F488" s="19"/>
      <c r="G488" s="19"/>
    </row>
    <row r="489">
      <c r="B489" s="19"/>
      <c r="C489" s="19"/>
      <c r="D489" s="19"/>
      <c r="E489" s="19"/>
      <c r="F489" s="19"/>
      <c r="G489" s="19"/>
    </row>
    <row r="490">
      <c r="B490" s="19"/>
      <c r="C490" s="19"/>
      <c r="D490" s="19"/>
      <c r="E490" s="19"/>
      <c r="F490" s="19"/>
      <c r="G490" s="19"/>
    </row>
    <row r="491">
      <c r="B491" s="19"/>
      <c r="C491" s="19"/>
      <c r="D491" s="19"/>
      <c r="E491" s="19"/>
      <c r="F491" s="19"/>
      <c r="G491" s="19"/>
    </row>
    <row r="492">
      <c r="B492" s="19"/>
      <c r="C492" s="19"/>
      <c r="D492" s="19"/>
      <c r="E492" s="19"/>
      <c r="F492" s="19"/>
      <c r="G492" s="19"/>
    </row>
    <row r="493">
      <c r="B493" s="19"/>
      <c r="C493" s="19"/>
      <c r="D493" s="19"/>
      <c r="E493" s="19"/>
      <c r="F493" s="19"/>
      <c r="G493" s="19"/>
    </row>
    <row r="494">
      <c r="B494" s="19"/>
      <c r="C494" s="19"/>
      <c r="D494" s="19"/>
      <c r="E494" s="19"/>
      <c r="F494" s="19"/>
      <c r="G494" s="19"/>
    </row>
    <row r="495">
      <c r="B495" s="19"/>
      <c r="C495" s="19"/>
      <c r="D495" s="19"/>
      <c r="E495" s="19"/>
      <c r="F495" s="19"/>
      <c r="G495" s="19"/>
    </row>
    <row r="496">
      <c r="B496" s="19"/>
      <c r="C496" s="19"/>
      <c r="D496" s="19"/>
      <c r="E496" s="19"/>
      <c r="F496" s="19"/>
      <c r="G496" s="19"/>
    </row>
    <row r="497">
      <c r="B497" s="19"/>
      <c r="C497" s="19"/>
      <c r="D497" s="19"/>
      <c r="E497" s="19"/>
      <c r="F497" s="19"/>
      <c r="G497" s="19"/>
    </row>
    <row r="498">
      <c r="B498" s="19"/>
      <c r="C498" s="19"/>
      <c r="D498" s="19"/>
      <c r="E498" s="19"/>
      <c r="F498" s="19"/>
      <c r="G498" s="19"/>
    </row>
    <row r="499">
      <c r="B499" s="19"/>
      <c r="C499" s="19"/>
      <c r="D499" s="19"/>
      <c r="E499" s="19"/>
      <c r="F499" s="19"/>
      <c r="G499" s="19"/>
    </row>
    <row r="500">
      <c r="B500" s="19"/>
      <c r="C500" s="19"/>
      <c r="D500" s="19"/>
      <c r="E500" s="19"/>
      <c r="F500" s="19"/>
      <c r="G500" s="19"/>
    </row>
    <row r="501">
      <c r="B501" s="19"/>
      <c r="C501" s="19"/>
      <c r="D501" s="19"/>
      <c r="E501" s="19"/>
      <c r="F501" s="19"/>
      <c r="G501" s="19"/>
    </row>
    <row r="502">
      <c r="B502" s="19"/>
      <c r="C502" s="19"/>
      <c r="D502" s="19"/>
      <c r="E502" s="19"/>
      <c r="F502" s="19"/>
      <c r="G502" s="19"/>
    </row>
    <row r="503">
      <c r="B503" s="19"/>
      <c r="C503" s="19"/>
      <c r="D503" s="19"/>
      <c r="E503" s="19"/>
      <c r="F503" s="19"/>
      <c r="G503" s="19"/>
    </row>
    <row r="504">
      <c r="B504" s="19"/>
      <c r="C504" s="19"/>
      <c r="D504" s="19"/>
      <c r="E504" s="19"/>
      <c r="F504" s="19"/>
      <c r="G504" s="19"/>
    </row>
    <row r="505">
      <c r="B505" s="19"/>
      <c r="C505" s="19"/>
      <c r="D505" s="19"/>
      <c r="E505" s="19"/>
      <c r="F505" s="19"/>
      <c r="G505" s="19"/>
    </row>
    <row r="506">
      <c r="B506" s="19"/>
      <c r="C506" s="19"/>
      <c r="D506" s="19"/>
      <c r="E506" s="19"/>
      <c r="F506" s="19"/>
      <c r="G506" s="19"/>
    </row>
    <row r="507">
      <c r="B507" s="19"/>
      <c r="C507" s="19"/>
      <c r="D507" s="19"/>
      <c r="E507" s="19"/>
      <c r="F507" s="19"/>
      <c r="G507" s="19"/>
    </row>
    <row r="508">
      <c r="B508" s="19"/>
      <c r="C508" s="19"/>
      <c r="D508" s="19"/>
      <c r="E508" s="19"/>
      <c r="F508" s="19"/>
      <c r="G508" s="19"/>
    </row>
    <row r="509">
      <c r="B509" s="19"/>
      <c r="C509" s="19"/>
      <c r="D509" s="19"/>
      <c r="E509" s="19"/>
      <c r="F509" s="19"/>
      <c r="G509" s="19"/>
    </row>
    <row r="510">
      <c r="B510" s="19"/>
      <c r="C510" s="19"/>
      <c r="D510" s="19"/>
      <c r="E510" s="19"/>
      <c r="F510" s="19"/>
      <c r="G510" s="19"/>
    </row>
    <row r="511">
      <c r="B511" s="19"/>
      <c r="C511" s="19"/>
      <c r="D511" s="19"/>
      <c r="E511" s="19"/>
      <c r="F511" s="19"/>
      <c r="G511" s="19"/>
    </row>
    <row r="512">
      <c r="B512" s="19"/>
      <c r="C512" s="19"/>
      <c r="D512" s="19"/>
      <c r="E512" s="19"/>
      <c r="F512" s="19"/>
      <c r="G512" s="19"/>
    </row>
    <row r="513">
      <c r="B513" s="19"/>
      <c r="C513" s="19"/>
      <c r="D513" s="19"/>
      <c r="E513" s="19"/>
      <c r="F513" s="19"/>
      <c r="G513" s="19"/>
    </row>
    <row r="514">
      <c r="B514" s="19"/>
      <c r="C514" s="19"/>
      <c r="D514" s="19"/>
      <c r="E514" s="19"/>
      <c r="F514" s="19"/>
      <c r="G514" s="19"/>
    </row>
    <row r="515">
      <c r="B515" s="19"/>
      <c r="C515" s="19"/>
      <c r="D515" s="19"/>
      <c r="E515" s="19"/>
      <c r="F515" s="19"/>
      <c r="G515" s="19"/>
    </row>
    <row r="516">
      <c r="B516" s="19"/>
      <c r="C516" s="19"/>
      <c r="D516" s="19"/>
      <c r="E516" s="19"/>
      <c r="F516" s="19"/>
      <c r="G516" s="19"/>
    </row>
    <row r="517">
      <c r="B517" s="19"/>
      <c r="C517" s="19"/>
      <c r="D517" s="19"/>
      <c r="E517" s="19"/>
      <c r="F517" s="19"/>
      <c r="G517" s="19"/>
    </row>
    <row r="518">
      <c r="B518" s="19"/>
      <c r="C518" s="19"/>
      <c r="D518" s="19"/>
      <c r="E518" s="19"/>
      <c r="F518" s="19"/>
      <c r="G518" s="19"/>
    </row>
    <row r="519">
      <c r="B519" s="19"/>
      <c r="C519" s="19"/>
      <c r="D519" s="19"/>
      <c r="E519" s="19"/>
      <c r="F519" s="19"/>
      <c r="G519" s="19"/>
    </row>
    <row r="520">
      <c r="B520" s="19"/>
      <c r="C520" s="19"/>
      <c r="D520" s="19"/>
      <c r="E520" s="19"/>
      <c r="F520" s="19"/>
      <c r="G520" s="19"/>
    </row>
    <row r="521">
      <c r="B521" s="19"/>
      <c r="C521" s="19"/>
      <c r="D521" s="19"/>
      <c r="E521" s="19"/>
      <c r="F521" s="19"/>
      <c r="G521" s="19"/>
    </row>
    <row r="522">
      <c r="B522" s="19"/>
      <c r="C522" s="19"/>
      <c r="D522" s="19"/>
      <c r="E522" s="19"/>
      <c r="F522" s="19"/>
      <c r="G522" s="19"/>
    </row>
    <row r="523">
      <c r="B523" s="19"/>
      <c r="C523" s="19"/>
      <c r="D523" s="19"/>
      <c r="E523" s="19"/>
      <c r="F523" s="19"/>
      <c r="G523" s="19"/>
    </row>
    <row r="524">
      <c r="B524" s="19"/>
      <c r="C524" s="19"/>
      <c r="D524" s="19"/>
      <c r="E524" s="19"/>
      <c r="F524" s="19"/>
      <c r="G524" s="19"/>
    </row>
    <row r="525">
      <c r="B525" s="19"/>
      <c r="C525" s="19"/>
      <c r="D525" s="19"/>
      <c r="E525" s="19"/>
      <c r="F525" s="19"/>
      <c r="G525" s="19"/>
    </row>
    <row r="526">
      <c r="B526" s="19"/>
      <c r="C526" s="19"/>
      <c r="D526" s="19"/>
      <c r="E526" s="19"/>
      <c r="F526" s="19"/>
      <c r="G526" s="19"/>
    </row>
    <row r="527">
      <c r="B527" s="19"/>
      <c r="C527" s="19"/>
      <c r="D527" s="19"/>
      <c r="E527" s="19"/>
      <c r="F527" s="19"/>
      <c r="G527" s="19"/>
    </row>
    <row r="528">
      <c r="B528" s="19"/>
      <c r="C528" s="19"/>
      <c r="D528" s="19"/>
      <c r="E528" s="19"/>
      <c r="F528" s="19"/>
      <c r="G528" s="19"/>
    </row>
    <row r="529">
      <c r="B529" s="19"/>
      <c r="C529" s="19"/>
      <c r="D529" s="19"/>
      <c r="E529" s="19"/>
      <c r="F529" s="19"/>
      <c r="G529" s="19"/>
    </row>
    <row r="530">
      <c r="B530" s="19"/>
      <c r="C530" s="19"/>
      <c r="D530" s="19"/>
      <c r="E530" s="19"/>
      <c r="F530" s="19"/>
      <c r="G530" s="19"/>
    </row>
    <row r="531">
      <c r="B531" s="19"/>
      <c r="C531" s="19"/>
      <c r="D531" s="19"/>
      <c r="E531" s="19"/>
      <c r="F531" s="19"/>
      <c r="G531" s="19"/>
    </row>
    <row r="532">
      <c r="B532" s="19"/>
      <c r="C532" s="19"/>
      <c r="D532" s="19"/>
      <c r="E532" s="19"/>
      <c r="F532" s="19"/>
      <c r="G532" s="19"/>
    </row>
    <row r="533">
      <c r="B533" s="19"/>
      <c r="C533" s="19"/>
      <c r="D533" s="19"/>
      <c r="E533" s="19"/>
      <c r="F533" s="19"/>
      <c r="G533" s="19"/>
    </row>
    <row r="534">
      <c r="B534" s="19"/>
      <c r="C534" s="19"/>
      <c r="D534" s="19"/>
      <c r="E534" s="19"/>
      <c r="F534" s="19"/>
      <c r="G534" s="19"/>
    </row>
    <row r="535">
      <c r="B535" s="19"/>
      <c r="C535" s="19"/>
      <c r="D535" s="19"/>
      <c r="E535" s="19"/>
      <c r="F535" s="19"/>
      <c r="G535" s="19"/>
    </row>
    <row r="536">
      <c r="B536" s="19"/>
      <c r="C536" s="19"/>
      <c r="D536" s="19"/>
      <c r="E536" s="19"/>
      <c r="F536" s="19"/>
      <c r="G536" s="19"/>
    </row>
    <row r="537">
      <c r="B537" s="19"/>
      <c r="C537" s="19"/>
      <c r="D537" s="19"/>
      <c r="E537" s="19"/>
      <c r="F537" s="19"/>
      <c r="G537" s="19"/>
    </row>
    <row r="538">
      <c r="B538" s="19"/>
      <c r="C538" s="19"/>
      <c r="D538" s="19"/>
      <c r="E538" s="19"/>
      <c r="F538" s="19"/>
      <c r="G538" s="19"/>
    </row>
    <row r="539">
      <c r="B539" s="19"/>
      <c r="C539" s="19"/>
      <c r="D539" s="19"/>
      <c r="E539" s="19"/>
      <c r="F539" s="19"/>
      <c r="G539" s="19"/>
    </row>
    <row r="540">
      <c r="B540" s="19"/>
      <c r="C540" s="19"/>
      <c r="D540" s="19"/>
      <c r="E540" s="19"/>
      <c r="F540" s="19"/>
      <c r="G540" s="19"/>
    </row>
    <row r="541">
      <c r="B541" s="19"/>
      <c r="C541" s="19"/>
      <c r="D541" s="19"/>
      <c r="E541" s="19"/>
      <c r="F541" s="19"/>
      <c r="G541" s="19"/>
    </row>
    <row r="542">
      <c r="B542" s="19"/>
      <c r="C542" s="19"/>
      <c r="D542" s="19"/>
      <c r="E542" s="19"/>
      <c r="F542" s="19"/>
      <c r="G542" s="19"/>
    </row>
    <row r="543">
      <c r="B543" s="19"/>
      <c r="C543" s="19"/>
      <c r="D543" s="19"/>
      <c r="E543" s="19"/>
      <c r="F543" s="19"/>
      <c r="G543" s="19"/>
    </row>
    <row r="544">
      <c r="B544" s="19"/>
      <c r="C544" s="19"/>
      <c r="D544" s="19"/>
      <c r="E544" s="19"/>
      <c r="F544" s="19"/>
      <c r="G544" s="19"/>
    </row>
    <row r="545">
      <c r="B545" s="19"/>
      <c r="C545" s="19"/>
      <c r="D545" s="19"/>
      <c r="E545" s="19"/>
      <c r="F545" s="19"/>
      <c r="G545" s="19"/>
    </row>
    <row r="546">
      <c r="B546" s="19"/>
      <c r="C546" s="19"/>
      <c r="D546" s="19"/>
      <c r="E546" s="19"/>
      <c r="F546" s="19"/>
      <c r="G546" s="19"/>
    </row>
    <row r="547">
      <c r="B547" s="19"/>
      <c r="C547" s="19"/>
      <c r="D547" s="19"/>
      <c r="E547" s="19"/>
      <c r="F547" s="19"/>
      <c r="G547" s="19"/>
    </row>
    <row r="548">
      <c r="B548" s="19"/>
      <c r="C548" s="19"/>
      <c r="D548" s="19"/>
      <c r="E548" s="19"/>
      <c r="F548" s="19"/>
      <c r="G548" s="19"/>
    </row>
    <row r="549">
      <c r="B549" s="19"/>
      <c r="C549" s="19"/>
      <c r="D549" s="19"/>
      <c r="E549" s="19"/>
      <c r="F549" s="19"/>
      <c r="G549" s="19"/>
    </row>
    <row r="550">
      <c r="B550" s="19"/>
      <c r="C550" s="19"/>
      <c r="D550" s="19"/>
      <c r="E550" s="19"/>
      <c r="F550" s="19"/>
      <c r="G550" s="19"/>
    </row>
    <row r="551">
      <c r="B551" s="19"/>
      <c r="C551" s="19"/>
      <c r="D551" s="19"/>
      <c r="E551" s="19"/>
      <c r="F551" s="19"/>
      <c r="G551" s="19"/>
    </row>
    <row r="552">
      <c r="B552" s="19"/>
      <c r="C552" s="19"/>
      <c r="D552" s="19"/>
      <c r="E552" s="19"/>
      <c r="F552" s="19"/>
      <c r="G552" s="19"/>
    </row>
    <row r="553">
      <c r="B553" s="19"/>
      <c r="C553" s="19"/>
      <c r="D553" s="19"/>
      <c r="E553" s="19"/>
      <c r="F553" s="19"/>
      <c r="G553" s="19"/>
    </row>
    <row r="554">
      <c r="B554" s="19"/>
      <c r="C554" s="19"/>
      <c r="D554" s="19"/>
      <c r="E554" s="19"/>
      <c r="F554" s="19"/>
      <c r="G554" s="19"/>
    </row>
    <row r="555">
      <c r="B555" s="19"/>
      <c r="C555" s="19"/>
      <c r="D555" s="19"/>
      <c r="E555" s="19"/>
      <c r="F555" s="19"/>
      <c r="G555" s="19"/>
    </row>
    <row r="556">
      <c r="B556" s="19"/>
      <c r="C556" s="19"/>
      <c r="D556" s="19"/>
      <c r="E556" s="19"/>
      <c r="F556" s="19"/>
      <c r="G556" s="19"/>
    </row>
    <row r="557">
      <c r="B557" s="19"/>
      <c r="C557" s="19"/>
      <c r="D557" s="19"/>
      <c r="E557" s="19"/>
      <c r="F557" s="19"/>
      <c r="G557" s="19"/>
    </row>
    <row r="558">
      <c r="B558" s="19"/>
      <c r="C558" s="19"/>
      <c r="D558" s="19"/>
      <c r="E558" s="19"/>
      <c r="F558" s="19"/>
      <c r="G558" s="19"/>
    </row>
    <row r="559">
      <c r="B559" s="19"/>
      <c r="C559" s="19"/>
      <c r="D559" s="19"/>
      <c r="E559" s="19"/>
      <c r="F559" s="19"/>
      <c r="G559" s="19"/>
    </row>
    <row r="560">
      <c r="B560" s="19"/>
      <c r="C560" s="19"/>
      <c r="D560" s="19"/>
      <c r="E560" s="19"/>
      <c r="F560" s="19"/>
      <c r="G560" s="19"/>
    </row>
    <row r="561">
      <c r="B561" s="19"/>
      <c r="C561" s="19"/>
      <c r="D561" s="19"/>
      <c r="E561" s="19"/>
      <c r="F561" s="19"/>
      <c r="G561" s="19"/>
    </row>
    <row r="562">
      <c r="B562" s="19"/>
      <c r="C562" s="19"/>
      <c r="D562" s="19"/>
      <c r="E562" s="19"/>
      <c r="F562" s="19"/>
      <c r="G562" s="19"/>
    </row>
    <row r="563">
      <c r="B563" s="19"/>
      <c r="C563" s="19"/>
      <c r="D563" s="19"/>
      <c r="E563" s="19"/>
      <c r="F563" s="19"/>
      <c r="G563" s="19"/>
    </row>
    <row r="564">
      <c r="B564" s="19"/>
      <c r="C564" s="19"/>
      <c r="D564" s="19"/>
      <c r="E564" s="19"/>
      <c r="F564" s="19"/>
      <c r="G564" s="19"/>
    </row>
    <row r="565">
      <c r="B565" s="19"/>
      <c r="C565" s="19"/>
      <c r="D565" s="19"/>
      <c r="E565" s="19"/>
      <c r="F565" s="19"/>
      <c r="G565" s="19"/>
    </row>
    <row r="566">
      <c r="B566" s="19"/>
      <c r="C566" s="19"/>
      <c r="D566" s="19"/>
      <c r="E566" s="19"/>
      <c r="F566" s="19"/>
      <c r="G566" s="19"/>
    </row>
    <row r="567">
      <c r="B567" s="19"/>
      <c r="C567" s="19"/>
      <c r="D567" s="19"/>
      <c r="E567" s="19"/>
      <c r="F567" s="19"/>
      <c r="G567" s="19"/>
    </row>
    <row r="568">
      <c r="B568" s="19"/>
      <c r="C568" s="19"/>
      <c r="D568" s="19"/>
      <c r="E568" s="19"/>
      <c r="F568" s="19"/>
      <c r="G568" s="19"/>
    </row>
    <row r="569">
      <c r="B569" s="19"/>
      <c r="C569" s="19"/>
      <c r="D569" s="19"/>
      <c r="E569" s="19"/>
      <c r="F569" s="19"/>
      <c r="G569" s="19"/>
    </row>
    <row r="570">
      <c r="B570" s="19"/>
      <c r="C570" s="19"/>
      <c r="D570" s="19"/>
      <c r="E570" s="19"/>
      <c r="F570" s="19"/>
      <c r="G570" s="19"/>
    </row>
    <row r="571">
      <c r="B571" s="19"/>
      <c r="C571" s="19"/>
      <c r="D571" s="19"/>
      <c r="E571" s="19"/>
      <c r="F571" s="19"/>
      <c r="G571" s="19"/>
    </row>
    <row r="572">
      <c r="B572" s="19"/>
      <c r="C572" s="19"/>
      <c r="D572" s="19"/>
      <c r="E572" s="19"/>
      <c r="F572" s="19"/>
      <c r="G572" s="19"/>
    </row>
    <row r="573">
      <c r="B573" s="19"/>
      <c r="C573" s="19"/>
      <c r="D573" s="19"/>
      <c r="E573" s="19"/>
      <c r="F573" s="19"/>
      <c r="G573" s="19"/>
    </row>
    <row r="574">
      <c r="B574" s="19"/>
      <c r="C574" s="19"/>
      <c r="D574" s="19"/>
      <c r="E574" s="19"/>
      <c r="F574" s="19"/>
      <c r="G574" s="19"/>
    </row>
    <row r="575">
      <c r="B575" s="19"/>
      <c r="C575" s="19"/>
      <c r="D575" s="19"/>
      <c r="E575" s="19"/>
      <c r="F575" s="19"/>
      <c r="G575" s="19"/>
    </row>
    <row r="576">
      <c r="B576" s="19"/>
      <c r="C576" s="19"/>
      <c r="D576" s="19"/>
      <c r="E576" s="19"/>
      <c r="F576" s="19"/>
      <c r="G576" s="19"/>
    </row>
    <row r="577">
      <c r="B577" s="19"/>
      <c r="C577" s="19"/>
      <c r="D577" s="19"/>
      <c r="E577" s="19"/>
      <c r="F577" s="19"/>
      <c r="G577" s="19"/>
    </row>
    <row r="578">
      <c r="B578" s="19"/>
      <c r="C578" s="19"/>
      <c r="D578" s="19"/>
      <c r="E578" s="19"/>
      <c r="F578" s="19"/>
      <c r="G578" s="19"/>
    </row>
    <row r="579">
      <c r="B579" s="19"/>
      <c r="C579" s="19"/>
      <c r="D579" s="19"/>
      <c r="E579" s="19"/>
      <c r="F579" s="19"/>
      <c r="G579" s="19"/>
    </row>
    <row r="580">
      <c r="B580" s="19"/>
      <c r="C580" s="19"/>
      <c r="D580" s="19"/>
      <c r="E580" s="19"/>
      <c r="F580" s="19"/>
      <c r="G580" s="19"/>
    </row>
    <row r="581">
      <c r="B581" s="19"/>
      <c r="C581" s="19"/>
      <c r="D581" s="19"/>
      <c r="E581" s="19"/>
      <c r="F581" s="19"/>
      <c r="G581" s="19"/>
    </row>
    <row r="582">
      <c r="B582" s="19"/>
      <c r="C582" s="19"/>
      <c r="D582" s="19"/>
      <c r="E582" s="19"/>
      <c r="F582" s="19"/>
      <c r="G582" s="19"/>
    </row>
    <row r="583">
      <c r="B583" s="19"/>
      <c r="C583" s="19"/>
      <c r="D583" s="19"/>
      <c r="E583" s="19"/>
      <c r="F583" s="19"/>
      <c r="G583" s="19"/>
    </row>
    <row r="584">
      <c r="B584" s="19"/>
      <c r="C584" s="19"/>
      <c r="D584" s="19"/>
      <c r="E584" s="19"/>
      <c r="F584" s="19"/>
      <c r="G584" s="19"/>
    </row>
    <row r="585">
      <c r="B585" s="19"/>
      <c r="C585" s="19"/>
      <c r="D585" s="19"/>
      <c r="E585" s="19"/>
      <c r="F585" s="19"/>
      <c r="G585" s="19"/>
    </row>
    <row r="586">
      <c r="B586" s="19"/>
      <c r="C586" s="19"/>
      <c r="D586" s="19"/>
      <c r="E586" s="19"/>
      <c r="F586" s="19"/>
      <c r="G586" s="19"/>
    </row>
    <row r="587">
      <c r="B587" s="19"/>
      <c r="C587" s="19"/>
      <c r="D587" s="19"/>
      <c r="E587" s="19"/>
      <c r="F587" s="19"/>
      <c r="G587" s="19"/>
    </row>
    <row r="588">
      <c r="B588" s="19"/>
      <c r="C588" s="19"/>
      <c r="D588" s="19"/>
      <c r="E588" s="19"/>
      <c r="F588" s="19"/>
      <c r="G588" s="19"/>
    </row>
    <row r="589">
      <c r="B589" s="19"/>
      <c r="C589" s="19"/>
      <c r="D589" s="19"/>
      <c r="E589" s="19"/>
      <c r="F589" s="19"/>
      <c r="G589" s="19"/>
    </row>
    <row r="590">
      <c r="B590" s="19"/>
      <c r="C590" s="19"/>
      <c r="D590" s="19"/>
      <c r="E590" s="19"/>
      <c r="F590" s="19"/>
      <c r="G590" s="19"/>
    </row>
    <row r="591">
      <c r="B591" s="19"/>
      <c r="C591" s="19"/>
      <c r="D591" s="19"/>
      <c r="E591" s="19"/>
      <c r="F591" s="19"/>
      <c r="G591" s="19"/>
    </row>
    <row r="592">
      <c r="B592" s="19"/>
      <c r="C592" s="19"/>
      <c r="D592" s="19"/>
      <c r="E592" s="19"/>
      <c r="F592" s="19"/>
      <c r="G592" s="19"/>
    </row>
    <row r="593">
      <c r="B593" s="19"/>
      <c r="C593" s="19"/>
      <c r="D593" s="19"/>
      <c r="E593" s="19"/>
      <c r="F593" s="19"/>
      <c r="G593" s="19"/>
    </row>
    <row r="594">
      <c r="B594" s="19"/>
      <c r="C594" s="19"/>
      <c r="D594" s="19"/>
      <c r="E594" s="19"/>
      <c r="F594" s="19"/>
      <c r="G594" s="19"/>
    </row>
    <row r="595">
      <c r="B595" s="19"/>
      <c r="C595" s="19"/>
      <c r="D595" s="19"/>
      <c r="E595" s="19"/>
      <c r="F595" s="19"/>
      <c r="G595" s="19"/>
    </row>
    <row r="596">
      <c r="B596" s="19"/>
      <c r="C596" s="19"/>
      <c r="D596" s="19"/>
      <c r="E596" s="19"/>
      <c r="F596" s="19"/>
      <c r="G596" s="19"/>
    </row>
    <row r="597">
      <c r="B597" s="19"/>
      <c r="C597" s="19"/>
      <c r="D597" s="19"/>
      <c r="E597" s="19"/>
      <c r="F597" s="19"/>
      <c r="G597" s="19"/>
    </row>
    <row r="598">
      <c r="B598" s="19"/>
      <c r="C598" s="19"/>
      <c r="D598" s="19"/>
      <c r="E598" s="19"/>
      <c r="F598" s="19"/>
      <c r="G598" s="19"/>
    </row>
    <row r="599">
      <c r="B599" s="19"/>
      <c r="C599" s="19"/>
      <c r="D599" s="19"/>
      <c r="E599" s="19"/>
      <c r="F599" s="19"/>
      <c r="G599" s="19"/>
    </row>
    <row r="600">
      <c r="B600" s="19"/>
      <c r="C600" s="19"/>
      <c r="D600" s="19"/>
      <c r="E600" s="19"/>
      <c r="F600" s="19"/>
      <c r="G600" s="19"/>
    </row>
    <row r="601">
      <c r="B601" s="19"/>
      <c r="C601" s="19"/>
      <c r="D601" s="19"/>
      <c r="E601" s="19"/>
      <c r="F601" s="19"/>
      <c r="G601" s="19"/>
    </row>
    <row r="602">
      <c r="B602" s="19"/>
      <c r="C602" s="19"/>
      <c r="D602" s="19"/>
      <c r="E602" s="19"/>
      <c r="F602" s="19"/>
      <c r="G602" s="19"/>
    </row>
    <row r="603">
      <c r="B603" s="19"/>
      <c r="C603" s="19"/>
      <c r="D603" s="19"/>
      <c r="E603" s="19"/>
      <c r="F603" s="19"/>
      <c r="G603" s="19"/>
    </row>
    <row r="604">
      <c r="B604" s="19"/>
      <c r="C604" s="19"/>
      <c r="D604" s="19"/>
      <c r="E604" s="19"/>
      <c r="F604" s="19"/>
      <c r="G604" s="19"/>
    </row>
    <row r="605">
      <c r="B605" s="19"/>
      <c r="C605" s="19"/>
      <c r="D605" s="19"/>
      <c r="E605" s="19"/>
      <c r="F605" s="19"/>
      <c r="G605" s="19"/>
    </row>
    <row r="606">
      <c r="B606" s="19"/>
      <c r="C606" s="19"/>
      <c r="D606" s="19"/>
      <c r="E606" s="19"/>
      <c r="F606" s="19"/>
      <c r="G606" s="19"/>
    </row>
    <row r="607">
      <c r="B607" s="19"/>
      <c r="C607" s="19"/>
      <c r="D607" s="19"/>
      <c r="E607" s="19"/>
      <c r="F607" s="19"/>
      <c r="G607" s="19"/>
    </row>
    <row r="608">
      <c r="B608" s="19"/>
      <c r="C608" s="19"/>
      <c r="D608" s="19"/>
      <c r="E608" s="19"/>
      <c r="F608" s="19"/>
      <c r="G608" s="19"/>
    </row>
    <row r="609">
      <c r="B609" s="19"/>
      <c r="C609" s="19"/>
      <c r="D609" s="19"/>
      <c r="E609" s="19"/>
      <c r="F609" s="19"/>
      <c r="G609" s="19"/>
    </row>
    <row r="610">
      <c r="B610" s="19"/>
      <c r="C610" s="19"/>
      <c r="D610" s="19"/>
      <c r="E610" s="19"/>
      <c r="F610" s="19"/>
      <c r="G610" s="19"/>
    </row>
    <row r="611">
      <c r="B611" s="19"/>
      <c r="C611" s="19"/>
      <c r="D611" s="19"/>
      <c r="E611" s="19"/>
      <c r="F611" s="19"/>
      <c r="G611" s="19"/>
    </row>
    <row r="612">
      <c r="B612" s="19"/>
      <c r="C612" s="19"/>
      <c r="D612" s="19"/>
      <c r="E612" s="19"/>
      <c r="F612" s="19"/>
      <c r="G612" s="19"/>
    </row>
    <row r="613">
      <c r="B613" s="19"/>
      <c r="C613" s="19"/>
      <c r="D613" s="19"/>
      <c r="E613" s="19"/>
      <c r="F613" s="19"/>
      <c r="G613" s="19"/>
    </row>
    <row r="614">
      <c r="B614" s="19"/>
      <c r="C614" s="19"/>
      <c r="D614" s="19"/>
      <c r="E614" s="19"/>
      <c r="F614" s="19"/>
      <c r="G614" s="19"/>
    </row>
    <row r="615">
      <c r="B615" s="19"/>
      <c r="C615" s="19"/>
      <c r="D615" s="19"/>
      <c r="E615" s="19"/>
      <c r="F615" s="19"/>
      <c r="G615" s="19"/>
    </row>
    <row r="616">
      <c r="B616" s="19"/>
      <c r="C616" s="19"/>
      <c r="D616" s="19"/>
      <c r="E616" s="19"/>
      <c r="F616" s="19"/>
      <c r="G616" s="19"/>
    </row>
    <row r="617">
      <c r="B617" s="19"/>
      <c r="C617" s="19"/>
      <c r="D617" s="19"/>
      <c r="E617" s="19"/>
      <c r="F617" s="19"/>
      <c r="G617" s="19"/>
    </row>
    <row r="618">
      <c r="B618" s="19"/>
      <c r="C618" s="19"/>
      <c r="D618" s="19"/>
      <c r="E618" s="19"/>
      <c r="F618" s="19"/>
      <c r="G618" s="19"/>
    </row>
    <row r="619">
      <c r="B619" s="19"/>
      <c r="C619" s="19"/>
      <c r="D619" s="19"/>
      <c r="E619" s="19"/>
      <c r="F619" s="19"/>
      <c r="G619" s="19"/>
    </row>
    <row r="620">
      <c r="B620" s="19"/>
      <c r="C620" s="19"/>
      <c r="D620" s="19"/>
      <c r="E620" s="19"/>
      <c r="F620" s="19"/>
      <c r="G620" s="19"/>
    </row>
    <row r="621">
      <c r="B621" s="19"/>
      <c r="C621" s="19"/>
      <c r="D621" s="19"/>
      <c r="E621" s="19"/>
      <c r="F621" s="19"/>
      <c r="G621" s="19"/>
    </row>
    <row r="622">
      <c r="B622" s="19"/>
      <c r="C622" s="19"/>
      <c r="D622" s="19"/>
      <c r="E622" s="19"/>
      <c r="F622" s="19"/>
      <c r="G622" s="19"/>
    </row>
    <row r="623">
      <c r="B623" s="19"/>
      <c r="C623" s="19"/>
      <c r="D623" s="19"/>
      <c r="E623" s="19"/>
      <c r="F623" s="19"/>
      <c r="G623" s="19"/>
    </row>
    <row r="624">
      <c r="B624" s="19"/>
      <c r="C624" s="19"/>
      <c r="D624" s="19"/>
      <c r="E624" s="19"/>
      <c r="F624" s="19"/>
      <c r="G624" s="19"/>
    </row>
    <row r="625">
      <c r="B625" s="19"/>
      <c r="C625" s="19"/>
      <c r="D625" s="19"/>
      <c r="E625" s="19"/>
      <c r="F625" s="19"/>
      <c r="G625" s="19"/>
    </row>
    <row r="626">
      <c r="B626" s="19"/>
      <c r="C626" s="19"/>
      <c r="D626" s="19"/>
      <c r="E626" s="19"/>
      <c r="F626" s="19"/>
      <c r="G626" s="19"/>
    </row>
    <row r="627">
      <c r="B627" s="19"/>
      <c r="C627" s="19"/>
      <c r="D627" s="19"/>
      <c r="E627" s="19"/>
      <c r="F627" s="19"/>
      <c r="G627" s="19"/>
    </row>
    <row r="628">
      <c r="B628" s="19"/>
      <c r="C628" s="19"/>
      <c r="D628" s="19"/>
      <c r="E628" s="19"/>
      <c r="F628" s="19"/>
      <c r="G628" s="19"/>
    </row>
    <row r="629">
      <c r="B629" s="19"/>
      <c r="C629" s="19"/>
      <c r="D629" s="19"/>
      <c r="E629" s="19"/>
      <c r="F629" s="19"/>
      <c r="G629" s="19"/>
    </row>
    <row r="630">
      <c r="B630" s="19"/>
      <c r="C630" s="19"/>
      <c r="D630" s="19"/>
      <c r="E630" s="19"/>
      <c r="F630" s="19"/>
      <c r="G630" s="19"/>
    </row>
    <row r="631">
      <c r="B631" s="19"/>
      <c r="C631" s="19"/>
      <c r="D631" s="19"/>
      <c r="E631" s="19"/>
      <c r="F631" s="19"/>
      <c r="G631" s="19"/>
    </row>
    <row r="632">
      <c r="B632" s="19"/>
      <c r="C632" s="19"/>
      <c r="D632" s="19"/>
      <c r="E632" s="19"/>
      <c r="F632" s="19"/>
      <c r="G632" s="19"/>
    </row>
    <row r="633">
      <c r="B633" s="19"/>
      <c r="C633" s="19"/>
      <c r="D633" s="19"/>
      <c r="E633" s="19"/>
      <c r="F633" s="19"/>
      <c r="G633" s="19"/>
    </row>
    <row r="634">
      <c r="B634" s="19"/>
      <c r="C634" s="19"/>
      <c r="D634" s="19"/>
      <c r="E634" s="19"/>
      <c r="F634" s="19"/>
      <c r="G634" s="19"/>
    </row>
    <row r="635">
      <c r="B635" s="19"/>
      <c r="C635" s="19"/>
      <c r="D635" s="19"/>
      <c r="E635" s="19"/>
      <c r="F635" s="19"/>
      <c r="G635" s="19"/>
    </row>
    <row r="636">
      <c r="B636" s="19"/>
      <c r="C636" s="19"/>
      <c r="D636" s="19"/>
      <c r="E636" s="19"/>
      <c r="F636" s="19"/>
      <c r="G636" s="19"/>
    </row>
    <row r="637">
      <c r="B637" s="19"/>
      <c r="C637" s="19"/>
      <c r="D637" s="19"/>
      <c r="E637" s="19"/>
      <c r="F637" s="19"/>
      <c r="G637" s="19"/>
    </row>
    <row r="638">
      <c r="B638" s="19"/>
      <c r="C638" s="19"/>
      <c r="D638" s="19"/>
      <c r="E638" s="19"/>
      <c r="F638" s="19"/>
      <c r="G638" s="19"/>
    </row>
    <row r="639">
      <c r="B639" s="19"/>
      <c r="C639" s="19"/>
      <c r="D639" s="19"/>
      <c r="E639" s="19"/>
      <c r="F639" s="19"/>
      <c r="G639" s="19"/>
    </row>
    <row r="640">
      <c r="B640" s="19"/>
      <c r="C640" s="19"/>
      <c r="D640" s="19"/>
      <c r="E640" s="19"/>
      <c r="F640" s="19"/>
      <c r="G640" s="19"/>
    </row>
    <row r="641">
      <c r="B641" s="19"/>
      <c r="C641" s="19"/>
      <c r="D641" s="19"/>
      <c r="E641" s="19"/>
      <c r="F641" s="19"/>
      <c r="G641" s="19"/>
    </row>
    <row r="642">
      <c r="B642" s="19"/>
      <c r="C642" s="19"/>
      <c r="D642" s="19"/>
      <c r="E642" s="19"/>
      <c r="F642" s="19"/>
      <c r="G642" s="19"/>
    </row>
    <row r="643">
      <c r="B643" s="19"/>
      <c r="C643" s="19"/>
      <c r="D643" s="19"/>
      <c r="E643" s="19"/>
      <c r="F643" s="19"/>
      <c r="G643" s="19"/>
    </row>
    <row r="644">
      <c r="B644" s="19"/>
      <c r="C644" s="19"/>
      <c r="D644" s="19"/>
      <c r="E644" s="19"/>
      <c r="F644" s="19"/>
      <c r="G644" s="19"/>
    </row>
    <row r="645">
      <c r="B645" s="19"/>
      <c r="C645" s="19"/>
      <c r="D645" s="19"/>
      <c r="E645" s="19"/>
      <c r="F645" s="19"/>
      <c r="G645" s="19"/>
    </row>
    <row r="646">
      <c r="B646" s="19"/>
      <c r="C646" s="19"/>
      <c r="D646" s="19"/>
      <c r="E646" s="19"/>
      <c r="F646" s="19"/>
      <c r="G646" s="19"/>
    </row>
    <row r="647">
      <c r="B647" s="19"/>
      <c r="C647" s="19"/>
      <c r="D647" s="19"/>
      <c r="E647" s="19"/>
      <c r="F647" s="19"/>
      <c r="G647" s="19"/>
    </row>
    <row r="648">
      <c r="B648" s="19"/>
      <c r="C648" s="19"/>
      <c r="D648" s="19"/>
      <c r="E648" s="19"/>
      <c r="F648" s="19"/>
      <c r="G648" s="19"/>
    </row>
    <row r="649">
      <c r="B649" s="19"/>
      <c r="C649" s="19"/>
      <c r="D649" s="19"/>
      <c r="E649" s="19"/>
      <c r="F649" s="19"/>
      <c r="G649" s="19"/>
    </row>
    <row r="650">
      <c r="B650" s="19"/>
      <c r="C650" s="19"/>
      <c r="D650" s="19"/>
      <c r="E650" s="19"/>
      <c r="F650" s="19"/>
      <c r="G650" s="19"/>
    </row>
    <row r="651">
      <c r="B651" s="19"/>
      <c r="C651" s="19"/>
      <c r="D651" s="19"/>
      <c r="E651" s="19"/>
      <c r="F651" s="19"/>
      <c r="G651" s="19"/>
    </row>
    <row r="652">
      <c r="B652" s="19"/>
      <c r="C652" s="19"/>
      <c r="D652" s="19"/>
      <c r="E652" s="19"/>
      <c r="F652" s="19"/>
      <c r="G652" s="19"/>
    </row>
    <row r="653">
      <c r="B653" s="19"/>
      <c r="C653" s="19"/>
      <c r="D653" s="19"/>
      <c r="E653" s="19"/>
      <c r="F653" s="19"/>
      <c r="G653" s="19"/>
    </row>
    <row r="654">
      <c r="B654" s="19"/>
      <c r="C654" s="19"/>
      <c r="D654" s="19"/>
      <c r="E654" s="19"/>
      <c r="F654" s="19"/>
      <c r="G654" s="19"/>
    </row>
    <row r="655">
      <c r="B655" s="19"/>
      <c r="C655" s="19"/>
      <c r="D655" s="19"/>
      <c r="E655" s="19"/>
      <c r="F655" s="19"/>
      <c r="G655" s="19"/>
    </row>
    <row r="656">
      <c r="B656" s="19"/>
      <c r="C656" s="19"/>
      <c r="D656" s="19"/>
      <c r="E656" s="19"/>
      <c r="F656" s="19"/>
      <c r="G656" s="19"/>
    </row>
    <row r="657">
      <c r="B657" s="19"/>
      <c r="C657" s="19"/>
      <c r="D657" s="19"/>
      <c r="E657" s="19"/>
      <c r="F657" s="19"/>
      <c r="G657" s="19"/>
    </row>
    <row r="658">
      <c r="B658" s="19"/>
      <c r="C658" s="19"/>
      <c r="D658" s="19"/>
      <c r="E658" s="19"/>
      <c r="F658" s="19"/>
      <c r="G658" s="19"/>
    </row>
    <row r="659">
      <c r="B659" s="19"/>
      <c r="C659" s="19"/>
      <c r="D659" s="19"/>
      <c r="E659" s="19"/>
      <c r="F659" s="19"/>
      <c r="G659" s="19"/>
    </row>
    <row r="660">
      <c r="B660" s="19"/>
      <c r="C660" s="19"/>
      <c r="D660" s="19"/>
      <c r="E660" s="19"/>
      <c r="F660" s="19"/>
      <c r="G660" s="19"/>
    </row>
    <row r="661">
      <c r="B661" s="19"/>
      <c r="C661" s="19"/>
      <c r="D661" s="19"/>
      <c r="E661" s="19"/>
      <c r="F661" s="19"/>
      <c r="G661" s="19"/>
    </row>
    <row r="662">
      <c r="B662" s="19"/>
      <c r="C662" s="19"/>
      <c r="D662" s="19"/>
      <c r="E662" s="19"/>
      <c r="F662" s="19"/>
      <c r="G662" s="19"/>
    </row>
    <row r="663">
      <c r="B663" s="19"/>
      <c r="C663" s="19"/>
      <c r="D663" s="19"/>
      <c r="E663" s="19"/>
      <c r="F663" s="19"/>
      <c r="G663" s="19"/>
    </row>
    <row r="664">
      <c r="B664" s="19"/>
      <c r="C664" s="19"/>
      <c r="D664" s="19"/>
      <c r="E664" s="19"/>
      <c r="F664" s="19"/>
      <c r="G664" s="19"/>
    </row>
    <row r="665">
      <c r="B665" s="19"/>
      <c r="C665" s="19"/>
      <c r="D665" s="19"/>
      <c r="E665" s="19"/>
      <c r="F665" s="19"/>
      <c r="G665" s="19"/>
    </row>
    <row r="666">
      <c r="B666" s="19"/>
      <c r="C666" s="19"/>
      <c r="D666" s="19"/>
      <c r="E666" s="19"/>
      <c r="F666" s="19"/>
      <c r="G666" s="19"/>
    </row>
    <row r="667">
      <c r="B667" s="19"/>
      <c r="C667" s="19"/>
      <c r="D667" s="19"/>
      <c r="E667" s="19"/>
      <c r="F667" s="19"/>
      <c r="G667" s="19"/>
    </row>
    <row r="668">
      <c r="B668" s="19"/>
      <c r="C668" s="19"/>
      <c r="D668" s="19"/>
      <c r="E668" s="19"/>
      <c r="F668" s="19"/>
      <c r="G668" s="19"/>
    </row>
    <row r="669">
      <c r="B669" s="19"/>
      <c r="C669" s="19"/>
      <c r="D669" s="19"/>
      <c r="E669" s="19"/>
      <c r="F669" s="19"/>
      <c r="G669" s="19"/>
    </row>
    <row r="670">
      <c r="B670" s="19"/>
      <c r="C670" s="19"/>
      <c r="D670" s="19"/>
      <c r="E670" s="19"/>
      <c r="F670" s="19"/>
      <c r="G670" s="19"/>
    </row>
    <row r="671">
      <c r="B671" s="19"/>
      <c r="C671" s="19"/>
      <c r="D671" s="19"/>
      <c r="E671" s="19"/>
      <c r="F671" s="19"/>
      <c r="G671" s="19"/>
    </row>
    <row r="672">
      <c r="B672" s="19"/>
      <c r="C672" s="19"/>
      <c r="D672" s="19"/>
      <c r="E672" s="19"/>
      <c r="F672" s="19"/>
      <c r="G672" s="19"/>
    </row>
    <row r="673">
      <c r="B673" s="19"/>
      <c r="C673" s="19"/>
      <c r="D673" s="19"/>
      <c r="E673" s="19"/>
      <c r="F673" s="19"/>
      <c r="G673" s="19"/>
    </row>
    <row r="674">
      <c r="B674" s="19"/>
      <c r="C674" s="19"/>
      <c r="D674" s="19"/>
      <c r="E674" s="19"/>
      <c r="F674" s="19"/>
      <c r="G674" s="19"/>
    </row>
    <row r="675">
      <c r="B675" s="19"/>
      <c r="C675" s="19"/>
      <c r="D675" s="19"/>
      <c r="E675" s="19"/>
      <c r="F675" s="19"/>
      <c r="G675" s="19"/>
    </row>
    <row r="676">
      <c r="B676" s="19"/>
      <c r="C676" s="19"/>
      <c r="D676" s="19"/>
      <c r="E676" s="19"/>
      <c r="F676" s="19"/>
      <c r="G676" s="19"/>
    </row>
    <row r="677">
      <c r="B677" s="19"/>
      <c r="C677" s="19"/>
      <c r="D677" s="19"/>
      <c r="E677" s="19"/>
      <c r="F677" s="19"/>
      <c r="G677" s="19"/>
    </row>
    <row r="678">
      <c r="B678" s="19"/>
      <c r="C678" s="19"/>
      <c r="D678" s="19"/>
      <c r="E678" s="19"/>
      <c r="F678" s="19"/>
      <c r="G678" s="19"/>
    </row>
    <row r="679">
      <c r="B679" s="19"/>
      <c r="C679" s="19"/>
      <c r="D679" s="19"/>
      <c r="E679" s="19"/>
      <c r="F679" s="19"/>
      <c r="G679" s="19"/>
    </row>
    <row r="680">
      <c r="B680" s="19"/>
      <c r="C680" s="19"/>
      <c r="D680" s="19"/>
      <c r="E680" s="19"/>
      <c r="F680" s="19"/>
      <c r="G680" s="19"/>
    </row>
    <row r="681">
      <c r="B681" s="19"/>
      <c r="C681" s="19"/>
      <c r="D681" s="19"/>
      <c r="E681" s="19"/>
      <c r="F681" s="19"/>
      <c r="G681" s="19"/>
    </row>
    <row r="682">
      <c r="B682" s="19"/>
      <c r="C682" s="19"/>
      <c r="D682" s="19"/>
      <c r="E682" s="19"/>
      <c r="F682" s="19"/>
      <c r="G682" s="19"/>
    </row>
    <row r="683">
      <c r="B683" s="19"/>
      <c r="C683" s="19"/>
      <c r="D683" s="19"/>
      <c r="E683" s="19"/>
      <c r="F683" s="19"/>
      <c r="G683" s="19"/>
    </row>
    <row r="684">
      <c r="B684" s="19"/>
      <c r="C684" s="19"/>
      <c r="D684" s="19"/>
      <c r="E684" s="19"/>
      <c r="F684" s="19"/>
      <c r="G684" s="19"/>
    </row>
    <row r="685">
      <c r="B685" s="19"/>
      <c r="C685" s="19"/>
      <c r="D685" s="19"/>
      <c r="E685" s="19"/>
      <c r="F685" s="19"/>
      <c r="G685" s="19"/>
    </row>
    <row r="686">
      <c r="B686" s="19"/>
      <c r="C686" s="19"/>
      <c r="D686" s="19"/>
      <c r="E686" s="19"/>
      <c r="F686" s="19"/>
      <c r="G686" s="19"/>
    </row>
    <row r="687">
      <c r="B687" s="19"/>
      <c r="C687" s="19"/>
      <c r="D687" s="19"/>
      <c r="E687" s="19"/>
      <c r="F687" s="19"/>
      <c r="G687" s="19"/>
    </row>
    <row r="688">
      <c r="B688" s="19"/>
      <c r="C688" s="19"/>
      <c r="D688" s="19"/>
      <c r="E688" s="19"/>
      <c r="F688" s="19"/>
      <c r="G688" s="19"/>
    </row>
    <row r="689">
      <c r="B689" s="19"/>
      <c r="C689" s="19"/>
      <c r="D689" s="19"/>
      <c r="E689" s="19"/>
      <c r="F689" s="19"/>
      <c r="G689" s="19"/>
    </row>
    <row r="690">
      <c r="B690" s="19"/>
      <c r="C690" s="19"/>
      <c r="D690" s="19"/>
      <c r="E690" s="19"/>
      <c r="F690" s="19"/>
      <c r="G690" s="19"/>
    </row>
    <row r="691">
      <c r="B691" s="19"/>
      <c r="C691" s="19"/>
      <c r="D691" s="19"/>
      <c r="E691" s="19"/>
      <c r="F691" s="19"/>
      <c r="G691" s="19"/>
    </row>
    <row r="692">
      <c r="B692" s="19"/>
      <c r="C692" s="19"/>
      <c r="D692" s="19"/>
      <c r="E692" s="19"/>
      <c r="F692" s="19"/>
      <c r="G692" s="19"/>
    </row>
    <row r="693">
      <c r="B693" s="19"/>
      <c r="C693" s="19"/>
      <c r="D693" s="19"/>
      <c r="E693" s="19"/>
      <c r="F693" s="19"/>
      <c r="G693" s="19"/>
    </row>
    <row r="694">
      <c r="B694" s="19"/>
      <c r="C694" s="19"/>
      <c r="D694" s="19"/>
      <c r="E694" s="19"/>
      <c r="F694" s="19"/>
      <c r="G694" s="19"/>
    </row>
    <row r="695">
      <c r="B695" s="19"/>
      <c r="C695" s="19"/>
      <c r="D695" s="19"/>
      <c r="E695" s="19"/>
      <c r="F695" s="19"/>
      <c r="G695" s="19"/>
    </row>
    <row r="696">
      <c r="B696" s="19"/>
      <c r="C696" s="19"/>
      <c r="D696" s="19"/>
      <c r="E696" s="19"/>
      <c r="F696" s="19"/>
      <c r="G696" s="19"/>
    </row>
    <row r="697">
      <c r="B697" s="19"/>
      <c r="C697" s="19"/>
      <c r="D697" s="19"/>
      <c r="E697" s="19"/>
      <c r="F697" s="19"/>
      <c r="G697" s="19"/>
    </row>
    <row r="698">
      <c r="B698" s="19"/>
      <c r="C698" s="19"/>
      <c r="D698" s="19"/>
      <c r="E698" s="19"/>
      <c r="F698" s="19"/>
      <c r="G698" s="19"/>
    </row>
    <row r="699">
      <c r="B699" s="19"/>
      <c r="C699" s="19"/>
      <c r="D699" s="19"/>
      <c r="E699" s="19"/>
      <c r="F699" s="19"/>
      <c r="G699" s="19"/>
    </row>
    <row r="700">
      <c r="B700" s="19"/>
      <c r="C700" s="19"/>
      <c r="D700" s="19"/>
      <c r="E700" s="19"/>
      <c r="F700" s="19"/>
      <c r="G700" s="19"/>
    </row>
    <row r="701">
      <c r="B701" s="19"/>
      <c r="C701" s="19"/>
      <c r="D701" s="19"/>
      <c r="E701" s="19"/>
      <c r="F701" s="19"/>
      <c r="G701" s="19"/>
    </row>
    <row r="702">
      <c r="B702" s="19"/>
      <c r="C702" s="19"/>
      <c r="D702" s="19"/>
      <c r="E702" s="19"/>
      <c r="F702" s="19"/>
      <c r="G702" s="19"/>
    </row>
    <row r="703">
      <c r="B703" s="19"/>
      <c r="C703" s="19"/>
      <c r="D703" s="19"/>
      <c r="E703" s="19"/>
      <c r="F703" s="19"/>
      <c r="G703" s="19"/>
    </row>
    <row r="704">
      <c r="B704" s="19"/>
      <c r="C704" s="19"/>
      <c r="D704" s="19"/>
      <c r="E704" s="19"/>
      <c r="F704" s="19"/>
      <c r="G704" s="19"/>
    </row>
    <row r="705">
      <c r="B705" s="19"/>
      <c r="C705" s="19"/>
      <c r="D705" s="19"/>
      <c r="E705" s="19"/>
      <c r="F705" s="19"/>
      <c r="G705" s="19"/>
    </row>
    <row r="706">
      <c r="B706" s="19"/>
      <c r="C706" s="19"/>
      <c r="D706" s="19"/>
      <c r="E706" s="19"/>
      <c r="F706" s="19"/>
      <c r="G706" s="19"/>
    </row>
    <row r="707">
      <c r="B707" s="19"/>
      <c r="C707" s="19"/>
      <c r="D707" s="19"/>
      <c r="E707" s="19"/>
      <c r="F707" s="19"/>
      <c r="G707" s="19"/>
    </row>
    <row r="708">
      <c r="B708" s="19"/>
      <c r="C708" s="19"/>
      <c r="D708" s="19"/>
      <c r="E708" s="19"/>
      <c r="F708" s="19"/>
      <c r="G708" s="19"/>
    </row>
    <row r="709">
      <c r="B709" s="19"/>
      <c r="C709" s="19"/>
      <c r="D709" s="19"/>
      <c r="E709" s="19"/>
      <c r="F709" s="19"/>
      <c r="G709" s="19"/>
    </row>
    <row r="710">
      <c r="B710" s="19"/>
      <c r="C710" s="19"/>
      <c r="D710" s="19"/>
      <c r="E710" s="19"/>
      <c r="F710" s="19"/>
      <c r="G710" s="19"/>
    </row>
    <row r="711">
      <c r="B711" s="19"/>
      <c r="C711" s="19"/>
      <c r="D711" s="19"/>
      <c r="E711" s="19"/>
      <c r="F711" s="19"/>
      <c r="G711" s="19"/>
    </row>
    <row r="712">
      <c r="B712" s="19"/>
      <c r="C712" s="19"/>
      <c r="D712" s="19"/>
      <c r="E712" s="19"/>
      <c r="F712" s="19"/>
      <c r="G712" s="19"/>
    </row>
    <row r="713">
      <c r="B713" s="19"/>
      <c r="C713" s="19"/>
      <c r="D713" s="19"/>
      <c r="E713" s="19"/>
      <c r="F713" s="19"/>
      <c r="G713" s="19"/>
    </row>
    <row r="714">
      <c r="B714" s="19"/>
      <c r="C714" s="19"/>
      <c r="D714" s="19"/>
      <c r="E714" s="19"/>
      <c r="F714" s="19"/>
      <c r="G714" s="19"/>
    </row>
    <row r="715">
      <c r="B715" s="19"/>
      <c r="C715" s="19"/>
      <c r="D715" s="19"/>
      <c r="E715" s="19"/>
      <c r="F715" s="19"/>
      <c r="G715" s="19"/>
    </row>
    <row r="716">
      <c r="B716" s="19"/>
      <c r="C716" s="19"/>
      <c r="D716" s="19"/>
      <c r="E716" s="19"/>
      <c r="F716" s="19"/>
      <c r="G716" s="19"/>
    </row>
    <row r="717">
      <c r="B717" s="19"/>
      <c r="C717" s="19"/>
      <c r="D717" s="19"/>
      <c r="E717" s="19"/>
      <c r="F717" s="19"/>
      <c r="G717" s="19"/>
    </row>
    <row r="718">
      <c r="B718" s="19"/>
      <c r="C718" s="19"/>
      <c r="D718" s="19"/>
      <c r="E718" s="19"/>
      <c r="F718" s="19"/>
      <c r="G718" s="19"/>
    </row>
    <row r="719">
      <c r="B719" s="19"/>
      <c r="C719" s="19"/>
      <c r="D719" s="19"/>
      <c r="E719" s="19"/>
      <c r="F719" s="19"/>
      <c r="G719" s="19"/>
    </row>
    <row r="720">
      <c r="B720" s="19"/>
      <c r="C720" s="19"/>
      <c r="D720" s="19"/>
      <c r="E720" s="19"/>
      <c r="F720" s="19"/>
      <c r="G720" s="19"/>
    </row>
    <row r="721">
      <c r="B721" s="19"/>
      <c r="C721" s="19"/>
      <c r="D721" s="19"/>
      <c r="E721" s="19"/>
      <c r="F721" s="19"/>
      <c r="G721" s="19"/>
    </row>
    <row r="722">
      <c r="B722" s="19"/>
      <c r="C722" s="19"/>
      <c r="D722" s="19"/>
      <c r="E722" s="19"/>
      <c r="F722" s="19"/>
      <c r="G722" s="19"/>
    </row>
    <row r="723">
      <c r="B723" s="19"/>
      <c r="C723" s="19"/>
      <c r="D723" s="19"/>
      <c r="E723" s="19"/>
      <c r="F723" s="19"/>
      <c r="G723" s="19"/>
    </row>
    <row r="724">
      <c r="B724" s="19"/>
      <c r="C724" s="19"/>
      <c r="D724" s="19"/>
      <c r="E724" s="19"/>
      <c r="F724" s="19"/>
      <c r="G724" s="19"/>
    </row>
    <row r="725">
      <c r="B725" s="19"/>
      <c r="C725" s="19"/>
      <c r="D725" s="19"/>
      <c r="E725" s="19"/>
      <c r="F725" s="19"/>
      <c r="G725" s="19"/>
    </row>
    <row r="726">
      <c r="B726" s="19"/>
      <c r="C726" s="19"/>
      <c r="D726" s="19"/>
      <c r="E726" s="19"/>
      <c r="F726" s="19"/>
      <c r="G726" s="19"/>
    </row>
    <row r="727">
      <c r="B727" s="19"/>
      <c r="C727" s="19"/>
      <c r="D727" s="19"/>
      <c r="E727" s="19"/>
      <c r="F727" s="19"/>
      <c r="G727" s="19"/>
    </row>
    <row r="728">
      <c r="B728" s="19"/>
      <c r="C728" s="19"/>
      <c r="D728" s="19"/>
      <c r="E728" s="19"/>
      <c r="F728" s="19"/>
      <c r="G728" s="19"/>
    </row>
    <row r="729">
      <c r="B729" s="19"/>
      <c r="C729" s="19"/>
      <c r="D729" s="19"/>
      <c r="E729" s="19"/>
      <c r="F729" s="19"/>
      <c r="G729" s="19"/>
    </row>
    <row r="730">
      <c r="B730" s="19"/>
      <c r="C730" s="19"/>
      <c r="D730" s="19"/>
      <c r="E730" s="19"/>
      <c r="F730" s="19"/>
      <c r="G730" s="19"/>
    </row>
    <row r="731">
      <c r="B731" s="19"/>
      <c r="C731" s="19"/>
      <c r="D731" s="19"/>
      <c r="E731" s="19"/>
      <c r="F731" s="19"/>
      <c r="G731" s="19"/>
    </row>
    <row r="732">
      <c r="B732" s="19"/>
      <c r="C732" s="19"/>
      <c r="D732" s="19"/>
      <c r="E732" s="19"/>
      <c r="F732" s="19"/>
      <c r="G732" s="19"/>
    </row>
    <row r="733">
      <c r="B733" s="19"/>
      <c r="C733" s="19"/>
      <c r="D733" s="19"/>
      <c r="E733" s="19"/>
      <c r="F733" s="19"/>
      <c r="G733" s="19"/>
    </row>
    <row r="734">
      <c r="B734" s="19"/>
      <c r="C734" s="19"/>
      <c r="D734" s="19"/>
      <c r="E734" s="19"/>
      <c r="F734" s="19"/>
      <c r="G734" s="19"/>
    </row>
    <row r="735">
      <c r="B735" s="19"/>
      <c r="C735" s="19"/>
      <c r="D735" s="19"/>
      <c r="E735" s="19"/>
      <c r="F735" s="19"/>
      <c r="G735" s="19"/>
    </row>
    <row r="736">
      <c r="B736" s="19"/>
      <c r="C736" s="19"/>
      <c r="D736" s="19"/>
      <c r="E736" s="19"/>
      <c r="F736" s="19"/>
      <c r="G736" s="19"/>
    </row>
    <row r="737">
      <c r="B737" s="19"/>
      <c r="C737" s="19"/>
      <c r="D737" s="19"/>
      <c r="E737" s="19"/>
      <c r="F737" s="19"/>
      <c r="G737" s="19"/>
    </row>
    <row r="738">
      <c r="B738" s="19"/>
      <c r="C738" s="19"/>
      <c r="D738" s="19"/>
      <c r="E738" s="19"/>
      <c r="F738" s="19"/>
      <c r="G738" s="19"/>
    </row>
    <row r="739">
      <c r="B739" s="19"/>
      <c r="C739" s="19"/>
      <c r="D739" s="19"/>
      <c r="E739" s="19"/>
      <c r="F739" s="19"/>
      <c r="G739" s="19"/>
    </row>
    <row r="740">
      <c r="B740" s="19"/>
      <c r="C740" s="19"/>
      <c r="D740" s="19"/>
      <c r="E740" s="19"/>
      <c r="F740" s="19"/>
      <c r="G740" s="19"/>
    </row>
    <row r="741">
      <c r="B741" s="19"/>
      <c r="C741" s="19"/>
      <c r="D741" s="19"/>
      <c r="E741" s="19"/>
      <c r="F741" s="19"/>
      <c r="G741" s="19"/>
    </row>
    <row r="742">
      <c r="B742" s="19"/>
      <c r="C742" s="19"/>
      <c r="D742" s="19"/>
      <c r="E742" s="19"/>
      <c r="F742" s="19"/>
      <c r="G742" s="19"/>
    </row>
    <row r="743">
      <c r="B743" s="19"/>
      <c r="C743" s="19"/>
      <c r="D743" s="19"/>
      <c r="E743" s="19"/>
      <c r="F743" s="19"/>
      <c r="G743" s="19"/>
    </row>
    <row r="744">
      <c r="B744" s="19"/>
      <c r="C744" s="19"/>
      <c r="D744" s="19"/>
      <c r="E744" s="19"/>
      <c r="F744" s="19"/>
      <c r="G744" s="19"/>
    </row>
    <row r="745">
      <c r="B745" s="19"/>
      <c r="C745" s="19"/>
      <c r="D745" s="19"/>
      <c r="E745" s="19"/>
      <c r="F745" s="19"/>
      <c r="G745" s="19"/>
    </row>
    <row r="746">
      <c r="B746" s="19"/>
      <c r="C746" s="19"/>
      <c r="D746" s="19"/>
      <c r="E746" s="19"/>
      <c r="F746" s="19"/>
      <c r="G746" s="19"/>
    </row>
    <row r="747">
      <c r="B747" s="19"/>
      <c r="C747" s="19"/>
      <c r="D747" s="19"/>
      <c r="E747" s="19"/>
      <c r="F747" s="19"/>
      <c r="G747" s="19"/>
    </row>
    <row r="748">
      <c r="B748" s="19"/>
      <c r="C748" s="19"/>
      <c r="D748" s="19"/>
      <c r="E748" s="19"/>
      <c r="F748" s="19"/>
      <c r="G748" s="19"/>
    </row>
    <row r="749">
      <c r="B749" s="19"/>
      <c r="C749" s="19"/>
      <c r="D749" s="19"/>
      <c r="E749" s="19"/>
      <c r="F749" s="19"/>
      <c r="G749" s="19"/>
    </row>
    <row r="750">
      <c r="B750" s="19"/>
      <c r="C750" s="19"/>
      <c r="D750" s="19"/>
      <c r="E750" s="19"/>
      <c r="F750" s="19"/>
      <c r="G750" s="19"/>
    </row>
    <row r="751">
      <c r="B751" s="19"/>
      <c r="C751" s="19"/>
      <c r="D751" s="19"/>
      <c r="E751" s="19"/>
      <c r="F751" s="19"/>
      <c r="G751" s="19"/>
    </row>
    <row r="752">
      <c r="B752" s="19"/>
      <c r="C752" s="19"/>
      <c r="D752" s="19"/>
      <c r="E752" s="19"/>
      <c r="F752" s="19"/>
      <c r="G752" s="19"/>
    </row>
    <row r="753">
      <c r="B753" s="19"/>
      <c r="C753" s="19"/>
      <c r="D753" s="19"/>
      <c r="E753" s="19"/>
      <c r="F753" s="19"/>
      <c r="G753" s="19"/>
    </row>
    <row r="754">
      <c r="B754" s="19"/>
      <c r="C754" s="19"/>
      <c r="D754" s="19"/>
      <c r="E754" s="19"/>
      <c r="F754" s="19"/>
      <c r="G754" s="19"/>
    </row>
    <row r="755">
      <c r="B755" s="19"/>
      <c r="C755" s="19"/>
      <c r="D755" s="19"/>
      <c r="E755" s="19"/>
      <c r="F755" s="19"/>
      <c r="G755" s="19"/>
    </row>
    <row r="756">
      <c r="B756" s="19"/>
      <c r="C756" s="19"/>
      <c r="D756" s="19"/>
      <c r="E756" s="19"/>
      <c r="F756" s="19"/>
      <c r="G756" s="19"/>
    </row>
    <row r="757">
      <c r="B757" s="19"/>
      <c r="C757" s="19"/>
      <c r="D757" s="19"/>
      <c r="E757" s="19"/>
      <c r="F757" s="19"/>
      <c r="G757" s="19"/>
    </row>
    <row r="758">
      <c r="B758" s="19"/>
      <c r="C758" s="19"/>
      <c r="D758" s="19"/>
      <c r="E758" s="19"/>
      <c r="F758" s="19"/>
      <c r="G758" s="19"/>
    </row>
    <row r="759">
      <c r="B759" s="19"/>
      <c r="C759" s="19"/>
      <c r="D759" s="19"/>
      <c r="E759" s="19"/>
      <c r="F759" s="19"/>
      <c r="G759" s="19"/>
    </row>
    <row r="760">
      <c r="B760" s="19"/>
      <c r="C760" s="19"/>
      <c r="D760" s="19"/>
      <c r="E760" s="19"/>
      <c r="F760" s="19"/>
      <c r="G760" s="19"/>
    </row>
    <row r="761">
      <c r="B761" s="19"/>
      <c r="C761" s="19"/>
      <c r="D761" s="19"/>
      <c r="E761" s="19"/>
      <c r="F761" s="19"/>
      <c r="G761" s="19"/>
    </row>
    <row r="762">
      <c r="B762" s="19"/>
      <c r="C762" s="19"/>
      <c r="D762" s="19"/>
      <c r="E762" s="19"/>
      <c r="F762" s="19"/>
      <c r="G762" s="19"/>
    </row>
    <row r="763">
      <c r="B763" s="19"/>
      <c r="C763" s="19"/>
      <c r="D763" s="19"/>
      <c r="E763" s="19"/>
      <c r="F763" s="19"/>
      <c r="G763" s="19"/>
    </row>
    <row r="764">
      <c r="B764" s="19"/>
      <c r="C764" s="19"/>
      <c r="D764" s="19"/>
      <c r="E764" s="19"/>
      <c r="F764" s="19"/>
      <c r="G764" s="19"/>
    </row>
    <row r="765">
      <c r="B765" s="19"/>
      <c r="C765" s="19"/>
      <c r="D765" s="19"/>
      <c r="E765" s="19"/>
      <c r="F765" s="19"/>
      <c r="G765" s="19"/>
    </row>
    <row r="766">
      <c r="B766" s="19"/>
      <c r="C766" s="19"/>
      <c r="D766" s="19"/>
      <c r="E766" s="19"/>
      <c r="F766" s="19"/>
      <c r="G766" s="19"/>
    </row>
    <row r="767">
      <c r="B767" s="19"/>
      <c r="C767" s="19"/>
      <c r="D767" s="19"/>
      <c r="E767" s="19"/>
      <c r="F767" s="19"/>
      <c r="G767" s="19"/>
    </row>
    <row r="768">
      <c r="B768" s="19"/>
      <c r="C768" s="19"/>
      <c r="D768" s="19"/>
      <c r="E768" s="19"/>
      <c r="F768" s="19"/>
      <c r="G768" s="19"/>
    </row>
    <row r="769">
      <c r="B769" s="19"/>
      <c r="C769" s="19"/>
      <c r="D769" s="19"/>
      <c r="E769" s="19"/>
      <c r="F769" s="19"/>
      <c r="G769" s="19"/>
    </row>
    <row r="770">
      <c r="B770" s="19"/>
      <c r="C770" s="19"/>
      <c r="D770" s="19"/>
      <c r="E770" s="19"/>
      <c r="F770" s="19"/>
      <c r="G770" s="19"/>
    </row>
    <row r="771">
      <c r="B771" s="19"/>
      <c r="C771" s="19"/>
      <c r="D771" s="19"/>
      <c r="E771" s="19"/>
      <c r="F771" s="19"/>
      <c r="G771" s="19"/>
    </row>
    <row r="772">
      <c r="B772" s="19"/>
      <c r="C772" s="19"/>
      <c r="D772" s="19"/>
      <c r="E772" s="19"/>
      <c r="F772" s="19"/>
      <c r="G772" s="19"/>
    </row>
    <row r="773">
      <c r="B773" s="19"/>
      <c r="C773" s="19"/>
      <c r="D773" s="19"/>
      <c r="E773" s="19"/>
      <c r="F773" s="19"/>
      <c r="G773" s="19"/>
    </row>
    <row r="774">
      <c r="B774" s="19"/>
      <c r="C774" s="19"/>
      <c r="D774" s="19"/>
      <c r="E774" s="19"/>
      <c r="F774" s="19"/>
      <c r="G774" s="19"/>
    </row>
    <row r="775">
      <c r="B775" s="19"/>
      <c r="C775" s="19"/>
      <c r="D775" s="19"/>
      <c r="E775" s="19"/>
      <c r="F775" s="19"/>
      <c r="G775" s="19"/>
    </row>
    <row r="776">
      <c r="B776" s="19"/>
      <c r="C776" s="19"/>
      <c r="D776" s="19"/>
      <c r="E776" s="19"/>
      <c r="F776" s="19"/>
      <c r="G776" s="19"/>
    </row>
    <row r="777">
      <c r="B777" s="19"/>
      <c r="C777" s="19"/>
      <c r="D777" s="19"/>
      <c r="E777" s="19"/>
      <c r="F777" s="19"/>
      <c r="G777" s="19"/>
    </row>
    <row r="778">
      <c r="B778" s="19"/>
      <c r="C778" s="19"/>
      <c r="D778" s="19"/>
      <c r="E778" s="19"/>
      <c r="F778" s="19"/>
      <c r="G778" s="19"/>
    </row>
    <row r="779">
      <c r="B779" s="19"/>
      <c r="C779" s="19"/>
      <c r="D779" s="19"/>
      <c r="E779" s="19"/>
      <c r="F779" s="19"/>
      <c r="G779" s="19"/>
    </row>
    <row r="780">
      <c r="B780" s="19"/>
      <c r="C780" s="19"/>
      <c r="D780" s="19"/>
      <c r="E780" s="19"/>
      <c r="F780" s="19"/>
      <c r="G780" s="19"/>
    </row>
    <row r="781">
      <c r="B781" s="19"/>
      <c r="C781" s="19"/>
      <c r="D781" s="19"/>
      <c r="E781" s="19"/>
      <c r="F781" s="19"/>
      <c r="G781" s="19"/>
    </row>
    <row r="782">
      <c r="B782" s="19"/>
      <c r="C782" s="19"/>
      <c r="D782" s="19"/>
      <c r="E782" s="19"/>
      <c r="F782" s="19"/>
      <c r="G782" s="19"/>
    </row>
    <row r="783">
      <c r="B783" s="19"/>
      <c r="C783" s="19"/>
      <c r="D783" s="19"/>
      <c r="E783" s="19"/>
      <c r="F783" s="19"/>
      <c r="G783" s="19"/>
    </row>
    <row r="784">
      <c r="B784" s="19"/>
      <c r="C784" s="19"/>
      <c r="D784" s="19"/>
      <c r="E784" s="19"/>
      <c r="F784" s="19"/>
      <c r="G784" s="19"/>
    </row>
    <row r="785">
      <c r="B785" s="19"/>
      <c r="C785" s="19"/>
      <c r="D785" s="19"/>
      <c r="E785" s="19"/>
      <c r="F785" s="19"/>
      <c r="G785" s="19"/>
    </row>
    <row r="786">
      <c r="B786" s="19"/>
      <c r="C786" s="19"/>
      <c r="D786" s="19"/>
      <c r="E786" s="19"/>
      <c r="F786" s="19"/>
      <c r="G786" s="19"/>
    </row>
    <row r="787">
      <c r="B787" s="19"/>
      <c r="C787" s="19"/>
      <c r="D787" s="19"/>
      <c r="E787" s="19"/>
      <c r="F787" s="19"/>
      <c r="G787" s="19"/>
    </row>
    <row r="788">
      <c r="B788" s="19"/>
      <c r="C788" s="19"/>
      <c r="D788" s="19"/>
      <c r="E788" s="19"/>
      <c r="F788" s="19"/>
      <c r="G788" s="19"/>
    </row>
    <row r="789">
      <c r="B789" s="19"/>
      <c r="C789" s="19"/>
      <c r="D789" s="19"/>
      <c r="E789" s="19"/>
      <c r="F789" s="19"/>
      <c r="G789" s="19"/>
    </row>
    <row r="790">
      <c r="B790" s="19"/>
      <c r="C790" s="19"/>
      <c r="D790" s="19"/>
      <c r="E790" s="19"/>
      <c r="F790" s="19"/>
      <c r="G790" s="19"/>
    </row>
    <row r="791">
      <c r="B791" s="19"/>
      <c r="C791" s="19"/>
      <c r="D791" s="19"/>
      <c r="E791" s="19"/>
      <c r="F791" s="19"/>
      <c r="G791" s="19"/>
    </row>
    <row r="792">
      <c r="B792" s="19"/>
      <c r="C792" s="19"/>
      <c r="D792" s="19"/>
      <c r="E792" s="19"/>
      <c r="F792" s="19"/>
      <c r="G792" s="19"/>
    </row>
    <row r="793">
      <c r="B793" s="19"/>
      <c r="C793" s="19"/>
      <c r="D793" s="19"/>
      <c r="E793" s="19"/>
      <c r="F793" s="19"/>
      <c r="G793" s="19"/>
    </row>
    <row r="794">
      <c r="B794" s="19"/>
      <c r="C794" s="19"/>
      <c r="D794" s="19"/>
      <c r="E794" s="19"/>
      <c r="F794" s="19"/>
      <c r="G794" s="19"/>
    </row>
    <row r="795">
      <c r="B795" s="19"/>
      <c r="C795" s="19"/>
      <c r="D795" s="19"/>
      <c r="E795" s="19"/>
      <c r="F795" s="19"/>
      <c r="G795" s="19"/>
    </row>
    <row r="796">
      <c r="B796" s="19"/>
      <c r="C796" s="19"/>
      <c r="D796" s="19"/>
      <c r="E796" s="19"/>
      <c r="F796" s="19"/>
      <c r="G796" s="19"/>
    </row>
    <row r="797">
      <c r="B797" s="19"/>
      <c r="C797" s="19"/>
      <c r="D797" s="19"/>
      <c r="E797" s="19"/>
      <c r="F797" s="19"/>
      <c r="G797" s="19"/>
    </row>
    <row r="798">
      <c r="B798" s="19"/>
      <c r="C798" s="19"/>
      <c r="D798" s="19"/>
      <c r="E798" s="19"/>
      <c r="F798" s="19"/>
      <c r="G798" s="19"/>
    </row>
    <row r="799">
      <c r="B799" s="19"/>
      <c r="C799" s="19"/>
      <c r="D799" s="19"/>
      <c r="E799" s="19"/>
      <c r="F799" s="19"/>
      <c r="G799" s="19"/>
    </row>
    <row r="800">
      <c r="B800" s="19"/>
      <c r="C800" s="19"/>
      <c r="D800" s="19"/>
      <c r="E800" s="19"/>
      <c r="F800" s="19"/>
      <c r="G800" s="19"/>
    </row>
    <row r="801">
      <c r="B801" s="19"/>
      <c r="C801" s="19"/>
      <c r="D801" s="19"/>
      <c r="E801" s="19"/>
      <c r="F801" s="19"/>
      <c r="G801" s="19"/>
    </row>
    <row r="802">
      <c r="B802" s="19"/>
      <c r="C802" s="19"/>
      <c r="D802" s="19"/>
      <c r="E802" s="19"/>
      <c r="F802" s="19"/>
      <c r="G802" s="19"/>
    </row>
    <row r="803">
      <c r="B803" s="19"/>
      <c r="C803" s="19"/>
      <c r="D803" s="19"/>
      <c r="E803" s="19"/>
      <c r="F803" s="19"/>
      <c r="G803" s="19"/>
    </row>
    <row r="804">
      <c r="B804" s="19"/>
      <c r="C804" s="19"/>
      <c r="D804" s="19"/>
      <c r="E804" s="19"/>
      <c r="F804" s="19"/>
      <c r="G804" s="19"/>
    </row>
    <row r="805">
      <c r="B805" s="19"/>
      <c r="C805" s="19"/>
      <c r="D805" s="19"/>
      <c r="E805" s="19"/>
      <c r="F805" s="19"/>
      <c r="G805" s="19"/>
    </row>
    <row r="806">
      <c r="B806" s="19"/>
      <c r="C806" s="19"/>
      <c r="D806" s="19"/>
      <c r="E806" s="19"/>
      <c r="F806" s="19"/>
      <c r="G806" s="19"/>
    </row>
    <row r="807">
      <c r="B807" s="19"/>
      <c r="C807" s="19"/>
      <c r="D807" s="19"/>
      <c r="E807" s="19"/>
      <c r="F807" s="19"/>
      <c r="G807" s="19"/>
    </row>
    <row r="808">
      <c r="B808" s="19"/>
      <c r="C808" s="19"/>
      <c r="D808" s="19"/>
      <c r="E808" s="19"/>
      <c r="F808" s="19"/>
      <c r="G808" s="19"/>
    </row>
    <row r="809">
      <c r="B809" s="19"/>
      <c r="C809" s="19"/>
      <c r="D809" s="19"/>
      <c r="E809" s="19"/>
      <c r="F809" s="19"/>
      <c r="G809" s="19"/>
    </row>
    <row r="810">
      <c r="B810" s="19"/>
      <c r="C810" s="19"/>
      <c r="D810" s="19"/>
      <c r="E810" s="19"/>
      <c r="F810" s="19"/>
      <c r="G810" s="19"/>
    </row>
    <row r="811">
      <c r="B811" s="19"/>
      <c r="C811" s="19"/>
      <c r="D811" s="19"/>
      <c r="E811" s="19"/>
      <c r="F811" s="19"/>
      <c r="G811" s="19"/>
    </row>
    <row r="812">
      <c r="B812" s="19"/>
      <c r="C812" s="19"/>
      <c r="D812" s="19"/>
      <c r="E812" s="19"/>
      <c r="F812" s="19"/>
      <c r="G812" s="19"/>
    </row>
    <row r="813">
      <c r="B813" s="19"/>
      <c r="C813" s="19"/>
      <c r="D813" s="19"/>
      <c r="E813" s="19"/>
      <c r="F813" s="19"/>
      <c r="G813" s="19"/>
    </row>
    <row r="814">
      <c r="B814" s="19"/>
      <c r="C814" s="19"/>
      <c r="D814" s="19"/>
      <c r="E814" s="19"/>
      <c r="F814" s="19"/>
      <c r="G814" s="19"/>
    </row>
    <row r="815">
      <c r="B815" s="19"/>
      <c r="C815" s="19"/>
      <c r="D815" s="19"/>
      <c r="E815" s="19"/>
      <c r="F815" s="19"/>
      <c r="G815" s="19"/>
    </row>
    <row r="816">
      <c r="B816" s="19"/>
      <c r="C816" s="19"/>
      <c r="D816" s="19"/>
      <c r="E816" s="19"/>
      <c r="F816" s="19"/>
      <c r="G816" s="19"/>
    </row>
    <row r="817">
      <c r="B817" s="19"/>
      <c r="C817" s="19"/>
      <c r="D817" s="19"/>
      <c r="E817" s="19"/>
      <c r="F817" s="19"/>
      <c r="G817" s="19"/>
    </row>
    <row r="818">
      <c r="B818" s="19"/>
      <c r="C818" s="19"/>
      <c r="D818" s="19"/>
      <c r="E818" s="19"/>
      <c r="F818" s="19"/>
      <c r="G818" s="19"/>
    </row>
    <row r="819">
      <c r="B819" s="19"/>
      <c r="C819" s="19"/>
      <c r="D819" s="19"/>
      <c r="E819" s="19"/>
      <c r="F819" s="19"/>
      <c r="G819" s="19"/>
    </row>
    <row r="820">
      <c r="B820" s="19"/>
      <c r="C820" s="19"/>
      <c r="D820" s="19"/>
      <c r="E820" s="19"/>
      <c r="F820" s="19"/>
      <c r="G820" s="19"/>
    </row>
    <row r="821">
      <c r="B821" s="19"/>
      <c r="C821" s="19"/>
      <c r="D821" s="19"/>
      <c r="E821" s="19"/>
      <c r="F821" s="19"/>
      <c r="G821" s="19"/>
    </row>
    <row r="822">
      <c r="B822" s="19"/>
      <c r="C822" s="19"/>
      <c r="D822" s="19"/>
      <c r="E822" s="19"/>
      <c r="F822" s="19"/>
      <c r="G822" s="19"/>
    </row>
    <row r="823">
      <c r="B823" s="19"/>
      <c r="C823" s="19"/>
      <c r="D823" s="19"/>
      <c r="E823" s="19"/>
      <c r="F823" s="19"/>
      <c r="G823" s="19"/>
    </row>
    <row r="824">
      <c r="B824" s="19"/>
      <c r="C824" s="19"/>
      <c r="D824" s="19"/>
      <c r="E824" s="19"/>
      <c r="F824" s="19"/>
      <c r="G824" s="19"/>
    </row>
    <row r="825">
      <c r="B825" s="19"/>
      <c r="C825" s="19"/>
      <c r="D825" s="19"/>
      <c r="E825" s="19"/>
      <c r="F825" s="19"/>
      <c r="G825" s="19"/>
    </row>
    <row r="826">
      <c r="B826" s="19"/>
      <c r="C826" s="19"/>
      <c r="D826" s="19"/>
      <c r="E826" s="19"/>
      <c r="F826" s="19"/>
      <c r="G826" s="19"/>
    </row>
    <row r="827">
      <c r="B827" s="19"/>
      <c r="C827" s="19"/>
      <c r="D827" s="19"/>
      <c r="E827" s="19"/>
      <c r="F827" s="19"/>
      <c r="G827" s="19"/>
    </row>
    <row r="828">
      <c r="B828" s="19"/>
      <c r="C828" s="19"/>
      <c r="D828" s="19"/>
      <c r="E828" s="19"/>
      <c r="F828" s="19"/>
      <c r="G828" s="19"/>
    </row>
    <row r="829">
      <c r="B829" s="19"/>
      <c r="C829" s="19"/>
      <c r="D829" s="19"/>
      <c r="E829" s="19"/>
      <c r="F829" s="19"/>
      <c r="G829" s="19"/>
    </row>
    <row r="830">
      <c r="B830" s="19"/>
      <c r="C830" s="19"/>
      <c r="D830" s="19"/>
      <c r="E830" s="19"/>
      <c r="F830" s="19"/>
      <c r="G830" s="19"/>
    </row>
    <row r="831">
      <c r="B831" s="19"/>
      <c r="C831" s="19"/>
      <c r="D831" s="19"/>
      <c r="E831" s="19"/>
      <c r="F831" s="19"/>
      <c r="G831" s="19"/>
    </row>
    <row r="832">
      <c r="B832" s="19"/>
      <c r="C832" s="19"/>
      <c r="D832" s="19"/>
      <c r="E832" s="19"/>
      <c r="F832" s="19"/>
      <c r="G832" s="19"/>
    </row>
    <row r="833">
      <c r="B833" s="19"/>
      <c r="C833" s="19"/>
      <c r="D833" s="19"/>
      <c r="E833" s="19"/>
      <c r="F833" s="19"/>
      <c r="G833" s="19"/>
    </row>
    <row r="834">
      <c r="B834" s="19"/>
      <c r="C834" s="19"/>
      <c r="D834" s="19"/>
      <c r="E834" s="19"/>
      <c r="F834" s="19"/>
      <c r="G834" s="19"/>
    </row>
    <row r="835">
      <c r="B835" s="19"/>
      <c r="C835" s="19"/>
      <c r="D835" s="19"/>
      <c r="E835" s="19"/>
      <c r="F835" s="19"/>
      <c r="G835" s="19"/>
    </row>
    <row r="836">
      <c r="B836" s="19"/>
      <c r="C836" s="19"/>
      <c r="D836" s="19"/>
      <c r="E836" s="19"/>
      <c r="F836" s="19"/>
      <c r="G836" s="19"/>
    </row>
    <row r="837">
      <c r="B837" s="19"/>
      <c r="C837" s="19"/>
      <c r="D837" s="19"/>
      <c r="E837" s="19"/>
      <c r="F837" s="19"/>
      <c r="G837" s="19"/>
    </row>
    <row r="838">
      <c r="B838" s="19"/>
      <c r="C838" s="19"/>
      <c r="D838" s="19"/>
      <c r="E838" s="19"/>
      <c r="F838" s="19"/>
      <c r="G838" s="19"/>
    </row>
    <row r="839">
      <c r="B839" s="19"/>
      <c r="C839" s="19"/>
      <c r="D839" s="19"/>
      <c r="E839" s="19"/>
      <c r="F839" s="19"/>
      <c r="G839" s="19"/>
    </row>
    <row r="840">
      <c r="B840" s="19"/>
      <c r="C840" s="19"/>
      <c r="D840" s="19"/>
      <c r="E840" s="19"/>
      <c r="F840" s="19"/>
      <c r="G840" s="19"/>
    </row>
    <row r="841">
      <c r="B841" s="19"/>
      <c r="C841" s="19"/>
      <c r="D841" s="19"/>
      <c r="E841" s="19"/>
      <c r="F841" s="19"/>
      <c r="G841" s="19"/>
    </row>
    <row r="842">
      <c r="B842" s="19"/>
      <c r="C842" s="19"/>
      <c r="D842" s="19"/>
      <c r="E842" s="19"/>
      <c r="F842" s="19"/>
      <c r="G842" s="19"/>
    </row>
    <row r="843">
      <c r="B843" s="19"/>
      <c r="C843" s="19"/>
      <c r="D843" s="19"/>
      <c r="E843" s="19"/>
      <c r="F843" s="19"/>
      <c r="G843" s="19"/>
    </row>
    <row r="844">
      <c r="B844" s="19"/>
      <c r="C844" s="19"/>
      <c r="D844" s="19"/>
      <c r="E844" s="19"/>
      <c r="F844" s="19"/>
      <c r="G844" s="19"/>
    </row>
    <row r="845">
      <c r="B845" s="19"/>
      <c r="C845" s="19"/>
      <c r="D845" s="19"/>
      <c r="E845" s="19"/>
      <c r="F845" s="19"/>
      <c r="G845" s="19"/>
    </row>
    <row r="846">
      <c r="B846" s="19"/>
      <c r="C846" s="19"/>
      <c r="D846" s="19"/>
      <c r="E846" s="19"/>
      <c r="F846" s="19"/>
      <c r="G846" s="19"/>
    </row>
    <row r="847">
      <c r="B847" s="19"/>
      <c r="C847" s="19"/>
      <c r="D847" s="19"/>
      <c r="E847" s="19"/>
      <c r="F847" s="19"/>
      <c r="G847" s="19"/>
    </row>
    <row r="848">
      <c r="B848" s="19"/>
      <c r="C848" s="19"/>
      <c r="D848" s="19"/>
      <c r="E848" s="19"/>
      <c r="F848" s="19"/>
      <c r="G848" s="19"/>
    </row>
    <row r="849">
      <c r="B849" s="19"/>
      <c r="C849" s="19"/>
      <c r="D849" s="19"/>
      <c r="E849" s="19"/>
      <c r="F849" s="19"/>
      <c r="G849" s="19"/>
    </row>
    <row r="850">
      <c r="B850" s="19"/>
      <c r="C850" s="19"/>
      <c r="D850" s="19"/>
      <c r="E850" s="19"/>
      <c r="F850" s="19"/>
      <c r="G850" s="19"/>
    </row>
    <row r="851">
      <c r="B851" s="19"/>
      <c r="C851" s="19"/>
      <c r="D851" s="19"/>
      <c r="E851" s="19"/>
      <c r="F851" s="19"/>
      <c r="G851" s="19"/>
    </row>
    <row r="852">
      <c r="B852" s="19"/>
      <c r="C852" s="19"/>
      <c r="D852" s="19"/>
      <c r="E852" s="19"/>
      <c r="F852" s="19"/>
      <c r="G852" s="19"/>
    </row>
    <row r="853">
      <c r="B853" s="19"/>
      <c r="C853" s="19"/>
      <c r="D853" s="19"/>
      <c r="E853" s="19"/>
      <c r="F853" s="19"/>
      <c r="G853" s="19"/>
    </row>
    <row r="854">
      <c r="B854" s="19"/>
      <c r="C854" s="19"/>
      <c r="D854" s="19"/>
      <c r="E854" s="19"/>
      <c r="F854" s="19"/>
      <c r="G854" s="19"/>
    </row>
    <row r="855">
      <c r="B855" s="19"/>
      <c r="C855" s="19"/>
      <c r="D855" s="19"/>
      <c r="E855" s="19"/>
      <c r="F855" s="19"/>
      <c r="G855" s="19"/>
    </row>
    <row r="856">
      <c r="B856" s="19"/>
      <c r="C856" s="19"/>
      <c r="D856" s="19"/>
      <c r="E856" s="19"/>
      <c r="F856" s="19"/>
      <c r="G856" s="19"/>
    </row>
    <row r="857">
      <c r="B857" s="19"/>
      <c r="C857" s="19"/>
      <c r="D857" s="19"/>
      <c r="E857" s="19"/>
      <c r="F857" s="19"/>
      <c r="G857" s="19"/>
    </row>
    <row r="858">
      <c r="B858" s="19"/>
      <c r="C858" s="19"/>
      <c r="D858" s="19"/>
      <c r="E858" s="19"/>
      <c r="F858" s="19"/>
      <c r="G858" s="19"/>
    </row>
    <row r="859">
      <c r="B859" s="19"/>
      <c r="C859" s="19"/>
      <c r="D859" s="19"/>
      <c r="E859" s="19"/>
      <c r="F859" s="19"/>
      <c r="G859" s="19"/>
    </row>
    <row r="860">
      <c r="B860" s="19"/>
      <c r="C860" s="19"/>
      <c r="D860" s="19"/>
      <c r="E860" s="19"/>
      <c r="F860" s="19"/>
      <c r="G860" s="19"/>
    </row>
    <row r="861">
      <c r="B861" s="19"/>
      <c r="C861" s="19"/>
      <c r="D861" s="19"/>
      <c r="E861" s="19"/>
      <c r="F861" s="19"/>
      <c r="G861" s="19"/>
    </row>
    <row r="862">
      <c r="B862" s="19"/>
      <c r="C862" s="19"/>
      <c r="D862" s="19"/>
      <c r="E862" s="19"/>
      <c r="F862" s="19"/>
      <c r="G862" s="19"/>
    </row>
    <row r="863">
      <c r="B863" s="19"/>
      <c r="C863" s="19"/>
      <c r="D863" s="19"/>
      <c r="E863" s="19"/>
      <c r="F863" s="19"/>
      <c r="G863" s="19"/>
    </row>
    <row r="864">
      <c r="B864" s="19"/>
      <c r="C864" s="19"/>
      <c r="D864" s="19"/>
      <c r="E864" s="19"/>
      <c r="F864" s="19"/>
      <c r="G864" s="19"/>
    </row>
    <row r="865">
      <c r="B865" s="19"/>
      <c r="C865" s="19"/>
      <c r="D865" s="19"/>
      <c r="E865" s="19"/>
      <c r="F865" s="19"/>
      <c r="G865" s="19"/>
    </row>
    <row r="866">
      <c r="B866" s="19"/>
      <c r="C866" s="19"/>
      <c r="D866" s="19"/>
      <c r="E866" s="19"/>
      <c r="F866" s="19"/>
      <c r="G866" s="19"/>
    </row>
    <row r="867">
      <c r="B867" s="19"/>
      <c r="C867" s="19"/>
      <c r="D867" s="19"/>
      <c r="E867" s="19"/>
      <c r="F867" s="19"/>
      <c r="G867" s="19"/>
    </row>
    <row r="868">
      <c r="B868" s="19"/>
      <c r="C868" s="19"/>
      <c r="D868" s="19"/>
      <c r="E868" s="19"/>
      <c r="F868" s="19"/>
      <c r="G868" s="19"/>
    </row>
    <row r="869">
      <c r="B869" s="19"/>
      <c r="C869" s="19"/>
      <c r="D869" s="19"/>
      <c r="E869" s="19"/>
      <c r="F869" s="19"/>
      <c r="G869" s="19"/>
    </row>
    <row r="870">
      <c r="B870" s="19"/>
      <c r="C870" s="19"/>
      <c r="D870" s="19"/>
      <c r="E870" s="19"/>
      <c r="F870" s="19"/>
      <c r="G870" s="19"/>
    </row>
    <row r="871">
      <c r="B871" s="19"/>
      <c r="C871" s="19"/>
      <c r="D871" s="19"/>
      <c r="E871" s="19"/>
      <c r="F871" s="19"/>
      <c r="G871" s="19"/>
    </row>
    <row r="872">
      <c r="B872" s="19"/>
      <c r="C872" s="19"/>
      <c r="D872" s="19"/>
      <c r="E872" s="19"/>
      <c r="F872" s="19"/>
      <c r="G872" s="19"/>
    </row>
    <row r="873">
      <c r="B873" s="19"/>
      <c r="C873" s="19"/>
      <c r="D873" s="19"/>
      <c r="E873" s="19"/>
      <c r="F873" s="19"/>
      <c r="G873" s="19"/>
    </row>
    <row r="874">
      <c r="B874" s="19"/>
      <c r="C874" s="19"/>
      <c r="D874" s="19"/>
      <c r="E874" s="19"/>
      <c r="F874" s="19"/>
      <c r="G874" s="19"/>
    </row>
    <row r="875">
      <c r="B875" s="19"/>
      <c r="C875" s="19"/>
      <c r="D875" s="19"/>
      <c r="E875" s="19"/>
      <c r="F875" s="19"/>
      <c r="G875" s="19"/>
    </row>
    <row r="876">
      <c r="B876" s="19"/>
      <c r="C876" s="19"/>
      <c r="D876" s="19"/>
      <c r="E876" s="19"/>
      <c r="F876" s="19"/>
      <c r="G876" s="19"/>
    </row>
    <row r="877">
      <c r="B877" s="19"/>
      <c r="C877" s="19"/>
      <c r="D877" s="19"/>
      <c r="E877" s="19"/>
      <c r="F877" s="19"/>
      <c r="G877" s="19"/>
    </row>
    <row r="878">
      <c r="B878" s="19"/>
      <c r="C878" s="19"/>
      <c r="D878" s="19"/>
      <c r="E878" s="19"/>
      <c r="F878" s="19"/>
      <c r="G878" s="19"/>
    </row>
    <row r="879">
      <c r="B879" s="19"/>
      <c r="C879" s="19"/>
      <c r="D879" s="19"/>
      <c r="E879" s="19"/>
      <c r="F879" s="19"/>
      <c r="G879" s="19"/>
    </row>
    <row r="880">
      <c r="B880" s="19"/>
      <c r="C880" s="19"/>
      <c r="D880" s="19"/>
      <c r="E880" s="19"/>
      <c r="F880" s="19"/>
      <c r="G880" s="19"/>
    </row>
    <row r="881">
      <c r="B881" s="19"/>
      <c r="C881" s="19"/>
      <c r="D881" s="19"/>
      <c r="E881" s="19"/>
      <c r="F881" s="19"/>
      <c r="G881" s="19"/>
    </row>
    <row r="882">
      <c r="B882" s="19"/>
      <c r="C882" s="19"/>
      <c r="D882" s="19"/>
      <c r="E882" s="19"/>
      <c r="F882" s="19"/>
      <c r="G882" s="19"/>
    </row>
    <row r="883">
      <c r="B883" s="19"/>
      <c r="C883" s="19"/>
      <c r="D883" s="19"/>
      <c r="E883" s="19"/>
      <c r="F883" s="19"/>
      <c r="G883" s="19"/>
    </row>
    <row r="884">
      <c r="B884" s="19"/>
      <c r="C884" s="19"/>
      <c r="D884" s="19"/>
      <c r="E884" s="19"/>
      <c r="F884" s="19"/>
      <c r="G884" s="19"/>
    </row>
    <row r="885">
      <c r="B885" s="19"/>
      <c r="C885" s="19"/>
      <c r="D885" s="19"/>
      <c r="E885" s="19"/>
      <c r="F885" s="19"/>
      <c r="G885" s="19"/>
    </row>
    <row r="886">
      <c r="B886" s="19"/>
      <c r="C886" s="19"/>
      <c r="D886" s="19"/>
      <c r="E886" s="19"/>
      <c r="F886" s="19"/>
      <c r="G886" s="19"/>
    </row>
    <row r="887">
      <c r="B887" s="19"/>
      <c r="C887" s="19"/>
      <c r="D887" s="19"/>
      <c r="E887" s="19"/>
      <c r="F887" s="19"/>
      <c r="G887" s="19"/>
    </row>
    <row r="888">
      <c r="B888" s="19"/>
      <c r="C888" s="19"/>
      <c r="D888" s="19"/>
      <c r="E888" s="19"/>
      <c r="F888" s="19"/>
      <c r="G888" s="19"/>
    </row>
    <row r="889">
      <c r="B889" s="19"/>
      <c r="C889" s="19"/>
      <c r="D889" s="19"/>
      <c r="E889" s="19"/>
      <c r="F889" s="19"/>
      <c r="G889" s="19"/>
    </row>
    <row r="890">
      <c r="B890" s="19"/>
      <c r="C890" s="19"/>
      <c r="D890" s="19"/>
      <c r="E890" s="19"/>
      <c r="F890" s="19"/>
      <c r="G890" s="19"/>
    </row>
    <row r="891">
      <c r="B891" s="19"/>
      <c r="C891" s="19"/>
      <c r="D891" s="19"/>
      <c r="E891" s="19"/>
      <c r="F891" s="19"/>
      <c r="G891" s="19"/>
    </row>
    <row r="892">
      <c r="B892" s="19"/>
      <c r="C892" s="19"/>
      <c r="D892" s="19"/>
      <c r="E892" s="19"/>
      <c r="F892" s="19"/>
      <c r="G892" s="19"/>
    </row>
    <row r="893">
      <c r="B893" s="19"/>
      <c r="C893" s="19"/>
      <c r="D893" s="19"/>
      <c r="E893" s="19"/>
      <c r="F893" s="19"/>
      <c r="G893" s="19"/>
    </row>
    <row r="894">
      <c r="B894" s="19"/>
      <c r="C894" s="19"/>
      <c r="D894" s="19"/>
      <c r="E894" s="19"/>
      <c r="F894" s="19"/>
      <c r="G894" s="19"/>
    </row>
    <row r="895">
      <c r="B895" s="19"/>
      <c r="C895" s="19"/>
      <c r="D895" s="19"/>
      <c r="E895" s="19"/>
      <c r="F895" s="19"/>
      <c r="G895" s="19"/>
    </row>
    <row r="896">
      <c r="B896" s="19"/>
      <c r="C896" s="19"/>
      <c r="D896" s="19"/>
      <c r="E896" s="19"/>
      <c r="F896" s="19"/>
      <c r="G896" s="19"/>
    </row>
    <row r="897">
      <c r="B897" s="19"/>
      <c r="C897" s="19"/>
      <c r="D897" s="19"/>
      <c r="E897" s="19"/>
      <c r="F897" s="19"/>
      <c r="G897" s="19"/>
    </row>
    <row r="898">
      <c r="B898" s="19"/>
      <c r="C898" s="19"/>
      <c r="D898" s="19"/>
      <c r="E898" s="19"/>
      <c r="F898" s="19"/>
      <c r="G898" s="19"/>
    </row>
    <row r="899">
      <c r="B899" s="19"/>
      <c r="C899" s="19"/>
      <c r="D899" s="19"/>
      <c r="E899" s="19"/>
      <c r="F899" s="19"/>
      <c r="G899" s="19"/>
    </row>
    <row r="900">
      <c r="B900" s="19"/>
      <c r="C900" s="19"/>
      <c r="D900" s="19"/>
      <c r="E900" s="19"/>
      <c r="F900" s="19"/>
      <c r="G900" s="19"/>
    </row>
    <row r="901">
      <c r="B901" s="19"/>
      <c r="C901" s="19"/>
      <c r="D901" s="19"/>
      <c r="E901" s="19"/>
      <c r="F901" s="19"/>
      <c r="G901" s="19"/>
    </row>
    <row r="902">
      <c r="B902" s="19"/>
      <c r="C902" s="19"/>
      <c r="D902" s="19"/>
      <c r="E902" s="19"/>
      <c r="F902" s="19"/>
      <c r="G902" s="19"/>
    </row>
    <row r="903">
      <c r="B903" s="19"/>
      <c r="C903" s="19"/>
      <c r="D903" s="19"/>
      <c r="E903" s="19"/>
      <c r="F903" s="19"/>
      <c r="G903" s="19"/>
    </row>
    <row r="904">
      <c r="B904" s="19"/>
      <c r="C904" s="19"/>
      <c r="D904" s="19"/>
      <c r="E904" s="19"/>
      <c r="F904" s="19"/>
      <c r="G904" s="19"/>
    </row>
    <row r="905">
      <c r="B905" s="19"/>
      <c r="C905" s="19"/>
      <c r="D905" s="19"/>
      <c r="E905" s="19"/>
      <c r="F905" s="19"/>
      <c r="G905" s="19"/>
    </row>
    <row r="906">
      <c r="B906" s="19"/>
      <c r="C906" s="19"/>
      <c r="D906" s="19"/>
      <c r="E906" s="19"/>
      <c r="F906" s="19"/>
      <c r="G906" s="19"/>
    </row>
    <row r="907">
      <c r="B907" s="19"/>
      <c r="C907" s="19"/>
      <c r="D907" s="19"/>
      <c r="E907" s="19"/>
      <c r="F907" s="19"/>
      <c r="G907" s="19"/>
    </row>
    <row r="908">
      <c r="B908" s="19"/>
      <c r="C908" s="19"/>
      <c r="D908" s="19"/>
      <c r="E908" s="19"/>
      <c r="F908" s="19"/>
      <c r="G908" s="19"/>
    </row>
    <row r="909">
      <c r="B909" s="19"/>
      <c r="C909" s="19"/>
      <c r="D909" s="19"/>
      <c r="E909" s="19"/>
      <c r="F909" s="19"/>
      <c r="G909" s="19"/>
    </row>
    <row r="910">
      <c r="B910" s="19"/>
      <c r="C910" s="19"/>
      <c r="D910" s="19"/>
      <c r="E910" s="19"/>
      <c r="F910" s="19"/>
      <c r="G910" s="19"/>
    </row>
    <row r="911">
      <c r="B911" s="19"/>
      <c r="C911" s="19"/>
      <c r="D911" s="19"/>
      <c r="E911" s="19"/>
      <c r="F911" s="19"/>
      <c r="G911" s="19"/>
    </row>
    <row r="912">
      <c r="B912" s="19"/>
      <c r="C912" s="19"/>
      <c r="D912" s="19"/>
      <c r="E912" s="19"/>
      <c r="F912" s="19"/>
      <c r="G912" s="19"/>
    </row>
    <row r="913">
      <c r="B913" s="19"/>
      <c r="C913" s="19"/>
      <c r="D913" s="19"/>
      <c r="E913" s="19"/>
      <c r="F913" s="19"/>
      <c r="G913" s="19"/>
    </row>
    <row r="914">
      <c r="B914" s="19"/>
      <c r="C914" s="19"/>
      <c r="D914" s="19"/>
      <c r="E914" s="19"/>
      <c r="F914" s="19"/>
      <c r="G914" s="19"/>
    </row>
    <row r="915">
      <c r="B915" s="19"/>
      <c r="C915" s="19"/>
      <c r="D915" s="19"/>
      <c r="E915" s="19"/>
      <c r="F915" s="19"/>
      <c r="G915" s="19"/>
    </row>
    <row r="916">
      <c r="B916" s="19"/>
      <c r="C916" s="19"/>
      <c r="D916" s="19"/>
      <c r="E916" s="19"/>
      <c r="F916" s="19"/>
      <c r="G916" s="19"/>
    </row>
    <row r="917">
      <c r="B917" s="19"/>
      <c r="C917" s="19"/>
      <c r="D917" s="19"/>
      <c r="E917" s="19"/>
      <c r="F917" s="19"/>
      <c r="G917" s="19"/>
    </row>
    <row r="918">
      <c r="B918" s="19"/>
      <c r="C918" s="19"/>
      <c r="D918" s="19"/>
      <c r="E918" s="19"/>
      <c r="F918" s="19"/>
      <c r="G918" s="19"/>
    </row>
    <row r="919">
      <c r="B919" s="19"/>
      <c r="C919" s="19"/>
      <c r="D919" s="19"/>
      <c r="E919" s="19"/>
      <c r="F919" s="19"/>
      <c r="G919" s="19"/>
    </row>
    <row r="920">
      <c r="B920" s="19"/>
      <c r="C920" s="19"/>
      <c r="D920" s="19"/>
      <c r="E920" s="19"/>
      <c r="F920" s="19"/>
      <c r="G920" s="19"/>
    </row>
    <row r="921">
      <c r="B921" s="19"/>
      <c r="C921" s="19"/>
      <c r="D921" s="19"/>
      <c r="E921" s="19"/>
      <c r="F921" s="19"/>
      <c r="G921" s="19"/>
    </row>
    <row r="922">
      <c r="B922" s="19"/>
      <c r="C922" s="19"/>
      <c r="D922" s="19"/>
      <c r="E922" s="19"/>
      <c r="F922" s="19"/>
      <c r="G922" s="19"/>
    </row>
    <row r="923">
      <c r="B923" s="19"/>
      <c r="C923" s="19"/>
      <c r="D923" s="19"/>
      <c r="E923" s="19"/>
      <c r="F923" s="19"/>
      <c r="G923" s="19"/>
    </row>
    <row r="924">
      <c r="B924" s="19"/>
      <c r="C924" s="19"/>
      <c r="D924" s="19"/>
      <c r="E924" s="19"/>
      <c r="F924" s="19"/>
      <c r="G924" s="19"/>
    </row>
    <row r="925">
      <c r="B925" s="19"/>
      <c r="C925" s="19"/>
      <c r="D925" s="19"/>
      <c r="E925" s="19"/>
      <c r="F925" s="19"/>
      <c r="G925" s="19"/>
    </row>
    <row r="926">
      <c r="B926" s="19"/>
      <c r="C926" s="19"/>
      <c r="D926" s="19"/>
      <c r="E926" s="19"/>
      <c r="F926" s="19"/>
      <c r="G926" s="19"/>
    </row>
    <row r="927">
      <c r="B927" s="19"/>
      <c r="C927" s="19"/>
      <c r="D927" s="19"/>
      <c r="E927" s="19"/>
      <c r="F927" s="19"/>
      <c r="G927" s="19"/>
    </row>
    <row r="928">
      <c r="B928" s="19"/>
      <c r="C928" s="19"/>
      <c r="D928" s="19"/>
      <c r="E928" s="19"/>
      <c r="F928" s="19"/>
      <c r="G928" s="19"/>
    </row>
    <row r="929">
      <c r="B929" s="19"/>
      <c r="C929" s="19"/>
      <c r="D929" s="19"/>
      <c r="E929" s="19"/>
      <c r="F929" s="19"/>
      <c r="G929" s="19"/>
    </row>
    <row r="930">
      <c r="B930" s="19"/>
      <c r="C930" s="19"/>
      <c r="D930" s="19"/>
      <c r="E930" s="19"/>
      <c r="F930" s="19"/>
      <c r="G930" s="19"/>
    </row>
    <row r="931">
      <c r="B931" s="19"/>
      <c r="C931" s="19"/>
      <c r="D931" s="19"/>
      <c r="E931" s="19"/>
      <c r="F931" s="19"/>
      <c r="G931" s="19"/>
    </row>
    <row r="932">
      <c r="B932" s="19"/>
      <c r="C932" s="19"/>
      <c r="D932" s="19"/>
      <c r="E932" s="19"/>
      <c r="F932" s="19"/>
      <c r="G932" s="19"/>
    </row>
    <row r="933">
      <c r="B933" s="19"/>
      <c r="C933" s="19"/>
      <c r="D933" s="19"/>
      <c r="E933" s="19"/>
      <c r="F933" s="19"/>
      <c r="G933" s="19"/>
    </row>
    <row r="934">
      <c r="B934" s="19"/>
      <c r="C934" s="19"/>
      <c r="D934" s="19"/>
      <c r="E934" s="19"/>
      <c r="F934" s="19"/>
      <c r="G934" s="19"/>
    </row>
    <row r="935">
      <c r="B935" s="19"/>
      <c r="C935" s="19"/>
      <c r="D935" s="19"/>
      <c r="E935" s="19"/>
      <c r="F935" s="19"/>
      <c r="G935" s="19"/>
    </row>
    <row r="936">
      <c r="B936" s="19"/>
      <c r="C936" s="19"/>
      <c r="D936" s="19"/>
      <c r="E936" s="19"/>
      <c r="F936" s="19"/>
      <c r="G936" s="19"/>
    </row>
    <row r="937">
      <c r="B937" s="19"/>
      <c r="C937" s="19"/>
      <c r="D937" s="19"/>
      <c r="E937" s="19"/>
      <c r="F937" s="19"/>
      <c r="G937" s="19"/>
    </row>
    <row r="938">
      <c r="B938" s="19"/>
      <c r="C938" s="19"/>
      <c r="D938" s="19"/>
      <c r="E938" s="19"/>
      <c r="F938" s="19"/>
      <c r="G938" s="19"/>
    </row>
    <row r="939">
      <c r="B939" s="19"/>
      <c r="C939" s="19"/>
      <c r="D939" s="19"/>
      <c r="E939" s="19"/>
      <c r="F939" s="19"/>
      <c r="G939" s="19"/>
    </row>
    <row r="940">
      <c r="B940" s="19"/>
      <c r="C940" s="19"/>
      <c r="D940" s="19"/>
      <c r="E940" s="19"/>
      <c r="F940" s="19"/>
      <c r="G940" s="19"/>
    </row>
    <row r="941">
      <c r="B941" s="19"/>
      <c r="C941" s="19"/>
      <c r="D941" s="19"/>
      <c r="E941" s="19"/>
      <c r="F941" s="19"/>
      <c r="G941" s="19"/>
    </row>
    <row r="942">
      <c r="B942" s="19"/>
      <c r="C942" s="19"/>
      <c r="D942" s="19"/>
      <c r="E942" s="19"/>
      <c r="F942" s="19"/>
      <c r="G942" s="19"/>
    </row>
    <row r="943">
      <c r="B943" s="19"/>
      <c r="C943" s="19"/>
      <c r="D943" s="19"/>
      <c r="E943" s="19"/>
      <c r="F943" s="19"/>
      <c r="G943" s="19"/>
    </row>
    <row r="944">
      <c r="B944" s="19"/>
      <c r="C944" s="19"/>
      <c r="D944" s="19"/>
      <c r="E944" s="19"/>
      <c r="F944" s="19"/>
      <c r="G944" s="19"/>
    </row>
    <row r="945">
      <c r="B945" s="19"/>
      <c r="C945" s="19"/>
      <c r="D945" s="19"/>
      <c r="E945" s="19"/>
      <c r="F945" s="19"/>
      <c r="G945" s="19"/>
    </row>
    <row r="946">
      <c r="B946" s="19"/>
      <c r="C946" s="19"/>
      <c r="D946" s="19"/>
      <c r="E946" s="19"/>
      <c r="F946" s="19"/>
      <c r="G946" s="19"/>
    </row>
    <row r="947">
      <c r="B947" s="19"/>
      <c r="C947" s="19"/>
      <c r="D947" s="19"/>
      <c r="E947" s="19"/>
      <c r="F947" s="19"/>
      <c r="G947" s="19"/>
    </row>
    <row r="948">
      <c r="B948" s="19"/>
      <c r="C948" s="19"/>
      <c r="D948" s="19"/>
      <c r="E948" s="19"/>
      <c r="F948" s="19"/>
      <c r="G948" s="19"/>
    </row>
    <row r="949">
      <c r="B949" s="19"/>
      <c r="C949" s="19"/>
      <c r="D949" s="19"/>
      <c r="E949" s="19"/>
      <c r="F949" s="19"/>
      <c r="G949" s="19"/>
    </row>
    <row r="950">
      <c r="B950" s="19"/>
      <c r="C950" s="19"/>
      <c r="D950" s="19"/>
      <c r="E950" s="19"/>
      <c r="F950" s="19"/>
      <c r="G950" s="19"/>
    </row>
    <row r="951">
      <c r="B951" s="19"/>
      <c r="C951" s="19"/>
      <c r="D951" s="19"/>
      <c r="E951" s="19"/>
      <c r="F951" s="19"/>
      <c r="G951" s="19"/>
    </row>
    <row r="952">
      <c r="B952" s="19"/>
      <c r="C952" s="19"/>
      <c r="D952" s="19"/>
      <c r="E952" s="19"/>
      <c r="F952" s="19"/>
      <c r="G952" s="19"/>
    </row>
    <row r="953">
      <c r="B953" s="19"/>
      <c r="C953" s="19"/>
      <c r="D953" s="19"/>
      <c r="E953" s="19"/>
      <c r="F953" s="19"/>
      <c r="G953" s="19"/>
    </row>
    <row r="954">
      <c r="B954" s="19"/>
      <c r="C954" s="19"/>
      <c r="D954" s="19"/>
      <c r="E954" s="19"/>
      <c r="F954" s="19"/>
      <c r="G954" s="19"/>
    </row>
    <row r="955">
      <c r="B955" s="19"/>
      <c r="C955" s="19"/>
      <c r="D955" s="19"/>
      <c r="E955" s="19"/>
      <c r="F955" s="19"/>
      <c r="G955" s="19"/>
    </row>
    <row r="956">
      <c r="B956" s="19"/>
      <c r="C956" s="19"/>
      <c r="D956" s="19"/>
      <c r="E956" s="19"/>
      <c r="F956" s="19"/>
      <c r="G956" s="19"/>
    </row>
    <row r="957">
      <c r="B957" s="19"/>
      <c r="C957" s="19"/>
      <c r="D957" s="19"/>
      <c r="E957" s="19"/>
      <c r="F957" s="19"/>
      <c r="G957" s="19"/>
    </row>
    <row r="958">
      <c r="B958" s="19"/>
      <c r="C958" s="19"/>
      <c r="D958" s="19"/>
      <c r="E958" s="19"/>
      <c r="F958" s="19"/>
      <c r="G958" s="19"/>
    </row>
    <row r="959">
      <c r="B959" s="19"/>
      <c r="C959" s="19"/>
      <c r="D959" s="19"/>
      <c r="E959" s="19"/>
      <c r="F959" s="19"/>
      <c r="G959" s="19"/>
    </row>
    <row r="960">
      <c r="B960" s="19"/>
      <c r="C960" s="19"/>
      <c r="D960" s="19"/>
      <c r="E960" s="19"/>
      <c r="F960" s="19"/>
      <c r="G960" s="19"/>
    </row>
    <row r="961">
      <c r="B961" s="19"/>
      <c r="C961" s="19"/>
      <c r="D961" s="19"/>
      <c r="E961" s="19"/>
      <c r="F961" s="19"/>
      <c r="G961" s="19"/>
    </row>
    <row r="962">
      <c r="B962" s="19"/>
      <c r="C962" s="19"/>
      <c r="D962" s="19"/>
      <c r="E962" s="19"/>
      <c r="F962" s="19"/>
      <c r="G962" s="19"/>
    </row>
    <row r="963">
      <c r="B963" s="19"/>
      <c r="C963" s="19"/>
      <c r="D963" s="19"/>
      <c r="E963" s="19"/>
      <c r="F963" s="19"/>
      <c r="G963" s="19"/>
    </row>
    <row r="964">
      <c r="B964" s="19"/>
      <c r="C964" s="19"/>
      <c r="D964" s="19"/>
      <c r="E964" s="19"/>
      <c r="F964" s="19"/>
      <c r="G964" s="19"/>
    </row>
    <row r="965">
      <c r="B965" s="19"/>
      <c r="C965" s="19"/>
      <c r="D965" s="19"/>
      <c r="E965" s="19"/>
      <c r="F965" s="19"/>
      <c r="G965" s="19"/>
    </row>
    <row r="966">
      <c r="B966" s="19"/>
      <c r="C966" s="19"/>
      <c r="D966" s="19"/>
      <c r="E966" s="19"/>
      <c r="F966" s="19"/>
      <c r="G966" s="19"/>
    </row>
    <row r="967">
      <c r="B967" s="19"/>
      <c r="C967" s="19"/>
      <c r="D967" s="19"/>
      <c r="E967" s="19"/>
      <c r="F967" s="19"/>
      <c r="G967" s="19"/>
    </row>
    <row r="968">
      <c r="B968" s="19"/>
      <c r="C968" s="19"/>
      <c r="D968" s="19"/>
      <c r="E968" s="19"/>
      <c r="F968" s="19"/>
      <c r="G968" s="19"/>
    </row>
    <row r="969">
      <c r="B969" s="19"/>
      <c r="C969" s="19"/>
      <c r="D969" s="19"/>
      <c r="E969" s="19"/>
      <c r="F969" s="19"/>
      <c r="G969" s="19"/>
    </row>
    <row r="970">
      <c r="B970" s="19"/>
      <c r="C970" s="19"/>
      <c r="D970" s="19"/>
      <c r="E970" s="19"/>
      <c r="F970" s="19"/>
      <c r="G970" s="19"/>
    </row>
    <row r="971">
      <c r="B971" s="19"/>
      <c r="C971" s="19"/>
      <c r="D971" s="19"/>
      <c r="E971" s="19"/>
      <c r="F971" s="19"/>
      <c r="G971" s="19"/>
    </row>
    <row r="972">
      <c r="B972" s="19"/>
      <c r="C972" s="19"/>
      <c r="D972" s="19"/>
      <c r="E972" s="19"/>
      <c r="F972" s="19"/>
      <c r="G972" s="19"/>
    </row>
    <row r="973">
      <c r="B973" s="19"/>
      <c r="C973" s="19"/>
      <c r="D973" s="19"/>
      <c r="E973" s="19"/>
      <c r="F973" s="19"/>
      <c r="G973" s="19"/>
    </row>
    <row r="974">
      <c r="B974" s="19"/>
      <c r="C974" s="19"/>
      <c r="D974" s="19"/>
      <c r="E974" s="19"/>
      <c r="F974" s="19"/>
      <c r="G974" s="19"/>
    </row>
    <row r="975">
      <c r="B975" s="19"/>
      <c r="C975" s="19"/>
      <c r="D975" s="19"/>
      <c r="E975" s="19"/>
      <c r="F975" s="19"/>
      <c r="G975" s="19"/>
    </row>
    <row r="976">
      <c r="B976" s="19"/>
      <c r="C976" s="19"/>
      <c r="D976" s="19"/>
      <c r="E976" s="19"/>
      <c r="F976" s="19"/>
      <c r="G976" s="19"/>
    </row>
    <row r="977">
      <c r="B977" s="19"/>
      <c r="C977" s="19"/>
      <c r="D977" s="19"/>
      <c r="E977" s="19"/>
      <c r="F977" s="19"/>
      <c r="G977" s="19"/>
    </row>
    <row r="978">
      <c r="B978" s="19"/>
      <c r="C978" s="19"/>
      <c r="D978" s="19"/>
      <c r="E978" s="19"/>
      <c r="F978" s="19"/>
      <c r="G978" s="19"/>
    </row>
    <row r="979">
      <c r="B979" s="19"/>
      <c r="C979" s="19"/>
      <c r="D979" s="19"/>
      <c r="E979" s="19"/>
      <c r="F979" s="19"/>
      <c r="G979" s="19"/>
    </row>
    <row r="980">
      <c r="B980" s="19"/>
      <c r="C980" s="19"/>
      <c r="D980" s="19"/>
      <c r="E980" s="19"/>
      <c r="F980" s="19"/>
      <c r="G980" s="19"/>
    </row>
    <row r="981">
      <c r="B981" s="19"/>
      <c r="C981" s="19"/>
      <c r="D981" s="19"/>
      <c r="E981" s="19"/>
      <c r="F981" s="19"/>
      <c r="G981" s="19"/>
    </row>
    <row r="982">
      <c r="B982" s="19"/>
      <c r="C982" s="19"/>
      <c r="D982" s="19"/>
      <c r="E982" s="19"/>
      <c r="F982" s="19"/>
      <c r="G982" s="19"/>
    </row>
    <row r="983">
      <c r="B983" s="19"/>
      <c r="C983" s="19"/>
      <c r="D983" s="19"/>
      <c r="E983" s="19"/>
      <c r="F983" s="19"/>
      <c r="G983" s="19"/>
    </row>
    <row r="984">
      <c r="B984" s="19"/>
      <c r="C984" s="19"/>
      <c r="D984" s="19"/>
      <c r="E984" s="19"/>
      <c r="F984" s="19"/>
      <c r="G984" s="19"/>
    </row>
    <row r="985">
      <c r="B985" s="19"/>
      <c r="C985" s="19"/>
      <c r="D985" s="19"/>
      <c r="E985" s="19"/>
      <c r="F985" s="19"/>
      <c r="G985" s="19"/>
    </row>
    <row r="986">
      <c r="B986" s="19"/>
      <c r="C986" s="19"/>
      <c r="D986" s="19"/>
      <c r="E986" s="19"/>
      <c r="F986" s="19"/>
      <c r="G986" s="19"/>
    </row>
    <row r="987">
      <c r="B987" s="19"/>
      <c r="C987" s="19"/>
      <c r="D987" s="19"/>
      <c r="E987" s="19"/>
      <c r="F987" s="19"/>
      <c r="G987" s="19"/>
    </row>
    <row r="988">
      <c r="B988" s="19"/>
      <c r="C988" s="19"/>
      <c r="D988" s="19"/>
      <c r="E988" s="19"/>
      <c r="F988" s="19"/>
      <c r="G988" s="19"/>
    </row>
    <row r="989">
      <c r="B989" s="19"/>
      <c r="C989" s="19"/>
      <c r="D989" s="19"/>
      <c r="E989" s="19"/>
      <c r="F989" s="19"/>
      <c r="G989" s="19"/>
    </row>
    <row r="990">
      <c r="B990" s="19"/>
      <c r="C990" s="19"/>
      <c r="D990" s="19"/>
      <c r="E990" s="19"/>
      <c r="F990" s="19"/>
      <c r="G990" s="19"/>
    </row>
    <row r="991">
      <c r="B991" s="19"/>
      <c r="C991" s="19"/>
      <c r="D991" s="19"/>
      <c r="E991" s="19"/>
      <c r="F991" s="19"/>
      <c r="G991" s="19"/>
    </row>
    <row r="992">
      <c r="B992" s="19"/>
      <c r="C992" s="19"/>
      <c r="D992" s="19"/>
      <c r="E992" s="19"/>
      <c r="F992" s="19"/>
      <c r="G992" s="19"/>
    </row>
    <row r="993">
      <c r="B993" s="19"/>
      <c r="C993" s="19"/>
      <c r="D993" s="19"/>
      <c r="E993" s="19"/>
      <c r="F993" s="19"/>
      <c r="G993" s="19"/>
    </row>
    <row r="994">
      <c r="B994" s="19"/>
      <c r="C994" s="19"/>
      <c r="D994" s="19"/>
      <c r="E994" s="19"/>
      <c r="F994" s="19"/>
      <c r="G994" s="19"/>
    </row>
    <row r="995">
      <c r="B995" s="19"/>
      <c r="C995" s="19"/>
      <c r="D995" s="19"/>
      <c r="E995" s="19"/>
      <c r="F995" s="19"/>
      <c r="G995" s="19"/>
    </row>
    <row r="996">
      <c r="B996" s="19"/>
      <c r="C996" s="19"/>
      <c r="D996" s="19"/>
      <c r="E996" s="19"/>
      <c r="F996" s="19"/>
      <c r="G996" s="19"/>
    </row>
    <row r="997">
      <c r="B997" s="19"/>
      <c r="C997" s="19"/>
      <c r="D997" s="19"/>
      <c r="E997" s="19"/>
      <c r="F997" s="19"/>
      <c r="G997" s="19"/>
    </row>
    <row r="998">
      <c r="B998" s="19"/>
      <c r="C998" s="19"/>
      <c r="D998" s="19"/>
      <c r="E998" s="19"/>
      <c r="F998" s="19"/>
      <c r="G998" s="19"/>
    </row>
    <row r="999">
      <c r="B999" s="19"/>
      <c r="C999" s="19"/>
      <c r="D999" s="19"/>
      <c r="E999" s="19"/>
      <c r="F999" s="19"/>
      <c r="G999" s="19"/>
    </row>
    <row r="1000">
      <c r="B1000" s="19"/>
      <c r="C1000" s="19"/>
      <c r="D1000" s="19"/>
      <c r="E1000" s="19"/>
      <c r="F1000" s="19"/>
      <c r="G1000" s="19"/>
    </row>
  </sheetData>
  <autoFilter ref="$A$10:$U$344"/>
  <mergeCells count="2">
    <mergeCell ref="B2:G2"/>
    <mergeCell ref="C4:G5"/>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6.83" defaultRowHeight="15.0"/>
  <cols>
    <col customWidth="1" min="2" max="2" width="22.67"/>
    <col customWidth="1" min="3" max="3" width="85.17"/>
    <col customWidth="1" min="7" max="7" width="24.0"/>
  </cols>
  <sheetData>
    <row r="1">
      <c r="B1" s="19"/>
      <c r="C1" s="20"/>
      <c r="D1" s="21"/>
      <c r="E1" s="21"/>
      <c r="F1" s="21"/>
      <c r="G1" s="102"/>
    </row>
    <row r="2">
      <c r="B2" s="18" t="s">
        <v>23</v>
      </c>
    </row>
    <row r="3">
      <c r="B3" s="19"/>
      <c r="C3" s="23" t="s">
        <v>5562</v>
      </c>
      <c r="D3" s="21"/>
      <c r="E3" s="21"/>
      <c r="F3" s="21"/>
      <c r="G3" s="102"/>
    </row>
    <row r="4">
      <c r="B4" s="19" t="s">
        <v>25</v>
      </c>
      <c r="C4" s="25" t="s">
        <v>3</v>
      </c>
    </row>
    <row r="5">
      <c r="B5" s="19"/>
    </row>
    <row r="6">
      <c r="B6" s="19" t="s">
        <v>27</v>
      </c>
      <c r="C6" s="20" t="s">
        <v>28</v>
      </c>
      <c r="D6" s="21"/>
      <c r="E6" s="21"/>
      <c r="F6" s="21"/>
      <c r="G6" s="102"/>
    </row>
    <row r="7">
      <c r="B7" s="19" t="s">
        <v>29</v>
      </c>
      <c r="C7" s="20" t="s">
        <v>30</v>
      </c>
      <c r="D7" s="21"/>
      <c r="E7" s="21" t="s">
        <v>31</v>
      </c>
      <c r="F7" s="21"/>
      <c r="G7" s="89">
        <v>45015.0</v>
      </c>
    </row>
    <row r="8">
      <c r="B8" s="103" t="s">
        <v>5563</v>
      </c>
      <c r="C8" s="20" t="s">
        <v>10</v>
      </c>
      <c r="D8" s="21"/>
      <c r="E8" s="21"/>
      <c r="F8" s="21"/>
      <c r="G8" s="104"/>
    </row>
    <row r="9">
      <c r="B9" s="19"/>
      <c r="C9" s="20"/>
      <c r="D9" s="21"/>
      <c r="E9" s="21"/>
      <c r="F9" s="21"/>
      <c r="G9" s="102"/>
    </row>
    <row r="10">
      <c r="B10" s="28" t="s">
        <v>32</v>
      </c>
      <c r="C10" s="29" t="s">
        <v>33</v>
      </c>
      <c r="D10" s="30" t="s">
        <v>34</v>
      </c>
      <c r="E10" s="31" t="s">
        <v>35</v>
      </c>
      <c r="F10" s="31" t="s">
        <v>36</v>
      </c>
      <c r="G10" s="105" t="s">
        <v>37</v>
      </c>
    </row>
    <row r="11">
      <c r="B11" s="34" t="s">
        <v>658</v>
      </c>
      <c r="C11" s="35" t="s">
        <v>10</v>
      </c>
      <c r="D11" s="36"/>
      <c r="E11" s="60"/>
      <c r="F11" s="60"/>
      <c r="G11" s="92">
        <f>G12+G24+G64+G77+G105+G130+G138+G221+G302+G314+G320+G340+G354+G392+G405+G407</f>
        <v>0</v>
      </c>
    </row>
    <row r="12">
      <c r="B12" s="40" t="s">
        <v>659</v>
      </c>
      <c r="C12" s="41" t="s">
        <v>660</v>
      </c>
      <c r="D12" s="42"/>
      <c r="E12" s="60"/>
      <c r="F12" s="60"/>
      <c r="G12" s="93">
        <f>G13+G17+G22</f>
        <v>0</v>
      </c>
    </row>
    <row r="13">
      <c r="B13" s="46" t="s">
        <v>661</v>
      </c>
      <c r="C13" s="47" t="s">
        <v>662</v>
      </c>
      <c r="D13" s="48"/>
      <c r="E13" s="60"/>
      <c r="F13" s="60"/>
      <c r="G13" s="94">
        <f>SUM(G14:G16)</f>
        <v>0</v>
      </c>
    </row>
    <row r="14">
      <c r="B14" s="57" t="s">
        <v>663</v>
      </c>
      <c r="C14" s="58" t="s">
        <v>664</v>
      </c>
      <c r="D14" s="59" t="s">
        <v>48</v>
      </c>
      <c r="E14" s="60">
        <v>11171.36</v>
      </c>
      <c r="F14" s="61"/>
      <c r="G14" s="96">
        <f t="shared" ref="G14:G16" si="1">ROUND(E14*F14,2)</f>
        <v>0</v>
      </c>
    </row>
    <row r="15">
      <c r="B15" s="57" t="s">
        <v>665</v>
      </c>
      <c r="C15" s="58" t="s">
        <v>666</v>
      </c>
      <c r="D15" s="59" t="s">
        <v>48</v>
      </c>
      <c r="E15" s="60">
        <v>1283.66</v>
      </c>
      <c r="F15" s="61"/>
      <c r="G15" s="96">
        <f t="shared" si="1"/>
        <v>0</v>
      </c>
    </row>
    <row r="16">
      <c r="B16" s="57" t="s">
        <v>667</v>
      </c>
      <c r="C16" s="58" t="s">
        <v>668</v>
      </c>
      <c r="D16" s="59" t="s">
        <v>48</v>
      </c>
      <c r="E16" s="60">
        <v>670.3</v>
      </c>
      <c r="F16" s="61"/>
      <c r="G16" s="96">
        <f t="shared" si="1"/>
        <v>0</v>
      </c>
    </row>
    <row r="17">
      <c r="B17" s="46" t="s">
        <v>669</v>
      </c>
      <c r="C17" s="47" t="s">
        <v>670</v>
      </c>
      <c r="D17" s="48"/>
      <c r="E17" s="60"/>
      <c r="F17" s="60"/>
      <c r="G17" s="94">
        <f>SUM(G18:G21)</f>
        <v>0</v>
      </c>
    </row>
    <row r="18">
      <c r="B18" s="57" t="s">
        <v>671</v>
      </c>
      <c r="C18" s="58" t="s">
        <v>672</v>
      </c>
      <c r="D18" s="59" t="s">
        <v>48</v>
      </c>
      <c r="E18" s="60">
        <v>3548.81</v>
      </c>
      <c r="F18" s="61"/>
      <c r="G18" s="96">
        <f t="shared" ref="G18:G21" si="2">ROUND(E18*F18,2)</f>
        <v>0</v>
      </c>
    </row>
    <row r="19">
      <c r="B19" s="57" t="s">
        <v>673</v>
      </c>
      <c r="C19" s="58" t="s">
        <v>674</v>
      </c>
      <c r="D19" s="59" t="s">
        <v>48</v>
      </c>
      <c r="E19" s="60">
        <v>1395.97</v>
      </c>
      <c r="F19" s="61"/>
      <c r="G19" s="96">
        <f t="shared" si="2"/>
        <v>0</v>
      </c>
    </row>
    <row r="20">
      <c r="B20" s="57" t="s">
        <v>675</v>
      </c>
      <c r="C20" s="58" t="s">
        <v>676</v>
      </c>
      <c r="D20" s="59" t="s">
        <v>48</v>
      </c>
      <c r="E20" s="60">
        <v>938.53</v>
      </c>
      <c r="F20" s="61"/>
      <c r="G20" s="96">
        <f t="shared" si="2"/>
        <v>0</v>
      </c>
    </row>
    <row r="21">
      <c r="B21" s="57" t="s">
        <v>677</v>
      </c>
      <c r="C21" s="58" t="s">
        <v>678</v>
      </c>
      <c r="D21" s="59" t="s">
        <v>48</v>
      </c>
      <c r="E21" s="60">
        <v>56.76</v>
      </c>
      <c r="F21" s="61"/>
      <c r="G21" s="96">
        <f t="shared" si="2"/>
        <v>0</v>
      </c>
    </row>
    <row r="22">
      <c r="B22" s="46" t="s">
        <v>679</v>
      </c>
      <c r="C22" s="47" t="s">
        <v>680</v>
      </c>
      <c r="D22" s="48"/>
      <c r="E22" s="60"/>
      <c r="F22" s="60"/>
      <c r="G22" s="94">
        <f>G23</f>
        <v>0</v>
      </c>
    </row>
    <row r="23">
      <c r="B23" s="57" t="s">
        <v>681</v>
      </c>
      <c r="C23" s="58" t="s">
        <v>682</v>
      </c>
      <c r="D23" s="59" t="s">
        <v>48</v>
      </c>
      <c r="E23" s="60">
        <v>523.07</v>
      </c>
      <c r="F23" s="61"/>
      <c r="G23" s="96">
        <f>ROUND(E23*F23,2)</f>
        <v>0</v>
      </c>
    </row>
    <row r="24">
      <c r="B24" s="40" t="s">
        <v>683</v>
      </c>
      <c r="C24" s="41" t="s">
        <v>684</v>
      </c>
      <c r="D24" s="42"/>
      <c r="E24" s="60"/>
      <c r="F24" s="60"/>
      <c r="G24" s="93">
        <f>G25+G27+G37+G39+G42+G44+G46</f>
        <v>0</v>
      </c>
    </row>
    <row r="25">
      <c r="B25" s="46" t="s">
        <v>685</v>
      </c>
      <c r="C25" s="47" t="s">
        <v>686</v>
      </c>
      <c r="D25" s="48"/>
      <c r="E25" s="60"/>
      <c r="F25" s="60"/>
      <c r="G25" s="94">
        <f>G26</f>
        <v>0</v>
      </c>
    </row>
    <row r="26">
      <c r="B26" s="57" t="s">
        <v>687</v>
      </c>
      <c r="C26" s="58" t="s">
        <v>688</v>
      </c>
      <c r="D26" s="59" t="s">
        <v>48</v>
      </c>
      <c r="E26" s="60">
        <v>4679.66</v>
      </c>
      <c r="F26" s="61"/>
      <c r="G26" s="96">
        <f>ROUND(E26*F26,2)</f>
        <v>0</v>
      </c>
    </row>
    <row r="27">
      <c r="B27" s="46" t="s">
        <v>689</v>
      </c>
      <c r="C27" s="47" t="s">
        <v>690</v>
      </c>
      <c r="D27" s="48"/>
      <c r="E27" s="60"/>
      <c r="F27" s="60"/>
      <c r="G27" s="94">
        <f>SUM(G28:G36)</f>
        <v>0</v>
      </c>
    </row>
    <row r="28">
      <c r="B28" s="57" t="s">
        <v>691</v>
      </c>
      <c r="C28" s="58" t="s">
        <v>692</v>
      </c>
      <c r="D28" s="59" t="s">
        <v>48</v>
      </c>
      <c r="E28" s="60">
        <v>16054.99</v>
      </c>
      <c r="F28" s="61"/>
      <c r="G28" s="96">
        <f t="shared" ref="G28:G36" si="3">ROUND(E28*F28,2)</f>
        <v>0</v>
      </c>
    </row>
    <row r="29">
      <c r="B29" s="57" t="s">
        <v>693</v>
      </c>
      <c r="C29" s="58" t="s">
        <v>694</v>
      </c>
      <c r="D29" s="59" t="s">
        <v>48</v>
      </c>
      <c r="E29" s="60">
        <v>3981.45</v>
      </c>
      <c r="F29" s="61"/>
      <c r="G29" s="96">
        <f t="shared" si="3"/>
        <v>0</v>
      </c>
    </row>
    <row r="30">
      <c r="B30" s="57" t="s">
        <v>695</v>
      </c>
      <c r="C30" s="58" t="s">
        <v>696</v>
      </c>
      <c r="D30" s="59" t="s">
        <v>48</v>
      </c>
      <c r="E30" s="60">
        <v>5674.04</v>
      </c>
      <c r="F30" s="61"/>
      <c r="G30" s="96">
        <f t="shared" si="3"/>
        <v>0</v>
      </c>
    </row>
    <row r="31">
      <c r="B31" s="57" t="s">
        <v>697</v>
      </c>
      <c r="C31" s="58" t="s">
        <v>698</v>
      </c>
      <c r="D31" s="59" t="s">
        <v>48</v>
      </c>
      <c r="E31" s="60">
        <v>585.1</v>
      </c>
      <c r="F31" s="61"/>
      <c r="G31" s="96">
        <f t="shared" si="3"/>
        <v>0</v>
      </c>
    </row>
    <row r="32">
      <c r="B32" s="57" t="s">
        <v>699</v>
      </c>
      <c r="C32" s="58" t="s">
        <v>700</v>
      </c>
      <c r="D32" s="59" t="s">
        <v>48</v>
      </c>
      <c r="E32" s="60">
        <v>141.01</v>
      </c>
      <c r="F32" s="61"/>
      <c r="G32" s="96">
        <f t="shared" si="3"/>
        <v>0</v>
      </c>
    </row>
    <row r="33">
      <c r="B33" s="57" t="s">
        <v>701</v>
      </c>
      <c r="C33" s="58" t="s">
        <v>702</v>
      </c>
      <c r="D33" s="59" t="s">
        <v>48</v>
      </c>
      <c r="E33" s="60">
        <v>1829.28</v>
      </c>
      <c r="F33" s="61"/>
      <c r="G33" s="96">
        <f t="shared" si="3"/>
        <v>0</v>
      </c>
    </row>
    <row r="34">
      <c r="B34" s="57" t="s">
        <v>703</v>
      </c>
      <c r="C34" s="58" t="s">
        <v>704</v>
      </c>
      <c r="D34" s="59" t="s">
        <v>48</v>
      </c>
      <c r="E34" s="60">
        <v>28.44</v>
      </c>
      <c r="F34" s="61"/>
      <c r="G34" s="96">
        <f t="shared" si="3"/>
        <v>0</v>
      </c>
    </row>
    <row r="35">
      <c r="B35" s="57" t="s">
        <v>705</v>
      </c>
      <c r="C35" s="58" t="s">
        <v>706</v>
      </c>
      <c r="D35" s="59" t="s">
        <v>48</v>
      </c>
      <c r="E35" s="60">
        <v>481.71</v>
      </c>
      <c r="F35" s="61"/>
      <c r="G35" s="96">
        <f t="shared" si="3"/>
        <v>0</v>
      </c>
    </row>
    <row r="36">
      <c r="B36" s="57" t="s">
        <v>707</v>
      </c>
      <c r="C36" s="58" t="s">
        <v>708</v>
      </c>
      <c r="D36" s="59" t="s">
        <v>48</v>
      </c>
      <c r="E36" s="60">
        <v>3800.86</v>
      </c>
      <c r="F36" s="61"/>
      <c r="G36" s="96">
        <f t="shared" si="3"/>
        <v>0</v>
      </c>
    </row>
    <row r="37">
      <c r="B37" s="46" t="s">
        <v>709</v>
      </c>
      <c r="C37" s="47" t="s">
        <v>710</v>
      </c>
      <c r="D37" s="48"/>
      <c r="E37" s="60"/>
      <c r="F37" s="60"/>
      <c r="G37" s="94">
        <f>G38</f>
        <v>0</v>
      </c>
    </row>
    <row r="38">
      <c r="B38" s="57" t="s">
        <v>711</v>
      </c>
      <c r="C38" s="58" t="s">
        <v>712</v>
      </c>
      <c r="D38" s="59" t="s">
        <v>48</v>
      </c>
      <c r="E38" s="60">
        <v>7299.45</v>
      </c>
      <c r="F38" s="61"/>
      <c r="G38" s="96">
        <f>ROUND(E38*F38,2)</f>
        <v>0</v>
      </c>
    </row>
    <row r="39">
      <c r="B39" s="46" t="s">
        <v>713</v>
      </c>
      <c r="C39" s="47" t="s">
        <v>714</v>
      </c>
      <c r="D39" s="48"/>
      <c r="E39" s="60"/>
      <c r="F39" s="60"/>
      <c r="G39" s="94">
        <f>SUM(G40:G41)</f>
        <v>0</v>
      </c>
    </row>
    <row r="40">
      <c r="B40" s="57" t="s">
        <v>715</v>
      </c>
      <c r="C40" s="58" t="s">
        <v>716</v>
      </c>
      <c r="D40" s="59" t="s">
        <v>122</v>
      </c>
      <c r="E40" s="60">
        <v>2280.2</v>
      </c>
      <c r="F40" s="61"/>
      <c r="G40" s="96">
        <f t="shared" ref="G40:G41" si="4">ROUND(E40*F40,2)</f>
        <v>0</v>
      </c>
    </row>
    <row r="41">
      <c r="B41" s="57" t="s">
        <v>717</v>
      </c>
      <c r="C41" s="58" t="s">
        <v>718</v>
      </c>
      <c r="D41" s="59" t="s">
        <v>122</v>
      </c>
      <c r="E41" s="60">
        <v>10.4</v>
      </c>
      <c r="F41" s="61"/>
      <c r="G41" s="96">
        <f t="shared" si="4"/>
        <v>0</v>
      </c>
    </row>
    <row r="42">
      <c r="B42" s="46" t="s">
        <v>719</v>
      </c>
      <c r="C42" s="47" t="s">
        <v>720</v>
      </c>
      <c r="D42" s="48"/>
      <c r="E42" s="60"/>
      <c r="F42" s="60"/>
      <c r="G42" s="94">
        <f>G43</f>
        <v>0</v>
      </c>
    </row>
    <row r="43">
      <c r="B43" s="57" t="s">
        <v>721</v>
      </c>
      <c r="C43" s="58" t="s">
        <v>722</v>
      </c>
      <c r="D43" s="59" t="s">
        <v>122</v>
      </c>
      <c r="E43" s="60">
        <v>5931.65</v>
      </c>
      <c r="F43" s="61"/>
      <c r="G43" s="96">
        <f>ROUND(E43*F43,2)</f>
        <v>0</v>
      </c>
    </row>
    <row r="44">
      <c r="B44" s="46" t="s">
        <v>723</v>
      </c>
      <c r="C44" s="47" t="s">
        <v>724</v>
      </c>
      <c r="D44" s="48"/>
      <c r="E44" s="60"/>
      <c r="F44" s="60"/>
      <c r="G44" s="94">
        <f>G45</f>
        <v>0</v>
      </c>
    </row>
    <row r="45">
      <c r="B45" s="57" t="s">
        <v>725</v>
      </c>
      <c r="C45" s="58" t="s">
        <v>726</v>
      </c>
      <c r="D45" s="59" t="s">
        <v>48</v>
      </c>
      <c r="E45" s="60">
        <v>359.73</v>
      </c>
      <c r="F45" s="61"/>
      <c r="G45" s="96">
        <f>ROUND(E45*F45,2)</f>
        <v>0</v>
      </c>
    </row>
    <row r="46">
      <c r="B46" s="46" t="s">
        <v>727</v>
      </c>
      <c r="C46" s="47" t="s">
        <v>728</v>
      </c>
      <c r="D46" s="48"/>
      <c r="E46" s="60"/>
      <c r="F46" s="60"/>
      <c r="G46" s="94">
        <f>SUM(G47:G63)</f>
        <v>0</v>
      </c>
    </row>
    <row r="47">
      <c r="B47" s="57" t="s">
        <v>729</v>
      </c>
      <c r="C47" s="58" t="s">
        <v>730</v>
      </c>
      <c r="D47" s="59" t="s">
        <v>48</v>
      </c>
      <c r="E47" s="60">
        <v>41.55</v>
      </c>
      <c r="F47" s="61"/>
      <c r="G47" s="96">
        <f t="shared" ref="G47:G63" si="5">ROUND(E47*F47,2)</f>
        <v>0</v>
      </c>
    </row>
    <row r="48">
      <c r="B48" s="57" t="s">
        <v>731</v>
      </c>
      <c r="C48" s="58" t="s">
        <v>732</v>
      </c>
      <c r="D48" s="59" t="s">
        <v>48</v>
      </c>
      <c r="E48" s="60">
        <v>40.1</v>
      </c>
      <c r="F48" s="61"/>
      <c r="G48" s="96">
        <f t="shared" si="5"/>
        <v>0</v>
      </c>
    </row>
    <row r="49">
      <c r="B49" s="57" t="s">
        <v>733</v>
      </c>
      <c r="C49" s="58" t="s">
        <v>734</v>
      </c>
      <c r="D49" s="59" t="s">
        <v>48</v>
      </c>
      <c r="E49" s="60">
        <v>13.14</v>
      </c>
      <c r="F49" s="61"/>
      <c r="G49" s="96">
        <f t="shared" si="5"/>
        <v>0</v>
      </c>
    </row>
    <row r="50">
      <c r="B50" s="57" t="s">
        <v>735</v>
      </c>
      <c r="C50" s="58" t="s">
        <v>736</v>
      </c>
      <c r="D50" s="59" t="s">
        <v>48</v>
      </c>
      <c r="E50" s="60">
        <v>291.73</v>
      </c>
      <c r="F50" s="61"/>
      <c r="G50" s="96">
        <f t="shared" si="5"/>
        <v>0</v>
      </c>
    </row>
    <row r="51">
      <c r="B51" s="57" t="s">
        <v>737</v>
      </c>
      <c r="C51" s="58" t="s">
        <v>738</v>
      </c>
      <c r="D51" s="59" t="s">
        <v>48</v>
      </c>
      <c r="E51" s="60">
        <v>90.2</v>
      </c>
      <c r="F51" s="61"/>
      <c r="G51" s="96">
        <f t="shared" si="5"/>
        <v>0</v>
      </c>
    </row>
    <row r="52">
      <c r="B52" s="57" t="s">
        <v>739</v>
      </c>
      <c r="C52" s="58" t="s">
        <v>740</v>
      </c>
      <c r="D52" s="59" t="s">
        <v>48</v>
      </c>
      <c r="E52" s="60">
        <v>41.55</v>
      </c>
      <c r="F52" s="61"/>
      <c r="G52" s="96">
        <f t="shared" si="5"/>
        <v>0</v>
      </c>
    </row>
    <row r="53">
      <c r="B53" s="57" t="s">
        <v>741</v>
      </c>
      <c r="C53" s="58" t="s">
        <v>742</v>
      </c>
      <c r="D53" s="59" t="s">
        <v>48</v>
      </c>
      <c r="E53" s="60">
        <v>313.08</v>
      </c>
      <c r="F53" s="61"/>
      <c r="G53" s="96">
        <f t="shared" si="5"/>
        <v>0</v>
      </c>
    </row>
    <row r="54">
      <c r="B54" s="57" t="s">
        <v>743</v>
      </c>
      <c r="C54" s="58" t="s">
        <v>744</v>
      </c>
      <c r="D54" s="59" t="s">
        <v>48</v>
      </c>
      <c r="E54" s="60">
        <v>12.96</v>
      </c>
      <c r="F54" s="61"/>
      <c r="G54" s="96">
        <f t="shared" si="5"/>
        <v>0</v>
      </c>
    </row>
    <row r="55">
      <c r="B55" s="57" t="s">
        <v>745</v>
      </c>
      <c r="C55" s="58" t="s">
        <v>746</v>
      </c>
      <c r="D55" s="59" t="s">
        <v>48</v>
      </c>
      <c r="E55" s="60">
        <v>41.19</v>
      </c>
      <c r="F55" s="61"/>
      <c r="G55" s="96">
        <f t="shared" si="5"/>
        <v>0</v>
      </c>
    </row>
    <row r="56">
      <c r="B56" s="57" t="s">
        <v>747</v>
      </c>
      <c r="C56" s="58" t="s">
        <v>748</v>
      </c>
      <c r="D56" s="59" t="s">
        <v>48</v>
      </c>
      <c r="E56" s="60">
        <v>11.86</v>
      </c>
      <c r="F56" s="61"/>
      <c r="G56" s="96">
        <f t="shared" si="5"/>
        <v>0</v>
      </c>
    </row>
    <row r="57">
      <c r="B57" s="57" t="s">
        <v>749</v>
      </c>
      <c r="C57" s="58" t="s">
        <v>750</v>
      </c>
      <c r="D57" s="59" t="s">
        <v>48</v>
      </c>
      <c r="E57" s="60">
        <v>42.84</v>
      </c>
      <c r="F57" s="61"/>
      <c r="G57" s="96">
        <f t="shared" si="5"/>
        <v>0</v>
      </c>
    </row>
    <row r="58">
      <c r="B58" s="57" t="s">
        <v>751</v>
      </c>
      <c r="C58" s="58" t="s">
        <v>752</v>
      </c>
      <c r="D58" s="59" t="s">
        <v>48</v>
      </c>
      <c r="E58" s="60">
        <v>528.46</v>
      </c>
      <c r="F58" s="61"/>
      <c r="G58" s="96">
        <f t="shared" si="5"/>
        <v>0</v>
      </c>
    </row>
    <row r="59">
      <c r="B59" s="57" t="s">
        <v>753</v>
      </c>
      <c r="C59" s="58" t="s">
        <v>754</v>
      </c>
      <c r="D59" s="59" t="s">
        <v>48</v>
      </c>
      <c r="E59" s="60">
        <v>24.88</v>
      </c>
      <c r="F59" s="61"/>
      <c r="G59" s="96">
        <f t="shared" si="5"/>
        <v>0</v>
      </c>
    </row>
    <row r="60">
      <c r="B60" s="57" t="s">
        <v>755</v>
      </c>
      <c r="C60" s="58" t="s">
        <v>756</v>
      </c>
      <c r="D60" s="59" t="s">
        <v>48</v>
      </c>
      <c r="E60" s="60">
        <v>1795.86</v>
      </c>
      <c r="F60" s="61"/>
      <c r="G60" s="96">
        <f t="shared" si="5"/>
        <v>0</v>
      </c>
    </row>
    <row r="61">
      <c r="B61" s="57" t="s">
        <v>757</v>
      </c>
      <c r="C61" s="58" t="s">
        <v>758</v>
      </c>
      <c r="D61" s="59" t="s">
        <v>48</v>
      </c>
      <c r="E61" s="60">
        <v>73.48</v>
      </c>
      <c r="F61" s="61"/>
      <c r="G61" s="96">
        <f t="shared" si="5"/>
        <v>0</v>
      </c>
    </row>
    <row r="62">
      <c r="B62" s="57" t="s">
        <v>759</v>
      </c>
      <c r="C62" s="58" t="s">
        <v>760</v>
      </c>
      <c r="D62" s="59" t="s">
        <v>48</v>
      </c>
      <c r="E62" s="60">
        <v>40.1</v>
      </c>
      <c r="F62" s="61"/>
      <c r="G62" s="96">
        <f t="shared" si="5"/>
        <v>0</v>
      </c>
    </row>
    <row r="63">
      <c r="B63" s="57" t="s">
        <v>761</v>
      </c>
      <c r="C63" s="58" t="s">
        <v>762</v>
      </c>
      <c r="D63" s="59" t="s">
        <v>48</v>
      </c>
      <c r="E63" s="60">
        <v>13.14</v>
      </c>
      <c r="F63" s="61"/>
      <c r="G63" s="96">
        <f t="shared" si="5"/>
        <v>0</v>
      </c>
    </row>
    <row r="64">
      <c r="B64" s="40" t="s">
        <v>763</v>
      </c>
      <c r="C64" s="41" t="s">
        <v>764</v>
      </c>
      <c r="D64" s="42"/>
      <c r="E64" s="60"/>
      <c r="F64" s="60"/>
      <c r="G64" s="93">
        <f>G65+G70</f>
        <v>0</v>
      </c>
    </row>
    <row r="65">
      <c r="B65" s="46" t="s">
        <v>765</v>
      </c>
      <c r="C65" s="47" t="s">
        <v>766</v>
      </c>
      <c r="D65" s="48"/>
      <c r="E65" s="60"/>
      <c r="F65" s="60"/>
      <c r="G65" s="94">
        <f>SUM(G66:G69)</f>
        <v>0</v>
      </c>
    </row>
    <row r="66">
      <c r="B66" s="57" t="s">
        <v>767</v>
      </c>
      <c r="C66" s="58" t="s">
        <v>768</v>
      </c>
      <c r="D66" s="59" t="s">
        <v>48</v>
      </c>
      <c r="E66" s="60">
        <v>1403.08</v>
      </c>
      <c r="F66" s="61"/>
      <c r="G66" s="96">
        <f t="shared" ref="G66:G69" si="6">ROUND(E66*F66,2)</f>
        <v>0</v>
      </c>
    </row>
    <row r="67">
      <c r="B67" s="57" t="s">
        <v>769</v>
      </c>
      <c r="C67" s="58" t="s">
        <v>770</v>
      </c>
      <c r="D67" s="59" t="s">
        <v>48</v>
      </c>
      <c r="E67" s="60">
        <v>261.59</v>
      </c>
      <c r="F67" s="61"/>
      <c r="G67" s="96">
        <f t="shared" si="6"/>
        <v>0</v>
      </c>
    </row>
    <row r="68">
      <c r="B68" s="57" t="s">
        <v>771</v>
      </c>
      <c r="C68" s="58" t="s">
        <v>772</v>
      </c>
      <c r="D68" s="59" t="s">
        <v>48</v>
      </c>
      <c r="E68" s="60">
        <v>30.79</v>
      </c>
      <c r="F68" s="61"/>
      <c r="G68" s="96">
        <f t="shared" si="6"/>
        <v>0</v>
      </c>
    </row>
    <row r="69">
      <c r="B69" s="57" t="s">
        <v>773</v>
      </c>
      <c r="C69" s="58" t="s">
        <v>774</v>
      </c>
      <c r="D69" s="59" t="s">
        <v>48</v>
      </c>
      <c r="E69" s="60">
        <v>12105.84</v>
      </c>
      <c r="F69" s="61"/>
      <c r="G69" s="96">
        <f t="shared" si="6"/>
        <v>0</v>
      </c>
    </row>
    <row r="70">
      <c r="B70" s="46" t="s">
        <v>775</v>
      </c>
      <c r="C70" s="47" t="s">
        <v>776</v>
      </c>
      <c r="D70" s="48"/>
      <c r="E70" s="60"/>
      <c r="F70" s="60"/>
      <c r="G70" s="94">
        <f>SUM(G71:G76)</f>
        <v>0</v>
      </c>
    </row>
    <row r="71">
      <c r="B71" s="57" t="s">
        <v>777</v>
      </c>
      <c r="C71" s="58" t="s">
        <v>778</v>
      </c>
      <c r="D71" s="59" t="s">
        <v>48</v>
      </c>
      <c r="E71" s="60">
        <v>5720.13</v>
      </c>
      <c r="F71" s="61"/>
      <c r="G71" s="96">
        <f t="shared" ref="G71:G76" si="7">ROUND(E71*F71,2)</f>
        <v>0</v>
      </c>
    </row>
    <row r="72">
      <c r="B72" s="57" t="s">
        <v>779</v>
      </c>
      <c r="C72" s="58" t="s">
        <v>780</v>
      </c>
      <c r="D72" s="59" t="s">
        <v>48</v>
      </c>
      <c r="E72" s="60">
        <v>276.76</v>
      </c>
      <c r="F72" s="61"/>
      <c r="G72" s="96">
        <f t="shared" si="7"/>
        <v>0</v>
      </c>
    </row>
    <row r="73">
      <c r="B73" s="57" t="s">
        <v>781</v>
      </c>
      <c r="C73" s="58" t="s">
        <v>782</v>
      </c>
      <c r="D73" s="59" t="s">
        <v>48</v>
      </c>
      <c r="E73" s="60">
        <v>389.55</v>
      </c>
      <c r="F73" s="61"/>
      <c r="G73" s="96">
        <f t="shared" si="7"/>
        <v>0</v>
      </c>
    </row>
    <row r="74">
      <c r="B74" s="57" t="s">
        <v>783</v>
      </c>
      <c r="C74" s="58" t="s">
        <v>784</v>
      </c>
      <c r="D74" s="59" t="s">
        <v>48</v>
      </c>
      <c r="E74" s="60">
        <v>1617.82</v>
      </c>
      <c r="F74" s="61"/>
      <c r="G74" s="96">
        <f t="shared" si="7"/>
        <v>0</v>
      </c>
    </row>
    <row r="75">
      <c r="B75" s="57" t="s">
        <v>785</v>
      </c>
      <c r="C75" s="58" t="s">
        <v>786</v>
      </c>
      <c r="D75" s="59" t="s">
        <v>48</v>
      </c>
      <c r="E75" s="60">
        <v>433.09</v>
      </c>
      <c r="F75" s="61"/>
      <c r="G75" s="96">
        <f t="shared" si="7"/>
        <v>0</v>
      </c>
    </row>
    <row r="76">
      <c r="B76" s="57" t="s">
        <v>787</v>
      </c>
      <c r="C76" s="58" t="s">
        <v>788</v>
      </c>
      <c r="D76" s="59" t="s">
        <v>48</v>
      </c>
      <c r="E76" s="60">
        <v>180.54</v>
      </c>
      <c r="F76" s="61"/>
      <c r="G76" s="96">
        <f t="shared" si="7"/>
        <v>0</v>
      </c>
    </row>
    <row r="77">
      <c r="B77" s="40" t="s">
        <v>789</v>
      </c>
      <c r="C77" s="41" t="s">
        <v>790</v>
      </c>
      <c r="D77" s="42"/>
      <c r="E77" s="60"/>
      <c r="F77" s="60"/>
      <c r="G77" s="93">
        <f>G78+G82+G96+G98+G102</f>
        <v>0</v>
      </c>
    </row>
    <row r="78">
      <c r="B78" s="46" t="s">
        <v>791</v>
      </c>
      <c r="C78" s="47" t="s">
        <v>792</v>
      </c>
      <c r="D78" s="48"/>
      <c r="E78" s="60"/>
      <c r="F78" s="60"/>
      <c r="G78" s="94">
        <f>SUM(G79:G81)</f>
        <v>0</v>
      </c>
    </row>
    <row r="79">
      <c r="B79" s="57" t="s">
        <v>793</v>
      </c>
      <c r="C79" s="58" t="s">
        <v>794</v>
      </c>
      <c r="D79" s="59" t="s">
        <v>48</v>
      </c>
      <c r="E79" s="60">
        <v>7860.28</v>
      </c>
      <c r="F79" s="61"/>
      <c r="G79" s="96">
        <f t="shared" ref="G79:G81" si="8">ROUND(E79*F79,2)</f>
        <v>0</v>
      </c>
    </row>
    <row r="80">
      <c r="B80" s="57" t="s">
        <v>795</v>
      </c>
      <c r="C80" s="58" t="s">
        <v>796</v>
      </c>
      <c r="D80" s="59" t="s">
        <v>48</v>
      </c>
      <c r="E80" s="60">
        <v>1204.53</v>
      </c>
      <c r="F80" s="61"/>
      <c r="G80" s="96">
        <f t="shared" si="8"/>
        <v>0</v>
      </c>
    </row>
    <row r="81">
      <c r="B81" s="57" t="s">
        <v>797</v>
      </c>
      <c r="C81" s="58" t="s">
        <v>798</v>
      </c>
      <c r="D81" s="59" t="s">
        <v>48</v>
      </c>
      <c r="E81" s="60">
        <v>34.8</v>
      </c>
      <c r="F81" s="61"/>
      <c r="G81" s="96">
        <f t="shared" si="8"/>
        <v>0</v>
      </c>
    </row>
    <row r="82">
      <c r="B82" s="46" t="s">
        <v>799</v>
      </c>
      <c r="C82" s="47" t="s">
        <v>800</v>
      </c>
      <c r="D82" s="48"/>
      <c r="E82" s="60"/>
      <c r="F82" s="60"/>
      <c r="G82" s="94">
        <f>G83+G85+G87+G93</f>
        <v>0</v>
      </c>
    </row>
    <row r="83">
      <c r="B83" s="52" t="s">
        <v>801</v>
      </c>
      <c r="C83" s="53" t="s">
        <v>802</v>
      </c>
      <c r="D83" s="54"/>
      <c r="E83" s="60"/>
      <c r="F83" s="60"/>
      <c r="G83" s="95">
        <f>G84</f>
        <v>0</v>
      </c>
    </row>
    <row r="84">
      <c r="B84" s="57" t="s">
        <v>803</v>
      </c>
      <c r="C84" s="58" t="s">
        <v>804</v>
      </c>
      <c r="D84" s="59" t="s">
        <v>48</v>
      </c>
      <c r="E84" s="60">
        <v>4983.0</v>
      </c>
      <c r="F84" s="61"/>
      <c r="G84" s="96">
        <f>ROUND(E84*F84,2)</f>
        <v>0</v>
      </c>
    </row>
    <row r="85">
      <c r="B85" s="52" t="s">
        <v>805</v>
      </c>
      <c r="C85" s="53" t="s">
        <v>806</v>
      </c>
      <c r="D85" s="54"/>
      <c r="E85" s="60"/>
      <c r="F85" s="60"/>
      <c r="G85" s="95">
        <f>G86</f>
        <v>0</v>
      </c>
    </row>
    <row r="86">
      <c r="B86" s="57" t="s">
        <v>807</v>
      </c>
      <c r="C86" s="58" t="s">
        <v>808</v>
      </c>
      <c r="D86" s="59" t="s">
        <v>48</v>
      </c>
      <c r="E86" s="60">
        <v>1399.69</v>
      </c>
      <c r="F86" s="61"/>
      <c r="G86" s="96">
        <f>ROUND(E86*F86,2)</f>
        <v>0</v>
      </c>
    </row>
    <row r="87">
      <c r="B87" s="52" t="s">
        <v>809</v>
      </c>
      <c r="C87" s="53" t="s">
        <v>810</v>
      </c>
      <c r="D87" s="54"/>
      <c r="E87" s="60"/>
      <c r="F87" s="60"/>
      <c r="G87" s="95">
        <f>SUM(G88:G92)</f>
        <v>0</v>
      </c>
    </row>
    <row r="88">
      <c r="B88" s="57" t="s">
        <v>811</v>
      </c>
      <c r="C88" s="58" t="s">
        <v>812</v>
      </c>
      <c r="D88" s="59" t="s">
        <v>48</v>
      </c>
      <c r="E88" s="60">
        <v>439.23</v>
      </c>
      <c r="F88" s="61"/>
      <c r="G88" s="96">
        <f t="shared" ref="G88:G92" si="9">ROUND(E88*F88,2)</f>
        <v>0</v>
      </c>
    </row>
    <row r="89">
      <c r="B89" s="57" t="s">
        <v>813</v>
      </c>
      <c r="C89" s="58" t="s">
        <v>814</v>
      </c>
      <c r="D89" s="59" t="s">
        <v>48</v>
      </c>
      <c r="E89" s="60">
        <v>362.64</v>
      </c>
      <c r="F89" s="61"/>
      <c r="G89" s="96">
        <f t="shared" si="9"/>
        <v>0</v>
      </c>
    </row>
    <row r="90">
      <c r="B90" s="57" t="s">
        <v>815</v>
      </c>
      <c r="C90" s="58" t="s">
        <v>816</v>
      </c>
      <c r="D90" s="59" t="s">
        <v>48</v>
      </c>
      <c r="E90" s="60">
        <v>114.72</v>
      </c>
      <c r="F90" s="61"/>
      <c r="G90" s="96">
        <f t="shared" si="9"/>
        <v>0</v>
      </c>
    </row>
    <row r="91">
      <c r="B91" s="57" t="s">
        <v>817</v>
      </c>
      <c r="C91" s="58" t="s">
        <v>818</v>
      </c>
      <c r="D91" s="59" t="s">
        <v>48</v>
      </c>
      <c r="E91" s="60">
        <v>74.2</v>
      </c>
      <c r="F91" s="61"/>
      <c r="G91" s="96">
        <f t="shared" si="9"/>
        <v>0</v>
      </c>
    </row>
    <row r="92">
      <c r="B92" s="57" t="s">
        <v>819</v>
      </c>
      <c r="C92" s="58" t="s">
        <v>820</v>
      </c>
      <c r="D92" s="59" t="s">
        <v>48</v>
      </c>
      <c r="E92" s="60">
        <v>2683.34</v>
      </c>
      <c r="F92" s="61"/>
      <c r="G92" s="96">
        <f t="shared" si="9"/>
        <v>0</v>
      </c>
    </row>
    <row r="93">
      <c r="B93" s="52" t="s">
        <v>821</v>
      </c>
      <c r="C93" s="53" t="s">
        <v>822</v>
      </c>
      <c r="D93" s="54"/>
      <c r="E93" s="60"/>
      <c r="F93" s="60"/>
      <c r="G93" s="95">
        <f>SUM(G94:G95)</f>
        <v>0</v>
      </c>
    </row>
    <row r="94">
      <c r="B94" s="57" t="s">
        <v>823</v>
      </c>
      <c r="C94" s="58" t="s">
        <v>824</v>
      </c>
      <c r="D94" s="59" t="s">
        <v>48</v>
      </c>
      <c r="E94" s="60">
        <v>289.84</v>
      </c>
      <c r="F94" s="61"/>
      <c r="G94" s="96">
        <f t="shared" ref="G94:G95" si="10">ROUND(E94*F94,2)</f>
        <v>0</v>
      </c>
    </row>
    <row r="95">
      <c r="B95" s="57" t="s">
        <v>825</v>
      </c>
      <c r="C95" s="58" t="s">
        <v>826</v>
      </c>
      <c r="D95" s="59" t="s">
        <v>48</v>
      </c>
      <c r="E95" s="60">
        <v>2218.94</v>
      </c>
      <c r="F95" s="61"/>
      <c r="G95" s="96">
        <f t="shared" si="10"/>
        <v>0</v>
      </c>
    </row>
    <row r="96">
      <c r="B96" s="46" t="s">
        <v>827</v>
      </c>
      <c r="C96" s="47" t="s">
        <v>828</v>
      </c>
      <c r="D96" s="48"/>
      <c r="E96" s="60"/>
      <c r="F96" s="60"/>
      <c r="G96" s="94">
        <f>G97</f>
        <v>0</v>
      </c>
    </row>
    <row r="97">
      <c r="B97" s="57" t="s">
        <v>829</v>
      </c>
      <c r="C97" s="58" t="s">
        <v>830</v>
      </c>
      <c r="D97" s="59" t="s">
        <v>122</v>
      </c>
      <c r="E97" s="60">
        <v>59.92</v>
      </c>
      <c r="F97" s="61"/>
      <c r="G97" s="96">
        <f>ROUND(E97*F97,2)</f>
        <v>0</v>
      </c>
    </row>
    <row r="98">
      <c r="B98" s="46" t="s">
        <v>831</v>
      </c>
      <c r="C98" s="47" t="s">
        <v>832</v>
      </c>
      <c r="D98" s="48"/>
      <c r="E98" s="60"/>
      <c r="F98" s="60"/>
      <c r="G98" s="94">
        <f>SUM(G99:G101)</f>
        <v>0</v>
      </c>
    </row>
    <row r="99">
      <c r="B99" s="57" t="s">
        <v>833</v>
      </c>
      <c r="C99" s="58" t="s">
        <v>834</v>
      </c>
      <c r="D99" s="59" t="s">
        <v>48</v>
      </c>
      <c r="E99" s="60">
        <v>3095.34</v>
      </c>
      <c r="F99" s="61"/>
      <c r="G99" s="96">
        <f t="shared" ref="G99:G101" si="11">ROUND(E99*F99,2)</f>
        <v>0</v>
      </c>
    </row>
    <row r="100">
      <c r="B100" s="57" t="s">
        <v>835</v>
      </c>
      <c r="C100" s="58" t="s">
        <v>836</v>
      </c>
      <c r="D100" s="59" t="s">
        <v>48</v>
      </c>
      <c r="E100" s="60">
        <v>315.4</v>
      </c>
      <c r="F100" s="61"/>
      <c r="G100" s="96">
        <f t="shared" si="11"/>
        <v>0</v>
      </c>
    </row>
    <row r="101">
      <c r="B101" s="57" t="s">
        <v>837</v>
      </c>
      <c r="C101" s="58" t="s">
        <v>838</v>
      </c>
      <c r="D101" s="59" t="s">
        <v>48</v>
      </c>
      <c r="E101" s="60">
        <v>2802.16</v>
      </c>
      <c r="F101" s="61"/>
      <c r="G101" s="96">
        <f t="shared" si="11"/>
        <v>0</v>
      </c>
    </row>
    <row r="102">
      <c r="B102" s="46" t="s">
        <v>839</v>
      </c>
      <c r="C102" s="47" t="s">
        <v>840</v>
      </c>
      <c r="D102" s="48"/>
      <c r="E102" s="60"/>
      <c r="F102" s="60"/>
      <c r="G102" s="94">
        <f>SUM(G103:G104)</f>
        <v>0</v>
      </c>
    </row>
    <row r="103">
      <c r="B103" s="57" t="s">
        <v>841</v>
      </c>
      <c r="C103" s="58" t="s">
        <v>842</v>
      </c>
      <c r="D103" s="59" t="s">
        <v>48</v>
      </c>
      <c r="E103" s="60">
        <v>52.36</v>
      </c>
      <c r="F103" s="61"/>
      <c r="G103" s="96">
        <f t="shared" ref="G103:G104" si="12">ROUND(E103*F103,2)</f>
        <v>0</v>
      </c>
    </row>
    <row r="104">
      <c r="B104" s="57" t="s">
        <v>843</v>
      </c>
      <c r="C104" s="58" t="s">
        <v>844</v>
      </c>
      <c r="D104" s="59" t="s">
        <v>48</v>
      </c>
      <c r="E104" s="60">
        <v>8.01</v>
      </c>
      <c r="F104" s="61"/>
      <c r="G104" s="96">
        <f t="shared" si="12"/>
        <v>0</v>
      </c>
    </row>
    <row r="105">
      <c r="B105" s="40" t="s">
        <v>845</v>
      </c>
      <c r="C105" s="41" t="s">
        <v>846</v>
      </c>
      <c r="D105" s="42"/>
      <c r="E105" s="60"/>
      <c r="F105" s="60"/>
      <c r="G105" s="93">
        <f>G106+G115</f>
        <v>0</v>
      </c>
    </row>
    <row r="106">
      <c r="B106" s="46" t="s">
        <v>847</v>
      </c>
      <c r="C106" s="47" t="s">
        <v>848</v>
      </c>
      <c r="D106" s="48"/>
      <c r="E106" s="60"/>
      <c r="F106" s="60"/>
      <c r="G106" s="94">
        <f>G107+G109+G111+G113</f>
        <v>0</v>
      </c>
    </row>
    <row r="107">
      <c r="B107" s="52" t="s">
        <v>849</v>
      </c>
      <c r="C107" s="53" t="s">
        <v>850</v>
      </c>
      <c r="D107" s="54"/>
      <c r="E107" s="60"/>
      <c r="F107" s="60"/>
      <c r="G107" s="95">
        <f>G108</f>
        <v>0</v>
      </c>
    </row>
    <row r="108">
      <c r="B108" s="57" t="s">
        <v>851</v>
      </c>
      <c r="C108" s="58" t="s">
        <v>852</v>
      </c>
      <c r="D108" s="59" t="s">
        <v>48</v>
      </c>
      <c r="E108" s="60">
        <v>2657.83</v>
      </c>
      <c r="F108" s="61"/>
      <c r="G108" s="96">
        <f>ROUND(E108*F108,2)</f>
        <v>0</v>
      </c>
    </row>
    <row r="109">
      <c r="B109" s="52" t="s">
        <v>853</v>
      </c>
      <c r="C109" s="53" t="s">
        <v>854</v>
      </c>
      <c r="D109" s="54"/>
      <c r="E109" s="60"/>
      <c r="F109" s="60"/>
      <c r="G109" s="95">
        <f>G110</f>
        <v>0</v>
      </c>
    </row>
    <row r="110">
      <c r="B110" s="57" t="s">
        <v>855</v>
      </c>
      <c r="C110" s="58" t="s">
        <v>856</v>
      </c>
      <c r="D110" s="59" t="s">
        <v>48</v>
      </c>
      <c r="E110" s="60">
        <v>3768.97</v>
      </c>
      <c r="F110" s="61"/>
      <c r="G110" s="96">
        <f>ROUND(E110*F110,2)</f>
        <v>0</v>
      </c>
    </row>
    <row r="111">
      <c r="B111" s="52" t="s">
        <v>857</v>
      </c>
      <c r="C111" s="53" t="s">
        <v>858</v>
      </c>
      <c r="D111" s="54"/>
      <c r="E111" s="60"/>
      <c r="F111" s="60"/>
      <c r="G111" s="95">
        <f>G112</f>
        <v>0</v>
      </c>
    </row>
    <row r="112">
      <c r="B112" s="57" t="s">
        <v>859</v>
      </c>
      <c r="C112" s="58" t="s">
        <v>860</v>
      </c>
      <c r="D112" s="59" t="s">
        <v>48</v>
      </c>
      <c r="E112" s="60">
        <v>1880.77</v>
      </c>
      <c r="F112" s="61"/>
      <c r="G112" s="96">
        <f>ROUND(E112*F112,2)</f>
        <v>0</v>
      </c>
    </row>
    <row r="113">
      <c r="B113" s="52" t="s">
        <v>861</v>
      </c>
      <c r="C113" s="53" t="s">
        <v>862</v>
      </c>
      <c r="D113" s="54"/>
      <c r="E113" s="60"/>
      <c r="F113" s="60"/>
      <c r="G113" s="95">
        <f>G114</f>
        <v>0</v>
      </c>
    </row>
    <row r="114">
      <c r="B114" s="57" t="s">
        <v>863</v>
      </c>
      <c r="C114" s="58" t="s">
        <v>864</v>
      </c>
      <c r="D114" s="59" t="s">
        <v>48</v>
      </c>
      <c r="E114" s="60">
        <v>645.7</v>
      </c>
      <c r="F114" s="61"/>
      <c r="G114" s="96">
        <f>ROUND(E114*F114,2)</f>
        <v>0</v>
      </c>
    </row>
    <row r="115">
      <c r="B115" s="46" t="s">
        <v>865</v>
      </c>
      <c r="C115" s="47" t="s">
        <v>866</v>
      </c>
      <c r="D115" s="48"/>
      <c r="E115" s="60"/>
      <c r="F115" s="60"/>
      <c r="G115" s="94">
        <f>G116+G118+G124+G126</f>
        <v>0</v>
      </c>
    </row>
    <row r="116">
      <c r="B116" s="52" t="s">
        <v>867</v>
      </c>
      <c r="C116" s="53" t="s">
        <v>868</v>
      </c>
      <c r="D116" s="54"/>
      <c r="E116" s="60"/>
      <c r="F116" s="60"/>
      <c r="G116" s="95">
        <f>G117</f>
        <v>0</v>
      </c>
    </row>
    <row r="117">
      <c r="B117" s="57" t="s">
        <v>869</v>
      </c>
      <c r="C117" s="58" t="s">
        <v>870</v>
      </c>
      <c r="D117" s="59" t="s">
        <v>122</v>
      </c>
      <c r="E117" s="60">
        <v>835.69</v>
      </c>
      <c r="F117" s="61"/>
      <c r="G117" s="96">
        <f>ROUND(E117*F117,2)</f>
        <v>0</v>
      </c>
    </row>
    <row r="118">
      <c r="B118" s="52" t="s">
        <v>871</v>
      </c>
      <c r="C118" s="53" t="s">
        <v>872</v>
      </c>
      <c r="D118" s="54"/>
      <c r="E118" s="60"/>
      <c r="F118" s="60"/>
      <c r="G118" s="95">
        <f>SUM(G119:G123)</f>
        <v>0</v>
      </c>
    </row>
    <row r="119">
      <c r="B119" s="57" t="s">
        <v>873</v>
      </c>
      <c r="C119" s="58" t="s">
        <v>874</v>
      </c>
      <c r="D119" s="59" t="s">
        <v>122</v>
      </c>
      <c r="E119" s="60">
        <v>363.06</v>
      </c>
      <c r="F119" s="61"/>
      <c r="G119" s="96">
        <f t="shared" ref="G119:G123" si="13">ROUND(E119*F119,2)</f>
        <v>0</v>
      </c>
    </row>
    <row r="120">
      <c r="B120" s="57" t="s">
        <v>875</v>
      </c>
      <c r="C120" s="58" t="s">
        <v>876</v>
      </c>
      <c r="D120" s="59" t="s">
        <v>122</v>
      </c>
      <c r="E120" s="60">
        <v>463.59</v>
      </c>
      <c r="F120" s="61"/>
      <c r="G120" s="96">
        <f t="shared" si="13"/>
        <v>0</v>
      </c>
    </row>
    <row r="121">
      <c r="B121" s="57" t="s">
        <v>877</v>
      </c>
      <c r="C121" s="58" t="s">
        <v>878</v>
      </c>
      <c r="D121" s="59" t="s">
        <v>122</v>
      </c>
      <c r="E121" s="60">
        <v>670.3</v>
      </c>
      <c r="F121" s="61"/>
      <c r="G121" s="96">
        <f t="shared" si="13"/>
        <v>0</v>
      </c>
    </row>
    <row r="122">
      <c r="B122" s="57" t="s">
        <v>879</v>
      </c>
      <c r="C122" s="58" t="s">
        <v>880</v>
      </c>
      <c r="D122" s="59" t="s">
        <v>122</v>
      </c>
      <c r="E122" s="60">
        <v>139.64</v>
      </c>
      <c r="F122" s="61"/>
      <c r="G122" s="96">
        <f t="shared" si="13"/>
        <v>0</v>
      </c>
    </row>
    <row r="123">
      <c r="B123" s="57" t="s">
        <v>881</v>
      </c>
      <c r="C123" s="58" t="s">
        <v>882</v>
      </c>
      <c r="D123" s="59" t="s">
        <v>122</v>
      </c>
      <c r="E123" s="60">
        <v>122.75</v>
      </c>
      <c r="F123" s="61"/>
      <c r="G123" s="96">
        <f t="shared" si="13"/>
        <v>0</v>
      </c>
    </row>
    <row r="124">
      <c r="B124" s="52" t="s">
        <v>883</v>
      </c>
      <c r="C124" s="53" t="s">
        <v>884</v>
      </c>
      <c r="D124" s="54"/>
      <c r="E124" s="60"/>
      <c r="F124" s="60"/>
      <c r="G124" s="95">
        <f>G125</f>
        <v>0</v>
      </c>
    </row>
    <row r="125">
      <c r="B125" s="57" t="s">
        <v>885</v>
      </c>
      <c r="C125" s="58" t="s">
        <v>886</v>
      </c>
      <c r="D125" s="59" t="s">
        <v>122</v>
      </c>
      <c r="E125" s="60">
        <v>850.21</v>
      </c>
      <c r="F125" s="61"/>
      <c r="G125" s="96">
        <f>ROUND(E125*F125,2)</f>
        <v>0</v>
      </c>
    </row>
    <row r="126">
      <c r="B126" s="52" t="s">
        <v>887</v>
      </c>
      <c r="C126" s="53" t="s">
        <v>888</v>
      </c>
      <c r="D126" s="54"/>
      <c r="E126" s="60"/>
      <c r="F126" s="60"/>
      <c r="G126" s="95">
        <f>SUM(G127:G129)</f>
        <v>0</v>
      </c>
    </row>
    <row r="127">
      <c r="B127" s="57" t="s">
        <v>889</v>
      </c>
      <c r="C127" s="58" t="s">
        <v>890</v>
      </c>
      <c r="D127" s="59" t="s">
        <v>122</v>
      </c>
      <c r="E127" s="60">
        <v>860.81</v>
      </c>
      <c r="F127" s="61"/>
      <c r="G127" s="96">
        <f t="shared" ref="G127:G129" si="14">ROUND(E127*F127,2)</f>
        <v>0</v>
      </c>
    </row>
    <row r="128">
      <c r="B128" s="57" t="s">
        <v>891</v>
      </c>
      <c r="C128" s="58" t="s">
        <v>892</v>
      </c>
      <c r="D128" s="59" t="s">
        <v>122</v>
      </c>
      <c r="E128" s="60">
        <v>72.35</v>
      </c>
      <c r="F128" s="61"/>
      <c r="G128" s="96">
        <f t="shared" si="14"/>
        <v>0</v>
      </c>
    </row>
    <row r="129">
      <c r="B129" s="57" t="s">
        <v>893</v>
      </c>
      <c r="C129" s="58" t="s">
        <v>894</v>
      </c>
      <c r="D129" s="59" t="s">
        <v>122</v>
      </c>
      <c r="E129" s="60">
        <v>27.05</v>
      </c>
      <c r="F129" s="61"/>
      <c r="G129" s="96">
        <f t="shared" si="14"/>
        <v>0</v>
      </c>
    </row>
    <row r="130">
      <c r="B130" s="40" t="s">
        <v>895</v>
      </c>
      <c r="C130" s="41" t="s">
        <v>896</v>
      </c>
      <c r="D130" s="42"/>
      <c r="E130" s="60"/>
      <c r="F130" s="60"/>
      <c r="G130" s="93">
        <f>G131+G133</f>
        <v>0</v>
      </c>
    </row>
    <row r="131">
      <c r="B131" s="46" t="s">
        <v>897</v>
      </c>
      <c r="C131" s="47" t="s">
        <v>898</v>
      </c>
      <c r="D131" s="48"/>
      <c r="E131" s="60"/>
      <c r="F131" s="60"/>
      <c r="G131" s="94">
        <f>G132</f>
        <v>0</v>
      </c>
    </row>
    <row r="132">
      <c r="B132" s="57" t="s">
        <v>899</v>
      </c>
      <c r="C132" s="58" t="s">
        <v>900</v>
      </c>
      <c r="D132" s="59" t="s">
        <v>48</v>
      </c>
      <c r="E132" s="60">
        <v>1560.97</v>
      </c>
      <c r="F132" s="61"/>
      <c r="G132" s="96">
        <f>ROUND(E132*F132,2)</f>
        <v>0</v>
      </c>
    </row>
    <row r="133">
      <c r="B133" s="46" t="s">
        <v>901</v>
      </c>
      <c r="C133" s="47" t="s">
        <v>902</v>
      </c>
      <c r="D133" s="48"/>
      <c r="E133" s="60"/>
      <c r="F133" s="60"/>
      <c r="G133" s="94">
        <f>SUM(G134:G137)</f>
        <v>0</v>
      </c>
    </row>
    <row r="134">
      <c r="B134" s="57" t="s">
        <v>903</v>
      </c>
      <c r="C134" s="58" t="s">
        <v>904</v>
      </c>
      <c r="D134" s="59" t="s">
        <v>48</v>
      </c>
      <c r="E134" s="60">
        <v>49.35</v>
      </c>
      <c r="F134" s="61"/>
      <c r="G134" s="96">
        <f t="shared" ref="G134:G137" si="15">ROUND(E134*F134,2)</f>
        <v>0</v>
      </c>
    </row>
    <row r="135">
      <c r="B135" s="57" t="s">
        <v>905</v>
      </c>
      <c r="C135" s="58" t="s">
        <v>906</v>
      </c>
      <c r="D135" s="59" t="s">
        <v>48</v>
      </c>
      <c r="E135" s="60">
        <v>902.56</v>
      </c>
      <c r="F135" s="61"/>
      <c r="G135" s="96">
        <f t="shared" si="15"/>
        <v>0</v>
      </c>
    </row>
    <row r="136">
      <c r="B136" s="57" t="s">
        <v>907</v>
      </c>
      <c r="C136" s="58" t="s">
        <v>908</v>
      </c>
      <c r="D136" s="59" t="s">
        <v>48</v>
      </c>
      <c r="E136" s="60">
        <v>3748.89</v>
      </c>
      <c r="F136" s="61"/>
      <c r="G136" s="96">
        <f t="shared" si="15"/>
        <v>0</v>
      </c>
    </row>
    <row r="137">
      <c r="B137" s="57" t="s">
        <v>909</v>
      </c>
      <c r="C137" s="58" t="s">
        <v>910</v>
      </c>
      <c r="D137" s="59" t="s">
        <v>122</v>
      </c>
      <c r="E137" s="60">
        <v>363.45</v>
      </c>
      <c r="F137" s="61"/>
      <c r="G137" s="96">
        <f t="shared" si="15"/>
        <v>0</v>
      </c>
    </row>
    <row r="138">
      <c r="B138" s="40" t="s">
        <v>911</v>
      </c>
      <c r="C138" s="41" t="s">
        <v>912</v>
      </c>
      <c r="D138" s="42"/>
      <c r="E138" s="60"/>
      <c r="F138" s="60"/>
      <c r="G138" s="93">
        <f>G139+G157+G218</f>
        <v>0</v>
      </c>
    </row>
    <row r="139">
      <c r="B139" s="46" t="s">
        <v>913</v>
      </c>
      <c r="C139" s="47" t="s">
        <v>914</v>
      </c>
      <c r="D139" s="48"/>
      <c r="E139" s="60"/>
      <c r="F139" s="60"/>
      <c r="G139" s="94">
        <f>SUM(G140:G156)</f>
        <v>0</v>
      </c>
    </row>
    <row r="140">
      <c r="B140" s="57" t="s">
        <v>915</v>
      </c>
      <c r="C140" s="58" t="s">
        <v>916</v>
      </c>
      <c r="D140" s="59" t="s">
        <v>100</v>
      </c>
      <c r="E140" s="60">
        <v>71.0</v>
      </c>
      <c r="F140" s="61"/>
      <c r="G140" s="96">
        <f t="shared" ref="G140:G156" si="16">ROUND(E140*F140,2)</f>
        <v>0</v>
      </c>
    </row>
    <row r="141">
      <c r="B141" s="57" t="s">
        <v>917</v>
      </c>
      <c r="C141" s="58" t="s">
        <v>918</v>
      </c>
      <c r="D141" s="59" t="s">
        <v>100</v>
      </c>
      <c r="E141" s="60">
        <v>107.0</v>
      </c>
      <c r="F141" s="61"/>
      <c r="G141" s="96">
        <f t="shared" si="16"/>
        <v>0</v>
      </c>
    </row>
    <row r="142">
      <c r="B142" s="57" t="s">
        <v>919</v>
      </c>
      <c r="C142" s="58" t="s">
        <v>920</v>
      </c>
      <c r="D142" s="59" t="s">
        <v>100</v>
      </c>
      <c r="E142" s="60">
        <v>77.0</v>
      </c>
      <c r="F142" s="61"/>
      <c r="G142" s="96">
        <f t="shared" si="16"/>
        <v>0</v>
      </c>
    </row>
    <row r="143">
      <c r="B143" s="57" t="s">
        <v>921</v>
      </c>
      <c r="C143" s="58" t="s">
        <v>922</v>
      </c>
      <c r="D143" s="59" t="s">
        <v>100</v>
      </c>
      <c r="E143" s="60">
        <v>82.0</v>
      </c>
      <c r="F143" s="61"/>
      <c r="G143" s="96">
        <f t="shared" si="16"/>
        <v>0</v>
      </c>
    </row>
    <row r="144">
      <c r="B144" s="57" t="s">
        <v>923</v>
      </c>
      <c r="C144" s="58" t="s">
        <v>924</v>
      </c>
      <c r="D144" s="59" t="s">
        <v>100</v>
      </c>
      <c r="E144" s="60">
        <v>73.0</v>
      </c>
      <c r="F144" s="61"/>
      <c r="G144" s="96">
        <f t="shared" si="16"/>
        <v>0</v>
      </c>
    </row>
    <row r="145">
      <c r="B145" s="57" t="s">
        <v>925</v>
      </c>
      <c r="C145" s="58" t="s">
        <v>926</v>
      </c>
      <c r="D145" s="59" t="s">
        <v>100</v>
      </c>
      <c r="E145" s="60">
        <v>4.0</v>
      </c>
      <c r="F145" s="61"/>
      <c r="G145" s="96">
        <f t="shared" si="16"/>
        <v>0</v>
      </c>
    </row>
    <row r="146">
      <c r="B146" s="57" t="s">
        <v>927</v>
      </c>
      <c r="C146" s="58" t="s">
        <v>928</v>
      </c>
      <c r="D146" s="59" t="s">
        <v>100</v>
      </c>
      <c r="E146" s="60">
        <v>10.0</v>
      </c>
      <c r="F146" s="61"/>
      <c r="G146" s="96">
        <f t="shared" si="16"/>
        <v>0</v>
      </c>
    </row>
    <row r="147">
      <c r="B147" s="57" t="s">
        <v>929</v>
      </c>
      <c r="C147" s="58" t="s">
        <v>930</v>
      </c>
      <c r="D147" s="59" t="s">
        <v>100</v>
      </c>
      <c r="E147" s="60">
        <v>18.0</v>
      </c>
      <c r="F147" s="61"/>
      <c r="G147" s="96">
        <f t="shared" si="16"/>
        <v>0</v>
      </c>
    </row>
    <row r="148">
      <c r="B148" s="57" t="s">
        <v>931</v>
      </c>
      <c r="C148" s="58" t="s">
        <v>932</v>
      </c>
      <c r="D148" s="59" t="s">
        <v>100</v>
      </c>
      <c r="E148" s="60">
        <v>7.0</v>
      </c>
      <c r="F148" s="61"/>
      <c r="G148" s="96">
        <f t="shared" si="16"/>
        <v>0</v>
      </c>
    </row>
    <row r="149">
      <c r="B149" s="57" t="s">
        <v>933</v>
      </c>
      <c r="C149" s="58" t="s">
        <v>934</v>
      </c>
      <c r="D149" s="59" t="s">
        <v>100</v>
      </c>
      <c r="E149" s="60">
        <v>3.0</v>
      </c>
      <c r="F149" s="61"/>
      <c r="G149" s="96">
        <f t="shared" si="16"/>
        <v>0</v>
      </c>
    </row>
    <row r="150">
      <c r="B150" s="57" t="s">
        <v>935</v>
      </c>
      <c r="C150" s="58" t="s">
        <v>936</v>
      </c>
      <c r="D150" s="59" t="s">
        <v>100</v>
      </c>
      <c r="E150" s="60">
        <v>4.0</v>
      </c>
      <c r="F150" s="61"/>
      <c r="G150" s="96">
        <f t="shared" si="16"/>
        <v>0</v>
      </c>
    </row>
    <row r="151">
      <c r="B151" s="57" t="s">
        <v>937</v>
      </c>
      <c r="C151" s="58" t="s">
        <v>938</v>
      </c>
      <c r="D151" s="59" t="s">
        <v>100</v>
      </c>
      <c r="E151" s="60">
        <v>9.0</v>
      </c>
      <c r="F151" s="61"/>
      <c r="G151" s="96">
        <f t="shared" si="16"/>
        <v>0</v>
      </c>
    </row>
    <row r="152">
      <c r="B152" s="57" t="s">
        <v>939</v>
      </c>
      <c r="C152" s="58" t="s">
        <v>940</v>
      </c>
      <c r="D152" s="59" t="s">
        <v>100</v>
      </c>
      <c r="E152" s="60">
        <v>5.0</v>
      </c>
      <c r="F152" s="61"/>
      <c r="G152" s="96">
        <f t="shared" si="16"/>
        <v>0</v>
      </c>
    </row>
    <row r="153">
      <c r="B153" s="57" t="s">
        <v>941</v>
      </c>
      <c r="C153" s="58" t="s">
        <v>942</v>
      </c>
      <c r="D153" s="59" t="s">
        <v>100</v>
      </c>
      <c r="E153" s="60">
        <v>20.0</v>
      </c>
      <c r="F153" s="61"/>
      <c r="G153" s="96">
        <f t="shared" si="16"/>
        <v>0</v>
      </c>
    </row>
    <row r="154">
      <c r="B154" s="57" t="s">
        <v>943</v>
      </c>
      <c r="C154" s="58" t="s">
        <v>944</v>
      </c>
      <c r="D154" s="59" t="s">
        <v>100</v>
      </c>
      <c r="E154" s="60">
        <v>6.0</v>
      </c>
      <c r="F154" s="61"/>
      <c r="G154" s="96">
        <f t="shared" si="16"/>
        <v>0</v>
      </c>
    </row>
    <row r="155">
      <c r="B155" s="57" t="s">
        <v>945</v>
      </c>
      <c r="C155" s="58" t="s">
        <v>946</v>
      </c>
      <c r="D155" s="59" t="s">
        <v>100</v>
      </c>
      <c r="E155" s="60">
        <v>1.0</v>
      </c>
      <c r="F155" s="61"/>
      <c r="G155" s="96">
        <f t="shared" si="16"/>
        <v>0</v>
      </c>
    </row>
    <row r="156">
      <c r="B156" s="57" t="s">
        <v>947</v>
      </c>
      <c r="C156" s="58" t="s">
        <v>948</v>
      </c>
      <c r="D156" s="59" t="s">
        <v>100</v>
      </c>
      <c r="E156" s="60">
        <v>2.0</v>
      </c>
      <c r="F156" s="61"/>
      <c r="G156" s="96">
        <f t="shared" si="16"/>
        <v>0</v>
      </c>
    </row>
    <row r="157">
      <c r="B157" s="46" t="s">
        <v>949</v>
      </c>
      <c r="C157" s="47" t="s">
        <v>950</v>
      </c>
      <c r="D157" s="48"/>
      <c r="E157" s="60"/>
      <c r="F157" s="60"/>
      <c r="G157" s="94">
        <f>SUM(G158:G217)</f>
        <v>0</v>
      </c>
    </row>
    <row r="158">
      <c r="B158" s="57" t="s">
        <v>951</v>
      </c>
      <c r="C158" s="58" t="s">
        <v>952</v>
      </c>
      <c r="D158" s="59" t="s">
        <v>100</v>
      </c>
      <c r="E158" s="60">
        <v>3.0</v>
      </c>
      <c r="F158" s="61"/>
      <c r="G158" s="96">
        <f t="shared" ref="G158:G217" si="17">ROUND(E158*F158,2)</f>
        <v>0</v>
      </c>
    </row>
    <row r="159">
      <c r="B159" s="57" t="s">
        <v>953</v>
      </c>
      <c r="C159" s="58" t="s">
        <v>954</v>
      </c>
      <c r="D159" s="59" t="s">
        <v>100</v>
      </c>
      <c r="E159" s="60">
        <v>4.0</v>
      </c>
      <c r="F159" s="61"/>
      <c r="G159" s="96">
        <f t="shared" si="17"/>
        <v>0</v>
      </c>
    </row>
    <row r="160">
      <c r="B160" s="57" t="s">
        <v>955</v>
      </c>
      <c r="C160" s="58" t="s">
        <v>956</v>
      </c>
      <c r="D160" s="59" t="s">
        <v>100</v>
      </c>
      <c r="E160" s="60">
        <v>2.0</v>
      </c>
      <c r="F160" s="61"/>
      <c r="G160" s="96">
        <f t="shared" si="17"/>
        <v>0</v>
      </c>
    </row>
    <row r="161">
      <c r="B161" s="57" t="s">
        <v>957</v>
      </c>
      <c r="C161" s="58" t="s">
        <v>958</v>
      </c>
      <c r="D161" s="59" t="s">
        <v>100</v>
      </c>
      <c r="E161" s="60">
        <v>4.0</v>
      </c>
      <c r="F161" s="61"/>
      <c r="G161" s="96">
        <f t="shared" si="17"/>
        <v>0</v>
      </c>
    </row>
    <row r="162">
      <c r="B162" s="57" t="s">
        <v>959</v>
      </c>
      <c r="C162" s="58" t="s">
        <v>960</v>
      </c>
      <c r="D162" s="59" t="s">
        <v>100</v>
      </c>
      <c r="E162" s="60">
        <v>3.0</v>
      </c>
      <c r="F162" s="61"/>
      <c r="G162" s="96">
        <f t="shared" si="17"/>
        <v>0</v>
      </c>
    </row>
    <row r="163">
      <c r="B163" s="57" t="s">
        <v>961</v>
      </c>
      <c r="C163" s="58" t="s">
        <v>962</v>
      </c>
      <c r="D163" s="59" t="s">
        <v>100</v>
      </c>
      <c r="E163" s="60">
        <v>1.0</v>
      </c>
      <c r="F163" s="61"/>
      <c r="G163" s="96">
        <f t="shared" si="17"/>
        <v>0</v>
      </c>
    </row>
    <row r="164">
      <c r="B164" s="57" t="s">
        <v>963</v>
      </c>
      <c r="C164" s="58" t="s">
        <v>964</v>
      </c>
      <c r="D164" s="59" t="s">
        <v>100</v>
      </c>
      <c r="E164" s="60">
        <v>2.0</v>
      </c>
      <c r="F164" s="61"/>
      <c r="G164" s="96">
        <f t="shared" si="17"/>
        <v>0</v>
      </c>
    </row>
    <row r="165">
      <c r="B165" s="57" t="s">
        <v>965</v>
      </c>
      <c r="C165" s="58" t="s">
        <v>966</v>
      </c>
      <c r="D165" s="59" t="s">
        <v>100</v>
      </c>
      <c r="E165" s="60">
        <v>3.0</v>
      </c>
      <c r="F165" s="61"/>
      <c r="G165" s="96">
        <f t="shared" si="17"/>
        <v>0</v>
      </c>
    </row>
    <row r="166">
      <c r="B166" s="57" t="s">
        <v>967</v>
      </c>
      <c r="C166" s="58" t="s">
        <v>968</v>
      </c>
      <c r="D166" s="59" t="s">
        <v>100</v>
      </c>
      <c r="E166" s="60">
        <v>1.0</v>
      </c>
      <c r="F166" s="61"/>
      <c r="G166" s="96">
        <f t="shared" si="17"/>
        <v>0</v>
      </c>
    </row>
    <row r="167">
      <c r="B167" s="57" t="s">
        <v>969</v>
      </c>
      <c r="C167" s="58" t="s">
        <v>970</v>
      </c>
      <c r="D167" s="59" t="s">
        <v>100</v>
      </c>
      <c r="E167" s="60">
        <v>1.0</v>
      </c>
      <c r="F167" s="61"/>
      <c r="G167" s="96">
        <f t="shared" si="17"/>
        <v>0</v>
      </c>
    </row>
    <row r="168">
      <c r="B168" s="57" t="s">
        <v>971</v>
      </c>
      <c r="C168" s="58" t="s">
        <v>972</v>
      </c>
      <c r="D168" s="59" t="s">
        <v>100</v>
      </c>
      <c r="E168" s="60">
        <v>1.0</v>
      </c>
      <c r="F168" s="61"/>
      <c r="G168" s="96">
        <f t="shared" si="17"/>
        <v>0</v>
      </c>
    </row>
    <row r="169">
      <c r="B169" s="57" t="s">
        <v>973</v>
      </c>
      <c r="C169" s="58" t="s">
        <v>974</v>
      </c>
      <c r="D169" s="59" t="s">
        <v>100</v>
      </c>
      <c r="E169" s="60">
        <v>2.0</v>
      </c>
      <c r="F169" s="61"/>
      <c r="G169" s="96">
        <f t="shared" si="17"/>
        <v>0</v>
      </c>
    </row>
    <row r="170">
      <c r="B170" s="57" t="s">
        <v>975</v>
      </c>
      <c r="C170" s="58" t="s">
        <v>976</v>
      </c>
      <c r="D170" s="59" t="s">
        <v>100</v>
      </c>
      <c r="E170" s="60">
        <v>9.0</v>
      </c>
      <c r="F170" s="61"/>
      <c r="G170" s="96">
        <f t="shared" si="17"/>
        <v>0</v>
      </c>
    </row>
    <row r="171">
      <c r="B171" s="57" t="s">
        <v>977</v>
      </c>
      <c r="C171" s="58" t="s">
        <v>978</v>
      </c>
      <c r="D171" s="59" t="s">
        <v>100</v>
      </c>
      <c r="E171" s="60">
        <v>2.0</v>
      </c>
      <c r="F171" s="61"/>
      <c r="G171" s="96">
        <f t="shared" si="17"/>
        <v>0</v>
      </c>
    </row>
    <row r="172">
      <c r="B172" s="57" t="s">
        <v>979</v>
      </c>
      <c r="C172" s="58" t="s">
        <v>980</v>
      </c>
      <c r="D172" s="59" t="s">
        <v>100</v>
      </c>
      <c r="E172" s="60">
        <v>3.0</v>
      </c>
      <c r="F172" s="61"/>
      <c r="G172" s="96">
        <f t="shared" si="17"/>
        <v>0</v>
      </c>
    </row>
    <row r="173">
      <c r="B173" s="57" t="s">
        <v>981</v>
      </c>
      <c r="C173" s="58" t="s">
        <v>982</v>
      </c>
      <c r="D173" s="59" t="s">
        <v>100</v>
      </c>
      <c r="E173" s="60">
        <v>2.0</v>
      </c>
      <c r="F173" s="61"/>
      <c r="G173" s="96">
        <f t="shared" si="17"/>
        <v>0</v>
      </c>
    </row>
    <row r="174">
      <c r="B174" s="57" t="s">
        <v>983</v>
      </c>
      <c r="C174" s="58" t="s">
        <v>984</v>
      </c>
      <c r="D174" s="59" t="s">
        <v>100</v>
      </c>
      <c r="E174" s="60">
        <v>1.0</v>
      </c>
      <c r="F174" s="61"/>
      <c r="G174" s="96">
        <f t="shared" si="17"/>
        <v>0</v>
      </c>
    </row>
    <row r="175">
      <c r="B175" s="57" t="s">
        <v>985</v>
      </c>
      <c r="C175" s="58" t="s">
        <v>986</v>
      </c>
      <c r="D175" s="59" t="s">
        <v>100</v>
      </c>
      <c r="E175" s="60">
        <v>3.0</v>
      </c>
      <c r="F175" s="61"/>
      <c r="G175" s="96">
        <f t="shared" si="17"/>
        <v>0</v>
      </c>
    </row>
    <row r="176">
      <c r="B176" s="57" t="s">
        <v>987</v>
      </c>
      <c r="C176" s="58" t="s">
        <v>988</v>
      </c>
      <c r="D176" s="59" t="s">
        <v>100</v>
      </c>
      <c r="E176" s="60">
        <v>1.0</v>
      </c>
      <c r="F176" s="61"/>
      <c r="G176" s="96">
        <f t="shared" si="17"/>
        <v>0</v>
      </c>
    </row>
    <row r="177">
      <c r="B177" s="57" t="s">
        <v>989</v>
      </c>
      <c r="C177" s="58" t="s">
        <v>990</v>
      </c>
      <c r="D177" s="59" t="s">
        <v>100</v>
      </c>
      <c r="E177" s="60">
        <v>1.0</v>
      </c>
      <c r="F177" s="61"/>
      <c r="G177" s="96">
        <f t="shared" si="17"/>
        <v>0</v>
      </c>
    </row>
    <row r="178">
      <c r="B178" s="57" t="s">
        <v>991</v>
      </c>
      <c r="C178" s="58" t="s">
        <v>992</v>
      </c>
      <c r="D178" s="59" t="s">
        <v>100</v>
      </c>
      <c r="E178" s="60">
        <v>1.0</v>
      </c>
      <c r="F178" s="61"/>
      <c r="G178" s="96">
        <f t="shared" si="17"/>
        <v>0</v>
      </c>
    </row>
    <row r="179">
      <c r="B179" s="57" t="s">
        <v>993</v>
      </c>
      <c r="C179" s="58" t="s">
        <v>994</v>
      </c>
      <c r="D179" s="59" t="s">
        <v>100</v>
      </c>
      <c r="E179" s="60">
        <v>2.0</v>
      </c>
      <c r="F179" s="61"/>
      <c r="G179" s="96">
        <f t="shared" si="17"/>
        <v>0</v>
      </c>
    </row>
    <row r="180">
      <c r="B180" s="57" t="s">
        <v>995</v>
      </c>
      <c r="C180" s="58" t="s">
        <v>996</v>
      </c>
      <c r="D180" s="59" t="s">
        <v>100</v>
      </c>
      <c r="E180" s="60">
        <v>2.0</v>
      </c>
      <c r="F180" s="61"/>
      <c r="G180" s="96">
        <f t="shared" si="17"/>
        <v>0</v>
      </c>
    </row>
    <row r="181">
      <c r="B181" s="57" t="s">
        <v>997</v>
      </c>
      <c r="C181" s="58" t="s">
        <v>998</v>
      </c>
      <c r="D181" s="59" t="s">
        <v>100</v>
      </c>
      <c r="E181" s="60">
        <v>1.0</v>
      </c>
      <c r="F181" s="61"/>
      <c r="G181" s="96">
        <f t="shared" si="17"/>
        <v>0</v>
      </c>
    </row>
    <row r="182">
      <c r="B182" s="57" t="s">
        <v>999</v>
      </c>
      <c r="C182" s="58" t="s">
        <v>1000</v>
      </c>
      <c r="D182" s="59" t="s">
        <v>100</v>
      </c>
      <c r="E182" s="60">
        <v>6.0</v>
      </c>
      <c r="F182" s="61"/>
      <c r="G182" s="96">
        <f t="shared" si="17"/>
        <v>0</v>
      </c>
    </row>
    <row r="183">
      <c r="B183" s="57" t="s">
        <v>1001</v>
      </c>
      <c r="C183" s="58" t="s">
        <v>1002</v>
      </c>
      <c r="D183" s="59" t="s">
        <v>100</v>
      </c>
      <c r="E183" s="60">
        <v>1.0</v>
      </c>
      <c r="F183" s="61"/>
      <c r="G183" s="96">
        <f t="shared" si="17"/>
        <v>0</v>
      </c>
    </row>
    <row r="184">
      <c r="B184" s="57" t="s">
        <v>1003</v>
      </c>
      <c r="C184" s="58" t="s">
        <v>1004</v>
      </c>
      <c r="D184" s="59" t="s">
        <v>100</v>
      </c>
      <c r="E184" s="60">
        <v>7.0</v>
      </c>
      <c r="F184" s="61"/>
      <c r="G184" s="96">
        <f t="shared" si="17"/>
        <v>0</v>
      </c>
    </row>
    <row r="185">
      <c r="B185" s="57" t="s">
        <v>1005</v>
      </c>
      <c r="C185" s="58" t="s">
        <v>1006</v>
      </c>
      <c r="D185" s="59" t="s">
        <v>100</v>
      </c>
      <c r="E185" s="60">
        <v>1.0</v>
      </c>
      <c r="F185" s="61"/>
      <c r="G185" s="96">
        <f t="shared" si="17"/>
        <v>0</v>
      </c>
    </row>
    <row r="186">
      <c r="B186" s="57" t="s">
        <v>1007</v>
      </c>
      <c r="C186" s="58" t="s">
        <v>1008</v>
      </c>
      <c r="D186" s="59" t="s">
        <v>100</v>
      </c>
      <c r="E186" s="60">
        <v>5.0</v>
      </c>
      <c r="F186" s="61"/>
      <c r="G186" s="96">
        <f t="shared" si="17"/>
        <v>0</v>
      </c>
    </row>
    <row r="187">
      <c r="B187" s="57" t="s">
        <v>1009</v>
      </c>
      <c r="C187" s="58" t="s">
        <v>1010</v>
      </c>
      <c r="D187" s="59" t="s">
        <v>100</v>
      </c>
      <c r="E187" s="60">
        <v>6.0</v>
      </c>
      <c r="F187" s="61"/>
      <c r="G187" s="96">
        <f t="shared" si="17"/>
        <v>0</v>
      </c>
    </row>
    <row r="188">
      <c r="B188" s="57" t="s">
        <v>1011</v>
      </c>
      <c r="C188" s="58" t="s">
        <v>1012</v>
      </c>
      <c r="D188" s="59" t="s">
        <v>100</v>
      </c>
      <c r="E188" s="60">
        <v>2.0</v>
      </c>
      <c r="F188" s="61"/>
      <c r="G188" s="96">
        <f t="shared" si="17"/>
        <v>0</v>
      </c>
    </row>
    <row r="189">
      <c r="B189" s="57" t="s">
        <v>1013</v>
      </c>
      <c r="C189" s="58" t="s">
        <v>1014</v>
      </c>
      <c r="D189" s="59" t="s">
        <v>100</v>
      </c>
      <c r="E189" s="60">
        <v>1.0</v>
      </c>
      <c r="F189" s="61"/>
      <c r="G189" s="96">
        <f t="shared" si="17"/>
        <v>0</v>
      </c>
    </row>
    <row r="190">
      <c r="B190" s="57" t="s">
        <v>1015</v>
      </c>
      <c r="C190" s="58" t="s">
        <v>1016</v>
      </c>
      <c r="D190" s="59" t="s">
        <v>100</v>
      </c>
      <c r="E190" s="60">
        <v>2.0</v>
      </c>
      <c r="F190" s="61"/>
      <c r="G190" s="96">
        <f t="shared" si="17"/>
        <v>0</v>
      </c>
    </row>
    <row r="191">
      <c r="B191" s="57" t="s">
        <v>1017</v>
      </c>
      <c r="C191" s="58" t="s">
        <v>1018</v>
      </c>
      <c r="D191" s="59" t="s">
        <v>100</v>
      </c>
      <c r="E191" s="60">
        <v>1.0</v>
      </c>
      <c r="F191" s="61"/>
      <c r="G191" s="96">
        <f t="shared" si="17"/>
        <v>0</v>
      </c>
    </row>
    <row r="192">
      <c r="B192" s="57" t="s">
        <v>1019</v>
      </c>
      <c r="C192" s="58" t="s">
        <v>1020</v>
      </c>
      <c r="D192" s="59" t="s">
        <v>100</v>
      </c>
      <c r="E192" s="60">
        <v>3.0</v>
      </c>
      <c r="F192" s="61"/>
      <c r="G192" s="96">
        <f t="shared" si="17"/>
        <v>0</v>
      </c>
    </row>
    <row r="193">
      <c r="B193" s="57" t="s">
        <v>1021</v>
      </c>
      <c r="C193" s="58" t="s">
        <v>1022</v>
      </c>
      <c r="D193" s="59" t="s">
        <v>100</v>
      </c>
      <c r="E193" s="60">
        <v>4.0</v>
      </c>
      <c r="F193" s="61"/>
      <c r="G193" s="96">
        <f t="shared" si="17"/>
        <v>0</v>
      </c>
    </row>
    <row r="194">
      <c r="B194" s="57" t="s">
        <v>1023</v>
      </c>
      <c r="C194" s="58" t="s">
        <v>1024</v>
      </c>
      <c r="D194" s="59" t="s">
        <v>100</v>
      </c>
      <c r="E194" s="60">
        <v>1.0</v>
      </c>
      <c r="F194" s="61"/>
      <c r="G194" s="96">
        <f t="shared" si="17"/>
        <v>0</v>
      </c>
    </row>
    <row r="195">
      <c r="B195" s="57" t="s">
        <v>1025</v>
      </c>
      <c r="C195" s="58" t="s">
        <v>1026</v>
      </c>
      <c r="D195" s="59" t="s">
        <v>100</v>
      </c>
      <c r="E195" s="60">
        <v>1.0</v>
      </c>
      <c r="F195" s="61"/>
      <c r="G195" s="96">
        <f t="shared" si="17"/>
        <v>0</v>
      </c>
    </row>
    <row r="196">
      <c r="B196" s="57" t="s">
        <v>1027</v>
      </c>
      <c r="C196" s="58" t="s">
        <v>1028</v>
      </c>
      <c r="D196" s="59" t="s">
        <v>100</v>
      </c>
      <c r="E196" s="60">
        <v>1.0</v>
      </c>
      <c r="F196" s="61"/>
      <c r="G196" s="96">
        <f t="shared" si="17"/>
        <v>0</v>
      </c>
    </row>
    <row r="197">
      <c r="B197" s="57" t="s">
        <v>1029</v>
      </c>
      <c r="C197" s="58" t="s">
        <v>1030</v>
      </c>
      <c r="D197" s="59" t="s">
        <v>100</v>
      </c>
      <c r="E197" s="60">
        <v>1.0</v>
      </c>
      <c r="F197" s="61"/>
      <c r="G197" s="96">
        <f t="shared" si="17"/>
        <v>0</v>
      </c>
    </row>
    <row r="198">
      <c r="B198" s="57" t="s">
        <v>1031</v>
      </c>
      <c r="C198" s="58" t="s">
        <v>1032</v>
      </c>
      <c r="D198" s="59" t="s">
        <v>100</v>
      </c>
      <c r="E198" s="60">
        <v>1.0</v>
      </c>
      <c r="F198" s="61"/>
      <c r="G198" s="96">
        <f t="shared" si="17"/>
        <v>0</v>
      </c>
    </row>
    <row r="199">
      <c r="B199" s="57" t="s">
        <v>1033</v>
      </c>
      <c r="C199" s="58" t="s">
        <v>1034</v>
      </c>
      <c r="D199" s="59" t="s">
        <v>100</v>
      </c>
      <c r="E199" s="60">
        <v>1.0</v>
      </c>
      <c r="F199" s="61"/>
      <c r="G199" s="96">
        <f t="shared" si="17"/>
        <v>0</v>
      </c>
    </row>
    <row r="200">
      <c r="B200" s="57" t="s">
        <v>1035</v>
      </c>
      <c r="C200" s="58" t="s">
        <v>1036</v>
      </c>
      <c r="D200" s="59" t="s">
        <v>100</v>
      </c>
      <c r="E200" s="60">
        <v>1.0</v>
      </c>
      <c r="F200" s="61"/>
      <c r="G200" s="96">
        <f t="shared" si="17"/>
        <v>0</v>
      </c>
    </row>
    <row r="201">
      <c r="B201" s="57" t="s">
        <v>1037</v>
      </c>
      <c r="C201" s="58" t="s">
        <v>1038</v>
      </c>
      <c r="D201" s="59" t="s">
        <v>100</v>
      </c>
      <c r="E201" s="60">
        <v>1.0</v>
      </c>
      <c r="F201" s="61"/>
      <c r="G201" s="96">
        <f t="shared" si="17"/>
        <v>0</v>
      </c>
    </row>
    <row r="202">
      <c r="B202" s="57" t="s">
        <v>1039</v>
      </c>
      <c r="C202" s="58" t="s">
        <v>1040</v>
      </c>
      <c r="D202" s="59" t="s">
        <v>100</v>
      </c>
      <c r="E202" s="60">
        <v>1.0</v>
      </c>
      <c r="F202" s="61"/>
      <c r="G202" s="96">
        <f t="shared" si="17"/>
        <v>0</v>
      </c>
    </row>
    <row r="203">
      <c r="B203" s="57" t="s">
        <v>1041</v>
      </c>
      <c r="C203" s="58" t="s">
        <v>1042</v>
      </c>
      <c r="D203" s="59" t="s">
        <v>100</v>
      </c>
      <c r="E203" s="60">
        <v>1.0</v>
      </c>
      <c r="F203" s="61"/>
      <c r="G203" s="96">
        <f t="shared" si="17"/>
        <v>0</v>
      </c>
    </row>
    <row r="204">
      <c r="B204" s="57" t="s">
        <v>1043</v>
      </c>
      <c r="C204" s="58" t="s">
        <v>1044</v>
      </c>
      <c r="D204" s="59" t="s">
        <v>100</v>
      </c>
      <c r="E204" s="60">
        <v>1.0</v>
      </c>
      <c r="F204" s="61"/>
      <c r="G204" s="96">
        <f t="shared" si="17"/>
        <v>0</v>
      </c>
    </row>
    <row r="205">
      <c r="B205" s="57" t="s">
        <v>1045</v>
      </c>
      <c r="C205" s="58" t="s">
        <v>1046</v>
      </c>
      <c r="D205" s="59" t="s">
        <v>100</v>
      </c>
      <c r="E205" s="60">
        <v>3.0</v>
      </c>
      <c r="F205" s="61"/>
      <c r="G205" s="96">
        <f t="shared" si="17"/>
        <v>0</v>
      </c>
    </row>
    <row r="206">
      <c r="B206" s="57" t="s">
        <v>1047</v>
      </c>
      <c r="C206" s="58" t="s">
        <v>1048</v>
      </c>
      <c r="D206" s="59" t="s">
        <v>100</v>
      </c>
      <c r="E206" s="60">
        <v>1.0</v>
      </c>
      <c r="F206" s="61"/>
      <c r="G206" s="96">
        <f t="shared" si="17"/>
        <v>0</v>
      </c>
    </row>
    <row r="207">
      <c r="B207" s="57" t="s">
        <v>1049</v>
      </c>
      <c r="C207" s="58" t="s">
        <v>1050</v>
      </c>
      <c r="D207" s="59" t="s">
        <v>100</v>
      </c>
      <c r="E207" s="60">
        <v>1.0</v>
      </c>
      <c r="F207" s="61"/>
      <c r="G207" s="96">
        <f t="shared" si="17"/>
        <v>0</v>
      </c>
    </row>
    <row r="208">
      <c r="B208" s="57" t="s">
        <v>1051</v>
      </c>
      <c r="C208" s="58" t="s">
        <v>1052</v>
      </c>
      <c r="D208" s="59" t="s">
        <v>100</v>
      </c>
      <c r="E208" s="60">
        <v>1.0</v>
      </c>
      <c r="F208" s="61"/>
      <c r="G208" s="96">
        <f t="shared" si="17"/>
        <v>0</v>
      </c>
    </row>
    <row r="209">
      <c r="B209" s="57" t="s">
        <v>1053</v>
      </c>
      <c r="C209" s="58" t="s">
        <v>1054</v>
      </c>
      <c r="D209" s="59" t="s">
        <v>100</v>
      </c>
      <c r="E209" s="60">
        <v>3.0</v>
      </c>
      <c r="F209" s="61"/>
      <c r="G209" s="96">
        <f t="shared" si="17"/>
        <v>0</v>
      </c>
    </row>
    <row r="210">
      <c r="B210" s="57" t="s">
        <v>1055</v>
      </c>
      <c r="C210" s="58" t="s">
        <v>1056</v>
      </c>
      <c r="D210" s="59" t="s">
        <v>100</v>
      </c>
      <c r="E210" s="60">
        <v>1.0</v>
      </c>
      <c r="F210" s="61"/>
      <c r="G210" s="96">
        <f t="shared" si="17"/>
        <v>0</v>
      </c>
    </row>
    <row r="211">
      <c r="B211" s="57" t="s">
        <v>1057</v>
      </c>
      <c r="C211" s="58" t="s">
        <v>1058</v>
      </c>
      <c r="D211" s="59" t="s">
        <v>100</v>
      </c>
      <c r="E211" s="60">
        <v>1.0</v>
      </c>
      <c r="F211" s="61"/>
      <c r="G211" s="96">
        <f t="shared" si="17"/>
        <v>0</v>
      </c>
    </row>
    <row r="212">
      <c r="B212" s="57" t="s">
        <v>1059</v>
      </c>
      <c r="C212" s="58" t="s">
        <v>1060</v>
      </c>
      <c r="D212" s="59" t="s">
        <v>100</v>
      </c>
      <c r="E212" s="60">
        <v>1.0</v>
      </c>
      <c r="F212" s="61"/>
      <c r="G212" s="96">
        <f t="shared" si="17"/>
        <v>0</v>
      </c>
    </row>
    <row r="213">
      <c r="B213" s="57" t="s">
        <v>1061</v>
      </c>
      <c r="C213" s="58" t="s">
        <v>1062</v>
      </c>
      <c r="D213" s="59" t="s">
        <v>100</v>
      </c>
      <c r="E213" s="60">
        <v>1.0</v>
      </c>
      <c r="F213" s="61"/>
      <c r="G213" s="96">
        <f t="shared" si="17"/>
        <v>0</v>
      </c>
    </row>
    <row r="214">
      <c r="B214" s="57" t="s">
        <v>1063</v>
      </c>
      <c r="C214" s="58" t="s">
        <v>1064</v>
      </c>
      <c r="D214" s="59" t="s">
        <v>100</v>
      </c>
      <c r="E214" s="60">
        <v>1.0</v>
      </c>
      <c r="F214" s="61"/>
      <c r="G214" s="96">
        <f t="shared" si="17"/>
        <v>0</v>
      </c>
    </row>
    <row r="215">
      <c r="B215" s="57" t="s">
        <v>1065</v>
      </c>
      <c r="C215" s="58" t="s">
        <v>1066</v>
      </c>
      <c r="D215" s="59" t="s">
        <v>100</v>
      </c>
      <c r="E215" s="60">
        <v>1.0</v>
      </c>
      <c r="F215" s="61"/>
      <c r="G215" s="96">
        <f t="shared" si="17"/>
        <v>0</v>
      </c>
    </row>
    <row r="216">
      <c r="B216" s="57" t="s">
        <v>1067</v>
      </c>
      <c r="C216" s="58" t="s">
        <v>1068</v>
      </c>
      <c r="D216" s="59" t="s">
        <v>100</v>
      </c>
      <c r="E216" s="60">
        <v>1.0</v>
      </c>
      <c r="F216" s="61"/>
      <c r="G216" s="96">
        <f t="shared" si="17"/>
        <v>0</v>
      </c>
    </row>
    <row r="217">
      <c r="B217" s="57" t="s">
        <v>1069</v>
      </c>
      <c r="C217" s="58" t="s">
        <v>1070</v>
      </c>
      <c r="D217" s="59" t="s">
        <v>100</v>
      </c>
      <c r="E217" s="60">
        <v>4.0</v>
      </c>
      <c r="F217" s="61"/>
      <c r="G217" s="96">
        <f t="shared" si="17"/>
        <v>0</v>
      </c>
    </row>
    <row r="218">
      <c r="B218" s="46" t="s">
        <v>1071</v>
      </c>
      <c r="C218" s="47" t="s">
        <v>655</v>
      </c>
      <c r="D218" s="48"/>
      <c r="E218" s="60"/>
      <c r="F218" s="60"/>
      <c r="G218" s="94">
        <f>SUM(G219:G220)</f>
        <v>0</v>
      </c>
    </row>
    <row r="219">
      <c r="B219" s="57" t="s">
        <v>1072</v>
      </c>
      <c r="C219" s="58" t="s">
        <v>1073</v>
      </c>
      <c r="D219" s="59" t="s">
        <v>48</v>
      </c>
      <c r="E219" s="60">
        <v>346.01</v>
      </c>
      <c r="F219" s="61"/>
      <c r="G219" s="96">
        <f t="shared" ref="G219:G220" si="18">ROUND(E219*F219,2)</f>
        <v>0</v>
      </c>
    </row>
    <row r="220">
      <c r="B220" s="57" t="s">
        <v>1074</v>
      </c>
      <c r="C220" s="58" t="s">
        <v>1075</v>
      </c>
      <c r="D220" s="59" t="s">
        <v>48</v>
      </c>
      <c r="E220" s="60">
        <v>69.78</v>
      </c>
      <c r="F220" s="61"/>
      <c r="G220" s="96">
        <f t="shared" si="18"/>
        <v>0</v>
      </c>
    </row>
    <row r="221">
      <c r="B221" s="40" t="s">
        <v>1076</v>
      </c>
      <c r="C221" s="41" t="s">
        <v>1077</v>
      </c>
      <c r="D221" s="42"/>
      <c r="E221" s="60"/>
      <c r="F221" s="60"/>
      <c r="G221" s="93">
        <f>G222+G236+G246+G281+G288+G290+G292</f>
        <v>0</v>
      </c>
    </row>
    <row r="222">
      <c r="B222" s="46" t="s">
        <v>1078</v>
      </c>
      <c r="C222" s="47" t="s">
        <v>1079</v>
      </c>
      <c r="D222" s="48"/>
      <c r="E222" s="60"/>
      <c r="F222" s="60"/>
      <c r="G222" s="94">
        <f>SUM(G223:G235)</f>
        <v>0</v>
      </c>
    </row>
    <row r="223">
      <c r="B223" s="57" t="s">
        <v>1080</v>
      </c>
      <c r="C223" s="58" t="s">
        <v>1081</v>
      </c>
      <c r="D223" s="59" t="s">
        <v>100</v>
      </c>
      <c r="E223" s="60">
        <v>16.0</v>
      </c>
      <c r="F223" s="61"/>
      <c r="G223" s="96">
        <f t="shared" ref="G223:G235" si="19">ROUND(E223*F223,2)</f>
        <v>0</v>
      </c>
    </row>
    <row r="224">
      <c r="B224" s="57" t="s">
        <v>1082</v>
      </c>
      <c r="C224" s="58" t="s">
        <v>1083</v>
      </c>
      <c r="D224" s="59" t="s">
        <v>100</v>
      </c>
      <c r="E224" s="60">
        <v>4.0</v>
      </c>
      <c r="F224" s="61"/>
      <c r="G224" s="96">
        <f t="shared" si="19"/>
        <v>0</v>
      </c>
    </row>
    <row r="225">
      <c r="B225" s="57" t="s">
        <v>1084</v>
      </c>
      <c r="C225" s="58" t="s">
        <v>1085</v>
      </c>
      <c r="D225" s="59" t="s">
        <v>100</v>
      </c>
      <c r="E225" s="60">
        <v>18.0</v>
      </c>
      <c r="F225" s="61"/>
      <c r="G225" s="96">
        <f t="shared" si="19"/>
        <v>0</v>
      </c>
    </row>
    <row r="226">
      <c r="B226" s="57" t="s">
        <v>1086</v>
      </c>
      <c r="C226" s="58" t="s">
        <v>1087</v>
      </c>
      <c r="D226" s="59" t="s">
        <v>100</v>
      </c>
      <c r="E226" s="60">
        <v>32.0</v>
      </c>
      <c r="F226" s="61"/>
      <c r="G226" s="96">
        <f t="shared" si="19"/>
        <v>0</v>
      </c>
    </row>
    <row r="227">
      <c r="B227" s="57" t="s">
        <v>1088</v>
      </c>
      <c r="C227" s="58" t="s">
        <v>1089</v>
      </c>
      <c r="D227" s="59" t="s">
        <v>100</v>
      </c>
      <c r="E227" s="60">
        <v>2.0</v>
      </c>
      <c r="F227" s="61"/>
      <c r="G227" s="96">
        <f t="shared" si="19"/>
        <v>0</v>
      </c>
    </row>
    <row r="228">
      <c r="B228" s="57" t="s">
        <v>1090</v>
      </c>
      <c r="C228" s="58" t="s">
        <v>1091</v>
      </c>
      <c r="D228" s="59" t="s">
        <v>100</v>
      </c>
      <c r="E228" s="60">
        <v>1.0</v>
      </c>
      <c r="F228" s="61"/>
      <c r="G228" s="96">
        <f t="shared" si="19"/>
        <v>0</v>
      </c>
    </row>
    <row r="229">
      <c r="B229" s="57" t="s">
        <v>1092</v>
      </c>
      <c r="C229" s="58" t="s">
        <v>1093</v>
      </c>
      <c r="D229" s="59" t="s">
        <v>100</v>
      </c>
      <c r="E229" s="60">
        <v>13.0</v>
      </c>
      <c r="F229" s="61"/>
      <c r="G229" s="96">
        <f t="shared" si="19"/>
        <v>0</v>
      </c>
    </row>
    <row r="230">
      <c r="B230" s="57" t="s">
        <v>1094</v>
      </c>
      <c r="C230" s="58" t="s">
        <v>1095</v>
      </c>
      <c r="D230" s="59" t="s">
        <v>100</v>
      </c>
      <c r="E230" s="60">
        <v>5.0</v>
      </c>
      <c r="F230" s="61"/>
      <c r="G230" s="96">
        <f t="shared" si="19"/>
        <v>0</v>
      </c>
    </row>
    <row r="231">
      <c r="B231" s="57" t="s">
        <v>1096</v>
      </c>
      <c r="C231" s="58" t="s">
        <v>1097</v>
      </c>
      <c r="D231" s="59" t="s">
        <v>100</v>
      </c>
      <c r="E231" s="60">
        <v>1.0</v>
      </c>
      <c r="F231" s="61"/>
      <c r="G231" s="96">
        <f t="shared" si="19"/>
        <v>0</v>
      </c>
    </row>
    <row r="232">
      <c r="B232" s="57" t="s">
        <v>1098</v>
      </c>
      <c r="C232" s="58" t="s">
        <v>1099</v>
      </c>
      <c r="D232" s="59" t="s">
        <v>100</v>
      </c>
      <c r="E232" s="60">
        <v>1.0</v>
      </c>
      <c r="F232" s="61"/>
      <c r="G232" s="96">
        <f t="shared" si="19"/>
        <v>0</v>
      </c>
    </row>
    <row r="233">
      <c r="B233" s="57" t="s">
        <v>1100</v>
      </c>
      <c r="C233" s="58" t="s">
        <v>1101</v>
      </c>
      <c r="D233" s="59" t="s">
        <v>100</v>
      </c>
      <c r="E233" s="60">
        <v>1.0</v>
      </c>
      <c r="F233" s="61"/>
      <c r="G233" s="96">
        <f t="shared" si="19"/>
        <v>0</v>
      </c>
    </row>
    <row r="234">
      <c r="B234" s="57" t="s">
        <v>1102</v>
      </c>
      <c r="C234" s="58" t="s">
        <v>1103</v>
      </c>
      <c r="D234" s="59" t="s">
        <v>100</v>
      </c>
      <c r="E234" s="60">
        <v>76.0</v>
      </c>
      <c r="F234" s="61"/>
      <c r="G234" s="96">
        <f t="shared" si="19"/>
        <v>0</v>
      </c>
    </row>
    <row r="235">
      <c r="B235" s="57" t="s">
        <v>1104</v>
      </c>
      <c r="C235" s="58" t="s">
        <v>1105</v>
      </c>
      <c r="D235" s="59" t="s">
        <v>100</v>
      </c>
      <c r="E235" s="60">
        <v>15.0</v>
      </c>
      <c r="F235" s="61"/>
      <c r="G235" s="96">
        <f t="shared" si="19"/>
        <v>0</v>
      </c>
    </row>
    <row r="236">
      <c r="B236" s="46" t="s">
        <v>1106</v>
      </c>
      <c r="C236" s="47" t="s">
        <v>1107</v>
      </c>
      <c r="D236" s="48"/>
      <c r="E236" s="60"/>
      <c r="F236" s="60"/>
      <c r="G236" s="94">
        <f>SUM(G237:G245)</f>
        <v>0</v>
      </c>
    </row>
    <row r="237">
      <c r="B237" s="57" t="s">
        <v>1108</v>
      </c>
      <c r="C237" s="58" t="s">
        <v>1109</v>
      </c>
      <c r="D237" s="59" t="s">
        <v>100</v>
      </c>
      <c r="E237" s="60">
        <v>190.0</v>
      </c>
      <c r="F237" s="61"/>
      <c r="G237" s="96">
        <f t="shared" ref="G237:G245" si="20">ROUND(E237*F237,2)</f>
        <v>0</v>
      </c>
    </row>
    <row r="238">
      <c r="B238" s="57" t="s">
        <v>1110</v>
      </c>
      <c r="C238" s="58" t="s">
        <v>1111</v>
      </c>
      <c r="D238" s="59" t="s">
        <v>100</v>
      </c>
      <c r="E238" s="60">
        <v>173.0</v>
      </c>
      <c r="F238" s="61"/>
      <c r="G238" s="96">
        <f t="shared" si="20"/>
        <v>0</v>
      </c>
    </row>
    <row r="239">
      <c r="B239" s="57" t="s">
        <v>1112</v>
      </c>
      <c r="C239" s="58" t="s">
        <v>1113</v>
      </c>
      <c r="D239" s="59" t="s">
        <v>100</v>
      </c>
      <c r="E239" s="60">
        <v>1.0</v>
      </c>
      <c r="F239" s="61"/>
      <c r="G239" s="96">
        <f t="shared" si="20"/>
        <v>0</v>
      </c>
    </row>
    <row r="240">
      <c r="B240" s="57" t="s">
        <v>1114</v>
      </c>
      <c r="C240" s="58" t="s">
        <v>1115</v>
      </c>
      <c r="D240" s="59" t="s">
        <v>100</v>
      </c>
      <c r="E240" s="60">
        <v>6.0</v>
      </c>
      <c r="F240" s="61"/>
      <c r="G240" s="96">
        <f t="shared" si="20"/>
        <v>0</v>
      </c>
    </row>
    <row r="241">
      <c r="B241" s="57" t="s">
        <v>1116</v>
      </c>
      <c r="C241" s="58" t="s">
        <v>1117</v>
      </c>
      <c r="D241" s="59" t="s">
        <v>100</v>
      </c>
      <c r="E241" s="60">
        <v>2.0</v>
      </c>
      <c r="F241" s="61"/>
      <c r="G241" s="96">
        <f t="shared" si="20"/>
        <v>0</v>
      </c>
    </row>
    <row r="242">
      <c r="B242" s="57" t="s">
        <v>1118</v>
      </c>
      <c r="C242" s="58" t="s">
        <v>1119</v>
      </c>
      <c r="D242" s="59" t="s">
        <v>100</v>
      </c>
      <c r="E242" s="60">
        <v>19.0</v>
      </c>
      <c r="F242" s="61"/>
      <c r="G242" s="96">
        <f t="shared" si="20"/>
        <v>0</v>
      </c>
    </row>
    <row r="243">
      <c r="B243" s="57" t="s">
        <v>1120</v>
      </c>
      <c r="C243" s="58" t="s">
        <v>1121</v>
      </c>
      <c r="D243" s="59" t="s">
        <v>100</v>
      </c>
      <c r="E243" s="60">
        <v>8.0</v>
      </c>
      <c r="F243" s="61"/>
      <c r="G243" s="96">
        <f t="shared" si="20"/>
        <v>0</v>
      </c>
    </row>
    <row r="244">
      <c r="B244" s="57" t="s">
        <v>1122</v>
      </c>
      <c r="C244" s="58" t="s">
        <v>1123</v>
      </c>
      <c r="D244" s="59" t="s">
        <v>100</v>
      </c>
      <c r="E244" s="60">
        <v>1.0</v>
      </c>
      <c r="F244" s="61"/>
      <c r="G244" s="96">
        <f t="shared" si="20"/>
        <v>0</v>
      </c>
    </row>
    <row r="245">
      <c r="B245" s="57" t="s">
        <v>1124</v>
      </c>
      <c r="C245" s="58" t="s">
        <v>1125</v>
      </c>
      <c r="D245" s="59" t="s">
        <v>100</v>
      </c>
      <c r="E245" s="60">
        <v>45.0</v>
      </c>
      <c r="F245" s="61"/>
      <c r="G245" s="96">
        <f t="shared" si="20"/>
        <v>0</v>
      </c>
    </row>
    <row r="246">
      <c r="B246" s="46" t="s">
        <v>1126</v>
      </c>
      <c r="C246" s="47" t="s">
        <v>1127</v>
      </c>
      <c r="D246" s="48"/>
      <c r="E246" s="60"/>
      <c r="F246" s="60"/>
      <c r="G246" s="94">
        <f>SUM(G247:G280)</f>
        <v>0</v>
      </c>
    </row>
    <row r="247">
      <c r="B247" s="57" t="s">
        <v>1128</v>
      </c>
      <c r="C247" s="58" t="s">
        <v>1129</v>
      </c>
      <c r="D247" s="59" t="s">
        <v>100</v>
      </c>
      <c r="E247" s="60">
        <v>1.0</v>
      </c>
      <c r="F247" s="61"/>
      <c r="G247" s="96">
        <f t="shared" ref="G247:G280" si="21">ROUND(E247*F247,2)</f>
        <v>0</v>
      </c>
    </row>
    <row r="248">
      <c r="B248" s="57" t="s">
        <v>1130</v>
      </c>
      <c r="C248" s="58" t="s">
        <v>1131</v>
      </c>
      <c r="D248" s="59" t="s">
        <v>100</v>
      </c>
      <c r="E248" s="60">
        <v>1.0</v>
      </c>
      <c r="F248" s="61"/>
      <c r="G248" s="96">
        <f t="shared" si="21"/>
        <v>0</v>
      </c>
    </row>
    <row r="249">
      <c r="B249" s="57" t="s">
        <v>1132</v>
      </c>
      <c r="C249" s="58" t="s">
        <v>1133</v>
      </c>
      <c r="D249" s="59" t="s">
        <v>100</v>
      </c>
      <c r="E249" s="60">
        <v>3.0</v>
      </c>
      <c r="F249" s="61"/>
      <c r="G249" s="96">
        <f t="shared" si="21"/>
        <v>0</v>
      </c>
    </row>
    <row r="250">
      <c r="B250" s="57" t="s">
        <v>1134</v>
      </c>
      <c r="C250" s="58" t="s">
        <v>1135</v>
      </c>
      <c r="D250" s="59" t="s">
        <v>100</v>
      </c>
      <c r="E250" s="60">
        <v>2.0</v>
      </c>
      <c r="F250" s="61"/>
      <c r="G250" s="96">
        <f t="shared" si="21"/>
        <v>0</v>
      </c>
    </row>
    <row r="251">
      <c r="B251" s="57" t="s">
        <v>1136</v>
      </c>
      <c r="C251" s="58" t="s">
        <v>1137</v>
      </c>
      <c r="D251" s="59" t="s">
        <v>100</v>
      </c>
      <c r="E251" s="60">
        <v>2.0</v>
      </c>
      <c r="F251" s="61"/>
      <c r="G251" s="96">
        <f t="shared" si="21"/>
        <v>0</v>
      </c>
    </row>
    <row r="252">
      <c r="B252" s="57" t="s">
        <v>1138</v>
      </c>
      <c r="C252" s="58" t="s">
        <v>1139</v>
      </c>
      <c r="D252" s="59" t="s">
        <v>100</v>
      </c>
      <c r="E252" s="60">
        <v>3.0</v>
      </c>
      <c r="F252" s="61"/>
      <c r="G252" s="96">
        <f t="shared" si="21"/>
        <v>0</v>
      </c>
    </row>
    <row r="253">
      <c r="B253" s="57" t="s">
        <v>1140</v>
      </c>
      <c r="C253" s="58" t="s">
        <v>1141</v>
      </c>
      <c r="D253" s="59" t="s">
        <v>100</v>
      </c>
      <c r="E253" s="60">
        <v>1.0</v>
      </c>
      <c r="F253" s="61"/>
      <c r="G253" s="96">
        <f t="shared" si="21"/>
        <v>0</v>
      </c>
    </row>
    <row r="254">
      <c r="B254" s="57" t="s">
        <v>1142</v>
      </c>
      <c r="C254" s="58" t="s">
        <v>1143</v>
      </c>
      <c r="D254" s="59" t="s">
        <v>100</v>
      </c>
      <c r="E254" s="60">
        <v>1.0</v>
      </c>
      <c r="F254" s="61"/>
      <c r="G254" s="96">
        <f t="shared" si="21"/>
        <v>0</v>
      </c>
    </row>
    <row r="255">
      <c r="B255" s="57" t="s">
        <v>1144</v>
      </c>
      <c r="C255" s="58" t="s">
        <v>1145</v>
      </c>
      <c r="D255" s="59" t="s">
        <v>100</v>
      </c>
      <c r="E255" s="60">
        <v>3.0</v>
      </c>
      <c r="F255" s="61"/>
      <c r="G255" s="96">
        <f t="shared" si="21"/>
        <v>0</v>
      </c>
    </row>
    <row r="256">
      <c r="B256" s="57" t="s">
        <v>1146</v>
      </c>
      <c r="C256" s="58" t="s">
        <v>1147</v>
      </c>
      <c r="D256" s="59" t="s">
        <v>100</v>
      </c>
      <c r="E256" s="60">
        <v>1.0</v>
      </c>
      <c r="F256" s="61"/>
      <c r="G256" s="96">
        <f t="shared" si="21"/>
        <v>0</v>
      </c>
    </row>
    <row r="257">
      <c r="B257" s="57" t="s">
        <v>1148</v>
      </c>
      <c r="C257" s="58" t="s">
        <v>1149</v>
      </c>
      <c r="D257" s="59" t="s">
        <v>100</v>
      </c>
      <c r="E257" s="60">
        <v>1.0</v>
      </c>
      <c r="F257" s="61"/>
      <c r="G257" s="96">
        <f t="shared" si="21"/>
        <v>0</v>
      </c>
    </row>
    <row r="258">
      <c r="B258" s="57" t="s">
        <v>1150</v>
      </c>
      <c r="C258" s="58" t="s">
        <v>1151</v>
      </c>
      <c r="D258" s="59" t="s">
        <v>100</v>
      </c>
      <c r="E258" s="60">
        <v>1.0</v>
      </c>
      <c r="F258" s="61"/>
      <c r="G258" s="96">
        <f t="shared" si="21"/>
        <v>0</v>
      </c>
    </row>
    <row r="259">
      <c r="B259" s="57" t="s">
        <v>1152</v>
      </c>
      <c r="C259" s="58" t="s">
        <v>1153</v>
      </c>
      <c r="D259" s="59" t="s">
        <v>100</v>
      </c>
      <c r="E259" s="60">
        <v>1.0</v>
      </c>
      <c r="F259" s="61"/>
      <c r="G259" s="96">
        <f t="shared" si="21"/>
        <v>0</v>
      </c>
    </row>
    <row r="260">
      <c r="B260" s="57" t="s">
        <v>1154</v>
      </c>
      <c r="C260" s="58" t="s">
        <v>1155</v>
      </c>
      <c r="D260" s="59" t="s">
        <v>100</v>
      </c>
      <c r="E260" s="60">
        <v>1.0</v>
      </c>
      <c r="F260" s="61"/>
      <c r="G260" s="96">
        <f t="shared" si="21"/>
        <v>0</v>
      </c>
    </row>
    <row r="261">
      <c r="B261" s="57" t="s">
        <v>1156</v>
      </c>
      <c r="C261" s="58" t="s">
        <v>1157</v>
      </c>
      <c r="D261" s="59" t="s">
        <v>100</v>
      </c>
      <c r="E261" s="60">
        <v>1.0</v>
      </c>
      <c r="F261" s="61"/>
      <c r="G261" s="96">
        <f t="shared" si="21"/>
        <v>0</v>
      </c>
    </row>
    <row r="262">
      <c r="B262" s="57" t="s">
        <v>1158</v>
      </c>
      <c r="C262" s="58" t="s">
        <v>1159</v>
      </c>
      <c r="D262" s="59" t="s">
        <v>100</v>
      </c>
      <c r="E262" s="60">
        <v>1.0</v>
      </c>
      <c r="F262" s="61"/>
      <c r="G262" s="96">
        <f t="shared" si="21"/>
        <v>0</v>
      </c>
    </row>
    <row r="263">
      <c r="B263" s="57" t="s">
        <v>1160</v>
      </c>
      <c r="C263" s="58" t="s">
        <v>1161</v>
      </c>
      <c r="D263" s="59" t="s">
        <v>100</v>
      </c>
      <c r="E263" s="60">
        <v>1.0</v>
      </c>
      <c r="F263" s="61"/>
      <c r="G263" s="96">
        <f t="shared" si="21"/>
        <v>0</v>
      </c>
    </row>
    <row r="264">
      <c r="B264" s="57" t="s">
        <v>1162</v>
      </c>
      <c r="C264" s="58" t="s">
        <v>1163</v>
      </c>
      <c r="D264" s="59" t="s">
        <v>100</v>
      </c>
      <c r="E264" s="60">
        <v>1.0</v>
      </c>
      <c r="F264" s="61"/>
      <c r="G264" s="96">
        <f t="shared" si="21"/>
        <v>0</v>
      </c>
    </row>
    <row r="265">
      <c r="B265" s="57" t="s">
        <v>1164</v>
      </c>
      <c r="C265" s="58" t="s">
        <v>1165</v>
      </c>
      <c r="D265" s="59" t="s">
        <v>100</v>
      </c>
      <c r="E265" s="60">
        <v>1.0</v>
      </c>
      <c r="F265" s="61"/>
      <c r="G265" s="96">
        <f t="shared" si="21"/>
        <v>0</v>
      </c>
    </row>
    <row r="266">
      <c r="B266" s="57" t="s">
        <v>1166</v>
      </c>
      <c r="C266" s="58" t="s">
        <v>1167</v>
      </c>
      <c r="D266" s="59" t="s">
        <v>100</v>
      </c>
      <c r="E266" s="60">
        <v>1.0</v>
      </c>
      <c r="F266" s="61"/>
      <c r="G266" s="96">
        <f t="shared" si="21"/>
        <v>0</v>
      </c>
    </row>
    <row r="267">
      <c r="B267" s="57" t="s">
        <v>1168</v>
      </c>
      <c r="C267" s="58" t="s">
        <v>1169</v>
      </c>
      <c r="D267" s="59" t="s">
        <v>100</v>
      </c>
      <c r="E267" s="60">
        <v>2.0</v>
      </c>
      <c r="F267" s="61"/>
      <c r="G267" s="96">
        <f t="shared" si="21"/>
        <v>0</v>
      </c>
    </row>
    <row r="268">
      <c r="B268" s="57" t="s">
        <v>1170</v>
      </c>
      <c r="C268" s="58" t="s">
        <v>1171</v>
      </c>
      <c r="D268" s="59" t="s">
        <v>100</v>
      </c>
      <c r="E268" s="60">
        <v>2.0</v>
      </c>
      <c r="F268" s="61"/>
      <c r="G268" s="96">
        <f t="shared" si="21"/>
        <v>0</v>
      </c>
    </row>
    <row r="269">
      <c r="B269" s="57" t="s">
        <v>1172</v>
      </c>
      <c r="C269" s="58" t="s">
        <v>1173</v>
      </c>
      <c r="D269" s="59" t="s">
        <v>100</v>
      </c>
      <c r="E269" s="60">
        <v>1.0</v>
      </c>
      <c r="F269" s="61"/>
      <c r="G269" s="96">
        <f t="shared" si="21"/>
        <v>0</v>
      </c>
    </row>
    <row r="270">
      <c r="B270" s="57" t="s">
        <v>1174</v>
      </c>
      <c r="C270" s="58" t="s">
        <v>1175</v>
      </c>
      <c r="D270" s="59" t="s">
        <v>100</v>
      </c>
      <c r="E270" s="60">
        <v>1.0</v>
      </c>
      <c r="F270" s="61"/>
      <c r="G270" s="96">
        <f t="shared" si="21"/>
        <v>0</v>
      </c>
    </row>
    <row r="271">
      <c r="B271" s="57" t="s">
        <v>1176</v>
      </c>
      <c r="C271" s="58" t="s">
        <v>1177</v>
      </c>
      <c r="D271" s="59" t="s">
        <v>100</v>
      </c>
      <c r="E271" s="60">
        <v>1.0</v>
      </c>
      <c r="F271" s="61"/>
      <c r="G271" s="96">
        <f t="shared" si="21"/>
        <v>0</v>
      </c>
    </row>
    <row r="272">
      <c r="B272" s="57" t="s">
        <v>1178</v>
      </c>
      <c r="C272" s="58" t="s">
        <v>1179</v>
      </c>
      <c r="D272" s="59" t="s">
        <v>100</v>
      </c>
      <c r="E272" s="60">
        <v>1.0</v>
      </c>
      <c r="F272" s="61"/>
      <c r="G272" s="96">
        <f t="shared" si="21"/>
        <v>0</v>
      </c>
    </row>
    <row r="273">
      <c r="B273" s="57" t="s">
        <v>1180</v>
      </c>
      <c r="C273" s="58" t="s">
        <v>1181</v>
      </c>
      <c r="D273" s="59" t="s">
        <v>100</v>
      </c>
      <c r="E273" s="60">
        <v>1.0</v>
      </c>
      <c r="F273" s="61"/>
      <c r="G273" s="96">
        <f t="shared" si="21"/>
        <v>0</v>
      </c>
    </row>
    <row r="274">
      <c r="B274" s="57" t="s">
        <v>1182</v>
      </c>
      <c r="C274" s="58" t="s">
        <v>1183</v>
      </c>
      <c r="D274" s="59" t="s">
        <v>100</v>
      </c>
      <c r="E274" s="60">
        <v>4.0</v>
      </c>
      <c r="F274" s="61"/>
      <c r="G274" s="96">
        <f t="shared" si="21"/>
        <v>0</v>
      </c>
    </row>
    <row r="275">
      <c r="B275" s="57" t="s">
        <v>1184</v>
      </c>
      <c r="C275" s="58" t="s">
        <v>1185</v>
      </c>
      <c r="D275" s="59" t="s">
        <v>100</v>
      </c>
      <c r="E275" s="60">
        <v>2.0</v>
      </c>
      <c r="F275" s="61"/>
      <c r="G275" s="96">
        <f t="shared" si="21"/>
        <v>0</v>
      </c>
    </row>
    <row r="276">
      <c r="B276" s="57" t="s">
        <v>1186</v>
      </c>
      <c r="C276" s="58" t="s">
        <v>1187</v>
      </c>
      <c r="D276" s="59" t="s">
        <v>100</v>
      </c>
      <c r="E276" s="60">
        <v>2.0</v>
      </c>
      <c r="F276" s="61"/>
      <c r="G276" s="96">
        <f t="shared" si="21"/>
        <v>0</v>
      </c>
    </row>
    <row r="277">
      <c r="B277" s="57" t="s">
        <v>1188</v>
      </c>
      <c r="C277" s="58" t="s">
        <v>1189</v>
      </c>
      <c r="D277" s="59" t="s">
        <v>100</v>
      </c>
      <c r="E277" s="60">
        <v>1.0</v>
      </c>
      <c r="F277" s="61"/>
      <c r="G277" s="96">
        <f t="shared" si="21"/>
        <v>0</v>
      </c>
    </row>
    <row r="278">
      <c r="B278" s="57" t="s">
        <v>1190</v>
      </c>
      <c r="C278" s="58" t="s">
        <v>1191</v>
      </c>
      <c r="D278" s="59" t="s">
        <v>100</v>
      </c>
      <c r="E278" s="60">
        <v>2.0</v>
      </c>
      <c r="F278" s="61"/>
      <c r="G278" s="96">
        <f t="shared" si="21"/>
        <v>0</v>
      </c>
    </row>
    <row r="279">
      <c r="B279" s="57" t="s">
        <v>1192</v>
      </c>
      <c r="C279" s="58" t="s">
        <v>1193</v>
      </c>
      <c r="D279" s="59" t="s">
        <v>100</v>
      </c>
      <c r="E279" s="60">
        <v>1.0</v>
      </c>
      <c r="F279" s="61"/>
      <c r="G279" s="96">
        <f t="shared" si="21"/>
        <v>0</v>
      </c>
    </row>
    <row r="280">
      <c r="B280" s="57" t="s">
        <v>1194</v>
      </c>
      <c r="C280" s="58" t="s">
        <v>1195</v>
      </c>
      <c r="D280" s="59" t="s">
        <v>100</v>
      </c>
      <c r="E280" s="60">
        <v>1.0</v>
      </c>
      <c r="F280" s="61"/>
      <c r="G280" s="96">
        <f t="shared" si="21"/>
        <v>0</v>
      </c>
    </row>
    <row r="281">
      <c r="B281" s="46" t="s">
        <v>1196</v>
      </c>
      <c r="C281" s="47" t="s">
        <v>1197</v>
      </c>
      <c r="D281" s="48"/>
      <c r="E281" s="60"/>
      <c r="F281" s="60"/>
      <c r="G281" s="94">
        <f>SUM(G282:G287)</f>
        <v>0</v>
      </c>
    </row>
    <row r="282">
      <c r="B282" s="57" t="s">
        <v>1198</v>
      </c>
      <c r="C282" s="58" t="s">
        <v>1199</v>
      </c>
      <c r="D282" s="59" t="s">
        <v>122</v>
      </c>
      <c r="E282" s="60">
        <v>179.76</v>
      </c>
      <c r="F282" s="61"/>
      <c r="G282" s="96">
        <f t="shared" ref="G282:G287" si="22">ROUND(E282*F282,2)</f>
        <v>0</v>
      </c>
    </row>
    <row r="283">
      <c r="B283" s="57" t="s">
        <v>1200</v>
      </c>
      <c r="C283" s="58" t="s">
        <v>1201</v>
      </c>
      <c r="D283" s="59" t="s">
        <v>122</v>
      </c>
      <c r="E283" s="60">
        <v>239.01</v>
      </c>
      <c r="F283" s="61"/>
      <c r="G283" s="96">
        <f t="shared" si="22"/>
        <v>0</v>
      </c>
    </row>
    <row r="284">
      <c r="B284" s="57" t="s">
        <v>1202</v>
      </c>
      <c r="C284" s="58" t="s">
        <v>1203</v>
      </c>
      <c r="D284" s="59" t="s">
        <v>122</v>
      </c>
      <c r="E284" s="60">
        <v>59.39</v>
      </c>
      <c r="F284" s="61"/>
      <c r="G284" s="96">
        <f t="shared" si="22"/>
        <v>0</v>
      </c>
    </row>
    <row r="285">
      <c r="B285" s="57" t="s">
        <v>1204</v>
      </c>
      <c r="C285" s="58" t="s">
        <v>1205</v>
      </c>
      <c r="D285" s="59" t="s">
        <v>100</v>
      </c>
      <c r="E285" s="60">
        <v>5.0</v>
      </c>
      <c r="F285" s="61"/>
      <c r="G285" s="96">
        <f t="shared" si="22"/>
        <v>0</v>
      </c>
    </row>
    <row r="286">
      <c r="B286" s="57" t="s">
        <v>1206</v>
      </c>
      <c r="C286" s="58" t="s">
        <v>1207</v>
      </c>
      <c r="D286" s="59" t="s">
        <v>100</v>
      </c>
      <c r="E286" s="60">
        <v>5.0</v>
      </c>
      <c r="F286" s="61"/>
      <c r="G286" s="96">
        <f t="shared" si="22"/>
        <v>0</v>
      </c>
    </row>
    <row r="287">
      <c r="B287" s="57" t="s">
        <v>1208</v>
      </c>
      <c r="C287" s="58" t="s">
        <v>1209</v>
      </c>
      <c r="D287" s="59" t="s">
        <v>100</v>
      </c>
      <c r="E287" s="60">
        <v>5.0</v>
      </c>
      <c r="F287" s="61"/>
      <c r="G287" s="96">
        <f t="shared" si="22"/>
        <v>0</v>
      </c>
    </row>
    <row r="288">
      <c r="B288" s="46" t="s">
        <v>1210</v>
      </c>
      <c r="C288" s="47" t="s">
        <v>1211</v>
      </c>
      <c r="D288" s="48"/>
      <c r="E288" s="60"/>
      <c r="F288" s="60"/>
      <c r="G288" s="94">
        <f>G289</f>
        <v>0</v>
      </c>
    </row>
    <row r="289">
      <c r="B289" s="57" t="s">
        <v>1212</v>
      </c>
      <c r="C289" s="58" t="s">
        <v>1213</v>
      </c>
      <c r="D289" s="59" t="s">
        <v>122</v>
      </c>
      <c r="E289" s="60">
        <v>253.06</v>
      </c>
      <c r="F289" s="61"/>
      <c r="G289" s="96">
        <f>ROUND(E289*F289,2)</f>
        <v>0</v>
      </c>
    </row>
    <row r="290">
      <c r="B290" s="46" t="s">
        <v>1214</v>
      </c>
      <c r="C290" s="47" t="s">
        <v>1215</v>
      </c>
      <c r="D290" s="48"/>
      <c r="E290" s="60"/>
      <c r="F290" s="60"/>
      <c r="G290" s="94">
        <f>G291</f>
        <v>0</v>
      </c>
    </row>
    <row r="291">
      <c r="B291" s="57" t="s">
        <v>1216</v>
      </c>
      <c r="C291" s="58" t="s">
        <v>1217</v>
      </c>
      <c r="D291" s="59" t="s">
        <v>122</v>
      </c>
      <c r="E291" s="60">
        <v>151.57</v>
      </c>
      <c r="F291" s="61"/>
      <c r="G291" s="96">
        <f>ROUND(E291*F291,2)</f>
        <v>0</v>
      </c>
    </row>
    <row r="292">
      <c r="B292" s="46" t="s">
        <v>1218</v>
      </c>
      <c r="C292" s="47" t="s">
        <v>1219</v>
      </c>
      <c r="D292" s="48"/>
      <c r="E292" s="60"/>
      <c r="F292" s="60"/>
      <c r="G292" s="94">
        <f>SUM(G293:G301)</f>
        <v>0</v>
      </c>
    </row>
    <row r="293">
      <c r="B293" s="57" t="s">
        <v>1220</v>
      </c>
      <c r="C293" s="58" t="s">
        <v>1221</v>
      </c>
      <c r="D293" s="59" t="s">
        <v>122</v>
      </c>
      <c r="E293" s="60">
        <v>27.75</v>
      </c>
      <c r="F293" s="61"/>
      <c r="G293" s="96">
        <f t="shared" ref="G293:G301" si="23">ROUND(E293*F293,2)</f>
        <v>0</v>
      </c>
    </row>
    <row r="294">
      <c r="B294" s="57" t="s">
        <v>1222</v>
      </c>
      <c r="C294" s="58" t="s">
        <v>1223</v>
      </c>
      <c r="D294" s="59" t="s">
        <v>122</v>
      </c>
      <c r="E294" s="60">
        <v>955.85</v>
      </c>
      <c r="F294" s="61"/>
      <c r="G294" s="96">
        <f t="shared" si="23"/>
        <v>0</v>
      </c>
    </row>
    <row r="295">
      <c r="B295" s="57" t="s">
        <v>1224</v>
      </c>
      <c r="C295" s="58" t="s">
        <v>1225</v>
      </c>
      <c r="D295" s="59" t="s">
        <v>122</v>
      </c>
      <c r="E295" s="60">
        <v>1017.74</v>
      </c>
      <c r="F295" s="61"/>
      <c r="G295" s="96">
        <f t="shared" si="23"/>
        <v>0</v>
      </c>
    </row>
    <row r="296">
      <c r="B296" s="57" t="s">
        <v>1226</v>
      </c>
      <c r="C296" s="58" t="s">
        <v>1227</v>
      </c>
      <c r="D296" s="59" t="s">
        <v>122</v>
      </c>
      <c r="E296" s="60">
        <v>956.77</v>
      </c>
      <c r="F296" s="61"/>
      <c r="G296" s="96">
        <f t="shared" si="23"/>
        <v>0</v>
      </c>
    </row>
    <row r="297">
      <c r="B297" s="57" t="s">
        <v>1228</v>
      </c>
      <c r="C297" s="58" t="s">
        <v>1229</v>
      </c>
      <c r="D297" s="59" t="s">
        <v>122</v>
      </c>
      <c r="E297" s="60">
        <v>93.6</v>
      </c>
      <c r="F297" s="61"/>
      <c r="G297" s="96">
        <f t="shared" si="23"/>
        <v>0</v>
      </c>
    </row>
    <row r="298">
      <c r="B298" s="57" t="s">
        <v>1230</v>
      </c>
      <c r="C298" s="58" t="s">
        <v>1231</v>
      </c>
      <c r="D298" s="59" t="s">
        <v>122</v>
      </c>
      <c r="E298" s="60">
        <v>1.0</v>
      </c>
      <c r="F298" s="61"/>
      <c r="G298" s="96">
        <f t="shared" si="23"/>
        <v>0</v>
      </c>
    </row>
    <row r="299">
      <c r="B299" s="57" t="s">
        <v>1232</v>
      </c>
      <c r="C299" s="58" t="s">
        <v>1233</v>
      </c>
      <c r="D299" s="59" t="s">
        <v>122</v>
      </c>
      <c r="E299" s="60">
        <v>1.0</v>
      </c>
      <c r="F299" s="61"/>
      <c r="G299" s="96">
        <f t="shared" si="23"/>
        <v>0</v>
      </c>
    </row>
    <row r="300">
      <c r="B300" s="57" t="s">
        <v>1234</v>
      </c>
      <c r="C300" s="58" t="s">
        <v>1235</v>
      </c>
      <c r="D300" s="59" t="s">
        <v>122</v>
      </c>
      <c r="E300" s="60">
        <v>1.0</v>
      </c>
      <c r="F300" s="61"/>
      <c r="G300" s="96">
        <f t="shared" si="23"/>
        <v>0</v>
      </c>
    </row>
    <row r="301">
      <c r="B301" s="57" t="s">
        <v>1236</v>
      </c>
      <c r="C301" s="58" t="s">
        <v>1237</v>
      </c>
      <c r="D301" s="59" t="s">
        <v>122</v>
      </c>
      <c r="E301" s="60">
        <v>61.6</v>
      </c>
      <c r="F301" s="61"/>
      <c r="G301" s="96">
        <f t="shared" si="23"/>
        <v>0</v>
      </c>
    </row>
    <row r="302">
      <c r="B302" s="40" t="s">
        <v>1238</v>
      </c>
      <c r="C302" s="41" t="s">
        <v>1239</v>
      </c>
      <c r="D302" s="42"/>
      <c r="E302" s="60"/>
      <c r="F302" s="60"/>
      <c r="G302" s="93">
        <f>G303</f>
        <v>0</v>
      </c>
    </row>
    <row r="303">
      <c r="B303" s="46" t="s">
        <v>1240</v>
      </c>
      <c r="C303" s="47" t="s">
        <v>1241</v>
      </c>
      <c r="D303" s="48"/>
      <c r="E303" s="60"/>
      <c r="F303" s="60"/>
      <c r="G303" s="94">
        <f>SUM(G304:G313)</f>
        <v>0</v>
      </c>
    </row>
    <row r="304">
      <c r="B304" s="57" t="s">
        <v>1242</v>
      </c>
      <c r="C304" s="58" t="s">
        <v>1243</v>
      </c>
      <c r="D304" s="59" t="s">
        <v>107</v>
      </c>
      <c r="E304" s="60">
        <v>16.0</v>
      </c>
      <c r="F304" s="61"/>
      <c r="G304" s="96">
        <f t="shared" ref="G304:G313" si="24">ROUND(E304*F304,2)</f>
        <v>0</v>
      </c>
    </row>
    <row r="305">
      <c r="B305" s="57" t="s">
        <v>1244</v>
      </c>
      <c r="C305" s="58" t="s">
        <v>1245</v>
      </c>
      <c r="D305" s="59" t="s">
        <v>107</v>
      </c>
      <c r="E305" s="60">
        <v>109.0</v>
      </c>
      <c r="F305" s="61"/>
      <c r="G305" s="96">
        <f t="shared" si="24"/>
        <v>0</v>
      </c>
    </row>
    <row r="306">
      <c r="B306" s="57" t="s">
        <v>1246</v>
      </c>
      <c r="C306" s="58" t="s">
        <v>1247</v>
      </c>
      <c r="D306" s="59" t="s">
        <v>107</v>
      </c>
      <c r="E306" s="60">
        <v>17.0</v>
      </c>
      <c r="F306" s="61"/>
      <c r="G306" s="96">
        <f t="shared" si="24"/>
        <v>0</v>
      </c>
    </row>
    <row r="307">
      <c r="B307" s="57" t="s">
        <v>1248</v>
      </c>
      <c r="C307" s="58" t="s">
        <v>1249</v>
      </c>
      <c r="D307" s="59" t="s">
        <v>107</v>
      </c>
      <c r="E307" s="60">
        <v>98.0</v>
      </c>
      <c r="F307" s="61"/>
      <c r="G307" s="96">
        <f t="shared" si="24"/>
        <v>0</v>
      </c>
    </row>
    <row r="308">
      <c r="B308" s="57" t="s">
        <v>1250</v>
      </c>
      <c r="C308" s="58" t="s">
        <v>1251</v>
      </c>
      <c r="D308" s="59" t="s">
        <v>107</v>
      </c>
      <c r="E308" s="60">
        <v>3.0</v>
      </c>
      <c r="F308" s="61"/>
      <c r="G308" s="96">
        <f t="shared" si="24"/>
        <v>0</v>
      </c>
    </row>
    <row r="309">
      <c r="B309" s="57" t="s">
        <v>1252</v>
      </c>
      <c r="C309" s="58" t="s">
        <v>1253</v>
      </c>
      <c r="D309" s="59" t="s">
        <v>107</v>
      </c>
      <c r="E309" s="60">
        <v>93.0</v>
      </c>
      <c r="F309" s="61"/>
      <c r="G309" s="96">
        <f t="shared" si="24"/>
        <v>0</v>
      </c>
    </row>
    <row r="310">
      <c r="B310" s="57" t="s">
        <v>1254</v>
      </c>
      <c r="C310" s="58" t="s">
        <v>1255</v>
      </c>
      <c r="D310" s="59" t="s">
        <v>107</v>
      </c>
      <c r="E310" s="60">
        <v>6.0</v>
      </c>
      <c r="F310" s="61"/>
      <c r="G310" s="96">
        <f t="shared" si="24"/>
        <v>0</v>
      </c>
    </row>
    <row r="311">
      <c r="B311" s="57" t="s">
        <v>1256</v>
      </c>
      <c r="C311" s="58" t="s">
        <v>1257</v>
      </c>
      <c r="D311" s="59" t="s">
        <v>107</v>
      </c>
      <c r="E311" s="60">
        <v>14.0</v>
      </c>
      <c r="F311" s="61"/>
      <c r="G311" s="96">
        <f t="shared" si="24"/>
        <v>0</v>
      </c>
    </row>
    <row r="312">
      <c r="B312" s="57" t="s">
        <v>1258</v>
      </c>
      <c r="C312" s="58" t="s">
        <v>1259</v>
      </c>
      <c r="D312" s="59" t="s">
        <v>107</v>
      </c>
      <c r="E312" s="60">
        <v>169.0</v>
      </c>
      <c r="F312" s="61"/>
      <c r="G312" s="96">
        <f t="shared" si="24"/>
        <v>0</v>
      </c>
    </row>
    <row r="313">
      <c r="B313" s="57" t="s">
        <v>1260</v>
      </c>
      <c r="C313" s="58" t="s">
        <v>1261</v>
      </c>
      <c r="D313" s="59" t="s">
        <v>107</v>
      </c>
      <c r="E313" s="60">
        <v>9.0</v>
      </c>
      <c r="F313" s="61"/>
      <c r="G313" s="96">
        <f t="shared" si="24"/>
        <v>0</v>
      </c>
    </row>
    <row r="314">
      <c r="B314" s="40" t="s">
        <v>1262</v>
      </c>
      <c r="C314" s="41" t="s">
        <v>1263</v>
      </c>
      <c r="D314" s="42"/>
      <c r="E314" s="60"/>
      <c r="F314" s="60"/>
      <c r="G314" s="93">
        <f>G315+G318</f>
        <v>0</v>
      </c>
    </row>
    <row r="315">
      <c r="B315" s="46" t="s">
        <v>1264</v>
      </c>
      <c r="C315" s="47" t="s">
        <v>1265</v>
      </c>
      <c r="D315" s="48"/>
      <c r="E315" s="60"/>
      <c r="F315" s="60"/>
      <c r="G315" s="94">
        <f>SUM(G316:G317)</f>
        <v>0</v>
      </c>
    </row>
    <row r="316">
      <c r="B316" s="57" t="s">
        <v>1266</v>
      </c>
      <c r="C316" s="58" t="s">
        <v>1267</v>
      </c>
      <c r="D316" s="59" t="s">
        <v>48</v>
      </c>
      <c r="E316" s="60">
        <v>77.81</v>
      </c>
      <c r="F316" s="61"/>
      <c r="G316" s="96">
        <f t="shared" ref="G316:G317" si="25">ROUND(E316*F316,2)</f>
        <v>0</v>
      </c>
    </row>
    <row r="317">
      <c r="B317" s="57" t="s">
        <v>1268</v>
      </c>
      <c r="C317" s="58" t="s">
        <v>1269</v>
      </c>
      <c r="D317" s="59" t="s">
        <v>48</v>
      </c>
      <c r="E317" s="60">
        <v>3.78</v>
      </c>
      <c r="F317" s="61"/>
      <c r="G317" s="96">
        <f t="shared" si="25"/>
        <v>0</v>
      </c>
    </row>
    <row r="318">
      <c r="B318" s="46" t="s">
        <v>1270</v>
      </c>
      <c r="C318" s="47" t="s">
        <v>1271</v>
      </c>
      <c r="D318" s="48"/>
      <c r="E318" s="60"/>
      <c r="F318" s="60"/>
      <c r="G318" s="94">
        <f>G319</f>
        <v>0</v>
      </c>
    </row>
    <row r="319">
      <c r="B319" s="57" t="s">
        <v>1272</v>
      </c>
      <c r="C319" s="58" t="s">
        <v>1273</v>
      </c>
      <c r="D319" s="59" t="s">
        <v>100</v>
      </c>
      <c r="E319" s="60">
        <v>98.0</v>
      </c>
      <c r="F319" s="61"/>
      <c r="G319" s="96">
        <f>ROUND(E319*F319,2)</f>
        <v>0</v>
      </c>
    </row>
    <row r="320">
      <c r="B320" s="40" t="s">
        <v>1274</v>
      </c>
      <c r="C320" s="41" t="s">
        <v>1275</v>
      </c>
      <c r="D320" s="42"/>
      <c r="E320" s="60"/>
      <c r="F320" s="60"/>
      <c r="G320" s="93">
        <f>G321+G323+G326+G328</f>
        <v>0</v>
      </c>
    </row>
    <row r="321">
      <c r="B321" s="46" t="s">
        <v>1276</v>
      </c>
      <c r="C321" s="47" t="s">
        <v>1277</v>
      </c>
      <c r="D321" s="48"/>
      <c r="E321" s="60"/>
      <c r="F321" s="60"/>
      <c r="G321" s="94">
        <f>G322</f>
        <v>0</v>
      </c>
    </row>
    <row r="322">
      <c r="B322" s="57" t="s">
        <v>1278</v>
      </c>
      <c r="C322" s="58" t="s">
        <v>1279</v>
      </c>
      <c r="D322" s="59" t="s">
        <v>48</v>
      </c>
      <c r="E322" s="60">
        <v>1403.8</v>
      </c>
      <c r="F322" s="61"/>
      <c r="G322" s="96">
        <f>ROUND(E322*F322,2)</f>
        <v>0</v>
      </c>
    </row>
    <row r="323">
      <c r="B323" s="46" t="s">
        <v>1280</v>
      </c>
      <c r="C323" s="47" t="s">
        <v>1281</v>
      </c>
      <c r="D323" s="48"/>
      <c r="E323" s="60"/>
      <c r="F323" s="60"/>
      <c r="G323" s="94">
        <f>SUM(G324:G325)</f>
        <v>0</v>
      </c>
    </row>
    <row r="324">
      <c r="B324" s="57" t="s">
        <v>1282</v>
      </c>
      <c r="C324" s="58" t="s">
        <v>1283</v>
      </c>
      <c r="D324" s="59" t="s">
        <v>48</v>
      </c>
      <c r="E324" s="60">
        <v>9292.56</v>
      </c>
      <c r="F324" s="61"/>
      <c r="G324" s="96">
        <f t="shared" ref="G324:G325" si="26">ROUND(E324*F324,2)</f>
        <v>0</v>
      </c>
    </row>
    <row r="325">
      <c r="B325" s="57" t="s">
        <v>1284</v>
      </c>
      <c r="C325" s="58" t="s">
        <v>1285</v>
      </c>
      <c r="D325" s="59" t="s">
        <v>48</v>
      </c>
      <c r="E325" s="60">
        <v>9581.36</v>
      </c>
      <c r="F325" s="61"/>
      <c r="G325" s="96">
        <f t="shared" si="26"/>
        <v>0</v>
      </c>
    </row>
    <row r="326">
      <c r="B326" s="46" t="s">
        <v>1286</v>
      </c>
      <c r="C326" s="47" t="s">
        <v>1287</v>
      </c>
      <c r="D326" s="48"/>
      <c r="E326" s="60"/>
      <c r="F326" s="60"/>
      <c r="G326" s="94">
        <f>G327</f>
        <v>0</v>
      </c>
    </row>
    <row r="327">
      <c r="B327" s="57" t="s">
        <v>1288</v>
      </c>
      <c r="C327" s="58" t="s">
        <v>1289</v>
      </c>
      <c r="D327" s="59" t="s">
        <v>48</v>
      </c>
      <c r="E327" s="60">
        <v>7299.45</v>
      </c>
      <c r="F327" s="61"/>
      <c r="G327" s="96">
        <f>ROUND(E327*F327,2)</f>
        <v>0</v>
      </c>
    </row>
    <row r="328">
      <c r="B328" s="46" t="s">
        <v>1290</v>
      </c>
      <c r="C328" s="47" t="s">
        <v>1291</v>
      </c>
      <c r="D328" s="48"/>
      <c r="E328" s="60"/>
      <c r="F328" s="60"/>
      <c r="G328" s="94">
        <f>SUM(G329:G339)</f>
        <v>0</v>
      </c>
    </row>
    <row r="329">
      <c r="B329" s="57" t="s">
        <v>1292</v>
      </c>
      <c r="C329" s="58" t="s">
        <v>1293</v>
      </c>
      <c r="D329" s="59" t="s">
        <v>122</v>
      </c>
      <c r="E329" s="60">
        <v>510.2</v>
      </c>
      <c r="F329" s="61"/>
      <c r="G329" s="96">
        <f t="shared" ref="G329:G339" si="27">ROUND(E329*F329,2)</f>
        <v>0</v>
      </c>
    </row>
    <row r="330">
      <c r="B330" s="57" t="s">
        <v>1294</v>
      </c>
      <c r="C330" s="58" t="s">
        <v>1295</v>
      </c>
      <c r="D330" s="59" t="s">
        <v>122</v>
      </c>
      <c r="E330" s="60">
        <v>39.3</v>
      </c>
      <c r="F330" s="61"/>
      <c r="G330" s="96">
        <f t="shared" si="27"/>
        <v>0</v>
      </c>
    </row>
    <row r="331">
      <c r="B331" s="57" t="s">
        <v>1296</v>
      </c>
      <c r="C331" s="58" t="s">
        <v>1297</v>
      </c>
      <c r="D331" s="59" t="s">
        <v>122</v>
      </c>
      <c r="E331" s="60">
        <v>346.7</v>
      </c>
      <c r="F331" s="61"/>
      <c r="G331" s="96">
        <f t="shared" si="27"/>
        <v>0</v>
      </c>
    </row>
    <row r="332">
      <c r="B332" s="57" t="s">
        <v>1298</v>
      </c>
      <c r="C332" s="58" t="s">
        <v>1299</v>
      </c>
      <c r="D332" s="59" t="s">
        <v>122</v>
      </c>
      <c r="E332" s="60">
        <v>86.25</v>
      </c>
      <c r="F332" s="61"/>
      <c r="G332" s="96">
        <f t="shared" si="27"/>
        <v>0</v>
      </c>
    </row>
    <row r="333">
      <c r="B333" s="57" t="s">
        <v>1300</v>
      </c>
      <c r="C333" s="58" t="s">
        <v>1301</v>
      </c>
      <c r="D333" s="59" t="s">
        <v>100</v>
      </c>
      <c r="E333" s="60">
        <v>4.0</v>
      </c>
      <c r="F333" s="61"/>
      <c r="G333" s="96">
        <f t="shared" si="27"/>
        <v>0</v>
      </c>
    </row>
    <row r="334">
      <c r="B334" s="57" t="s">
        <v>1302</v>
      </c>
      <c r="C334" s="58" t="s">
        <v>1303</v>
      </c>
      <c r="D334" s="59" t="s">
        <v>100</v>
      </c>
      <c r="E334" s="60">
        <v>63.0</v>
      </c>
      <c r="F334" s="61"/>
      <c r="G334" s="96">
        <f t="shared" si="27"/>
        <v>0</v>
      </c>
    </row>
    <row r="335">
      <c r="B335" s="57" t="s">
        <v>1304</v>
      </c>
      <c r="C335" s="58" t="s">
        <v>1305</v>
      </c>
      <c r="D335" s="59" t="s">
        <v>100</v>
      </c>
      <c r="E335" s="60">
        <v>13.0</v>
      </c>
      <c r="F335" s="61"/>
      <c r="G335" s="96">
        <f t="shared" si="27"/>
        <v>0</v>
      </c>
    </row>
    <row r="336">
      <c r="B336" s="57" t="s">
        <v>1306</v>
      </c>
      <c r="C336" s="58" t="s">
        <v>1307</v>
      </c>
      <c r="D336" s="59" t="s">
        <v>100</v>
      </c>
      <c r="E336" s="60">
        <v>13.0</v>
      </c>
      <c r="F336" s="61"/>
      <c r="G336" s="96">
        <f t="shared" si="27"/>
        <v>0</v>
      </c>
    </row>
    <row r="337">
      <c r="B337" s="57" t="s">
        <v>1308</v>
      </c>
      <c r="C337" s="58" t="s">
        <v>1309</v>
      </c>
      <c r="D337" s="59" t="s">
        <v>100</v>
      </c>
      <c r="E337" s="60">
        <v>1.0</v>
      </c>
      <c r="F337" s="61"/>
      <c r="G337" s="96">
        <f t="shared" si="27"/>
        <v>0</v>
      </c>
    </row>
    <row r="338">
      <c r="B338" s="57" t="s">
        <v>1310</v>
      </c>
      <c r="C338" s="58" t="s">
        <v>1311</v>
      </c>
      <c r="D338" s="59" t="s">
        <v>122</v>
      </c>
      <c r="E338" s="60">
        <v>120.4</v>
      </c>
      <c r="F338" s="61"/>
      <c r="G338" s="96">
        <f t="shared" si="27"/>
        <v>0</v>
      </c>
    </row>
    <row r="339">
      <c r="B339" s="57" t="s">
        <v>1312</v>
      </c>
      <c r="C339" s="58" t="s">
        <v>1313</v>
      </c>
      <c r="D339" s="59" t="s">
        <v>100</v>
      </c>
      <c r="E339" s="60">
        <v>6.0</v>
      </c>
      <c r="F339" s="61"/>
      <c r="G339" s="96">
        <f t="shared" si="27"/>
        <v>0</v>
      </c>
    </row>
    <row r="340">
      <c r="B340" s="40" t="s">
        <v>1314</v>
      </c>
      <c r="C340" s="41" t="s">
        <v>1315</v>
      </c>
      <c r="D340" s="42"/>
      <c r="E340" s="60"/>
      <c r="F340" s="60"/>
      <c r="G340" s="93">
        <f>G341+G350+G352</f>
        <v>0</v>
      </c>
    </row>
    <row r="341">
      <c r="B341" s="46" t="s">
        <v>1316</v>
      </c>
      <c r="C341" s="47" t="s">
        <v>1317</v>
      </c>
      <c r="D341" s="48"/>
      <c r="E341" s="60"/>
      <c r="F341" s="60"/>
      <c r="G341" s="94">
        <f>SUM(G342:G349)</f>
        <v>0</v>
      </c>
    </row>
    <row r="342">
      <c r="B342" s="57" t="s">
        <v>1318</v>
      </c>
      <c r="C342" s="58" t="s">
        <v>1319</v>
      </c>
      <c r="D342" s="59" t="s">
        <v>122</v>
      </c>
      <c r="E342" s="60">
        <v>864.68</v>
      </c>
      <c r="F342" s="61"/>
      <c r="G342" s="96">
        <f t="shared" ref="G342:G349" si="28">ROUND(E342*F342,2)</f>
        <v>0</v>
      </c>
    </row>
    <row r="343">
      <c r="B343" s="57" t="s">
        <v>1320</v>
      </c>
      <c r="C343" s="58" t="s">
        <v>1321</v>
      </c>
      <c r="D343" s="59" t="s">
        <v>100</v>
      </c>
      <c r="E343" s="60">
        <v>61.0</v>
      </c>
      <c r="F343" s="61"/>
      <c r="G343" s="96">
        <f t="shared" si="28"/>
        <v>0</v>
      </c>
    </row>
    <row r="344">
      <c r="B344" s="57" t="s">
        <v>1322</v>
      </c>
      <c r="C344" s="58" t="s">
        <v>1323</v>
      </c>
      <c r="D344" s="59" t="s">
        <v>122</v>
      </c>
      <c r="E344" s="60">
        <v>38.95</v>
      </c>
      <c r="F344" s="61"/>
      <c r="G344" s="96">
        <f t="shared" si="28"/>
        <v>0</v>
      </c>
    </row>
    <row r="345">
      <c r="B345" s="57" t="s">
        <v>1324</v>
      </c>
      <c r="C345" s="58" t="s">
        <v>1325</v>
      </c>
      <c r="D345" s="59" t="s">
        <v>48</v>
      </c>
      <c r="E345" s="60">
        <v>151.7</v>
      </c>
      <c r="F345" s="61"/>
      <c r="G345" s="96">
        <f t="shared" si="28"/>
        <v>0</v>
      </c>
    </row>
    <row r="346">
      <c r="B346" s="57" t="s">
        <v>1326</v>
      </c>
      <c r="C346" s="58" t="s">
        <v>1327</v>
      </c>
      <c r="D346" s="59" t="s">
        <v>122</v>
      </c>
      <c r="E346" s="60">
        <v>119.56</v>
      </c>
      <c r="F346" s="61"/>
      <c r="G346" s="96">
        <f t="shared" si="28"/>
        <v>0</v>
      </c>
    </row>
    <row r="347">
      <c r="B347" s="57" t="s">
        <v>1328</v>
      </c>
      <c r="C347" s="58" t="s">
        <v>1329</v>
      </c>
      <c r="D347" s="59" t="s">
        <v>122</v>
      </c>
      <c r="E347" s="60">
        <v>182.25</v>
      </c>
      <c r="F347" s="61"/>
      <c r="G347" s="96">
        <f t="shared" si="28"/>
        <v>0</v>
      </c>
    </row>
    <row r="348">
      <c r="B348" s="57" t="s">
        <v>1330</v>
      </c>
      <c r="C348" s="58" t="s">
        <v>1331</v>
      </c>
      <c r="D348" s="59" t="s">
        <v>122</v>
      </c>
      <c r="E348" s="60">
        <v>168.6</v>
      </c>
      <c r="F348" s="61"/>
      <c r="G348" s="96">
        <f t="shared" si="28"/>
        <v>0</v>
      </c>
    </row>
    <row r="349">
      <c r="B349" s="57" t="s">
        <v>1332</v>
      </c>
      <c r="C349" s="58" t="s">
        <v>1333</v>
      </c>
      <c r="D349" s="59" t="s">
        <v>122</v>
      </c>
      <c r="E349" s="60">
        <v>32.4</v>
      </c>
      <c r="F349" s="61"/>
      <c r="G349" s="96">
        <f t="shared" si="28"/>
        <v>0</v>
      </c>
    </row>
    <row r="350">
      <c r="B350" s="46" t="s">
        <v>1334</v>
      </c>
      <c r="C350" s="47" t="s">
        <v>1335</v>
      </c>
      <c r="D350" s="48"/>
      <c r="E350" s="60"/>
      <c r="F350" s="60"/>
      <c r="G350" s="94">
        <f>G351</f>
        <v>0</v>
      </c>
    </row>
    <row r="351">
      <c r="B351" s="57" t="s">
        <v>1336</v>
      </c>
      <c r="C351" s="58" t="s">
        <v>154</v>
      </c>
      <c r="D351" s="59" t="s">
        <v>155</v>
      </c>
      <c r="E351" s="60">
        <v>18.0</v>
      </c>
      <c r="F351" s="61"/>
      <c r="G351" s="96">
        <f>ROUND(E351*F351,2)</f>
        <v>0</v>
      </c>
    </row>
    <row r="352">
      <c r="B352" s="46" t="s">
        <v>1337</v>
      </c>
      <c r="C352" s="47" t="s">
        <v>1338</v>
      </c>
      <c r="D352" s="48"/>
      <c r="E352" s="60"/>
      <c r="F352" s="60"/>
      <c r="G352" s="94">
        <f>G353</f>
        <v>0</v>
      </c>
    </row>
    <row r="353">
      <c r="B353" s="57" t="s">
        <v>1339</v>
      </c>
      <c r="C353" s="58" t="s">
        <v>1340</v>
      </c>
      <c r="D353" s="59" t="s">
        <v>48</v>
      </c>
      <c r="E353" s="60">
        <v>1200.77</v>
      </c>
      <c r="F353" s="61"/>
      <c r="G353" s="96">
        <f>ROUND(E353*F353,2)</f>
        <v>0</v>
      </c>
    </row>
    <row r="354">
      <c r="B354" s="40" t="s">
        <v>1341</v>
      </c>
      <c r="C354" s="41" t="s">
        <v>1342</v>
      </c>
      <c r="D354" s="42"/>
      <c r="E354" s="60"/>
      <c r="F354" s="60"/>
      <c r="G354" s="93">
        <f>G355+G362+G370+G382+G386</f>
        <v>0</v>
      </c>
    </row>
    <row r="355">
      <c r="B355" s="46" t="s">
        <v>1343</v>
      </c>
      <c r="C355" s="47" t="s">
        <v>1344</v>
      </c>
      <c r="D355" s="48"/>
      <c r="E355" s="60"/>
      <c r="F355" s="60"/>
      <c r="G355" s="94">
        <f>SUM(G356:G361)</f>
        <v>0</v>
      </c>
    </row>
    <row r="356">
      <c r="B356" s="57" t="s">
        <v>1345</v>
      </c>
      <c r="C356" s="58" t="s">
        <v>1346</v>
      </c>
      <c r="D356" s="59" t="s">
        <v>100</v>
      </c>
      <c r="E356" s="60">
        <v>1.0</v>
      </c>
      <c r="F356" s="61"/>
      <c r="G356" s="96">
        <f t="shared" ref="G356:G361" si="29">ROUND(E356*F356,2)</f>
        <v>0</v>
      </c>
    </row>
    <row r="357">
      <c r="B357" s="57" t="s">
        <v>1347</v>
      </c>
      <c r="C357" s="58" t="s">
        <v>1348</v>
      </c>
      <c r="D357" s="59" t="s">
        <v>100</v>
      </c>
      <c r="E357" s="60">
        <v>1.0</v>
      </c>
      <c r="F357" s="61"/>
      <c r="G357" s="96">
        <f t="shared" si="29"/>
        <v>0</v>
      </c>
    </row>
    <row r="358">
      <c r="B358" s="57" t="s">
        <v>1349</v>
      </c>
      <c r="C358" s="58" t="s">
        <v>1350</v>
      </c>
      <c r="D358" s="59" t="s">
        <v>100</v>
      </c>
      <c r="E358" s="60">
        <v>1.0</v>
      </c>
      <c r="F358" s="61"/>
      <c r="G358" s="96">
        <f t="shared" si="29"/>
        <v>0</v>
      </c>
    </row>
    <row r="359">
      <c r="B359" s="57" t="s">
        <v>1351</v>
      </c>
      <c r="C359" s="58" t="s">
        <v>1352</v>
      </c>
      <c r="D359" s="59" t="s">
        <v>100</v>
      </c>
      <c r="E359" s="60">
        <v>5.0</v>
      </c>
      <c r="F359" s="61"/>
      <c r="G359" s="96">
        <f t="shared" si="29"/>
        <v>0</v>
      </c>
    </row>
    <row r="360">
      <c r="B360" s="57" t="s">
        <v>1353</v>
      </c>
      <c r="C360" s="58" t="s">
        <v>1354</v>
      </c>
      <c r="D360" s="59" t="s">
        <v>100</v>
      </c>
      <c r="E360" s="60">
        <v>5.0</v>
      </c>
      <c r="F360" s="61"/>
      <c r="G360" s="96">
        <f t="shared" si="29"/>
        <v>0</v>
      </c>
    </row>
    <row r="361">
      <c r="B361" s="57" t="s">
        <v>1355</v>
      </c>
      <c r="C361" s="58" t="s">
        <v>1356</v>
      </c>
      <c r="D361" s="59" t="s">
        <v>100</v>
      </c>
      <c r="E361" s="60">
        <v>1.0</v>
      </c>
      <c r="F361" s="61"/>
      <c r="G361" s="96">
        <f t="shared" si="29"/>
        <v>0</v>
      </c>
    </row>
    <row r="362">
      <c r="B362" s="46" t="s">
        <v>1357</v>
      </c>
      <c r="C362" s="47" t="s">
        <v>1358</v>
      </c>
      <c r="D362" s="48"/>
      <c r="E362" s="60"/>
      <c r="F362" s="60"/>
      <c r="G362" s="94">
        <f>SUM(G363:G369)</f>
        <v>0</v>
      </c>
    </row>
    <row r="363">
      <c r="B363" s="57" t="s">
        <v>1359</v>
      </c>
      <c r="C363" s="58" t="s">
        <v>1360</v>
      </c>
      <c r="D363" s="59" t="s">
        <v>100</v>
      </c>
      <c r="E363" s="60">
        <v>5.0</v>
      </c>
      <c r="F363" s="61"/>
      <c r="G363" s="96">
        <f t="shared" ref="G363:G369" si="30">ROUND(E363*F363,2)</f>
        <v>0</v>
      </c>
    </row>
    <row r="364">
      <c r="B364" s="57" t="s">
        <v>1361</v>
      </c>
      <c r="C364" s="58" t="s">
        <v>1362</v>
      </c>
      <c r="D364" s="59" t="s">
        <v>100</v>
      </c>
      <c r="E364" s="60">
        <v>1.0</v>
      </c>
      <c r="F364" s="61"/>
      <c r="G364" s="96">
        <f t="shared" si="30"/>
        <v>0</v>
      </c>
    </row>
    <row r="365">
      <c r="B365" s="57" t="s">
        <v>1363</v>
      </c>
      <c r="C365" s="58" t="s">
        <v>1364</v>
      </c>
      <c r="D365" s="59" t="s">
        <v>100</v>
      </c>
      <c r="E365" s="60">
        <v>8.0</v>
      </c>
      <c r="F365" s="61"/>
      <c r="G365" s="96">
        <f t="shared" si="30"/>
        <v>0</v>
      </c>
    </row>
    <row r="366">
      <c r="B366" s="57" t="s">
        <v>1365</v>
      </c>
      <c r="C366" s="58" t="s">
        <v>1366</v>
      </c>
      <c r="D366" s="59" t="s">
        <v>100</v>
      </c>
      <c r="E366" s="60">
        <v>35.0</v>
      </c>
      <c r="F366" s="61"/>
      <c r="G366" s="96">
        <f t="shared" si="30"/>
        <v>0</v>
      </c>
    </row>
    <row r="367">
      <c r="B367" s="57" t="s">
        <v>1367</v>
      </c>
      <c r="C367" s="58" t="s">
        <v>1368</v>
      </c>
      <c r="D367" s="59" t="s">
        <v>100</v>
      </c>
      <c r="E367" s="60">
        <v>19.0</v>
      </c>
      <c r="F367" s="61"/>
      <c r="G367" s="96">
        <f t="shared" si="30"/>
        <v>0</v>
      </c>
    </row>
    <row r="368">
      <c r="B368" s="57" t="s">
        <v>1369</v>
      </c>
      <c r="C368" s="58" t="s">
        <v>1370</v>
      </c>
      <c r="D368" s="59" t="s">
        <v>100</v>
      </c>
      <c r="E368" s="60">
        <v>13.0</v>
      </c>
      <c r="F368" s="61"/>
      <c r="G368" s="96">
        <f t="shared" si="30"/>
        <v>0</v>
      </c>
    </row>
    <row r="369">
      <c r="B369" s="57" t="s">
        <v>1371</v>
      </c>
      <c r="C369" s="58" t="s">
        <v>1372</v>
      </c>
      <c r="D369" s="59" t="s">
        <v>100</v>
      </c>
      <c r="E369" s="60">
        <v>17.0</v>
      </c>
      <c r="F369" s="61"/>
      <c r="G369" s="96">
        <f t="shared" si="30"/>
        <v>0</v>
      </c>
    </row>
    <row r="370">
      <c r="B370" s="46" t="s">
        <v>1373</v>
      </c>
      <c r="C370" s="47" t="s">
        <v>1374</v>
      </c>
      <c r="D370" s="48"/>
      <c r="E370" s="60"/>
      <c r="F370" s="60"/>
      <c r="G370" s="94">
        <f>SUM(G371:G381)</f>
        <v>0</v>
      </c>
    </row>
    <row r="371">
      <c r="B371" s="57" t="s">
        <v>1375</v>
      </c>
      <c r="C371" s="58" t="s">
        <v>1376</v>
      </c>
      <c r="D371" s="59" t="s">
        <v>100</v>
      </c>
      <c r="E371" s="60">
        <v>262.0</v>
      </c>
      <c r="F371" s="61"/>
      <c r="G371" s="96">
        <f t="shared" ref="G371:G381" si="31">ROUND(E371*F371,2)</f>
        <v>0</v>
      </c>
    </row>
    <row r="372">
      <c r="B372" s="57" t="s">
        <v>1377</v>
      </c>
      <c r="C372" s="58" t="s">
        <v>1378</v>
      </c>
      <c r="D372" s="59" t="s">
        <v>100</v>
      </c>
      <c r="E372" s="60">
        <v>163.0</v>
      </c>
      <c r="F372" s="61"/>
      <c r="G372" s="96">
        <f t="shared" si="31"/>
        <v>0</v>
      </c>
    </row>
    <row r="373">
      <c r="B373" s="57" t="s">
        <v>1379</v>
      </c>
      <c r="C373" s="58" t="s">
        <v>1380</v>
      </c>
      <c r="D373" s="59" t="s">
        <v>100</v>
      </c>
      <c r="E373" s="60">
        <v>5.0</v>
      </c>
      <c r="F373" s="61"/>
      <c r="G373" s="96">
        <f t="shared" si="31"/>
        <v>0</v>
      </c>
    </row>
    <row r="374">
      <c r="B374" s="57" t="s">
        <v>1381</v>
      </c>
      <c r="C374" s="58" t="s">
        <v>1382</v>
      </c>
      <c r="D374" s="59" t="s">
        <v>100</v>
      </c>
      <c r="E374" s="60">
        <v>5.0</v>
      </c>
      <c r="F374" s="61"/>
      <c r="G374" s="96">
        <f t="shared" si="31"/>
        <v>0</v>
      </c>
    </row>
    <row r="375">
      <c r="B375" s="57" t="s">
        <v>1383</v>
      </c>
      <c r="C375" s="58" t="s">
        <v>1384</v>
      </c>
      <c r="D375" s="59" t="s">
        <v>100</v>
      </c>
      <c r="E375" s="60">
        <v>146.0</v>
      </c>
      <c r="F375" s="61"/>
      <c r="G375" s="96">
        <f t="shared" si="31"/>
        <v>0</v>
      </c>
    </row>
    <row r="376">
      <c r="B376" s="57" t="s">
        <v>1385</v>
      </c>
      <c r="C376" s="58" t="s">
        <v>1386</v>
      </c>
      <c r="D376" s="59" t="s">
        <v>100</v>
      </c>
      <c r="E376" s="60">
        <v>388.0</v>
      </c>
      <c r="F376" s="61"/>
      <c r="G376" s="96">
        <f t="shared" si="31"/>
        <v>0</v>
      </c>
    </row>
    <row r="377">
      <c r="B377" s="57" t="s">
        <v>1387</v>
      </c>
      <c r="C377" s="58" t="s">
        <v>1388</v>
      </c>
      <c r="D377" s="59" t="s">
        <v>100</v>
      </c>
      <c r="E377" s="60">
        <v>35.0</v>
      </c>
      <c r="F377" s="61"/>
      <c r="G377" s="96">
        <f t="shared" si="31"/>
        <v>0</v>
      </c>
    </row>
    <row r="378">
      <c r="B378" s="57" t="s">
        <v>1389</v>
      </c>
      <c r="C378" s="58" t="s">
        <v>1390</v>
      </c>
      <c r="D378" s="59" t="s">
        <v>100</v>
      </c>
      <c r="E378" s="60">
        <v>40.0</v>
      </c>
      <c r="F378" s="61"/>
      <c r="G378" s="96">
        <f t="shared" si="31"/>
        <v>0</v>
      </c>
    </row>
    <row r="379">
      <c r="B379" s="57" t="s">
        <v>1391</v>
      </c>
      <c r="C379" s="58" t="s">
        <v>1392</v>
      </c>
      <c r="D379" s="59" t="s">
        <v>100</v>
      </c>
      <c r="E379" s="60">
        <v>18.0</v>
      </c>
      <c r="F379" s="61"/>
      <c r="G379" s="96">
        <f t="shared" si="31"/>
        <v>0</v>
      </c>
    </row>
    <row r="380">
      <c r="B380" s="57" t="s">
        <v>1393</v>
      </c>
      <c r="C380" s="58" t="s">
        <v>1394</v>
      </c>
      <c r="D380" s="59" t="s">
        <v>100</v>
      </c>
      <c r="E380" s="60">
        <v>14.0</v>
      </c>
      <c r="F380" s="61"/>
      <c r="G380" s="96">
        <f t="shared" si="31"/>
        <v>0</v>
      </c>
    </row>
    <row r="381">
      <c r="B381" s="57" t="s">
        <v>1395</v>
      </c>
      <c r="C381" s="58" t="s">
        <v>1396</v>
      </c>
      <c r="D381" s="59" t="s">
        <v>100</v>
      </c>
      <c r="E381" s="60">
        <v>16.0</v>
      </c>
      <c r="F381" s="61"/>
      <c r="G381" s="96">
        <f t="shared" si="31"/>
        <v>0</v>
      </c>
    </row>
    <row r="382">
      <c r="B382" s="46" t="s">
        <v>1397</v>
      </c>
      <c r="C382" s="47" t="s">
        <v>1398</v>
      </c>
      <c r="D382" s="48"/>
      <c r="E382" s="60"/>
      <c r="F382" s="60"/>
      <c r="G382" s="94">
        <f>SUM(G383:G385)</f>
        <v>0</v>
      </c>
    </row>
    <row r="383">
      <c r="B383" s="57" t="s">
        <v>1399</v>
      </c>
      <c r="C383" s="58" t="s">
        <v>1400</v>
      </c>
      <c r="D383" s="59" t="s">
        <v>100</v>
      </c>
      <c r="E383" s="60">
        <v>4.0</v>
      </c>
      <c r="F383" s="61"/>
      <c r="G383" s="96">
        <f t="shared" ref="G383:G385" si="32">ROUND(E383*F383,2)</f>
        <v>0</v>
      </c>
    </row>
    <row r="384">
      <c r="B384" s="57" t="s">
        <v>1401</v>
      </c>
      <c r="C384" s="58" t="s">
        <v>1402</v>
      </c>
      <c r="D384" s="59" t="s">
        <v>100</v>
      </c>
      <c r="E384" s="60">
        <v>411.0</v>
      </c>
      <c r="F384" s="61"/>
      <c r="G384" s="96">
        <f t="shared" si="32"/>
        <v>0</v>
      </c>
    </row>
    <row r="385">
      <c r="B385" s="57" t="s">
        <v>1403</v>
      </c>
      <c r="C385" s="58" t="s">
        <v>1404</v>
      </c>
      <c r="D385" s="59" t="s">
        <v>100</v>
      </c>
      <c r="E385" s="60">
        <v>9.0</v>
      </c>
      <c r="F385" s="61"/>
      <c r="G385" s="96">
        <f t="shared" si="32"/>
        <v>0</v>
      </c>
    </row>
    <row r="386">
      <c r="B386" s="46" t="s">
        <v>1405</v>
      </c>
      <c r="C386" s="47" t="s">
        <v>1406</v>
      </c>
      <c r="D386" s="48"/>
      <c r="E386" s="60"/>
      <c r="F386" s="60"/>
      <c r="G386" s="94">
        <f>SUM(G387:G391)</f>
        <v>0</v>
      </c>
    </row>
    <row r="387">
      <c r="B387" s="57" t="s">
        <v>1407</v>
      </c>
      <c r="C387" s="58" t="s">
        <v>1408</v>
      </c>
      <c r="D387" s="59" t="s">
        <v>100</v>
      </c>
      <c r="E387" s="60">
        <v>10.0</v>
      </c>
      <c r="F387" s="61"/>
      <c r="G387" s="96">
        <f t="shared" ref="G387:G391" si="33">ROUND(E387*F387,2)</f>
        <v>0</v>
      </c>
    </row>
    <row r="388">
      <c r="B388" s="57" t="s">
        <v>1409</v>
      </c>
      <c r="C388" s="58" t="s">
        <v>1410</v>
      </c>
      <c r="D388" s="59" t="s">
        <v>100</v>
      </c>
      <c r="E388" s="60">
        <v>2.0</v>
      </c>
      <c r="F388" s="61"/>
      <c r="G388" s="96">
        <f t="shared" si="33"/>
        <v>0</v>
      </c>
    </row>
    <row r="389">
      <c r="B389" s="57" t="s">
        <v>1411</v>
      </c>
      <c r="C389" s="58" t="s">
        <v>1412</v>
      </c>
      <c r="D389" s="59" t="s">
        <v>100</v>
      </c>
      <c r="E389" s="60">
        <v>1.0</v>
      </c>
      <c r="F389" s="61"/>
      <c r="G389" s="96">
        <f t="shared" si="33"/>
        <v>0</v>
      </c>
    </row>
    <row r="390">
      <c r="B390" s="57" t="s">
        <v>1413</v>
      </c>
      <c r="C390" s="58" t="s">
        <v>1414</v>
      </c>
      <c r="D390" s="59" t="s">
        <v>100</v>
      </c>
      <c r="E390" s="60">
        <v>2.0</v>
      </c>
      <c r="F390" s="61"/>
      <c r="G390" s="96">
        <f t="shared" si="33"/>
        <v>0</v>
      </c>
    </row>
    <row r="391">
      <c r="B391" s="57" t="s">
        <v>1415</v>
      </c>
      <c r="C391" s="58" t="s">
        <v>1416</v>
      </c>
      <c r="D391" s="59" t="s">
        <v>100</v>
      </c>
      <c r="E391" s="60">
        <v>4.0</v>
      </c>
      <c r="F391" s="61"/>
      <c r="G391" s="96">
        <f t="shared" si="33"/>
        <v>0</v>
      </c>
    </row>
    <row r="392">
      <c r="B392" s="40" t="s">
        <v>1417</v>
      </c>
      <c r="C392" s="41" t="s">
        <v>1418</v>
      </c>
      <c r="D392" s="42"/>
      <c r="E392" s="60"/>
      <c r="F392" s="60"/>
      <c r="G392" s="93">
        <f>G393+G399</f>
        <v>0</v>
      </c>
    </row>
    <row r="393">
      <c r="B393" s="46" t="s">
        <v>1419</v>
      </c>
      <c r="C393" s="47" t="s">
        <v>1420</v>
      </c>
      <c r="D393" s="48"/>
      <c r="E393" s="60"/>
      <c r="F393" s="60"/>
      <c r="G393" s="94">
        <f>SUM(G394:G398)</f>
        <v>0</v>
      </c>
    </row>
    <row r="394">
      <c r="B394" s="57" t="s">
        <v>1421</v>
      </c>
      <c r="C394" s="58" t="s">
        <v>1422</v>
      </c>
      <c r="D394" s="59" t="s">
        <v>100</v>
      </c>
      <c r="E394" s="60">
        <v>1.0</v>
      </c>
      <c r="F394" s="61"/>
      <c r="G394" s="96">
        <f t="shared" ref="G394:G398" si="34">ROUND(E394*F394,2)</f>
        <v>0</v>
      </c>
    </row>
    <row r="395">
      <c r="B395" s="57" t="s">
        <v>1423</v>
      </c>
      <c r="C395" s="58" t="s">
        <v>1424</v>
      </c>
      <c r="D395" s="59" t="s">
        <v>100</v>
      </c>
      <c r="E395" s="60">
        <v>1.0</v>
      </c>
      <c r="F395" s="61"/>
      <c r="G395" s="96">
        <f t="shared" si="34"/>
        <v>0</v>
      </c>
    </row>
    <row r="396">
      <c r="B396" s="57" t="s">
        <v>1425</v>
      </c>
      <c r="C396" s="58" t="s">
        <v>1426</v>
      </c>
      <c r="D396" s="59" t="s">
        <v>100</v>
      </c>
      <c r="E396" s="60">
        <v>1.0</v>
      </c>
      <c r="F396" s="61"/>
      <c r="G396" s="96">
        <f t="shared" si="34"/>
        <v>0</v>
      </c>
    </row>
    <row r="397">
      <c r="B397" s="57" t="s">
        <v>1427</v>
      </c>
      <c r="C397" s="58" t="s">
        <v>1428</v>
      </c>
      <c r="D397" s="59" t="s">
        <v>100</v>
      </c>
      <c r="E397" s="60">
        <v>1.0</v>
      </c>
      <c r="F397" s="61"/>
      <c r="G397" s="96">
        <f t="shared" si="34"/>
        <v>0</v>
      </c>
    </row>
    <row r="398">
      <c r="B398" s="57" t="s">
        <v>1429</v>
      </c>
      <c r="C398" s="58" t="s">
        <v>1430</v>
      </c>
      <c r="D398" s="59" t="s">
        <v>100</v>
      </c>
      <c r="E398" s="60">
        <v>1.0</v>
      </c>
      <c r="F398" s="61"/>
      <c r="G398" s="96">
        <f t="shared" si="34"/>
        <v>0</v>
      </c>
    </row>
    <row r="399">
      <c r="B399" s="46" t="s">
        <v>1431</v>
      </c>
      <c r="C399" s="47" t="s">
        <v>1432</v>
      </c>
      <c r="D399" s="48"/>
      <c r="E399" s="60"/>
      <c r="F399" s="60"/>
      <c r="G399" s="94">
        <f>SUM(G400:G404)</f>
        <v>0</v>
      </c>
    </row>
    <row r="400">
      <c r="B400" s="57" t="s">
        <v>1433</v>
      </c>
      <c r="C400" s="58" t="s">
        <v>1434</v>
      </c>
      <c r="D400" s="59" t="s">
        <v>100</v>
      </c>
      <c r="E400" s="60">
        <v>1.0</v>
      </c>
      <c r="F400" s="61"/>
      <c r="G400" s="96">
        <f t="shared" ref="G400:G404" si="35">ROUND(E400*F400,2)</f>
        <v>0</v>
      </c>
    </row>
    <row r="401">
      <c r="B401" s="57" t="s">
        <v>1435</v>
      </c>
      <c r="C401" s="58" t="s">
        <v>1436</v>
      </c>
      <c r="D401" s="59" t="s">
        <v>100</v>
      </c>
      <c r="E401" s="60">
        <v>1.0</v>
      </c>
      <c r="F401" s="61"/>
      <c r="G401" s="96">
        <f t="shared" si="35"/>
        <v>0</v>
      </c>
    </row>
    <row r="402">
      <c r="B402" s="57" t="s">
        <v>1437</v>
      </c>
      <c r="C402" s="58" t="s">
        <v>1438</v>
      </c>
      <c r="D402" s="59" t="s">
        <v>100</v>
      </c>
      <c r="E402" s="60">
        <v>1.0</v>
      </c>
      <c r="F402" s="61"/>
      <c r="G402" s="96">
        <f t="shared" si="35"/>
        <v>0</v>
      </c>
    </row>
    <row r="403">
      <c r="B403" s="57" t="s">
        <v>1439</v>
      </c>
      <c r="C403" s="58" t="s">
        <v>1440</v>
      </c>
      <c r="D403" s="59" t="s">
        <v>100</v>
      </c>
      <c r="E403" s="60">
        <v>1.0</v>
      </c>
      <c r="F403" s="61"/>
      <c r="G403" s="96">
        <f t="shared" si="35"/>
        <v>0</v>
      </c>
    </row>
    <row r="404">
      <c r="B404" s="57" t="s">
        <v>1441</v>
      </c>
      <c r="C404" s="58" t="s">
        <v>1430</v>
      </c>
      <c r="D404" s="59" t="s">
        <v>100</v>
      </c>
      <c r="E404" s="60">
        <v>1.0</v>
      </c>
      <c r="F404" s="61"/>
      <c r="G404" s="96">
        <f t="shared" si="35"/>
        <v>0</v>
      </c>
    </row>
    <row r="405">
      <c r="B405" s="40" t="s">
        <v>1442</v>
      </c>
      <c r="C405" s="41" t="s">
        <v>1443</v>
      </c>
      <c r="D405" s="42"/>
      <c r="E405" s="60"/>
      <c r="F405" s="60"/>
      <c r="G405" s="93">
        <f>G406</f>
        <v>0</v>
      </c>
    </row>
    <row r="406">
      <c r="B406" s="57" t="s">
        <v>1444</v>
      </c>
      <c r="C406" s="58" t="s">
        <v>1445</v>
      </c>
      <c r="D406" s="59" t="s">
        <v>100</v>
      </c>
      <c r="E406" s="60">
        <v>1.0</v>
      </c>
      <c r="F406" s="61"/>
      <c r="G406" s="96">
        <f>ROUND(E406*F406,2)</f>
        <v>0</v>
      </c>
    </row>
    <row r="407">
      <c r="B407" s="40" t="s">
        <v>1446</v>
      </c>
      <c r="C407" s="41" t="s">
        <v>1447</v>
      </c>
      <c r="D407" s="42"/>
      <c r="E407" s="60"/>
      <c r="F407" s="60"/>
      <c r="G407" s="93">
        <f>SUM(G408:G441)</f>
        <v>0</v>
      </c>
    </row>
    <row r="408">
      <c r="B408" s="57" t="s">
        <v>1448</v>
      </c>
      <c r="C408" s="58" t="s">
        <v>1449</v>
      </c>
      <c r="D408" s="59" t="s">
        <v>100</v>
      </c>
      <c r="E408" s="60">
        <v>3.0</v>
      </c>
      <c r="F408" s="61"/>
      <c r="G408" s="96">
        <f t="shared" ref="G408:G441" si="36">ROUND(E408*F408,2)</f>
        <v>0</v>
      </c>
    </row>
    <row r="409">
      <c r="B409" s="57" t="s">
        <v>1450</v>
      </c>
      <c r="C409" s="58" t="s">
        <v>1451</v>
      </c>
      <c r="D409" s="59" t="s">
        <v>100</v>
      </c>
      <c r="E409" s="60">
        <v>1.0</v>
      </c>
      <c r="F409" s="61"/>
      <c r="G409" s="96">
        <f t="shared" si="36"/>
        <v>0</v>
      </c>
    </row>
    <row r="410">
      <c r="B410" s="57" t="s">
        <v>1452</v>
      </c>
      <c r="C410" s="58" t="s">
        <v>1453</v>
      </c>
      <c r="D410" s="59" t="s">
        <v>100</v>
      </c>
      <c r="E410" s="60">
        <v>2.0</v>
      </c>
      <c r="F410" s="61"/>
      <c r="G410" s="96">
        <f t="shared" si="36"/>
        <v>0</v>
      </c>
    </row>
    <row r="411">
      <c r="B411" s="57" t="s">
        <v>1454</v>
      </c>
      <c r="C411" s="58" t="s">
        <v>1455</v>
      </c>
      <c r="D411" s="59" t="s">
        <v>100</v>
      </c>
      <c r="E411" s="60">
        <v>2.0</v>
      </c>
      <c r="F411" s="61"/>
      <c r="G411" s="96">
        <f t="shared" si="36"/>
        <v>0</v>
      </c>
    </row>
    <row r="412">
      <c r="B412" s="57" t="s">
        <v>1456</v>
      </c>
      <c r="C412" s="58" t="s">
        <v>1457</v>
      </c>
      <c r="D412" s="59" t="s">
        <v>100</v>
      </c>
      <c r="E412" s="60">
        <v>5.0</v>
      </c>
      <c r="F412" s="61"/>
      <c r="G412" s="96">
        <f t="shared" si="36"/>
        <v>0</v>
      </c>
    </row>
    <row r="413">
      <c r="B413" s="57" t="s">
        <v>1458</v>
      </c>
      <c r="C413" s="58" t="s">
        <v>1459</v>
      </c>
      <c r="D413" s="59" t="s">
        <v>100</v>
      </c>
      <c r="E413" s="60">
        <v>1.0</v>
      </c>
      <c r="F413" s="61"/>
      <c r="G413" s="96">
        <f t="shared" si="36"/>
        <v>0</v>
      </c>
    </row>
    <row r="414">
      <c r="B414" s="57" t="s">
        <v>1460</v>
      </c>
      <c r="C414" s="58" t="s">
        <v>1461</v>
      </c>
      <c r="D414" s="59" t="s">
        <v>100</v>
      </c>
      <c r="E414" s="60">
        <v>2.0</v>
      </c>
      <c r="F414" s="61"/>
      <c r="G414" s="96">
        <f t="shared" si="36"/>
        <v>0</v>
      </c>
    </row>
    <row r="415">
      <c r="B415" s="57" t="s">
        <v>1462</v>
      </c>
      <c r="C415" s="58" t="s">
        <v>1463</v>
      </c>
      <c r="D415" s="59" t="s">
        <v>100</v>
      </c>
      <c r="E415" s="60">
        <v>6.0</v>
      </c>
      <c r="F415" s="61"/>
      <c r="G415" s="96">
        <f t="shared" si="36"/>
        <v>0</v>
      </c>
    </row>
    <row r="416">
      <c r="B416" s="57" t="s">
        <v>1464</v>
      </c>
      <c r="C416" s="58" t="s">
        <v>1465</v>
      </c>
      <c r="D416" s="59" t="s">
        <v>100</v>
      </c>
      <c r="E416" s="60">
        <v>12.0</v>
      </c>
      <c r="F416" s="61"/>
      <c r="G416" s="96">
        <f t="shared" si="36"/>
        <v>0</v>
      </c>
    </row>
    <row r="417">
      <c r="B417" s="57" t="s">
        <v>1466</v>
      </c>
      <c r="C417" s="58" t="s">
        <v>1467</v>
      </c>
      <c r="D417" s="59" t="s">
        <v>100</v>
      </c>
      <c r="E417" s="60">
        <v>1.0</v>
      </c>
      <c r="F417" s="61"/>
      <c r="G417" s="96">
        <f t="shared" si="36"/>
        <v>0</v>
      </c>
    </row>
    <row r="418">
      <c r="B418" s="57" t="s">
        <v>1468</v>
      </c>
      <c r="C418" s="58" t="s">
        <v>1469</v>
      </c>
      <c r="D418" s="59" t="s">
        <v>100</v>
      </c>
      <c r="E418" s="60">
        <v>1.0</v>
      </c>
      <c r="F418" s="61"/>
      <c r="G418" s="96">
        <f t="shared" si="36"/>
        <v>0</v>
      </c>
    </row>
    <row r="419">
      <c r="B419" s="57" t="s">
        <v>1470</v>
      </c>
      <c r="C419" s="58" t="s">
        <v>1471</v>
      </c>
      <c r="D419" s="59" t="s">
        <v>100</v>
      </c>
      <c r="E419" s="60">
        <v>1.0</v>
      </c>
      <c r="F419" s="61"/>
      <c r="G419" s="96">
        <f t="shared" si="36"/>
        <v>0</v>
      </c>
    </row>
    <row r="420">
      <c r="B420" s="57" t="s">
        <v>1472</v>
      </c>
      <c r="C420" s="58" t="s">
        <v>1473</v>
      </c>
      <c r="D420" s="59" t="s">
        <v>100</v>
      </c>
      <c r="E420" s="60">
        <v>5.0</v>
      </c>
      <c r="F420" s="61"/>
      <c r="G420" s="96">
        <f t="shared" si="36"/>
        <v>0</v>
      </c>
    </row>
    <row r="421">
      <c r="B421" s="57" t="s">
        <v>1474</v>
      </c>
      <c r="C421" s="58" t="s">
        <v>1475</v>
      </c>
      <c r="D421" s="59" t="s">
        <v>100</v>
      </c>
      <c r="E421" s="60">
        <v>26.0</v>
      </c>
      <c r="F421" s="61"/>
      <c r="G421" s="96">
        <f t="shared" si="36"/>
        <v>0</v>
      </c>
    </row>
    <row r="422">
      <c r="B422" s="57" t="s">
        <v>1476</v>
      </c>
      <c r="C422" s="58" t="s">
        <v>1477</v>
      </c>
      <c r="D422" s="59" t="s">
        <v>100</v>
      </c>
      <c r="E422" s="60">
        <v>3.0</v>
      </c>
      <c r="F422" s="61"/>
      <c r="G422" s="96">
        <f t="shared" si="36"/>
        <v>0</v>
      </c>
    </row>
    <row r="423">
      <c r="B423" s="57" t="s">
        <v>1478</v>
      </c>
      <c r="C423" s="58" t="s">
        <v>1479</v>
      </c>
      <c r="D423" s="59" t="s">
        <v>100</v>
      </c>
      <c r="E423" s="60">
        <v>10.0</v>
      </c>
      <c r="F423" s="61"/>
      <c r="G423" s="96">
        <f t="shared" si="36"/>
        <v>0</v>
      </c>
    </row>
    <row r="424">
      <c r="B424" s="57" t="s">
        <v>1480</v>
      </c>
      <c r="C424" s="58" t="s">
        <v>1481</v>
      </c>
      <c r="D424" s="59" t="s">
        <v>100</v>
      </c>
      <c r="E424" s="60">
        <v>48.0</v>
      </c>
      <c r="F424" s="61"/>
      <c r="G424" s="96">
        <f t="shared" si="36"/>
        <v>0</v>
      </c>
    </row>
    <row r="425">
      <c r="B425" s="57" t="s">
        <v>1482</v>
      </c>
      <c r="C425" s="58" t="s">
        <v>1483</v>
      </c>
      <c r="D425" s="59" t="s">
        <v>100</v>
      </c>
      <c r="E425" s="60">
        <v>123.0</v>
      </c>
      <c r="F425" s="61"/>
      <c r="G425" s="96">
        <f t="shared" si="36"/>
        <v>0</v>
      </c>
    </row>
    <row r="426">
      <c r="B426" s="57" t="s">
        <v>1484</v>
      </c>
      <c r="C426" s="58" t="s">
        <v>1485</v>
      </c>
      <c r="D426" s="59" t="s">
        <v>100</v>
      </c>
      <c r="E426" s="60">
        <v>3.0</v>
      </c>
      <c r="F426" s="61"/>
      <c r="G426" s="96">
        <f t="shared" si="36"/>
        <v>0</v>
      </c>
    </row>
    <row r="427">
      <c r="B427" s="57" t="s">
        <v>1486</v>
      </c>
      <c r="C427" s="58" t="s">
        <v>1487</v>
      </c>
      <c r="D427" s="59" t="s">
        <v>100</v>
      </c>
      <c r="E427" s="60">
        <v>1.0</v>
      </c>
      <c r="F427" s="61"/>
      <c r="G427" s="96">
        <f t="shared" si="36"/>
        <v>0</v>
      </c>
    </row>
    <row r="428">
      <c r="B428" s="57" t="s">
        <v>1488</v>
      </c>
      <c r="C428" s="58" t="s">
        <v>1489</v>
      </c>
      <c r="D428" s="59" t="s">
        <v>100</v>
      </c>
      <c r="E428" s="60">
        <v>101.0</v>
      </c>
      <c r="F428" s="61"/>
      <c r="G428" s="96">
        <f t="shared" si="36"/>
        <v>0</v>
      </c>
    </row>
    <row r="429">
      <c r="B429" s="57" t="s">
        <v>1490</v>
      </c>
      <c r="C429" s="58" t="s">
        <v>1491</v>
      </c>
      <c r="D429" s="59" t="s">
        <v>100</v>
      </c>
      <c r="E429" s="60">
        <v>3.0</v>
      </c>
      <c r="F429" s="61"/>
      <c r="G429" s="96">
        <f t="shared" si="36"/>
        <v>0</v>
      </c>
    </row>
    <row r="430">
      <c r="B430" s="57" t="s">
        <v>1492</v>
      </c>
      <c r="C430" s="58" t="s">
        <v>1493</v>
      </c>
      <c r="D430" s="59" t="s">
        <v>100</v>
      </c>
      <c r="E430" s="60">
        <v>3.0</v>
      </c>
      <c r="F430" s="61"/>
      <c r="G430" s="96">
        <f t="shared" si="36"/>
        <v>0</v>
      </c>
    </row>
    <row r="431">
      <c r="B431" s="57" t="s">
        <v>1494</v>
      </c>
      <c r="C431" s="58" t="s">
        <v>1495</v>
      </c>
      <c r="D431" s="59" t="s">
        <v>100</v>
      </c>
      <c r="E431" s="60">
        <v>2.0</v>
      </c>
      <c r="F431" s="61"/>
      <c r="G431" s="96">
        <f t="shared" si="36"/>
        <v>0</v>
      </c>
    </row>
    <row r="432">
      <c r="B432" s="57" t="s">
        <v>1496</v>
      </c>
      <c r="C432" s="58" t="s">
        <v>1497</v>
      </c>
      <c r="D432" s="59" t="s">
        <v>100</v>
      </c>
      <c r="E432" s="60">
        <v>1.0</v>
      </c>
      <c r="F432" s="61"/>
      <c r="G432" s="96">
        <f t="shared" si="36"/>
        <v>0</v>
      </c>
    </row>
    <row r="433">
      <c r="B433" s="57" t="s">
        <v>1498</v>
      </c>
      <c r="C433" s="58" t="s">
        <v>1499</v>
      </c>
      <c r="D433" s="59" t="s">
        <v>100</v>
      </c>
      <c r="E433" s="60">
        <v>3.0</v>
      </c>
      <c r="F433" s="61"/>
      <c r="G433" s="96">
        <f t="shared" si="36"/>
        <v>0</v>
      </c>
    </row>
    <row r="434">
      <c r="B434" s="57" t="s">
        <v>1500</v>
      </c>
      <c r="C434" s="58" t="s">
        <v>1501</v>
      </c>
      <c r="D434" s="59" t="s">
        <v>100</v>
      </c>
      <c r="E434" s="60">
        <v>1.0</v>
      </c>
      <c r="F434" s="61"/>
      <c r="G434" s="96">
        <f t="shared" si="36"/>
        <v>0</v>
      </c>
    </row>
    <row r="435">
      <c r="B435" s="57" t="s">
        <v>1502</v>
      </c>
      <c r="C435" s="58" t="s">
        <v>1503</v>
      </c>
      <c r="D435" s="59" t="s">
        <v>100</v>
      </c>
      <c r="E435" s="60">
        <v>3.0</v>
      </c>
      <c r="F435" s="61"/>
      <c r="G435" s="96">
        <f t="shared" si="36"/>
        <v>0</v>
      </c>
    </row>
    <row r="436">
      <c r="B436" s="57" t="s">
        <v>1504</v>
      </c>
      <c r="C436" s="58" t="s">
        <v>1505</v>
      </c>
      <c r="D436" s="59" t="s">
        <v>100</v>
      </c>
      <c r="E436" s="60">
        <v>3.0</v>
      </c>
      <c r="F436" s="61"/>
      <c r="G436" s="96">
        <f t="shared" si="36"/>
        <v>0</v>
      </c>
    </row>
    <row r="437">
      <c r="B437" s="57" t="s">
        <v>1506</v>
      </c>
      <c r="C437" s="58" t="s">
        <v>1507</v>
      </c>
      <c r="D437" s="59" t="s">
        <v>100</v>
      </c>
      <c r="E437" s="60">
        <v>2.0</v>
      </c>
      <c r="F437" s="61"/>
      <c r="G437" s="96">
        <f t="shared" si="36"/>
        <v>0</v>
      </c>
    </row>
    <row r="438">
      <c r="B438" s="57" t="s">
        <v>1508</v>
      </c>
      <c r="C438" s="58" t="s">
        <v>1509</v>
      </c>
      <c r="D438" s="59" t="s">
        <v>100</v>
      </c>
      <c r="E438" s="60">
        <v>2.0</v>
      </c>
      <c r="F438" s="61"/>
      <c r="G438" s="96">
        <f t="shared" si="36"/>
        <v>0</v>
      </c>
    </row>
    <row r="439">
      <c r="B439" s="57" t="s">
        <v>1510</v>
      </c>
      <c r="C439" s="58" t="s">
        <v>1511</v>
      </c>
      <c r="D439" s="59" t="s">
        <v>100</v>
      </c>
      <c r="E439" s="60">
        <v>2.0</v>
      </c>
      <c r="F439" s="61"/>
      <c r="G439" s="96">
        <f t="shared" si="36"/>
        <v>0</v>
      </c>
    </row>
    <row r="440">
      <c r="B440" s="57" t="s">
        <v>1512</v>
      </c>
      <c r="C440" s="58" t="s">
        <v>1513</v>
      </c>
      <c r="D440" s="59" t="s">
        <v>100</v>
      </c>
      <c r="E440" s="60">
        <v>1.0</v>
      </c>
      <c r="F440" s="61"/>
      <c r="G440" s="96">
        <f t="shared" si="36"/>
        <v>0</v>
      </c>
    </row>
    <row r="441">
      <c r="B441" s="57" t="s">
        <v>1514</v>
      </c>
      <c r="C441" s="58" t="s">
        <v>1515</v>
      </c>
      <c r="D441" s="59" t="s">
        <v>100</v>
      </c>
      <c r="E441" s="60">
        <v>1.0</v>
      </c>
      <c r="F441" s="61"/>
      <c r="G441" s="96">
        <f t="shared" si="36"/>
        <v>0</v>
      </c>
    </row>
    <row r="442">
      <c r="B442" s="57"/>
      <c r="C442" s="58"/>
      <c r="D442" s="59"/>
      <c r="E442" s="59"/>
      <c r="F442" s="59"/>
      <c r="G442" s="106"/>
    </row>
    <row r="443">
      <c r="B443" s="57"/>
      <c r="C443" s="58" t="s">
        <v>16</v>
      </c>
      <c r="D443" s="59"/>
      <c r="E443" s="60"/>
      <c r="F443" s="60"/>
      <c r="G443" s="96">
        <f>+G11</f>
        <v>0</v>
      </c>
    </row>
    <row r="444">
      <c r="B444" s="57"/>
      <c r="C444" s="58" t="s">
        <v>17</v>
      </c>
      <c r="D444" s="59"/>
      <c r="E444" s="107" t="str">
        <f>'Resumen GGU'!H23</f>
        <v>#DIV/0!</v>
      </c>
      <c r="F444" s="60"/>
      <c r="G444" s="96" t="str">
        <f>+ROUND(E444*G443,2)</f>
        <v>#DIV/0!</v>
      </c>
    </row>
    <row r="445">
      <c r="B445" s="57"/>
      <c r="C445" s="58" t="s">
        <v>5558</v>
      </c>
      <c r="D445" s="59"/>
      <c r="E445" s="83" t="str">
        <f>'Resumen GGU'!E24</f>
        <v/>
      </c>
      <c r="F445" s="60"/>
      <c r="G445" s="96">
        <f>ROUND(E445*G443,2)</f>
        <v>0</v>
      </c>
    </row>
    <row r="446">
      <c r="B446" s="57"/>
      <c r="C446" s="58"/>
      <c r="D446" s="59"/>
      <c r="E446" s="60"/>
      <c r="F446" s="60"/>
      <c r="G446" s="96" t="s">
        <v>5559</v>
      </c>
    </row>
    <row r="447">
      <c r="B447" s="57"/>
      <c r="C447" s="58" t="s">
        <v>20</v>
      </c>
      <c r="D447" s="59"/>
      <c r="E447" s="60"/>
      <c r="F447" s="60"/>
      <c r="G447" s="101" t="str">
        <f>+G443+G444+G445</f>
        <v>#DIV/0!</v>
      </c>
    </row>
    <row r="448">
      <c r="B448" s="57"/>
      <c r="C448" s="58" t="s">
        <v>5560</v>
      </c>
      <c r="D448" s="59"/>
      <c r="E448" s="60"/>
      <c r="F448" s="60"/>
      <c r="G448" s="96" t="str">
        <f>round(0.18*G447,2)</f>
        <v>#DIV/0!</v>
      </c>
    </row>
    <row r="449">
      <c r="B449" s="57"/>
      <c r="C449" s="58"/>
      <c r="D449" s="59"/>
      <c r="E449" s="60"/>
      <c r="F449" s="60"/>
      <c r="G449" s="96" t="s">
        <v>5559</v>
      </c>
    </row>
    <row r="450">
      <c r="B450" s="57"/>
      <c r="C450" s="58" t="s">
        <v>5561</v>
      </c>
      <c r="D450" s="59"/>
      <c r="E450" s="60"/>
      <c r="F450" s="60"/>
      <c r="G450" s="101" t="str">
        <f>+G447+G448</f>
        <v>#DIV/0!</v>
      </c>
    </row>
    <row r="451">
      <c r="B451" s="19"/>
      <c r="C451" s="20"/>
      <c r="D451" s="21"/>
      <c r="E451" s="21"/>
      <c r="F451" s="21"/>
      <c r="G451" s="102"/>
    </row>
    <row r="452">
      <c r="B452" s="19"/>
      <c r="C452" s="20"/>
      <c r="D452" s="21"/>
      <c r="E452" s="21"/>
      <c r="F452" s="21"/>
      <c r="G452" s="102"/>
    </row>
    <row r="453">
      <c r="B453" s="19"/>
      <c r="C453" s="20"/>
      <c r="D453" s="21"/>
      <c r="E453" s="21"/>
      <c r="F453" s="21"/>
      <c r="G453" s="102"/>
    </row>
    <row r="454">
      <c r="B454" s="19"/>
      <c r="C454" s="20"/>
      <c r="D454" s="21"/>
      <c r="E454" s="21"/>
      <c r="F454" s="21"/>
      <c r="G454" s="102"/>
    </row>
    <row r="455">
      <c r="B455" s="19"/>
      <c r="C455" s="20"/>
      <c r="D455" s="21"/>
      <c r="E455" s="21"/>
      <c r="F455" s="21"/>
      <c r="G455" s="102"/>
    </row>
    <row r="456">
      <c r="B456" s="19"/>
      <c r="C456" s="20"/>
      <c r="D456" s="21"/>
      <c r="E456" s="21"/>
      <c r="F456" s="21"/>
      <c r="G456" s="102"/>
    </row>
    <row r="457">
      <c r="B457" s="19"/>
      <c r="C457" s="20"/>
      <c r="D457" s="21"/>
      <c r="E457" s="21"/>
      <c r="F457" s="21"/>
      <c r="G457" s="102"/>
    </row>
    <row r="458">
      <c r="B458" s="19"/>
      <c r="C458" s="20"/>
      <c r="D458" s="21"/>
      <c r="E458" s="21"/>
      <c r="F458" s="21"/>
      <c r="G458" s="102"/>
    </row>
    <row r="459">
      <c r="B459" s="19"/>
      <c r="C459" s="20"/>
      <c r="D459" s="21"/>
      <c r="E459" s="21"/>
      <c r="F459" s="21"/>
      <c r="G459" s="102"/>
    </row>
    <row r="460">
      <c r="B460" s="19"/>
      <c r="C460" s="20"/>
      <c r="D460" s="21"/>
      <c r="E460" s="21"/>
      <c r="F460" s="21"/>
      <c r="G460" s="102"/>
    </row>
    <row r="461">
      <c r="B461" s="19"/>
      <c r="C461" s="20"/>
      <c r="D461" s="21"/>
      <c r="E461" s="21"/>
      <c r="F461" s="21"/>
      <c r="G461" s="102"/>
    </row>
    <row r="462">
      <c r="B462" s="19"/>
      <c r="C462" s="20"/>
      <c r="D462" s="21"/>
      <c r="E462" s="21"/>
      <c r="F462" s="21"/>
      <c r="G462" s="102"/>
    </row>
    <row r="463">
      <c r="B463" s="19"/>
      <c r="C463" s="20"/>
      <c r="D463" s="21"/>
      <c r="E463" s="21"/>
      <c r="F463" s="21"/>
      <c r="G463" s="102"/>
    </row>
    <row r="464">
      <c r="B464" s="19"/>
      <c r="C464" s="20"/>
      <c r="D464" s="21"/>
      <c r="E464" s="21"/>
      <c r="F464" s="21"/>
      <c r="G464" s="102"/>
    </row>
    <row r="465">
      <c r="B465" s="19"/>
      <c r="C465" s="20"/>
      <c r="D465" s="21"/>
      <c r="E465" s="21"/>
      <c r="F465" s="21"/>
      <c r="G465" s="102"/>
    </row>
    <row r="466">
      <c r="B466" s="19"/>
      <c r="C466" s="20"/>
      <c r="D466" s="21"/>
      <c r="E466" s="21"/>
      <c r="F466" s="21"/>
      <c r="G466" s="102"/>
    </row>
    <row r="467">
      <c r="B467" s="19"/>
      <c r="C467" s="20"/>
      <c r="D467" s="21"/>
      <c r="E467" s="21"/>
      <c r="F467" s="21"/>
      <c r="G467" s="102"/>
    </row>
    <row r="468">
      <c r="B468" s="19"/>
      <c r="C468" s="20"/>
      <c r="D468" s="21"/>
      <c r="E468" s="21"/>
      <c r="F468" s="21"/>
      <c r="G468" s="102"/>
    </row>
    <row r="469">
      <c r="B469" s="19"/>
      <c r="C469" s="20"/>
      <c r="D469" s="21"/>
      <c r="E469" s="21"/>
      <c r="F469" s="21"/>
      <c r="G469" s="102"/>
    </row>
    <row r="470">
      <c r="B470" s="19"/>
      <c r="C470" s="20"/>
      <c r="D470" s="21"/>
      <c r="E470" s="21"/>
      <c r="F470" s="21"/>
      <c r="G470" s="102"/>
    </row>
    <row r="471">
      <c r="B471" s="19"/>
      <c r="C471" s="20"/>
      <c r="D471" s="21"/>
      <c r="E471" s="21"/>
      <c r="F471" s="21"/>
      <c r="G471" s="102"/>
    </row>
    <row r="472">
      <c r="B472" s="19"/>
      <c r="C472" s="20"/>
      <c r="D472" s="21"/>
      <c r="E472" s="21"/>
      <c r="F472" s="21"/>
      <c r="G472" s="102"/>
    </row>
    <row r="473">
      <c r="B473" s="19"/>
      <c r="C473" s="20"/>
      <c r="D473" s="21"/>
      <c r="E473" s="21"/>
      <c r="F473" s="21"/>
      <c r="G473" s="102"/>
    </row>
    <row r="474">
      <c r="B474" s="19"/>
      <c r="C474" s="20"/>
      <c r="D474" s="21"/>
      <c r="E474" s="21"/>
      <c r="F474" s="21"/>
      <c r="G474" s="102"/>
    </row>
    <row r="475">
      <c r="B475" s="19"/>
      <c r="C475" s="20"/>
      <c r="D475" s="21"/>
      <c r="E475" s="21"/>
      <c r="F475" s="21"/>
      <c r="G475" s="102"/>
    </row>
    <row r="476">
      <c r="B476" s="19"/>
      <c r="C476" s="20"/>
      <c r="D476" s="21"/>
      <c r="E476" s="21"/>
      <c r="F476" s="21"/>
      <c r="G476" s="102"/>
    </row>
    <row r="477">
      <c r="B477" s="19"/>
      <c r="C477" s="20"/>
      <c r="D477" s="21"/>
      <c r="E477" s="21"/>
      <c r="F477" s="21"/>
      <c r="G477" s="102"/>
    </row>
    <row r="478">
      <c r="B478" s="19"/>
      <c r="C478" s="20"/>
      <c r="D478" s="21"/>
      <c r="E478" s="21"/>
      <c r="F478" s="21"/>
      <c r="G478" s="102"/>
    </row>
    <row r="479">
      <c r="B479" s="19"/>
      <c r="C479" s="20"/>
      <c r="D479" s="21"/>
      <c r="E479" s="21"/>
      <c r="F479" s="21"/>
      <c r="G479" s="102"/>
    </row>
    <row r="480">
      <c r="B480" s="19"/>
      <c r="C480" s="20"/>
      <c r="D480" s="21"/>
      <c r="E480" s="21"/>
      <c r="F480" s="21"/>
      <c r="G480" s="102"/>
    </row>
    <row r="481">
      <c r="B481" s="19"/>
      <c r="C481" s="20"/>
      <c r="D481" s="21"/>
      <c r="E481" s="21"/>
      <c r="F481" s="21"/>
      <c r="G481" s="102"/>
    </row>
    <row r="482">
      <c r="B482" s="19"/>
      <c r="C482" s="20"/>
      <c r="D482" s="21"/>
      <c r="E482" s="21"/>
      <c r="F482" s="21"/>
      <c r="G482" s="102"/>
    </row>
    <row r="483">
      <c r="B483" s="19"/>
      <c r="C483" s="20"/>
      <c r="D483" s="21"/>
      <c r="E483" s="21"/>
      <c r="F483" s="21"/>
      <c r="G483" s="102"/>
    </row>
    <row r="484">
      <c r="B484" s="19"/>
      <c r="C484" s="20"/>
      <c r="D484" s="21"/>
      <c r="E484" s="21"/>
      <c r="F484" s="21"/>
      <c r="G484" s="102"/>
    </row>
    <row r="485">
      <c r="B485" s="19"/>
      <c r="C485" s="20"/>
      <c r="D485" s="21"/>
      <c r="E485" s="21"/>
      <c r="F485" s="21"/>
      <c r="G485" s="102"/>
    </row>
    <row r="486">
      <c r="B486" s="19"/>
      <c r="C486" s="20"/>
      <c r="D486" s="21"/>
      <c r="E486" s="21"/>
      <c r="F486" s="21"/>
      <c r="G486" s="102"/>
    </row>
    <row r="487">
      <c r="B487" s="19"/>
      <c r="C487" s="20"/>
      <c r="D487" s="21"/>
      <c r="E487" s="21"/>
      <c r="F487" s="21"/>
      <c r="G487" s="102"/>
    </row>
    <row r="488">
      <c r="B488" s="19"/>
      <c r="C488" s="20"/>
      <c r="D488" s="21"/>
      <c r="E488" s="21"/>
      <c r="F488" s="21"/>
      <c r="G488" s="102"/>
    </row>
    <row r="489">
      <c r="B489" s="19"/>
      <c r="C489" s="20"/>
      <c r="D489" s="21"/>
      <c r="E489" s="21"/>
      <c r="F489" s="21"/>
      <c r="G489" s="102"/>
    </row>
    <row r="490">
      <c r="B490" s="19"/>
      <c r="C490" s="20"/>
      <c r="D490" s="21"/>
      <c r="E490" s="21"/>
      <c r="F490" s="21"/>
      <c r="G490" s="102"/>
    </row>
    <row r="491">
      <c r="B491" s="19"/>
      <c r="C491" s="20"/>
      <c r="D491" s="21"/>
      <c r="E491" s="21"/>
      <c r="F491" s="21"/>
      <c r="G491" s="102"/>
    </row>
    <row r="492">
      <c r="B492" s="19"/>
      <c r="C492" s="20"/>
      <c r="D492" s="21"/>
      <c r="E492" s="21"/>
      <c r="F492" s="21"/>
      <c r="G492" s="102"/>
    </row>
    <row r="493">
      <c r="B493" s="19"/>
      <c r="C493" s="20"/>
      <c r="D493" s="21"/>
      <c r="E493" s="21"/>
      <c r="F493" s="21"/>
      <c r="G493" s="102"/>
    </row>
    <row r="494">
      <c r="B494" s="19"/>
      <c r="C494" s="20"/>
      <c r="D494" s="21"/>
      <c r="E494" s="21"/>
      <c r="F494" s="21"/>
      <c r="G494" s="102"/>
    </row>
    <row r="495">
      <c r="B495" s="19"/>
      <c r="C495" s="20"/>
      <c r="D495" s="21"/>
      <c r="E495" s="21"/>
      <c r="F495" s="21"/>
      <c r="G495" s="102"/>
    </row>
    <row r="496">
      <c r="B496" s="19"/>
      <c r="C496" s="20"/>
      <c r="D496" s="21"/>
      <c r="E496" s="21"/>
      <c r="F496" s="21"/>
      <c r="G496" s="102"/>
    </row>
    <row r="497">
      <c r="B497" s="19"/>
      <c r="C497" s="20"/>
      <c r="D497" s="21"/>
      <c r="E497" s="21"/>
      <c r="F497" s="21"/>
      <c r="G497" s="102"/>
    </row>
    <row r="498">
      <c r="B498" s="19"/>
      <c r="C498" s="20"/>
      <c r="D498" s="21"/>
      <c r="E498" s="21"/>
      <c r="F498" s="21"/>
      <c r="G498" s="102"/>
    </row>
    <row r="499">
      <c r="B499" s="19"/>
      <c r="C499" s="20"/>
      <c r="D499" s="21"/>
      <c r="E499" s="21"/>
      <c r="F499" s="21"/>
      <c r="G499" s="102"/>
    </row>
    <row r="500">
      <c r="B500" s="19"/>
      <c r="C500" s="20"/>
      <c r="D500" s="21"/>
      <c r="E500" s="21"/>
      <c r="F500" s="21"/>
      <c r="G500" s="102"/>
    </row>
    <row r="501">
      <c r="B501" s="19"/>
      <c r="C501" s="20"/>
      <c r="D501" s="21"/>
      <c r="E501" s="21"/>
      <c r="F501" s="21"/>
      <c r="G501" s="102"/>
    </row>
    <row r="502">
      <c r="B502" s="19"/>
      <c r="C502" s="20"/>
      <c r="D502" s="21"/>
      <c r="E502" s="21"/>
      <c r="F502" s="21"/>
      <c r="G502" s="102"/>
    </row>
    <row r="503">
      <c r="B503" s="19"/>
      <c r="C503" s="20"/>
      <c r="D503" s="21"/>
      <c r="E503" s="21"/>
      <c r="F503" s="21"/>
      <c r="G503" s="102"/>
    </row>
    <row r="504">
      <c r="B504" s="19"/>
      <c r="C504" s="20"/>
      <c r="D504" s="21"/>
      <c r="E504" s="21"/>
      <c r="F504" s="21"/>
      <c r="G504" s="102"/>
    </row>
    <row r="505">
      <c r="B505" s="19"/>
      <c r="C505" s="20"/>
      <c r="D505" s="21"/>
      <c r="E505" s="21"/>
      <c r="F505" s="21"/>
      <c r="G505" s="102"/>
    </row>
    <row r="506">
      <c r="B506" s="19"/>
      <c r="C506" s="20"/>
      <c r="D506" s="21"/>
      <c r="E506" s="21"/>
      <c r="F506" s="21"/>
      <c r="G506" s="102"/>
    </row>
    <row r="507">
      <c r="B507" s="19"/>
      <c r="C507" s="20"/>
      <c r="D507" s="21"/>
      <c r="E507" s="21"/>
      <c r="F507" s="21"/>
      <c r="G507" s="102"/>
    </row>
    <row r="508">
      <c r="B508" s="19"/>
      <c r="C508" s="20"/>
      <c r="D508" s="21"/>
      <c r="E508" s="21"/>
      <c r="F508" s="21"/>
      <c r="G508" s="102"/>
    </row>
    <row r="509">
      <c r="B509" s="19"/>
      <c r="C509" s="20"/>
      <c r="D509" s="21"/>
      <c r="E509" s="21"/>
      <c r="F509" s="21"/>
      <c r="G509" s="102"/>
    </row>
    <row r="510">
      <c r="B510" s="19"/>
      <c r="C510" s="20"/>
      <c r="D510" s="21"/>
      <c r="E510" s="21"/>
      <c r="F510" s="21"/>
      <c r="G510" s="102"/>
    </row>
    <row r="511">
      <c r="B511" s="19"/>
      <c r="C511" s="20"/>
      <c r="D511" s="21"/>
      <c r="E511" s="21"/>
      <c r="F511" s="21"/>
      <c r="G511" s="102"/>
    </row>
    <row r="512">
      <c r="B512" s="19"/>
      <c r="C512" s="20"/>
      <c r="D512" s="21"/>
      <c r="E512" s="21"/>
      <c r="F512" s="21"/>
      <c r="G512" s="102"/>
    </row>
    <row r="513">
      <c r="B513" s="19"/>
      <c r="C513" s="20"/>
      <c r="D513" s="21"/>
      <c r="E513" s="21"/>
      <c r="F513" s="21"/>
      <c r="G513" s="102"/>
    </row>
    <row r="514">
      <c r="B514" s="19"/>
      <c r="C514" s="20"/>
      <c r="D514" s="21"/>
      <c r="E514" s="21"/>
      <c r="F514" s="21"/>
      <c r="G514" s="102"/>
    </row>
    <row r="515">
      <c r="B515" s="19"/>
      <c r="C515" s="20"/>
      <c r="D515" s="21"/>
      <c r="E515" s="21"/>
      <c r="F515" s="21"/>
      <c r="G515" s="102"/>
    </row>
    <row r="516">
      <c r="B516" s="19"/>
      <c r="C516" s="20"/>
      <c r="D516" s="21"/>
      <c r="E516" s="21"/>
      <c r="F516" s="21"/>
      <c r="G516" s="102"/>
    </row>
    <row r="517">
      <c r="B517" s="19"/>
      <c r="C517" s="20"/>
      <c r="D517" s="21"/>
      <c r="E517" s="21"/>
      <c r="F517" s="21"/>
      <c r="G517" s="102"/>
    </row>
    <row r="518">
      <c r="B518" s="19"/>
      <c r="C518" s="20"/>
      <c r="D518" s="21"/>
      <c r="E518" s="21"/>
      <c r="F518" s="21"/>
      <c r="G518" s="102"/>
    </row>
    <row r="519">
      <c r="B519" s="19"/>
      <c r="C519" s="20"/>
      <c r="D519" s="21"/>
      <c r="E519" s="21"/>
      <c r="F519" s="21"/>
      <c r="G519" s="102"/>
    </row>
    <row r="520">
      <c r="B520" s="19"/>
      <c r="C520" s="20"/>
      <c r="D520" s="21"/>
      <c r="E520" s="21"/>
      <c r="F520" s="21"/>
      <c r="G520" s="102"/>
    </row>
    <row r="521">
      <c r="B521" s="19"/>
      <c r="C521" s="20"/>
      <c r="D521" s="21"/>
      <c r="E521" s="21"/>
      <c r="F521" s="21"/>
      <c r="G521" s="102"/>
    </row>
    <row r="522">
      <c r="B522" s="19"/>
      <c r="C522" s="20"/>
      <c r="D522" s="21"/>
      <c r="E522" s="21"/>
      <c r="F522" s="21"/>
      <c r="G522" s="102"/>
    </row>
    <row r="523">
      <c r="B523" s="19"/>
      <c r="C523" s="20"/>
      <c r="D523" s="21"/>
      <c r="E523" s="21"/>
      <c r="F523" s="21"/>
      <c r="G523" s="102"/>
    </row>
    <row r="524">
      <c r="B524" s="19"/>
      <c r="C524" s="20"/>
      <c r="D524" s="21"/>
      <c r="E524" s="21"/>
      <c r="F524" s="21"/>
      <c r="G524" s="102"/>
    </row>
    <row r="525">
      <c r="B525" s="19"/>
      <c r="C525" s="20"/>
      <c r="D525" s="21"/>
      <c r="E525" s="21"/>
      <c r="F525" s="21"/>
      <c r="G525" s="102"/>
    </row>
    <row r="526">
      <c r="B526" s="19"/>
      <c r="C526" s="20"/>
      <c r="D526" s="21"/>
      <c r="E526" s="21"/>
      <c r="F526" s="21"/>
      <c r="G526" s="102"/>
    </row>
    <row r="527">
      <c r="B527" s="19"/>
      <c r="C527" s="20"/>
      <c r="D527" s="21"/>
      <c r="E527" s="21"/>
      <c r="F527" s="21"/>
      <c r="G527" s="102"/>
    </row>
    <row r="528">
      <c r="B528" s="19"/>
      <c r="C528" s="20"/>
      <c r="D528" s="21"/>
      <c r="E528" s="21"/>
      <c r="F528" s="21"/>
      <c r="G528" s="102"/>
    </row>
    <row r="529">
      <c r="B529" s="19"/>
      <c r="C529" s="20"/>
      <c r="D529" s="21"/>
      <c r="E529" s="21"/>
      <c r="F529" s="21"/>
      <c r="G529" s="102"/>
    </row>
    <row r="530">
      <c r="B530" s="19"/>
      <c r="C530" s="20"/>
      <c r="D530" s="21"/>
      <c r="E530" s="21"/>
      <c r="F530" s="21"/>
      <c r="G530" s="102"/>
    </row>
    <row r="531">
      <c r="B531" s="19"/>
      <c r="C531" s="20"/>
      <c r="D531" s="21"/>
      <c r="E531" s="21"/>
      <c r="F531" s="21"/>
      <c r="G531" s="102"/>
    </row>
    <row r="532">
      <c r="B532" s="19"/>
      <c r="C532" s="20"/>
      <c r="D532" s="21"/>
      <c r="E532" s="21"/>
      <c r="F532" s="21"/>
      <c r="G532" s="102"/>
    </row>
    <row r="533">
      <c r="B533" s="19"/>
      <c r="C533" s="20"/>
      <c r="D533" s="21"/>
      <c r="E533" s="21"/>
      <c r="F533" s="21"/>
      <c r="G533" s="102"/>
    </row>
    <row r="534">
      <c r="B534" s="19"/>
      <c r="C534" s="20"/>
      <c r="D534" s="21"/>
      <c r="E534" s="21"/>
      <c r="F534" s="21"/>
      <c r="G534" s="102"/>
    </row>
    <row r="535">
      <c r="B535" s="19"/>
      <c r="C535" s="20"/>
      <c r="D535" s="21"/>
      <c r="E535" s="21"/>
      <c r="F535" s="21"/>
      <c r="G535" s="102"/>
    </row>
    <row r="536">
      <c r="B536" s="19"/>
      <c r="C536" s="20"/>
      <c r="D536" s="21"/>
      <c r="E536" s="21"/>
      <c r="F536" s="21"/>
      <c r="G536" s="102"/>
    </row>
    <row r="537">
      <c r="B537" s="19"/>
      <c r="C537" s="20"/>
      <c r="D537" s="21"/>
      <c r="E537" s="21"/>
      <c r="F537" s="21"/>
      <c r="G537" s="102"/>
    </row>
    <row r="538">
      <c r="B538" s="19"/>
      <c r="C538" s="20"/>
      <c r="D538" s="21"/>
      <c r="E538" s="21"/>
      <c r="F538" s="21"/>
      <c r="G538" s="102"/>
    </row>
    <row r="539">
      <c r="B539" s="19"/>
      <c r="C539" s="20"/>
      <c r="D539" s="21"/>
      <c r="E539" s="21"/>
      <c r="F539" s="21"/>
      <c r="G539" s="102"/>
    </row>
    <row r="540">
      <c r="B540" s="19"/>
      <c r="C540" s="20"/>
      <c r="D540" s="21"/>
      <c r="E540" s="21"/>
      <c r="F540" s="21"/>
      <c r="G540" s="102"/>
    </row>
    <row r="541">
      <c r="B541" s="19"/>
      <c r="C541" s="20"/>
      <c r="D541" s="21"/>
      <c r="E541" s="21"/>
      <c r="F541" s="21"/>
      <c r="G541" s="102"/>
    </row>
    <row r="542">
      <c r="B542" s="19"/>
      <c r="C542" s="20"/>
      <c r="D542" s="21"/>
      <c r="E542" s="21"/>
      <c r="F542" s="21"/>
      <c r="G542" s="102"/>
    </row>
    <row r="543">
      <c r="B543" s="19"/>
      <c r="C543" s="20"/>
      <c r="D543" s="21"/>
      <c r="E543" s="21"/>
      <c r="F543" s="21"/>
      <c r="G543" s="102"/>
    </row>
    <row r="544">
      <c r="B544" s="19"/>
      <c r="C544" s="20"/>
      <c r="D544" s="21"/>
      <c r="E544" s="21"/>
      <c r="F544" s="21"/>
      <c r="G544" s="102"/>
    </row>
    <row r="545">
      <c r="B545" s="19"/>
      <c r="C545" s="20"/>
      <c r="D545" s="21"/>
      <c r="E545" s="21"/>
      <c r="F545" s="21"/>
      <c r="G545" s="102"/>
    </row>
    <row r="546">
      <c r="B546" s="19"/>
      <c r="C546" s="20"/>
      <c r="D546" s="21"/>
      <c r="E546" s="21"/>
      <c r="F546" s="21"/>
      <c r="G546" s="102"/>
    </row>
    <row r="547">
      <c r="B547" s="19"/>
      <c r="C547" s="20"/>
      <c r="D547" s="21"/>
      <c r="E547" s="21"/>
      <c r="F547" s="21"/>
      <c r="G547" s="102"/>
    </row>
    <row r="548">
      <c r="B548" s="19"/>
      <c r="C548" s="20"/>
      <c r="D548" s="21"/>
      <c r="E548" s="21"/>
      <c r="F548" s="21"/>
      <c r="G548" s="102"/>
    </row>
    <row r="549">
      <c r="B549" s="19"/>
      <c r="C549" s="20"/>
      <c r="D549" s="21"/>
      <c r="E549" s="21"/>
      <c r="F549" s="21"/>
      <c r="G549" s="102"/>
    </row>
    <row r="550">
      <c r="B550" s="19"/>
      <c r="C550" s="20"/>
      <c r="D550" s="21"/>
      <c r="E550" s="21"/>
      <c r="F550" s="21"/>
      <c r="G550" s="102"/>
    </row>
    <row r="551">
      <c r="B551" s="19"/>
      <c r="C551" s="20"/>
      <c r="D551" s="21"/>
      <c r="E551" s="21"/>
      <c r="F551" s="21"/>
      <c r="G551" s="102"/>
    </row>
    <row r="552">
      <c r="B552" s="19"/>
      <c r="C552" s="20"/>
      <c r="D552" s="21"/>
      <c r="E552" s="21"/>
      <c r="F552" s="21"/>
      <c r="G552" s="102"/>
    </row>
    <row r="553">
      <c r="B553" s="19"/>
      <c r="C553" s="20"/>
      <c r="D553" s="21"/>
      <c r="E553" s="21"/>
      <c r="F553" s="21"/>
      <c r="G553" s="102"/>
    </row>
    <row r="554">
      <c r="B554" s="19"/>
      <c r="C554" s="20"/>
      <c r="D554" s="21"/>
      <c r="E554" s="21"/>
      <c r="F554" s="21"/>
      <c r="G554" s="102"/>
    </row>
    <row r="555">
      <c r="B555" s="19"/>
      <c r="C555" s="20"/>
      <c r="D555" s="21"/>
      <c r="E555" s="21"/>
      <c r="F555" s="21"/>
      <c r="G555" s="102"/>
    </row>
    <row r="556">
      <c r="B556" s="19"/>
      <c r="C556" s="20"/>
      <c r="D556" s="21"/>
      <c r="E556" s="21"/>
      <c r="F556" s="21"/>
      <c r="G556" s="102"/>
    </row>
    <row r="557">
      <c r="B557" s="19"/>
      <c r="C557" s="20"/>
      <c r="D557" s="21"/>
      <c r="E557" s="21"/>
      <c r="F557" s="21"/>
      <c r="G557" s="102"/>
    </row>
    <row r="558">
      <c r="B558" s="19"/>
      <c r="C558" s="20"/>
      <c r="D558" s="21"/>
      <c r="E558" s="21"/>
      <c r="F558" s="21"/>
      <c r="G558" s="102"/>
    </row>
    <row r="559">
      <c r="B559" s="19"/>
      <c r="C559" s="20"/>
      <c r="D559" s="21"/>
      <c r="E559" s="21"/>
      <c r="F559" s="21"/>
      <c r="G559" s="102"/>
    </row>
    <row r="560">
      <c r="B560" s="19"/>
      <c r="C560" s="20"/>
      <c r="D560" s="21"/>
      <c r="E560" s="21"/>
      <c r="F560" s="21"/>
      <c r="G560" s="102"/>
    </row>
    <row r="561">
      <c r="B561" s="19"/>
      <c r="C561" s="20"/>
      <c r="D561" s="21"/>
      <c r="E561" s="21"/>
      <c r="F561" s="21"/>
      <c r="G561" s="102"/>
    </row>
    <row r="562">
      <c r="B562" s="19"/>
      <c r="C562" s="20"/>
      <c r="D562" s="21"/>
      <c r="E562" s="21"/>
      <c r="F562" s="21"/>
      <c r="G562" s="102"/>
    </row>
    <row r="563">
      <c r="B563" s="19"/>
      <c r="C563" s="20"/>
      <c r="D563" s="21"/>
      <c r="E563" s="21"/>
      <c r="F563" s="21"/>
      <c r="G563" s="102"/>
    </row>
    <row r="564">
      <c r="B564" s="19"/>
      <c r="C564" s="20"/>
      <c r="D564" s="21"/>
      <c r="E564" s="21"/>
      <c r="F564" s="21"/>
      <c r="G564" s="102"/>
    </row>
    <row r="565">
      <c r="B565" s="19"/>
      <c r="C565" s="20"/>
      <c r="D565" s="21"/>
      <c r="E565" s="21"/>
      <c r="F565" s="21"/>
      <c r="G565" s="102"/>
    </row>
    <row r="566">
      <c r="B566" s="19"/>
      <c r="C566" s="20"/>
      <c r="D566" s="21"/>
      <c r="E566" s="21"/>
      <c r="F566" s="21"/>
      <c r="G566" s="102"/>
    </row>
    <row r="567">
      <c r="B567" s="19"/>
      <c r="C567" s="20"/>
      <c r="D567" s="21"/>
      <c r="E567" s="21"/>
      <c r="F567" s="21"/>
      <c r="G567" s="102"/>
    </row>
    <row r="568">
      <c r="B568" s="19"/>
      <c r="C568" s="20"/>
      <c r="D568" s="21"/>
      <c r="E568" s="21"/>
      <c r="F568" s="21"/>
      <c r="G568" s="102"/>
    </row>
    <row r="569">
      <c r="B569" s="19"/>
      <c r="C569" s="20"/>
      <c r="D569" s="21"/>
      <c r="E569" s="21"/>
      <c r="F569" s="21"/>
      <c r="G569" s="102"/>
    </row>
    <row r="570">
      <c r="B570" s="19"/>
      <c r="C570" s="20"/>
      <c r="D570" s="21"/>
      <c r="E570" s="21"/>
      <c r="F570" s="21"/>
      <c r="G570" s="102"/>
    </row>
    <row r="571">
      <c r="B571" s="19"/>
      <c r="C571" s="20"/>
      <c r="D571" s="21"/>
      <c r="E571" s="21"/>
      <c r="F571" s="21"/>
      <c r="G571" s="102"/>
    </row>
    <row r="572">
      <c r="B572" s="19"/>
      <c r="C572" s="20"/>
      <c r="D572" s="21"/>
      <c r="E572" s="21"/>
      <c r="F572" s="21"/>
      <c r="G572" s="102"/>
    </row>
    <row r="573">
      <c r="B573" s="19"/>
      <c r="C573" s="20"/>
      <c r="D573" s="21"/>
      <c r="E573" s="21"/>
      <c r="F573" s="21"/>
      <c r="G573" s="102"/>
    </row>
    <row r="574">
      <c r="B574" s="19"/>
      <c r="C574" s="20"/>
      <c r="D574" s="21"/>
      <c r="E574" s="21"/>
      <c r="F574" s="21"/>
      <c r="G574" s="102"/>
    </row>
    <row r="575">
      <c r="B575" s="19"/>
      <c r="C575" s="20"/>
      <c r="D575" s="21"/>
      <c r="E575" s="21"/>
      <c r="F575" s="21"/>
      <c r="G575" s="102"/>
    </row>
    <row r="576">
      <c r="B576" s="19"/>
      <c r="C576" s="20"/>
      <c r="D576" s="21"/>
      <c r="E576" s="21"/>
      <c r="F576" s="21"/>
      <c r="G576" s="102"/>
    </row>
    <row r="577">
      <c r="B577" s="19"/>
      <c r="C577" s="20"/>
      <c r="D577" s="21"/>
      <c r="E577" s="21"/>
      <c r="F577" s="21"/>
      <c r="G577" s="102"/>
    </row>
    <row r="578">
      <c r="B578" s="19"/>
      <c r="C578" s="20"/>
      <c r="D578" s="21"/>
      <c r="E578" s="21"/>
      <c r="F578" s="21"/>
      <c r="G578" s="102"/>
    </row>
    <row r="579">
      <c r="B579" s="19"/>
      <c r="C579" s="20"/>
      <c r="D579" s="21"/>
      <c r="E579" s="21"/>
      <c r="F579" s="21"/>
      <c r="G579" s="102"/>
    </row>
    <row r="580">
      <c r="B580" s="19"/>
      <c r="C580" s="20"/>
      <c r="D580" s="21"/>
      <c r="E580" s="21"/>
      <c r="F580" s="21"/>
      <c r="G580" s="102"/>
    </row>
    <row r="581">
      <c r="B581" s="19"/>
      <c r="C581" s="20"/>
      <c r="D581" s="21"/>
      <c r="E581" s="21"/>
      <c r="F581" s="21"/>
      <c r="G581" s="102"/>
    </row>
    <row r="582">
      <c r="B582" s="19"/>
      <c r="C582" s="20"/>
      <c r="D582" s="21"/>
      <c r="E582" s="21"/>
      <c r="F582" s="21"/>
      <c r="G582" s="102"/>
    </row>
    <row r="583">
      <c r="B583" s="19"/>
      <c r="C583" s="20"/>
      <c r="D583" s="21"/>
      <c r="E583" s="21"/>
      <c r="F583" s="21"/>
      <c r="G583" s="102"/>
    </row>
    <row r="584">
      <c r="B584" s="19"/>
      <c r="C584" s="20"/>
      <c r="D584" s="21"/>
      <c r="E584" s="21"/>
      <c r="F584" s="21"/>
      <c r="G584" s="102"/>
    </row>
    <row r="585">
      <c r="B585" s="19"/>
      <c r="C585" s="20"/>
      <c r="D585" s="21"/>
      <c r="E585" s="21"/>
      <c r="F585" s="21"/>
      <c r="G585" s="102"/>
    </row>
    <row r="586">
      <c r="B586" s="19"/>
      <c r="C586" s="20"/>
      <c r="D586" s="21"/>
      <c r="E586" s="21"/>
      <c r="F586" s="21"/>
      <c r="G586" s="102"/>
    </row>
    <row r="587">
      <c r="B587" s="19"/>
      <c r="C587" s="20"/>
      <c r="D587" s="21"/>
      <c r="E587" s="21"/>
      <c r="F587" s="21"/>
      <c r="G587" s="102"/>
    </row>
    <row r="588">
      <c r="B588" s="19"/>
      <c r="C588" s="20"/>
      <c r="D588" s="21"/>
      <c r="E588" s="21"/>
      <c r="F588" s="21"/>
      <c r="G588" s="102"/>
    </row>
    <row r="589">
      <c r="B589" s="19"/>
      <c r="C589" s="20"/>
      <c r="D589" s="21"/>
      <c r="E589" s="21"/>
      <c r="F589" s="21"/>
      <c r="G589" s="102"/>
    </row>
    <row r="590">
      <c r="B590" s="19"/>
      <c r="C590" s="20"/>
      <c r="D590" s="21"/>
      <c r="E590" s="21"/>
      <c r="F590" s="21"/>
      <c r="G590" s="102"/>
    </row>
    <row r="591">
      <c r="B591" s="19"/>
      <c r="C591" s="20"/>
      <c r="D591" s="21"/>
      <c r="E591" s="21"/>
      <c r="F591" s="21"/>
      <c r="G591" s="102"/>
    </row>
    <row r="592">
      <c r="B592" s="19"/>
      <c r="C592" s="20"/>
      <c r="D592" s="21"/>
      <c r="E592" s="21"/>
      <c r="F592" s="21"/>
      <c r="G592" s="102"/>
    </row>
    <row r="593">
      <c r="B593" s="19"/>
      <c r="C593" s="20"/>
      <c r="D593" s="21"/>
      <c r="E593" s="21"/>
      <c r="F593" s="21"/>
      <c r="G593" s="102"/>
    </row>
    <row r="594">
      <c r="B594" s="19"/>
      <c r="C594" s="20"/>
      <c r="D594" s="21"/>
      <c r="E594" s="21"/>
      <c r="F594" s="21"/>
      <c r="G594" s="102"/>
    </row>
    <row r="595">
      <c r="B595" s="19"/>
      <c r="C595" s="20"/>
      <c r="D595" s="21"/>
      <c r="E595" s="21"/>
      <c r="F595" s="21"/>
      <c r="G595" s="102"/>
    </row>
    <row r="596">
      <c r="B596" s="19"/>
      <c r="C596" s="20"/>
      <c r="D596" s="21"/>
      <c r="E596" s="21"/>
      <c r="F596" s="21"/>
      <c r="G596" s="102"/>
    </row>
    <row r="597">
      <c r="B597" s="19"/>
      <c r="C597" s="20"/>
      <c r="D597" s="21"/>
      <c r="E597" s="21"/>
      <c r="F597" s="21"/>
      <c r="G597" s="102"/>
    </row>
    <row r="598">
      <c r="B598" s="19"/>
      <c r="C598" s="20"/>
      <c r="D598" s="21"/>
      <c r="E598" s="21"/>
      <c r="F598" s="21"/>
      <c r="G598" s="102"/>
    </row>
    <row r="599">
      <c r="B599" s="19"/>
      <c r="C599" s="20"/>
      <c r="D599" s="21"/>
      <c r="E599" s="21"/>
      <c r="F599" s="21"/>
      <c r="G599" s="102"/>
    </row>
    <row r="600">
      <c r="B600" s="19"/>
      <c r="C600" s="20"/>
      <c r="D600" s="21"/>
      <c r="E600" s="21"/>
      <c r="F600" s="21"/>
      <c r="G600" s="102"/>
    </row>
    <row r="601">
      <c r="B601" s="19"/>
      <c r="C601" s="20"/>
      <c r="D601" s="21"/>
      <c r="E601" s="21"/>
      <c r="F601" s="21"/>
      <c r="G601" s="102"/>
    </row>
    <row r="602">
      <c r="B602" s="19"/>
      <c r="C602" s="20"/>
      <c r="D602" s="21"/>
      <c r="E602" s="21"/>
      <c r="F602" s="21"/>
      <c r="G602" s="102"/>
    </row>
    <row r="603">
      <c r="B603" s="19"/>
      <c r="C603" s="20"/>
      <c r="D603" s="21"/>
      <c r="E603" s="21"/>
      <c r="F603" s="21"/>
      <c r="G603" s="102"/>
    </row>
    <row r="604">
      <c r="B604" s="19"/>
      <c r="C604" s="20"/>
      <c r="D604" s="21"/>
      <c r="E604" s="21"/>
      <c r="F604" s="21"/>
      <c r="G604" s="102"/>
    </row>
    <row r="605">
      <c r="B605" s="19"/>
      <c r="C605" s="20"/>
      <c r="D605" s="21"/>
      <c r="E605" s="21"/>
      <c r="F605" s="21"/>
      <c r="G605" s="102"/>
    </row>
    <row r="606">
      <c r="B606" s="19"/>
      <c r="C606" s="20"/>
      <c r="D606" s="21"/>
      <c r="E606" s="21"/>
      <c r="F606" s="21"/>
      <c r="G606" s="102"/>
    </row>
    <row r="607">
      <c r="B607" s="19"/>
      <c r="C607" s="20"/>
      <c r="D607" s="21"/>
      <c r="E607" s="21"/>
      <c r="F607" s="21"/>
      <c r="G607" s="102"/>
    </row>
    <row r="608">
      <c r="B608" s="19"/>
      <c r="C608" s="20"/>
      <c r="D608" s="21"/>
      <c r="E608" s="21"/>
      <c r="F608" s="21"/>
      <c r="G608" s="102"/>
    </row>
    <row r="609">
      <c r="B609" s="19"/>
      <c r="C609" s="20"/>
      <c r="D609" s="21"/>
      <c r="E609" s="21"/>
      <c r="F609" s="21"/>
      <c r="G609" s="102"/>
    </row>
    <row r="610">
      <c r="B610" s="19"/>
      <c r="C610" s="20"/>
      <c r="D610" s="21"/>
      <c r="E610" s="21"/>
      <c r="F610" s="21"/>
      <c r="G610" s="102"/>
    </row>
    <row r="611">
      <c r="B611" s="19"/>
      <c r="C611" s="20"/>
      <c r="D611" s="21"/>
      <c r="E611" s="21"/>
      <c r="F611" s="21"/>
      <c r="G611" s="102"/>
    </row>
    <row r="612">
      <c r="B612" s="19"/>
      <c r="C612" s="20"/>
      <c r="D612" s="21"/>
      <c r="E612" s="21"/>
      <c r="F612" s="21"/>
      <c r="G612" s="102"/>
    </row>
    <row r="613">
      <c r="B613" s="19"/>
      <c r="C613" s="20"/>
      <c r="D613" s="21"/>
      <c r="E613" s="21"/>
      <c r="F613" s="21"/>
      <c r="G613" s="102"/>
    </row>
    <row r="614">
      <c r="B614" s="19"/>
      <c r="C614" s="20"/>
      <c r="D614" s="21"/>
      <c r="E614" s="21"/>
      <c r="F614" s="21"/>
      <c r="G614" s="102"/>
    </row>
    <row r="615">
      <c r="B615" s="19"/>
      <c r="C615" s="20"/>
      <c r="D615" s="21"/>
      <c r="E615" s="21"/>
      <c r="F615" s="21"/>
      <c r="G615" s="102"/>
    </row>
    <row r="616">
      <c r="B616" s="19"/>
      <c r="C616" s="20"/>
      <c r="D616" s="21"/>
      <c r="E616" s="21"/>
      <c r="F616" s="21"/>
      <c r="G616" s="102"/>
    </row>
    <row r="617">
      <c r="B617" s="19"/>
      <c r="C617" s="20"/>
      <c r="D617" s="21"/>
      <c r="E617" s="21"/>
      <c r="F617" s="21"/>
      <c r="G617" s="102"/>
    </row>
    <row r="618">
      <c r="B618" s="19"/>
      <c r="C618" s="20"/>
      <c r="D618" s="21"/>
      <c r="E618" s="21"/>
      <c r="F618" s="21"/>
      <c r="G618" s="102"/>
    </row>
    <row r="619">
      <c r="B619" s="19"/>
      <c r="C619" s="20"/>
      <c r="D619" s="21"/>
      <c r="E619" s="21"/>
      <c r="F619" s="21"/>
      <c r="G619" s="102"/>
    </row>
    <row r="620">
      <c r="B620" s="19"/>
      <c r="C620" s="20"/>
      <c r="D620" s="21"/>
      <c r="E620" s="21"/>
      <c r="F620" s="21"/>
      <c r="G620" s="102"/>
    </row>
    <row r="621">
      <c r="B621" s="19"/>
      <c r="C621" s="20"/>
      <c r="D621" s="21"/>
      <c r="E621" s="21"/>
      <c r="F621" s="21"/>
      <c r="G621" s="102"/>
    </row>
    <row r="622">
      <c r="B622" s="19"/>
      <c r="C622" s="20"/>
      <c r="D622" s="21"/>
      <c r="E622" s="21"/>
      <c r="F622" s="21"/>
      <c r="G622" s="102"/>
    </row>
    <row r="623">
      <c r="B623" s="19"/>
      <c r="C623" s="20"/>
      <c r="D623" s="21"/>
      <c r="E623" s="21"/>
      <c r="F623" s="21"/>
      <c r="G623" s="102"/>
    </row>
    <row r="624">
      <c r="B624" s="19"/>
      <c r="C624" s="20"/>
      <c r="D624" s="21"/>
      <c r="E624" s="21"/>
      <c r="F624" s="21"/>
      <c r="G624" s="102"/>
    </row>
    <row r="625">
      <c r="B625" s="19"/>
      <c r="C625" s="20"/>
      <c r="D625" s="21"/>
      <c r="E625" s="21"/>
      <c r="F625" s="21"/>
      <c r="G625" s="102"/>
    </row>
    <row r="626">
      <c r="B626" s="19"/>
      <c r="C626" s="20"/>
      <c r="D626" s="21"/>
      <c r="E626" s="21"/>
      <c r="F626" s="21"/>
      <c r="G626" s="102"/>
    </row>
    <row r="627">
      <c r="B627" s="19"/>
      <c r="C627" s="20"/>
      <c r="D627" s="21"/>
      <c r="E627" s="21"/>
      <c r="F627" s="21"/>
      <c r="G627" s="102"/>
    </row>
    <row r="628">
      <c r="B628" s="19"/>
      <c r="C628" s="20"/>
      <c r="D628" s="21"/>
      <c r="E628" s="21"/>
      <c r="F628" s="21"/>
      <c r="G628" s="102"/>
    </row>
    <row r="629">
      <c r="B629" s="19"/>
      <c r="C629" s="20"/>
      <c r="D629" s="21"/>
      <c r="E629" s="21"/>
      <c r="F629" s="21"/>
      <c r="G629" s="102"/>
    </row>
    <row r="630">
      <c r="B630" s="19"/>
      <c r="C630" s="20"/>
      <c r="D630" s="21"/>
      <c r="E630" s="21"/>
      <c r="F630" s="21"/>
      <c r="G630" s="102"/>
    </row>
    <row r="631">
      <c r="B631" s="19"/>
      <c r="C631" s="20"/>
      <c r="D631" s="21"/>
      <c r="E631" s="21"/>
      <c r="F631" s="21"/>
      <c r="G631" s="102"/>
    </row>
    <row r="632">
      <c r="B632" s="19"/>
      <c r="C632" s="20"/>
      <c r="D632" s="21"/>
      <c r="E632" s="21"/>
      <c r="F632" s="21"/>
      <c r="G632" s="102"/>
    </row>
    <row r="633">
      <c r="B633" s="19"/>
      <c r="C633" s="20"/>
      <c r="D633" s="21"/>
      <c r="E633" s="21"/>
      <c r="F633" s="21"/>
      <c r="G633" s="102"/>
    </row>
    <row r="634">
      <c r="B634" s="19"/>
      <c r="C634" s="20"/>
      <c r="D634" s="21"/>
      <c r="E634" s="21"/>
      <c r="F634" s="21"/>
      <c r="G634" s="102"/>
    </row>
    <row r="635">
      <c r="B635" s="19"/>
      <c r="C635" s="20"/>
      <c r="D635" s="21"/>
      <c r="E635" s="21"/>
      <c r="F635" s="21"/>
      <c r="G635" s="102"/>
    </row>
    <row r="636">
      <c r="B636" s="19"/>
      <c r="C636" s="20"/>
      <c r="D636" s="21"/>
      <c r="E636" s="21"/>
      <c r="F636" s="21"/>
      <c r="G636" s="102"/>
    </row>
    <row r="637">
      <c r="B637" s="19"/>
      <c r="C637" s="20"/>
      <c r="D637" s="21"/>
      <c r="E637" s="21"/>
      <c r="F637" s="21"/>
      <c r="G637" s="102"/>
    </row>
    <row r="638">
      <c r="B638" s="19"/>
      <c r="C638" s="20"/>
      <c r="D638" s="21"/>
      <c r="E638" s="21"/>
      <c r="F638" s="21"/>
      <c r="G638" s="102"/>
    </row>
    <row r="639">
      <c r="B639" s="19"/>
      <c r="C639" s="20"/>
      <c r="D639" s="21"/>
      <c r="E639" s="21"/>
      <c r="F639" s="21"/>
      <c r="G639" s="102"/>
    </row>
    <row r="640">
      <c r="B640" s="19"/>
      <c r="C640" s="20"/>
      <c r="D640" s="21"/>
      <c r="E640" s="21"/>
      <c r="F640" s="21"/>
      <c r="G640" s="102"/>
    </row>
    <row r="641">
      <c r="B641" s="19"/>
      <c r="C641" s="20"/>
      <c r="D641" s="21"/>
      <c r="E641" s="21"/>
      <c r="F641" s="21"/>
      <c r="G641" s="102"/>
    </row>
    <row r="642">
      <c r="B642" s="19"/>
      <c r="C642" s="20"/>
      <c r="D642" s="21"/>
      <c r="E642" s="21"/>
      <c r="F642" s="21"/>
      <c r="G642" s="102"/>
    </row>
    <row r="643">
      <c r="B643" s="19"/>
      <c r="C643" s="20"/>
      <c r="D643" s="21"/>
      <c r="E643" s="21"/>
      <c r="F643" s="21"/>
      <c r="G643" s="102"/>
    </row>
    <row r="644">
      <c r="B644" s="19"/>
      <c r="C644" s="20"/>
      <c r="D644" s="21"/>
      <c r="E644" s="21"/>
      <c r="F644" s="21"/>
      <c r="G644" s="102"/>
    </row>
    <row r="645">
      <c r="B645" s="19"/>
      <c r="C645" s="20"/>
      <c r="D645" s="21"/>
      <c r="E645" s="21"/>
      <c r="F645" s="21"/>
      <c r="G645" s="102"/>
    </row>
    <row r="646">
      <c r="B646" s="19"/>
      <c r="C646" s="20"/>
      <c r="D646" s="21"/>
      <c r="E646" s="21"/>
      <c r="F646" s="21"/>
      <c r="G646" s="102"/>
    </row>
    <row r="647">
      <c r="B647" s="19"/>
      <c r="C647" s="20"/>
      <c r="D647" s="21"/>
      <c r="E647" s="21"/>
      <c r="F647" s="21"/>
      <c r="G647" s="102"/>
    </row>
    <row r="648">
      <c r="B648" s="19"/>
      <c r="C648" s="20"/>
      <c r="D648" s="21"/>
      <c r="E648" s="21"/>
      <c r="F648" s="21"/>
      <c r="G648" s="102"/>
    </row>
    <row r="649">
      <c r="B649" s="19"/>
      <c r="C649" s="20"/>
      <c r="D649" s="21"/>
      <c r="E649" s="21"/>
      <c r="F649" s="21"/>
      <c r="G649" s="102"/>
    </row>
    <row r="650">
      <c r="B650" s="19"/>
      <c r="C650" s="20"/>
      <c r="D650" s="21"/>
      <c r="E650" s="21"/>
      <c r="F650" s="21"/>
      <c r="G650" s="102"/>
    </row>
    <row r="651">
      <c r="B651" s="19"/>
      <c r="C651" s="20"/>
      <c r="D651" s="21"/>
      <c r="E651" s="21"/>
      <c r="F651" s="21"/>
      <c r="G651" s="102"/>
    </row>
    <row r="652">
      <c r="B652" s="19"/>
      <c r="C652" s="20"/>
      <c r="D652" s="21"/>
      <c r="E652" s="21"/>
      <c r="F652" s="21"/>
      <c r="G652" s="102"/>
    </row>
    <row r="653">
      <c r="B653" s="19"/>
      <c r="C653" s="20"/>
      <c r="D653" s="21"/>
      <c r="E653" s="21"/>
      <c r="F653" s="21"/>
      <c r="G653" s="102"/>
    </row>
    <row r="654">
      <c r="B654" s="19"/>
      <c r="C654" s="20"/>
      <c r="D654" s="21"/>
      <c r="E654" s="21"/>
      <c r="F654" s="21"/>
      <c r="G654" s="102"/>
    </row>
    <row r="655">
      <c r="B655" s="19"/>
      <c r="C655" s="20"/>
      <c r="D655" s="21"/>
      <c r="E655" s="21"/>
      <c r="F655" s="21"/>
      <c r="G655" s="102"/>
    </row>
    <row r="656">
      <c r="B656" s="19"/>
      <c r="C656" s="20"/>
      <c r="D656" s="21"/>
      <c r="E656" s="21"/>
      <c r="F656" s="21"/>
      <c r="G656" s="102"/>
    </row>
    <row r="657">
      <c r="B657" s="19"/>
      <c r="C657" s="20"/>
      <c r="D657" s="21"/>
      <c r="E657" s="21"/>
      <c r="F657" s="21"/>
      <c r="G657" s="102"/>
    </row>
    <row r="658">
      <c r="B658" s="19"/>
      <c r="C658" s="20"/>
      <c r="D658" s="21"/>
      <c r="E658" s="21"/>
      <c r="F658" s="21"/>
      <c r="G658" s="102"/>
    </row>
    <row r="659">
      <c r="B659" s="19"/>
      <c r="C659" s="20"/>
      <c r="D659" s="21"/>
      <c r="E659" s="21"/>
      <c r="F659" s="21"/>
      <c r="G659" s="102"/>
    </row>
    <row r="660">
      <c r="B660" s="19"/>
      <c r="C660" s="20"/>
      <c r="D660" s="21"/>
      <c r="E660" s="21"/>
      <c r="F660" s="21"/>
      <c r="G660" s="102"/>
    </row>
    <row r="661">
      <c r="B661" s="19"/>
      <c r="C661" s="20"/>
      <c r="D661" s="21"/>
      <c r="E661" s="21"/>
      <c r="F661" s="21"/>
      <c r="G661" s="102"/>
    </row>
    <row r="662">
      <c r="B662" s="19"/>
      <c r="C662" s="20"/>
      <c r="D662" s="21"/>
      <c r="E662" s="21"/>
      <c r="F662" s="21"/>
      <c r="G662" s="102"/>
    </row>
    <row r="663">
      <c r="B663" s="19"/>
      <c r="C663" s="20"/>
      <c r="D663" s="21"/>
      <c r="E663" s="21"/>
      <c r="F663" s="21"/>
      <c r="G663" s="102"/>
    </row>
    <row r="664">
      <c r="B664" s="19"/>
      <c r="C664" s="20"/>
      <c r="D664" s="21"/>
      <c r="E664" s="21"/>
      <c r="F664" s="21"/>
      <c r="G664" s="102"/>
    </row>
    <row r="665">
      <c r="B665" s="19"/>
      <c r="C665" s="20"/>
      <c r="D665" s="21"/>
      <c r="E665" s="21"/>
      <c r="F665" s="21"/>
      <c r="G665" s="102"/>
    </row>
    <row r="666">
      <c r="B666" s="19"/>
      <c r="C666" s="20"/>
      <c r="D666" s="21"/>
      <c r="E666" s="21"/>
      <c r="F666" s="21"/>
      <c r="G666" s="102"/>
    </row>
    <row r="667">
      <c r="B667" s="19"/>
      <c r="C667" s="20"/>
      <c r="D667" s="21"/>
      <c r="E667" s="21"/>
      <c r="F667" s="21"/>
      <c r="G667" s="102"/>
    </row>
    <row r="668">
      <c r="B668" s="19"/>
      <c r="C668" s="20"/>
      <c r="D668" s="21"/>
      <c r="E668" s="21"/>
      <c r="F668" s="21"/>
      <c r="G668" s="102"/>
    </row>
    <row r="669">
      <c r="B669" s="19"/>
      <c r="C669" s="20"/>
      <c r="D669" s="21"/>
      <c r="E669" s="21"/>
      <c r="F669" s="21"/>
      <c r="G669" s="102"/>
    </row>
    <row r="670">
      <c r="B670" s="19"/>
      <c r="C670" s="20"/>
      <c r="D670" s="21"/>
      <c r="E670" s="21"/>
      <c r="F670" s="21"/>
      <c r="G670" s="102"/>
    </row>
    <row r="671">
      <c r="B671" s="19"/>
      <c r="C671" s="20"/>
      <c r="D671" s="21"/>
      <c r="E671" s="21"/>
      <c r="F671" s="21"/>
      <c r="G671" s="102"/>
    </row>
    <row r="672">
      <c r="B672" s="19"/>
      <c r="C672" s="20"/>
      <c r="D672" s="21"/>
      <c r="E672" s="21"/>
      <c r="F672" s="21"/>
      <c r="G672" s="102"/>
    </row>
    <row r="673">
      <c r="B673" s="19"/>
      <c r="C673" s="20"/>
      <c r="D673" s="21"/>
      <c r="E673" s="21"/>
      <c r="F673" s="21"/>
      <c r="G673" s="102"/>
    </row>
    <row r="674">
      <c r="B674" s="19"/>
      <c r="C674" s="20"/>
      <c r="D674" s="21"/>
      <c r="E674" s="21"/>
      <c r="F674" s="21"/>
      <c r="G674" s="102"/>
    </row>
    <row r="675">
      <c r="B675" s="19"/>
      <c r="C675" s="20"/>
      <c r="D675" s="21"/>
      <c r="E675" s="21"/>
      <c r="F675" s="21"/>
      <c r="G675" s="102"/>
    </row>
    <row r="676">
      <c r="B676" s="19"/>
      <c r="C676" s="20"/>
      <c r="D676" s="21"/>
      <c r="E676" s="21"/>
      <c r="F676" s="21"/>
      <c r="G676" s="102"/>
    </row>
    <row r="677">
      <c r="B677" s="19"/>
      <c r="C677" s="20"/>
      <c r="D677" s="21"/>
      <c r="E677" s="21"/>
      <c r="F677" s="21"/>
      <c r="G677" s="102"/>
    </row>
    <row r="678">
      <c r="B678" s="19"/>
      <c r="C678" s="20"/>
      <c r="D678" s="21"/>
      <c r="E678" s="21"/>
      <c r="F678" s="21"/>
      <c r="G678" s="102"/>
    </row>
    <row r="679">
      <c r="B679" s="19"/>
      <c r="C679" s="20"/>
      <c r="D679" s="21"/>
      <c r="E679" s="21"/>
      <c r="F679" s="21"/>
      <c r="G679" s="102"/>
    </row>
    <row r="680">
      <c r="B680" s="19"/>
      <c r="C680" s="20"/>
      <c r="D680" s="21"/>
      <c r="E680" s="21"/>
      <c r="F680" s="21"/>
      <c r="G680" s="102"/>
    </row>
    <row r="681">
      <c r="B681" s="19"/>
      <c r="C681" s="20"/>
      <c r="D681" s="21"/>
      <c r="E681" s="21"/>
      <c r="F681" s="21"/>
      <c r="G681" s="102"/>
    </row>
    <row r="682">
      <c r="B682" s="19"/>
      <c r="C682" s="20"/>
      <c r="D682" s="21"/>
      <c r="E682" s="21"/>
      <c r="F682" s="21"/>
      <c r="G682" s="102"/>
    </row>
    <row r="683">
      <c r="B683" s="19"/>
      <c r="C683" s="20"/>
      <c r="D683" s="21"/>
      <c r="E683" s="21"/>
      <c r="F683" s="21"/>
      <c r="G683" s="102"/>
    </row>
    <row r="684">
      <c r="B684" s="19"/>
      <c r="C684" s="20"/>
      <c r="D684" s="21"/>
      <c r="E684" s="21"/>
      <c r="F684" s="21"/>
      <c r="G684" s="102"/>
    </row>
    <row r="685">
      <c r="B685" s="19"/>
      <c r="C685" s="20"/>
      <c r="D685" s="21"/>
      <c r="E685" s="21"/>
      <c r="F685" s="21"/>
      <c r="G685" s="102"/>
    </row>
    <row r="686">
      <c r="B686" s="19"/>
      <c r="C686" s="20"/>
      <c r="D686" s="21"/>
      <c r="E686" s="21"/>
      <c r="F686" s="21"/>
      <c r="G686" s="102"/>
    </row>
    <row r="687">
      <c r="B687" s="19"/>
      <c r="C687" s="20"/>
      <c r="D687" s="21"/>
      <c r="E687" s="21"/>
      <c r="F687" s="21"/>
      <c r="G687" s="102"/>
    </row>
    <row r="688">
      <c r="B688" s="19"/>
      <c r="C688" s="20"/>
      <c r="D688" s="21"/>
      <c r="E688" s="21"/>
      <c r="F688" s="21"/>
      <c r="G688" s="102"/>
    </row>
    <row r="689">
      <c r="B689" s="19"/>
      <c r="C689" s="20"/>
      <c r="D689" s="21"/>
      <c r="E689" s="21"/>
      <c r="F689" s="21"/>
      <c r="G689" s="102"/>
    </row>
    <row r="690">
      <c r="B690" s="19"/>
      <c r="C690" s="20"/>
      <c r="D690" s="21"/>
      <c r="E690" s="21"/>
      <c r="F690" s="21"/>
      <c r="G690" s="102"/>
    </row>
    <row r="691">
      <c r="B691" s="19"/>
      <c r="C691" s="20"/>
      <c r="D691" s="21"/>
      <c r="E691" s="21"/>
      <c r="F691" s="21"/>
      <c r="G691" s="102"/>
    </row>
    <row r="692">
      <c r="B692" s="19"/>
      <c r="C692" s="20"/>
      <c r="D692" s="21"/>
      <c r="E692" s="21"/>
      <c r="F692" s="21"/>
      <c r="G692" s="102"/>
    </row>
    <row r="693">
      <c r="B693" s="19"/>
      <c r="C693" s="20"/>
      <c r="D693" s="21"/>
      <c r="E693" s="21"/>
      <c r="F693" s="21"/>
      <c r="G693" s="102"/>
    </row>
    <row r="694">
      <c r="B694" s="19"/>
      <c r="C694" s="20"/>
      <c r="D694" s="21"/>
      <c r="E694" s="21"/>
      <c r="F694" s="21"/>
      <c r="G694" s="102"/>
    </row>
    <row r="695">
      <c r="B695" s="19"/>
      <c r="C695" s="20"/>
      <c r="D695" s="21"/>
      <c r="E695" s="21"/>
      <c r="F695" s="21"/>
      <c r="G695" s="102"/>
    </row>
    <row r="696">
      <c r="B696" s="19"/>
      <c r="C696" s="20"/>
      <c r="D696" s="21"/>
      <c r="E696" s="21"/>
      <c r="F696" s="21"/>
      <c r="G696" s="102"/>
    </row>
    <row r="697">
      <c r="B697" s="19"/>
      <c r="C697" s="20"/>
      <c r="D697" s="21"/>
      <c r="E697" s="21"/>
      <c r="F697" s="21"/>
      <c r="G697" s="102"/>
    </row>
    <row r="698">
      <c r="B698" s="19"/>
      <c r="C698" s="20"/>
      <c r="D698" s="21"/>
      <c r="E698" s="21"/>
      <c r="F698" s="21"/>
      <c r="G698" s="102"/>
    </row>
    <row r="699">
      <c r="B699" s="19"/>
      <c r="C699" s="20"/>
      <c r="D699" s="21"/>
      <c r="E699" s="21"/>
      <c r="F699" s="21"/>
      <c r="G699" s="102"/>
    </row>
    <row r="700">
      <c r="B700" s="19"/>
      <c r="C700" s="20"/>
      <c r="D700" s="21"/>
      <c r="E700" s="21"/>
      <c r="F700" s="21"/>
      <c r="G700" s="102"/>
    </row>
    <row r="701">
      <c r="B701" s="19"/>
      <c r="C701" s="20"/>
      <c r="D701" s="21"/>
      <c r="E701" s="21"/>
      <c r="F701" s="21"/>
      <c r="G701" s="102"/>
    </row>
    <row r="702">
      <c r="B702" s="19"/>
      <c r="C702" s="20"/>
      <c r="D702" s="21"/>
      <c r="E702" s="21"/>
      <c r="F702" s="21"/>
      <c r="G702" s="102"/>
    </row>
    <row r="703">
      <c r="B703" s="19"/>
      <c r="C703" s="20"/>
      <c r="D703" s="21"/>
      <c r="E703" s="21"/>
      <c r="F703" s="21"/>
      <c r="G703" s="102"/>
    </row>
    <row r="704">
      <c r="B704" s="19"/>
      <c r="C704" s="20"/>
      <c r="D704" s="21"/>
      <c r="E704" s="21"/>
      <c r="F704" s="21"/>
      <c r="G704" s="102"/>
    </row>
    <row r="705">
      <c r="B705" s="19"/>
      <c r="C705" s="20"/>
      <c r="D705" s="21"/>
      <c r="E705" s="21"/>
      <c r="F705" s="21"/>
      <c r="G705" s="102"/>
    </row>
    <row r="706">
      <c r="B706" s="19"/>
      <c r="C706" s="20"/>
      <c r="D706" s="21"/>
      <c r="E706" s="21"/>
      <c r="F706" s="21"/>
      <c r="G706" s="102"/>
    </row>
    <row r="707">
      <c r="B707" s="19"/>
      <c r="C707" s="20"/>
      <c r="D707" s="21"/>
      <c r="E707" s="21"/>
      <c r="F707" s="21"/>
      <c r="G707" s="102"/>
    </row>
    <row r="708">
      <c r="B708" s="19"/>
      <c r="C708" s="20"/>
      <c r="D708" s="21"/>
      <c r="E708" s="21"/>
      <c r="F708" s="21"/>
      <c r="G708" s="102"/>
    </row>
    <row r="709">
      <c r="B709" s="19"/>
      <c r="C709" s="20"/>
      <c r="D709" s="21"/>
      <c r="E709" s="21"/>
      <c r="F709" s="21"/>
      <c r="G709" s="102"/>
    </row>
    <row r="710">
      <c r="B710" s="19"/>
      <c r="C710" s="20"/>
      <c r="D710" s="21"/>
      <c r="E710" s="21"/>
      <c r="F710" s="21"/>
      <c r="G710" s="102"/>
    </row>
    <row r="711">
      <c r="B711" s="19"/>
      <c r="C711" s="20"/>
      <c r="D711" s="21"/>
      <c r="E711" s="21"/>
      <c r="F711" s="21"/>
      <c r="G711" s="102"/>
    </row>
    <row r="712">
      <c r="B712" s="19"/>
      <c r="C712" s="20"/>
      <c r="D712" s="21"/>
      <c r="E712" s="21"/>
      <c r="F712" s="21"/>
      <c r="G712" s="102"/>
    </row>
    <row r="713">
      <c r="B713" s="19"/>
      <c r="C713" s="20"/>
      <c r="D713" s="21"/>
      <c r="E713" s="21"/>
      <c r="F713" s="21"/>
      <c r="G713" s="102"/>
    </row>
    <row r="714">
      <c r="B714" s="19"/>
      <c r="C714" s="20"/>
      <c r="D714" s="21"/>
      <c r="E714" s="21"/>
      <c r="F714" s="21"/>
      <c r="G714" s="102"/>
    </row>
    <row r="715">
      <c r="B715" s="19"/>
      <c r="C715" s="20"/>
      <c r="D715" s="21"/>
      <c r="E715" s="21"/>
      <c r="F715" s="21"/>
      <c r="G715" s="102"/>
    </row>
    <row r="716">
      <c r="B716" s="19"/>
      <c r="C716" s="20"/>
      <c r="D716" s="21"/>
      <c r="E716" s="21"/>
      <c r="F716" s="21"/>
      <c r="G716" s="102"/>
    </row>
    <row r="717">
      <c r="B717" s="19"/>
      <c r="C717" s="20"/>
      <c r="D717" s="21"/>
      <c r="E717" s="21"/>
      <c r="F717" s="21"/>
      <c r="G717" s="102"/>
    </row>
    <row r="718">
      <c r="B718" s="19"/>
      <c r="C718" s="20"/>
      <c r="D718" s="21"/>
      <c r="E718" s="21"/>
      <c r="F718" s="21"/>
      <c r="G718" s="102"/>
    </row>
    <row r="719">
      <c r="B719" s="19"/>
      <c r="C719" s="20"/>
      <c r="D719" s="21"/>
      <c r="E719" s="21"/>
      <c r="F719" s="21"/>
      <c r="G719" s="102"/>
    </row>
    <row r="720">
      <c r="B720" s="19"/>
      <c r="C720" s="20"/>
      <c r="D720" s="21"/>
      <c r="E720" s="21"/>
      <c r="F720" s="21"/>
      <c r="G720" s="102"/>
    </row>
    <row r="721">
      <c r="B721" s="19"/>
      <c r="C721" s="20"/>
      <c r="D721" s="21"/>
      <c r="E721" s="21"/>
      <c r="F721" s="21"/>
      <c r="G721" s="102"/>
    </row>
    <row r="722">
      <c r="B722" s="19"/>
      <c r="C722" s="20"/>
      <c r="D722" s="21"/>
      <c r="E722" s="21"/>
      <c r="F722" s="21"/>
      <c r="G722" s="102"/>
    </row>
    <row r="723">
      <c r="B723" s="19"/>
      <c r="C723" s="20"/>
      <c r="D723" s="21"/>
      <c r="E723" s="21"/>
      <c r="F723" s="21"/>
      <c r="G723" s="102"/>
    </row>
    <row r="724">
      <c r="B724" s="19"/>
      <c r="C724" s="20"/>
      <c r="D724" s="21"/>
      <c r="E724" s="21"/>
      <c r="F724" s="21"/>
      <c r="G724" s="102"/>
    </row>
    <row r="725">
      <c r="B725" s="19"/>
      <c r="C725" s="20"/>
      <c r="D725" s="21"/>
      <c r="E725" s="21"/>
      <c r="F725" s="21"/>
      <c r="G725" s="102"/>
    </row>
    <row r="726">
      <c r="B726" s="19"/>
      <c r="C726" s="20"/>
      <c r="D726" s="21"/>
      <c r="E726" s="21"/>
      <c r="F726" s="21"/>
      <c r="G726" s="102"/>
    </row>
    <row r="727">
      <c r="B727" s="19"/>
      <c r="C727" s="20"/>
      <c r="D727" s="21"/>
      <c r="E727" s="21"/>
      <c r="F727" s="21"/>
      <c r="G727" s="102"/>
    </row>
    <row r="728">
      <c r="B728" s="19"/>
      <c r="C728" s="20"/>
      <c r="D728" s="21"/>
      <c r="E728" s="21"/>
      <c r="F728" s="21"/>
      <c r="G728" s="102"/>
    </row>
    <row r="729">
      <c r="B729" s="19"/>
      <c r="C729" s="20"/>
      <c r="D729" s="21"/>
      <c r="E729" s="21"/>
      <c r="F729" s="21"/>
      <c r="G729" s="102"/>
    </row>
    <row r="730">
      <c r="B730" s="19"/>
      <c r="C730" s="20"/>
      <c r="D730" s="21"/>
      <c r="E730" s="21"/>
      <c r="F730" s="21"/>
      <c r="G730" s="102"/>
    </row>
    <row r="731">
      <c r="B731" s="19"/>
      <c r="C731" s="20"/>
      <c r="D731" s="21"/>
      <c r="E731" s="21"/>
      <c r="F731" s="21"/>
      <c r="G731" s="102"/>
    </row>
    <row r="732">
      <c r="B732" s="19"/>
      <c r="C732" s="20"/>
      <c r="D732" s="21"/>
      <c r="E732" s="21"/>
      <c r="F732" s="21"/>
      <c r="G732" s="102"/>
    </row>
    <row r="733">
      <c r="B733" s="19"/>
      <c r="C733" s="20"/>
      <c r="D733" s="21"/>
      <c r="E733" s="21"/>
      <c r="F733" s="21"/>
      <c r="G733" s="102"/>
    </row>
    <row r="734">
      <c r="B734" s="19"/>
      <c r="C734" s="20"/>
      <c r="D734" s="21"/>
      <c r="E734" s="21"/>
      <c r="F734" s="21"/>
      <c r="G734" s="102"/>
    </row>
    <row r="735">
      <c r="B735" s="19"/>
      <c r="C735" s="20"/>
      <c r="D735" s="21"/>
      <c r="E735" s="21"/>
      <c r="F735" s="21"/>
      <c r="G735" s="102"/>
    </row>
    <row r="736">
      <c r="B736" s="19"/>
      <c r="C736" s="20"/>
      <c r="D736" s="21"/>
      <c r="E736" s="21"/>
      <c r="F736" s="21"/>
      <c r="G736" s="102"/>
    </row>
    <row r="737">
      <c r="B737" s="19"/>
      <c r="C737" s="20"/>
      <c r="D737" s="21"/>
      <c r="E737" s="21"/>
      <c r="F737" s="21"/>
      <c r="G737" s="102"/>
    </row>
    <row r="738">
      <c r="B738" s="19"/>
      <c r="C738" s="20"/>
      <c r="D738" s="21"/>
      <c r="E738" s="21"/>
      <c r="F738" s="21"/>
      <c r="G738" s="102"/>
    </row>
    <row r="739">
      <c r="B739" s="19"/>
      <c r="C739" s="20"/>
      <c r="D739" s="21"/>
      <c r="E739" s="21"/>
      <c r="F739" s="21"/>
      <c r="G739" s="102"/>
    </row>
    <row r="740">
      <c r="B740" s="19"/>
      <c r="C740" s="20"/>
      <c r="D740" s="21"/>
      <c r="E740" s="21"/>
      <c r="F740" s="21"/>
      <c r="G740" s="102"/>
    </row>
    <row r="741">
      <c r="B741" s="19"/>
      <c r="C741" s="20"/>
      <c r="D741" s="21"/>
      <c r="E741" s="21"/>
      <c r="F741" s="21"/>
      <c r="G741" s="102"/>
    </row>
    <row r="742">
      <c r="B742" s="19"/>
      <c r="C742" s="20"/>
      <c r="D742" s="21"/>
      <c r="E742" s="21"/>
      <c r="F742" s="21"/>
      <c r="G742" s="102"/>
    </row>
    <row r="743">
      <c r="B743" s="19"/>
      <c r="C743" s="20"/>
      <c r="D743" s="21"/>
      <c r="E743" s="21"/>
      <c r="F743" s="21"/>
      <c r="G743" s="102"/>
    </row>
    <row r="744">
      <c r="B744" s="19"/>
      <c r="C744" s="20"/>
      <c r="D744" s="21"/>
      <c r="E744" s="21"/>
      <c r="F744" s="21"/>
      <c r="G744" s="102"/>
    </row>
    <row r="745">
      <c r="B745" s="19"/>
      <c r="C745" s="20"/>
      <c r="D745" s="21"/>
      <c r="E745" s="21"/>
      <c r="F745" s="21"/>
      <c r="G745" s="102"/>
    </row>
    <row r="746">
      <c r="B746" s="19"/>
      <c r="C746" s="20"/>
      <c r="D746" s="21"/>
      <c r="E746" s="21"/>
      <c r="F746" s="21"/>
      <c r="G746" s="102"/>
    </row>
    <row r="747">
      <c r="B747" s="19"/>
      <c r="C747" s="20"/>
      <c r="D747" s="21"/>
      <c r="E747" s="21"/>
      <c r="F747" s="21"/>
      <c r="G747" s="102"/>
    </row>
    <row r="748">
      <c r="B748" s="19"/>
      <c r="C748" s="20"/>
      <c r="D748" s="21"/>
      <c r="E748" s="21"/>
      <c r="F748" s="21"/>
      <c r="G748" s="102"/>
    </row>
    <row r="749">
      <c r="B749" s="19"/>
      <c r="C749" s="20"/>
      <c r="D749" s="21"/>
      <c r="E749" s="21"/>
      <c r="F749" s="21"/>
      <c r="G749" s="102"/>
    </row>
    <row r="750">
      <c r="B750" s="19"/>
      <c r="C750" s="20"/>
      <c r="D750" s="21"/>
      <c r="E750" s="21"/>
      <c r="F750" s="21"/>
      <c r="G750" s="102"/>
    </row>
    <row r="751">
      <c r="B751" s="19"/>
      <c r="C751" s="20"/>
      <c r="D751" s="21"/>
      <c r="E751" s="21"/>
      <c r="F751" s="21"/>
      <c r="G751" s="102"/>
    </row>
    <row r="752">
      <c r="B752" s="19"/>
      <c r="C752" s="20"/>
      <c r="D752" s="21"/>
      <c r="E752" s="21"/>
      <c r="F752" s="21"/>
      <c r="G752" s="102"/>
    </row>
    <row r="753">
      <c r="B753" s="19"/>
      <c r="C753" s="20"/>
      <c r="D753" s="21"/>
      <c r="E753" s="21"/>
      <c r="F753" s="21"/>
      <c r="G753" s="102"/>
    </row>
    <row r="754">
      <c r="B754" s="19"/>
      <c r="C754" s="20"/>
      <c r="D754" s="21"/>
      <c r="E754" s="21"/>
      <c r="F754" s="21"/>
      <c r="G754" s="102"/>
    </row>
    <row r="755">
      <c r="B755" s="19"/>
      <c r="C755" s="20"/>
      <c r="D755" s="21"/>
      <c r="E755" s="21"/>
      <c r="F755" s="21"/>
      <c r="G755" s="102"/>
    </row>
    <row r="756">
      <c r="B756" s="19"/>
      <c r="C756" s="20"/>
      <c r="D756" s="21"/>
      <c r="E756" s="21"/>
      <c r="F756" s="21"/>
      <c r="G756" s="102"/>
    </row>
    <row r="757">
      <c r="B757" s="19"/>
      <c r="C757" s="20"/>
      <c r="D757" s="21"/>
      <c r="E757" s="21"/>
      <c r="F757" s="21"/>
      <c r="G757" s="102"/>
    </row>
    <row r="758">
      <c r="B758" s="19"/>
      <c r="C758" s="20"/>
      <c r="D758" s="21"/>
      <c r="E758" s="21"/>
      <c r="F758" s="21"/>
      <c r="G758" s="102"/>
    </row>
    <row r="759">
      <c r="B759" s="19"/>
      <c r="C759" s="20"/>
      <c r="D759" s="21"/>
      <c r="E759" s="21"/>
      <c r="F759" s="21"/>
      <c r="G759" s="102"/>
    </row>
    <row r="760">
      <c r="B760" s="19"/>
      <c r="C760" s="20"/>
      <c r="D760" s="21"/>
      <c r="E760" s="21"/>
      <c r="F760" s="21"/>
      <c r="G760" s="102"/>
    </row>
    <row r="761">
      <c r="B761" s="19"/>
      <c r="C761" s="20"/>
      <c r="D761" s="21"/>
      <c r="E761" s="21"/>
      <c r="F761" s="21"/>
      <c r="G761" s="102"/>
    </row>
    <row r="762">
      <c r="B762" s="19"/>
      <c r="C762" s="20"/>
      <c r="D762" s="21"/>
      <c r="E762" s="21"/>
      <c r="F762" s="21"/>
      <c r="G762" s="102"/>
    </row>
    <row r="763">
      <c r="B763" s="19"/>
      <c r="C763" s="20"/>
      <c r="D763" s="21"/>
      <c r="E763" s="21"/>
      <c r="F763" s="21"/>
      <c r="G763" s="102"/>
    </row>
    <row r="764">
      <c r="B764" s="19"/>
      <c r="C764" s="20"/>
      <c r="D764" s="21"/>
      <c r="E764" s="21"/>
      <c r="F764" s="21"/>
      <c r="G764" s="102"/>
    </row>
    <row r="765">
      <c r="B765" s="19"/>
      <c r="C765" s="20"/>
      <c r="D765" s="21"/>
      <c r="E765" s="21"/>
      <c r="F765" s="21"/>
      <c r="G765" s="102"/>
    </row>
    <row r="766">
      <c r="B766" s="19"/>
      <c r="C766" s="20"/>
      <c r="D766" s="21"/>
      <c r="E766" s="21"/>
      <c r="F766" s="21"/>
      <c r="G766" s="102"/>
    </row>
    <row r="767">
      <c r="B767" s="19"/>
      <c r="C767" s="20"/>
      <c r="D767" s="21"/>
      <c r="E767" s="21"/>
      <c r="F767" s="21"/>
      <c r="G767" s="102"/>
    </row>
    <row r="768">
      <c r="B768" s="19"/>
      <c r="C768" s="20"/>
      <c r="D768" s="21"/>
      <c r="E768" s="21"/>
      <c r="F768" s="21"/>
      <c r="G768" s="102"/>
    </row>
    <row r="769">
      <c r="B769" s="19"/>
      <c r="C769" s="20"/>
      <c r="D769" s="21"/>
      <c r="E769" s="21"/>
      <c r="F769" s="21"/>
      <c r="G769" s="102"/>
    </row>
    <row r="770">
      <c r="B770" s="19"/>
      <c r="C770" s="20"/>
      <c r="D770" s="21"/>
      <c r="E770" s="21"/>
      <c r="F770" s="21"/>
      <c r="G770" s="102"/>
    </row>
    <row r="771">
      <c r="B771" s="19"/>
      <c r="C771" s="20"/>
      <c r="D771" s="21"/>
      <c r="E771" s="21"/>
      <c r="F771" s="21"/>
      <c r="G771" s="102"/>
    </row>
    <row r="772">
      <c r="B772" s="19"/>
      <c r="C772" s="20"/>
      <c r="D772" s="21"/>
      <c r="E772" s="21"/>
      <c r="F772" s="21"/>
      <c r="G772" s="102"/>
    </row>
    <row r="773">
      <c r="B773" s="19"/>
      <c r="C773" s="20"/>
      <c r="D773" s="21"/>
      <c r="E773" s="21"/>
      <c r="F773" s="21"/>
      <c r="G773" s="102"/>
    </row>
    <row r="774">
      <c r="B774" s="19"/>
      <c r="C774" s="20"/>
      <c r="D774" s="21"/>
      <c r="E774" s="21"/>
      <c r="F774" s="21"/>
      <c r="G774" s="102"/>
    </row>
    <row r="775">
      <c r="B775" s="19"/>
      <c r="C775" s="20"/>
      <c r="D775" s="21"/>
      <c r="E775" s="21"/>
      <c r="F775" s="21"/>
      <c r="G775" s="102"/>
    </row>
    <row r="776">
      <c r="B776" s="19"/>
      <c r="C776" s="20"/>
      <c r="D776" s="21"/>
      <c r="E776" s="21"/>
      <c r="F776" s="21"/>
      <c r="G776" s="102"/>
    </row>
    <row r="777">
      <c r="B777" s="19"/>
      <c r="C777" s="20"/>
      <c r="D777" s="21"/>
      <c r="E777" s="21"/>
      <c r="F777" s="21"/>
      <c r="G777" s="102"/>
    </row>
    <row r="778">
      <c r="B778" s="19"/>
      <c r="C778" s="20"/>
      <c r="D778" s="21"/>
      <c r="E778" s="21"/>
      <c r="F778" s="21"/>
      <c r="G778" s="102"/>
    </row>
    <row r="779">
      <c r="B779" s="19"/>
      <c r="C779" s="20"/>
      <c r="D779" s="21"/>
      <c r="E779" s="21"/>
      <c r="F779" s="21"/>
      <c r="G779" s="102"/>
    </row>
    <row r="780">
      <c r="B780" s="19"/>
      <c r="C780" s="20"/>
      <c r="D780" s="21"/>
      <c r="E780" s="21"/>
      <c r="F780" s="21"/>
      <c r="G780" s="102"/>
    </row>
    <row r="781">
      <c r="B781" s="19"/>
      <c r="C781" s="20"/>
      <c r="D781" s="21"/>
      <c r="E781" s="21"/>
      <c r="F781" s="21"/>
      <c r="G781" s="102"/>
    </row>
    <row r="782">
      <c r="B782" s="19"/>
      <c r="C782" s="20"/>
      <c r="D782" s="21"/>
      <c r="E782" s="21"/>
      <c r="F782" s="21"/>
      <c r="G782" s="102"/>
    </row>
    <row r="783">
      <c r="B783" s="19"/>
      <c r="C783" s="20"/>
      <c r="D783" s="21"/>
      <c r="E783" s="21"/>
      <c r="F783" s="21"/>
      <c r="G783" s="102"/>
    </row>
    <row r="784">
      <c r="B784" s="19"/>
      <c r="C784" s="20"/>
      <c r="D784" s="21"/>
      <c r="E784" s="21"/>
      <c r="F784" s="21"/>
      <c r="G784" s="102"/>
    </row>
    <row r="785">
      <c r="B785" s="19"/>
      <c r="C785" s="20"/>
      <c r="D785" s="21"/>
      <c r="E785" s="21"/>
      <c r="F785" s="21"/>
      <c r="G785" s="102"/>
    </row>
    <row r="786">
      <c r="B786" s="19"/>
      <c r="C786" s="20"/>
      <c r="D786" s="21"/>
      <c r="E786" s="21"/>
      <c r="F786" s="21"/>
      <c r="G786" s="102"/>
    </row>
    <row r="787">
      <c r="B787" s="19"/>
      <c r="C787" s="20"/>
      <c r="D787" s="21"/>
      <c r="E787" s="21"/>
      <c r="F787" s="21"/>
      <c r="G787" s="102"/>
    </row>
    <row r="788">
      <c r="B788" s="19"/>
      <c r="C788" s="20"/>
      <c r="D788" s="21"/>
      <c r="E788" s="21"/>
      <c r="F788" s="21"/>
      <c r="G788" s="102"/>
    </row>
    <row r="789">
      <c r="B789" s="19"/>
      <c r="C789" s="20"/>
      <c r="D789" s="21"/>
      <c r="E789" s="21"/>
      <c r="F789" s="21"/>
      <c r="G789" s="102"/>
    </row>
    <row r="790">
      <c r="B790" s="19"/>
      <c r="C790" s="20"/>
      <c r="D790" s="21"/>
      <c r="E790" s="21"/>
      <c r="F790" s="21"/>
      <c r="G790" s="102"/>
    </row>
    <row r="791">
      <c r="B791" s="19"/>
      <c r="C791" s="20"/>
      <c r="D791" s="21"/>
      <c r="E791" s="21"/>
      <c r="F791" s="21"/>
      <c r="G791" s="102"/>
    </row>
    <row r="792">
      <c r="B792" s="19"/>
      <c r="C792" s="20"/>
      <c r="D792" s="21"/>
      <c r="E792" s="21"/>
      <c r="F792" s="21"/>
      <c r="G792" s="102"/>
    </row>
    <row r="793">
      <c r="B793" s="19"/>
      <c r="C793" s="20"/>
      <c r="D793" s="21"/>
      <c r="E793" s="21"/>
      <c r="F793" s="21"/>
      <c r="G793" s="102"/>
    </row>
    <row r="794">
      <c r="B794" s="19"/>
      <c r="C794" s="20"/>
      <c r="D794" s="21"/>
      <c r="E794" s="21"/>
      <c r="F794" s="21"/>
      <c r="G794" s="102"/>
    </row>
    <row r="795">
      <c r="B795" s="19"/>
      <c r="C795" s="20"/>
      <c r="D795" s="21"/>
      <c r="E795" s="21"/>
      <c r="F795" s="21"/>
      <c r="G795" s="102"/>
    </row>
    <row r="796">
      <c r="B796" s="19"/>
      <c r="C796" s="20"/>
      <c r="D796" s="21"/>
      <c r="E796" s="21"/>
      <c r="F796" s="21"/>
      <c r="G796" s="102"/>
    </row>
    <row r="797">
      <c r="B797" s="19"/>
      <c r="C797" s="20"/>
      <c r="D797" s="21"/>
      <c r="E797" s="21"/>
      <c r="F797" s="21"/>
      <c r="G797" s="102"/>
    </row>
    <row r="798">
      <c r="B798" s="19"/>
      <c r="C798" s="20"/>
      <c r="D798" s="21"/>
      <c r="E798" s="21"/>
      <c r="F798" s="21"/>
      <c r="G798" s="102"/>
    </row>
    <row r="799">
      <c r="B799" s="19"/>
      <c r="C799" s="20"/>
      <c r="D799" s="21"/>
      <c r="E799" s="21"/>
      <c r="F799" s="21"/>
      <c r="G799" s="102"/>
    </row>
    <row r="800">
      <c r="B800" s="19"/>
      <c r="C800" s="20"/>
      <c r="D800" s="21"/>
      <c r="E800" s="21"/>
      <c r="F800" s="21"/>
      <c r="G800" s="102"/>
    </row>
    <row r="801">
      <c r="B801" s="19"/>
      <c r="C801" s="20"/>
      <c r="D801" s="21"/>
      <c r="E801" s="21"/>
      <c r="F801" s="21"/>
      <c r="G801" s="102"/>
    </row>
    <row r="802">
      <c r="B802" s="19"/>
      <c r="C802" s="20"/>
      <c r="D802" s="21"/>
      <c r="E802" s="21"/>
      <c r="F802" s="21"/>
      <c r="G802" s="102"/>
    </row>
    <row r="803">
      <c r="B803" s="19"/>
      <c r="C803" s="20"/>
      <c r="D803" s="21"/>
      <c r="E803" s="21"/>
      <c r="F803" s="21"/>
      <c r="G803" s="102"/>
    </row>
    <row r="804">
      <c r="B804" s="19"/>
      <c r="C804" s="20"/>
      <c r="D804" s="21"/>
      <c r="E804" s="21"/>
      <c r="F804" s="21"/>
      <c r="G804" s="102"/>
    </row>
    <row r="805">
      <c r="B805" s="19"/>
      <c r="C805" s="20"/>
      <c r="D805" s="21"/>
      <c r="E805" s="21"/>
      <c r="F805" s="21"/>
      <c r="G805" s="102"/>
    </row>
    <row r="806">
      <c r="B806" s="19"/>
      <c r="C806" s="20"/>
      <c r="D806" s="21"/>
      <c r="E806" s="21"/>
      <c r="F806" s="21"/>
      <c r="G806" s="102"/>
    </row>
    <row r="807">
      <c r="B807" s="19"/>
      <c r="C807" s="20"/>
      <c r="D807" s="21"/>
      <c r="E807" s="21"/>
      <c r="F807" s="21"/>
      <c r="G807" s="102"/>
    </row>
    <row r="808">
      <c r="B808" s="19"/>
      <c r="C808" s="20"/>
      <c r="D808" s="21"/>
      <c r="E808" s="21"/>
      <c r="F808" s="21"/>
      <c r="G808" s="102"/>
    </row>
    <row r="809">
      <c r="B809" s="19"/>
      <c r="C809" s="20"/>
      <c r="D809" s="21"/>
      <c r="E809" s="21"/>
      <c r="F809" s="21"/>
      <c r="G809" s="102"/>
    </row>
    <row r="810">
      <c r="B810" s="19"/>
      <c r="C810" s="20"/>
      <c r="D810" s="21"/>
      <c r="E810" s="21"/>
      <c r="F810" s="21"/>
      <c r="G810" s="102"/>
    </row>
    <row r="811">
      <c r="B811" s="19"/>
      <c r="C811" s="20"/>
      <c r="D811" s="21"/>
      <c r="E811" s="21"/>
      <c r="F811" s="21"/>
      <c r="G811" s="102"/>
    </row>
    <row r="812">
      <c r="B812" s="19"/>
      <c r="C812" s="20"/>
      <c r="D812" s="21"/>
      <c r="E812" s="21"/>
      <c r="F812" s="21"/>
      <c r="G812" s="102"/>
    </row>
    <row r="813">
      <c r="B813" s="19"/>
      <c r="C813" s="20"/>
      <c r="D813" s="21"/>
      <c r="E813" s="21"/>
      <c r="F813" s="21"/>
      <c r="G813" s="102"/>
    </row>
    <row r="814">
      <c r="B814" s="19"/>
      <c r="C814" s="20"/>
      <c r="D814" s="21"/>
      <c r="E814" s="21"/>
      <c r="F814" s="21"/>
      <c r="G814" s="102"/>
    </row>
    <row r="815">
      <c r="B815" s="19"/>
      <c r="C815" s="20"/>
      <c r="D815" s="21"/>
      <c r="E815" s="21"/>
      <c r="F815" s="21"/>
      <c r="G815" s="102"/>
    </row>
    <row r="816">
      <c r="B816" s="19"/>
      <c r="C816" s="20"/>
      <c r="D816" s="21"/>
      <c r="E816" s="21"/>
      <c r="F816" s="21"/>
      <c r="G816" s="102"/>
    </row>
    <row r="817">
      <c r="B817" s="19"/>
      <c r="C817" s="20"/>
      <c r="D817" s="21"/>
      <c r="E817" s="21"/>
      <c r="F817" s="21"/>
      <c r="G817" s="102"/>
    </row>
    <row r="818">
      <c r="B818" s="19"/>
      <c r="C818" s="20"/>
      <c r="D818" s="21"/>
      <c r="E818" s="21"/>
      <c r="F818" s="21"/>
      <c r="G818" s="102"/>
    </row>
    <row r="819">
      <c r="B819" s="19"/>
      <c r="C819" s="20"/>
      <c r="D819" s="21"/>
      <c r="E819" s="21"/>
      <c r="F819" s="21"/>
      <c r="G819" s="102"/>
    </row>
    <row r="820">
      <c r="B820" s="19"/>
      <c r="C820" s="20"/>
      <c r="D820" s="21"/>
      <c r="E820" s="21"/>
      <c r="F820" s="21"/>
      <c r="G820" s="102"/>
    </row>
    <row r="821">
      <c r="B821" s="19"/>
      <c r="C821" s="20"/>
      <c r="D821" s="21"/>
      <c r="E821" s="21"/>
      <c r="F821" s="21"/>
      <c r="G821" s="102"/>
    </row>
    <row r="822">
      <c r="B822" s="19"/>
      <c r="C822" s="20"/>
      <c r="D822" s="21"/>
      <c r="E822" s="21"/>
      <c r="F822" s="21"/>
      <c r="G822" s="102"/>
    </row>
    <row r="823">
      <c r="B823" s="19"/>
      <c r="C823" s="20"/>
      <c r="D823" s="21"/>
      <c r="E823" s="21"/>
      <c r="F823" s="21"/>
      <c r="G823" s="102"/>
    </row>
    <row r="824">
      <c r="B824" s="19"/>
      <c r="C824" s="20"/>
      <c r="D824" s="21"/>
      <c r="E824" s="21"/>
      <c r="F824" s="21"/>
      <c r="G824" s="102"/>
    </row>
    <row r="825">
      <c r="B825" s="19"/>
      <c r="C825" s="20"/>
      <c r="D825" s="21"/>
      <c r="E825" s="21"/>
      <c r="F825" s="21"/>
      <c r="G825" s="102"/>
    </row>
    <row r="826">
      <c r="B826" s="19"/>
      <c r="C826" s="20"/>
      <c r="D826" s="21"/>
      <c r="E826" s="21"/>
      <c r="F826" s="21"/>
      <c r="G826" s="102"/>
    </row>
    <row r="827">
      <c r="B827" s="19"/>
      <c r="C827" s="20"/>
      <c r="D827" s="21"/>
      <c r="E827" s="21"/>
      <c r="F827" s="21"/>
      <c r="G827" s="102"/>
    </row>
    <row r="828">
      <c r="B828" s="19"/>
      <c r="C828" s="20"/>
      <c r="D828" s="21"/>
      <c r="E828" s="21"/>
      <c r="F828" s="21"/>
      <c r="G828" s="102"/>
    </row>
    <row r="829">
      <c r="B829" s="19"/>
      <c r="C829" s="20"/>
      <c r="D829" s="21"/>
      <c r="E829" s="21"/>
      <c r="F829" s="21"/>
      <c r="G829" s="102"/>
    </row>
    <row r="830">
      <c r="B830" s="19"/>
      <c r="C830" s="20"/>
      <c r="D830" s="21"/>
      <c r="E830" s="21"/>
      <c r="F830" s="21"/>
      <c r="G830" s="102"/>
    </row>
    <row r="831">
      <c r="B831" s="19"/>
      <c r="C831" s="20"/>
      <c r="D831" s="21"/>
      <c r="E831" s="21"/>
      <c r="F831" s="21"/>
      <c r="G831" s="102"/>
    </row>
    <row r="832">
      <c r="B832" s="19"/>
      <c r="C832" s="20"/>
      <c r="D832" s="21"/>
      <c r="E832" s="21"/>
      <c r="F832" s="21"/>
      <c r="G832" s="102"/>
    </row>
    <row r="833">
      <c r="B833" s="19"/>
      <c r="C833" s="20"/>
      <c r="D833" s="21"/>
      <c r="E833" s="21"/>
      <c r="F833" s="21"/>
      <c r="G833" s="102"/>
    </row>
    <row r="834">
      <c r="B834" s="19"/>
      <c r="C834" s="20"/>
      <c r="D834" s="21"/>
      <c r="E834" s="21"/>
      <c r="F834" s="21"/>
      <c r="G834" s="102"/>
    </row>
    <row r="835">
      <c r="B835" s="19"/>
      <c r="C835" s="20"/>
      <c r="D835" s="21"/>
      <c r="E835" s="21"/>
      <c r="F835" s="21"/>
      <c r="G835" s="102"/>
    </row>
    <row r="836">
      <c r="B836" s="19"/>
      <c r="C836" s="20"/>
      <c r="D836" s="21"/>
      <c r="E836" s="21"/>
      <c r="F836" s="21"/>
      <c r="G836" s="102"/>
    </row>
    <row r="837">
      <c r="B837" s="19"/>
      <c r="C837" s="20"/>
      <c r="D837" s="21"/>
      <c r="E837" s="21"/>
      <c r="F837" s="21"/>
      <c r="G837" s="102"/>
    </row>
    <row r="838">
      <c r="B838" s="19"/>
      <c r="C838" s="20"/>
      <c r="D838" s="21"/>
      <c r="E838" s="21"/>
      <c r="F838" s="21"/>
      <c r="G838" s="102"/>
    </row>
    <row r="839">
      <c r="B839" s="19"/>
      <c r="C839" s="20"/>
      <c r="D839" s="21"/>
      <c r="E839" s="21"/>
      <c r="F839" s="21"/>
      <c r="G839" s="102"/>
    </row>
    <row r="840">
      <c r="B840" s="19"/>
      <c r="C840" s="20"/>
      <c r="D840" s="21"/>
      <c r="E840" s="21"/>
      <c r="F840" s="21"/>
      <c r="G840" s="102"/>
    </row>
    <row r="841">
      <c r="B841" s="19"/>
      <c r="C841" s="20"/>
      <c r="D841" s="21"/>
      <c r="E841" s="21"/>
      <c r="F841" s="21"/>
      <c r="G841" s="102"/>
    </row>
    <row r="842">
      <c r="B842" s="19"/>
      <c r="C842" s="20"/>
      <c r="D842" s="21"/>
      <c r="E842" s="21"/>
      <c r="F842" s="21"/>
      <c r="G842" s="102"/>
    </row>
    <row r="843">
      <c r="B843" s="19"/>
      <c r="C843" s="20"/>
      <c r="D843" s="21"/>
      <c r="E843" s="21"/>
      <c r="F843" s="21"/>
      <c r="G843" s="102"/>
    </row>
    <row r="844">
      <c r="B844" s="19"/>
      <c r="C844" s="20"/>
      <c r="D844" s="21"/>
      <c r="E844" s="21"/>
      <c r="F844" s="21"/>
      <c r="G844" s="102"/>
    </row>
    <row r="845">
      <c r="B845" s="19"/>
      <c r="C845" s="20"/>
      <c r="D845" s="21"/>
      <c r="E845" s="21"/>
      <c r="F845" s="21"/>
      <c r="G845" s="102"/>
    </row>
    <row r="846">
      <c r="B846" s="19"/>
      <c r="C846" s="20"/>
      <c r="D846" s="21"/>
      <c r="E846" s="21"/>
      <c r="F846" s="21"/>
      <c r="G846" s="102"/>
    </row>
    <row r="847">
      <c r="B847" s="19"/>
      <c r="C847" s="20"/>
      <c r="D847" s="21"/>
      <c r="E847" s="21"/>
      <c r="F847" s="21"/>
      <c r="G847" s="102"/>
    </row>
    <row r="848">
      <c r="B848" s="19"/>
      <c r="C848" s="20"/>
      <c r="D848" s="21"/>
      <c r="E848" s="21"/>
      <c r="F848" s="21"/>
      <c r="G848" s="102"/>
    </row>
    <row r="849">
      <c r="B849" s="19"/>
      <c r="C849" s="20"/>
      <c r="D849" s="21"/>
      <c r="E849" s="21"/>
      <c r="F849" s="21"/>
      <c r="G849" s="102"/>
    </row>
    <row r="850">
      <c r="B850" s="19"/>
      <c r="C850" s="20"/>
      <c r="D850" s="21"/>
      <c r="E850" s="21"/>
      <c r="F850" s="21"/>
      <c r="G850" s="102"/>
    </row>
    <row r="851">
      <c r="B851" s="19"/>
      <c r="C851" s="20"/>
      <c r="D851" s="21"/>
      <c r="E851" s="21"/>
      <c r="F851" s="21"/>
      <c r="G851" s="102"/>
    </row>
    <row r="852">
      <c r="B852" s="19"/>
      <c r="C852" s="20"/>
      <c r="D852" s="21"/>
      <c r="E852" s="21"/>
      <c r="F852" s="21"/>
      <c r="G852" s="102"/>
    </row>
    <row r="853">
      <c r="B853" s="19"/>
      <c r="C853" s="20"/>
      <c r="D853" s="21"/>
      <c r="E853" s="21"/>
      <c r="F853" s="21"/>
      <c r="G853" s="102"/>
    </row>
    <row r="854">
      <c r="B854" s="19"/>
      <c r="C854" s="20"/>
      <c r="D854" s="21"/>
      <c r="E854" s="21"/>
      <c r="F854" s="21"/>
      <c r="G854" s="102"/>
    </row>
    <row r="855">
      <c r="B855" s="19"/>
      <c r="C855" s="20"/>
      <c r="D855" s="21"/>
      <c r="E855" s="21"/>
      <c r="F855" s="21"/>
      <c r="G855" s="102"/>
    </row>
    <row r="856">
      <c r="B856" s="19"/>
      <c r="C856" s="20"/>
      <c r="D856" s="21"/>
      <c r="E856" s="21"/>
      <c r="F856" s="21"/>
      <c r="G856" s="102"/>
    </row>
    <row r="857">
      <c r="B857" s="19"/>
      <c r="C857" s="20"/>
      <c r="D857" s="21"/>
      <c r="E857" s="21"/>
      <c r="F857" s="21"/>
      <c r="G857" s="102"/>
    </row>
    <row r="858">
      <c r="B858" s="19"/>
      <c r="C858" s="20"/>
      <c r="D858" s="21"/>
      <c r="E858" s="21"/>
      <c r="F858" s="21"/>
      <c r="G858" s="102"/>
    </row>
    <row r="859">
      <c r="B859" s="19"/>
      <c r="C859" s="20"/>
      <c r="D859" s="21"/>
      <c r="E859" s="21"/>
      <c r="F859" s="21"/>
      <c r="G859" s="102"/>
    </row>
    <row r="860">
      <c r="B860" s="19"/>
      <c r="C860" s="20"/>
      <c r="D860" s="21"/>
      <c r="E860" s="21"/>
      <c r="F860" s="21"/>
      <c r="G860" s="102"/>
    </row>
    <row r="861">
      <c r="B861" s="19"/>
      <c r="C861" s="20"/>
      <c r="D861" s="21"/>
      <c r="E861" s="21"/>
      <c r="F861" s="21"/>
      <c r="G861" s="102"/>
    </row>
    <row r="862">
      <c r="B862" s="19"/>
      <c r="C862" s="20"/>
      <c r="D862" s="21"/>
      <c r="E862" s="21"/>
      <c r="F862" s="21"/>
      <c r="G862" s="102"/>
    </row>
    <row r="863">
      <c r="B863" s="19"/>
      <c r="C863" s="20"/>
      <c r="D863" s="21"/>
      <c r="E863" s="21"/>
      <c r="F863" s="21"/>
      <c r="G863" s="102"/>
    </row>
    <row r="864">
      <c r="B864" s="19"/>
      <c r="C864" s="20"/>
      <c r="D864" s="21"/>
      <c r="E864" s="21"/>
      <c r="F864" s="21"/>
      <c r="G864" s="102"/>
    </row>
    <row r="865">
      <c r="B865" s="19"/>
      <c r="C865" s="20"/>
      <c r="D865" s="21"/>
      <c r="E865" s="21"/>
      <c r="F865" s="21"/>
      <c r="G865" s="102"/>
    </row>
    <row r="866">
      <c r="B866" s="19"/>
      <c r="C866" s="20"/>
      <c r="D866" s="21"/>
      <c r="E866" s="21"/>
      <c r="F866" s="21"/>
      <c r="G866" s="102"/>
    </row>
    <row r="867">
      <c r="B867" s="19"/>
      <c r="C867" s="20"/>
      <c r="D867" s="21"/>
      <c r="E867" s="21"/>
      <c r="F867" s="21"/>
      <c r="G867" s="102"/>
    </row>
    <row r="868">
      <c r="B868" s="19"/>
      <c r="C868" s="20"/>
      <c r="D868" s="21"/>
      <c r="E868" s="21"/>
      <c r="F868" s="21"/>
      <c r="G868" s="102"/>
    </row>
    <row r="869">
      <c r="B869" s="19"/>
      <c r="C869" s="20"/>
      <c r="D869" s="21"/>
      <c r="E869" s="21"/>
      <c r="F869" s="21"/>
      <c r="G869" s="102"/>
    </row>
    <row r="870">
      <c r="B870" s="19"/>
      <c r="C870" s="20"/>
      <c r="D870" s="21"/>
      <c r="E870" s="21"/>
      <c r="F870" s="21"/>
      <c r="G870" s="102"/>
    </row>
    <row r="871">
      <c r="B871" s="19"/>
      <c r="C871" s="20"/>
      <c r="D871" s="21"/>
      <c r="E871" s="21"/>
      <c r="F871" s="21"/>
      <c r="G871" s="102"/>
    </row>
    <row r="872">
      <c r="B872" s="19"/>
      <c r="C872" s="20"/>
      <c r="D872" s="21"/>
      <c r="E872" s="21"/>
      <c r="F872" s="21"/>
      <c r="G872" s="102"/>
    </row>
    <row r="873">
      <c r="B873" s="19"/>
      <c r="C873" s="20"/>
      <c r="D873" s="21"/>
      <c r="E873" s="21"/>
      <c r="F873" s="21"/>
      <c r="G873" s="102"/>
    </row>
    <row r="874">
      <c r="B874" s="19"/>
      <c r="C874" s="20"/>
      <c r="D874" s="21"/>
      <c r="E874" s="21"/>
      <c r="F874" s="21"/>
      <c r="G874" s="102"/>
    </row>
    <row r="875">
      <c r="B875" s="19"/>
      <c r="C875" s="20"/>
      <c r="D875" s="21"/>
      <c r="E875" s="21"/>
      <c r="F875" s="21"/>
      <c r="G875" s="102"/>
    </row>
    <row r="876">
      <c r="B876" s="19"/>
      <c r="C876" s="20"/>
      <c r="D876" s="21"/>
      <c r="E876" s="21"/>
      <c r="F876" s="21"/>
      <c r="G876" s="102"/>
    </row>
    <row r="877">
      <c r="B877" s="19"/>
      <c r="C877" s="20"/>
      <c r="D877" s="21"/>
      <c r="E877" s="21"/>
      <c r="F877" s="21"/>
      <c r="G877" s="102"/>
    </row>
    <row r="878">
      <c r="B878" s="19"/>
      <c r="C878" s="20"/>
      <c r="D878" s="21"/>
      <c r="E878" s="21"/>
      <c r="F878" s="21"/>
      <c r="G878" s="102"/>
    </row>
    <row r="879">
      <c r="B879" s="19"/>
      <c r="C879" s="20"/>
      <c r="D879" s="21"/>
      <c r="E879" s="21"/>
      <c r="F879" s="21"/>
      <c r="G879" s="102"/>
    </row>
    <row r="880">
      <c r="B880" s="19"/>
      <c r="C880" s="20"/>
      <c r="D880" s="21"/>
      <c r="E880" s="21"/>
      <c r="F880" s="21"/>
      <c r="G880" s="102"/>
    </row>
    <row r="881">
      <c r="B881" s="19"/>
      <c r="C881" s="20"/>
      <c r="D881" s="21"/>
      <c r="E881" s="21"/>
      <c r="F881" s="21"/>
      <c r="G881" s="102"/>
    </row>
    <row r="882">
      <c r="B882" s="19"/>
      <c r="C882" s="20"/>
      <c r="D882" s="21"/>
      <c r="E882" s="21"/>
      <c r="F882" s="21"/>
      <c r="G882" s="102"/>
    </row>
    <row r="883">
      <c r="B883" s="19"/>
      <c r="C883" s="20"/>
      <c r="D883" s="21"/>
      <c r="E883" s="21"/>
      <c r="F883" s="21"/>
      <c r="G883" s="102"/>
    </row>
    <row r="884">
      <c r="B884" s="19"/>
      <c r="C884" s="20"/>
      <c r="D884" s="21"/>
      <c r="E884" s="21"/>
      <c r="F884" s="21"/>
      <c r="G884" s="102"/>
    </row>
    <row r="885">
      <c r="B885" s="19"/>
      <c r="C885" s="20"/>
      <c r="D885" s="21"/>
      <c r="E885" s="21"/>
      <c r="F885" s="21"/>
      <c r="G885" s="102"/>
    </row>
    <row r="886">
      <c r="B886" s="19"/>
      <c r="C886" s="20"/>
      <c r="D886" s="21"/>
      <c r="E886" s="21"/>
      <c r="F886" s="21"/>
      <c r="G886" s="102"/>
    </row>
    <row r="887">
      <c r="B887" s="19"/>
      <c r="C887" s="20"/>
      <c r="D887" s="21"/>
      <c r="E887" s="21"/>
      <c r="F887" s="21"/>
      <c r="G887" s="102"/>
    </row>
    <row r="888">
      <c r="B888" s="19"/>
      <c r="C888" s="20"/>
      <c r="D888" s="21"/>
      <c r="E888" s="21"/>
      <c r="F888" s="21"/>
      <c r="G888" s="102"/>
    </row>
    <row r="889">
      <c r="B889" s="19"/>
      <c r="C889" s="20"/>
      <c r="D889" s="21"/>
      <c r="E889" s="21"/>
      <c r="F889" s="21"/>
      <c r="G889" s="102"/>
    </row>
    <row r="890">
      <c r="B890" s="19"/>
      <c r="C890" s="20"/>
      <c r="D890" s="21"/>
      <c r="E890" s="21"/>
      <c r="F890" s="21"/>
      <c r="G890" s="102"/>
    </row>
    <row r="891">
      <c r="B891" s="19"/>
      <c r="C891" s="20"/>
      <c r="D891" s="21"/>
      <c r="E891" s="21"/>
      <c r="F891" s="21"/>
      <c r="G891" s="102"/>
    </row>
    <row r="892">
      <c r="B892" s="19"/>
      <c r="C892" s="20"/>
      <c r="D892" s="21"/>
      <c r="E892" s="21"/>
      <c r="F892" s="21"/>
      <c r="G892" s="102"/>
    </row>
    <row r="893">
      <c r="B893" s="19"/>
      <c r="C893" s="20"/>
      <c r="D893" s="21"/>
      <c r="E893" s="21"/>
      <c r="F893" s="21"/>
      <c r="G893" s="102"/>
    </row>
    <row r="894">
      <c r="B894" s="19"/>
      <c r="C894" s="20"/>
      <c r="D894" s="21"/>
      <c r="E894" s="21"/>
      <c r="F894" s="21"/>
      <c r="G894" s="102"/>
    </row>
    <row r="895">
      <c r="B895" s="19"/>
      <c r="C895" s="20"/>
      <c r="D895" s="21"/>
      <c r="E895" s="21"/>
      <c r="F895" s="21"/>
      <c r="G895" s="102"/>
    </row>
    <row r="896">
      <c r="B896" s="19"/>
      <c r="C896" s="20"/>
      <c r="D896" s="21"/>
      <c r="E896" s="21"/>
      <c r="F896" s="21"/>
      <c r="G896" s="102"/>
    </row>
    <row r="897">
      <c r="B897" s="19"/>
      <c r="C897" s="20"/>
      <c r="D897" s="21"/>
      <c r="E897" s="21"/>
      <c r="F897" s="21"/>
      <c r="G897" s="102"/>
    </row>
    <row r="898">
      <c r="B898" s="19"/>
      <c r="C898" s="20"/>
      <c r="D898" s="21"/>
      <c r="E898" s="21"/>
      <c r="F898" s="21"/>
      <c r="G898" s="102"/>
    </row>
    <row r="899">
      <c r="B899" s="19"/>
      <c r="C899" s="20"/>
      <c r="D899" s="21"/>
      <c r="E899" s="21"/>
      <c r="F899" s="21"/>
      <c r="G899" s="102"/>
    </row>
    <row r="900">
      <c r="B900" s="19"/>
      <c r="C900" s="20"/>
      <c r="D900" s="21"/>
      <c r="E900" s="21"/>
      <c r="F900" s="21"/>
      <c r="G900" s="102"/>
    </row>
    <row r="901">
      <c r="B901" s="19"/>
      <c r="C901" s="20"/>
      <c r="D901" s="21"/>
      <c r="E901" s="21"/>
      <c r="F901" s="21"/>
      <c r="G901" s="102"/>
    </row>
    <row r="902">
      <c r="B902" s="19"/>
      <c r="C902" s="20"/>
      <c r="D902" s="21"/>
      <c r="E902" s="21"/>
      <c r="F902" s="21"/>
      <c r="G902" s="102"/>
    </row>
    <row r="903">
      <c r="B903" s="19"/>
      <c r="C903" s="20"/>
      <c r="D903" s="21"/>
      <c r="E903" s="21"/>
      <c r="F903" s="21"/>
      <c r="G903" s="102"/>
    </row>
    <row r="904">
      <c r="B904" s="19"/>
      <c r="C904" s="20"/>
      <c r="D904" s="21"/>
      <c r="E904" s="21"/>
      <c r="F904" s="21"/>
      <c r="G904" s="102"/>
    </row>
    <row r="905">
      <c r="B905" s="19"/>
      <c r="C905" s="20"/>
      <c r="D905" s="21"/>
      <c r="E905" s="21"/>
      <c r="F905" s="21"/>
      <c r="G905" s="102"/>
    </row>
    <row r="906">
      <c r="B906" s="19"/>
      <c r="C906" s="20"/>
      <c r="D906" s="21"/>
      <c r="E906" s="21"/>
      <c r="F906" s="21"/>
      <c r="G906" s="102"/>
    </row>
    <row r="907">
      <c r="B907" s="19"/>
      <c r="C907" s="20"/>
      <c r="D907" s="21"/>
      <c r="E907" s="21"/>
      <c r="F907" s="21"/>
      <c r="G907" s="102"/>
    </row>
    <row r="908">
      <c r="B908" s="19"/>
      <c r="C908" s="20"/>
      <c r="D908" s="21"/>
      <c r="E908" s="21"/>
      <c r="F908" s="21"/>
      <c r="G908" s="102"/>
    </row>
    <row r="909">
      <c r="B909" s="19"/>
      <c r="C909" s="20"/>
      <c r="D909" s="21"/>
      <c r="E909" s="21"/>
      <c r="F909" s="21"/>
      <c r="G909" s="102"/>
    </row>
    <row r="910">
      <c r="B910" s="19"/>
      <c r="C910" s="20"/>
      <c r="D910" s="21"/>
      <c r="E910" s="21"/>
      <c r="F910" s="21"/>
      <c r="G910" s="102"/>
    </row>
    <row r="911">
      <c r="B911" s="19"/>
      <c r="C911" s="20"/>
      <c r="D911" s="21"/>
      <c r="E911" s="21"/>
      <c r="F911" s="21"/>
      <c r="G911" s="102"/>
    </row>
    <row r="912">
      <c r="B912" s="19"/>
      <c r="C912" s="20"/>
      <c r="D912" s="21"/>
      <c r="E912" s="21"/>
      <c r="F912" s="21"/>
      <c r="G912" s="102"/>
    </row>
    <row r="913">
      <c r="B913" s="19"/>
      <c r="C913" s="20"/>
      <c r="D913" s="21"/>
      <c r="E913" s="21"/>
      <c r="F913" s="21"/>
      <c r="G913" s="102"/>
    </row>
    <row r="914">
      <c r="B914" s="19"/>
      <c r="C914" s="20"/>
      <c r="D914" s="21"/>
      <c r="E914" s="21"/>
      <c r="F914" s="21"/>
      <c r="G914" s="102"/>
    </row>
    <row r="915">
      <c r="B915" s="19"/>
      <c r="C915" s="20"/>
      <c r="D915" s="21"/>
      <c r="E915" s="21"/>
      <c r="F915" s="21"/>
      <c r="G915" s="102"/>
    </row>
    <row r="916">
      <c r="B916" s="19"/>
      <c r="C916" s="20"/>
      <c r="D916" s="21"/>
      <c r="E916" s="21"/>
      <c r="F916" s="21"/>
      <c r="G916" s="102"/>
    </row>
    <row r="917">
      <c r="B917" s="19"/>
      <c r="C917" s="20"/>
      <c r="D917" s="21"/>
      <c r="E917" s="21"/>
      <c r="F917" s="21"/>
      <c r="G917" s="102"/>
    </row>
    <row r="918">
      <c r="B918" s="19"/>
      <c r="C918" s="20"/>
      <c r="D918" s="21"/>
      <c r="E918" s="21"/>
      <c r="F918" s="21"/>
      <c r="G918" s="102"/>
    </row>
    <row r="919">
      <c r="B919" s="19"/>
      <c r="C919" s="20"/>
      <c r="D919" s="21"/>
      <c r="E919" s="21"/>
      <c r="F919" s="21"/>
      <c r="G919" s="102"/>
    </row>
    <row r="920">
      <c r="B920" s="19"/>
      <c r="C920" s="20"/>
      <c r="D920" s="21"/>
      <c r="E920" s="21"/>
      <c r="F920" s="21"/>
      <c r="G920" s="102"/>
    </row>
    <row r="921">
      <c r="B921" s="19"/>
      <c r="C921" s="20"/>
      <c r="D921" s="21"/>
      <c r="E921" s="21"/>
      <c r="F921" s="21"/>
      <c r="G921" s="102"/>
    </row>
    <row r="922">
      <c r="B922" s="19"/>
      <c r="C922" s="20"/>
      <c r="D922" s="21"/>
      <c r="E922" s="21"/>
      <c r="F922" s="21"/>
      <c r="G922" s="102"/>
    </row>
    <row r="923">
      <c r="B923" s="19"/>
      <c r="C923" s="20"/>
      <c r="D923" s="21"/>
      <c r="E923" s="21"/>
      <c r="F923" s="21"/>
      <c r="G923" s="102"/>
    </row>
    <row r="924">
      <c r="B924" s="19"/>
      <c r="C924" s="20"/>
      <c r="D924" s="21"/>
      <c r="E924" s="21"/>
      <c r="F924" s="21"/>
      <c r="G924" s="102"/>
    </row>
    <row r="925">
      <c r="B925" s="19"/>
      <c r="C925" s="20"/>
      <c r="D925" s="21"/>
      <c r="E925" s="21"/>
      <c r="F925" s="21"/>
      <c r="G925" s="102"/>
    </row>
    <row r="926">
      <c r="B926" s="19"/>
      <c r="C926" s="20"/>
      <c r="D926" s="21"/>
      <c r="E926" s="21"/>
      <c r="F926" s="21"/>
      <c r="G926" s="102"/>
    </row>
    <row r="927">
      <c r="B927" s="19"/>
      <c r="C927" s="20"/>
      <c r="D927" s="21"/>
      <c r="E927" s="21"/>
      <c r="F927" s="21"/>
      <c r="G927" s="102"/>
    </row>
    <row r="928">
      <c r="B928" s="19"/>
      <c r="C928" s="20"/>
      <c r="D928" s="21"/>
      <c r="E928" s="21"/>
      <c r="F928" s="21"/>
      <c r="G928" s="102"/>
    </row>
    <row r="929">
      <c r="B929" s="19"/>
      <c r="C929" s="20"/>
      <c r="D929" s="21"/>
      <c r="E929" s="21"/>
      <c r="F929" s="21"/>
      <c r="G929" s="102"/>
    </row>
    <row r="930">
      <c r="B930" s="19"/>
      <c r="C930" s="20"/>
      <c r="D930" s="21"/>
      <c r="E930" s="21"/>
      <c r="F930" s="21"/>
      <c r="G930" s="102"/>
    </row>
    <row r="931">
      <c r="B931" s="19"/>
      <c r="C931" s="20"/>
      <c r="D931" s="21"/>
      <c r="E931" s="21"/>
      <c r="F931" s="21"/>
      <c r="G931" s="102"/>
    </row>
    <row r="932">
      <c r="B932" s="19"/>
      <c r="C932" s="20"/>
      <c r="D932" s="21"/>
      <c r="E932" s="21"/>
      <c r="F932" s="21"/>
      <c r="G932" s="102"/>
    </row>
    <row r="933">
      <c r="B933" s="19"/>
      <c r="C933" s="20"/>
      <c r="D933" s="21"/>
      <c r="E933" s="21"/>
      <c r="F933" s="21"/>
      <c r="G933" s="102"/>
    </row>
    <row r="934">
      <c r="B934" s="19"/>
      <c r="C934" s="20"/>
      <c r="D934" s="21"/>
      <c r="E934" s="21"/>
      <c r="F934" s="21"/>
      <c r="G934" s="102"/>
    </row>
    <row r="935">
      <c r="B935" s="19"/>
      <c r="C935" s="20"/>
      <c r="D935" s="21"/>
      <c r="E935" s="21"/>
      <c r="F935" s="21"/>
      <c r="G935" s="102"/>
    </row>
    <row r="936">
      <c r="B936" s="19"/>
      <c r="C936" s="20"/>
      <c r="D936" s="21"/>
      <c r="E936" s="21"/>
      <c r="F936" s="21"/>
      <c r="G936" s="102"/>
    </row>
    <row r="937">
      <c r="B937" s="19"/>
      <c r="C937" s="20"/>
      <c r="D937" s="21"/>
      <c r="E937" s="21"/>
      <c r="F937" s="21"/>
      <c r="G937" s="102"/>
    </row>
    <row r="938">
      <c r="B938" s="19"/>
      <c r="C938" s="20"/>
      <c r="D938" s="21"/>
      <c r="E938" s="21"/>
      <c r="F938" s="21"/>
      <c r="G938" s="102"/>
    </row>
    <row r="939">
      <c r="B939" s="19"/>
      <c r="C939" s="20"/>
      <c r="D939" s="21"/>
      <c r="E939" s="21"/>
      <c r="F939" s="21"/>
      <c r="G939" s="102"/>
    </row>
    <row r="940">
      <c r="B940" s="19"/>
      <c r="C940" s="20"/>
      <c r="D940" s="21"/>
      <c r="E940" s="21"/>
      <c r="F940" s="21"/>
      <c r="G940" s="102"/>
    </row>
    <row r="941">
      <c r="B941" s="19"/>
      <c r="C941" s="20"/>
      <c r="D941" s="21"/>
      <c r="E941" s="21"/>
      <c r="F941" s="21"/>
      <c r="G941" s="102"/>
    </row>
    <row r="942">
      <c r="B942" s="19"/>
      <c r="C942" s="20"/>
      <c r="D942" s="21"/>
      <c r="E942" s="21"/>
      <c r="F942" s="21"/>
      <c r="G942" s="102"/>
    </row>
    <row r="943">
      <c r="B943" s="19"/>
      <c r="C943" s="20"/>
      <c r="D943" s="21"/>
      <c r="E943" s="21"/>
      <c r="F943" s="21"/>
      <c r="G943" s="102"/>
    </row>
    <row r="944">
      <c r="B944" s="19"/>
      <c r="C944" s="20"/>
      <c r="D944" s="21"/>
      <c r="E944" s="21"/>
      <c r="F944" s="21"/>
      <c r="G944" s="102"/>
    </row>
    <row r="945">
      <c r="B945" s="19"/>
      <c r="C945" s="20"/>
      <c r="D945" s="21"/>
      <c r="E945" s="21"/>
      <c r="F945" s="21"/>
      <c r="G945" s="102"/>
    </row>
    <row r="946">
      <c r="B946" s="19"/>
      <c r="C946" s="20"/>
      <c r="D946" s="21"/>
      <c r="E946" s="21"/>
      <c r="F946" s="21"/>
      <c r="G946" s="102"/>
    </row>
    <row r="947">
      <c r="B947" s="19"/>
      <c r="C947" s="20"/>
      <c r="D947" s="21"/>
      <c r="E947" s="21"/>
      <c r="F947" s="21"/>
      <c r="G947" s="102"/>
    </row>
    <row r="948">
      <c r="B948" s="19"/>
      <c r="C948" s="20"/>
      <c r="D948" s="21"/>
      <c r="E948" s="21"/>
      <c r="F948" s="21"/>
      <c r="G948" s="102"/>
    </row>
    <row r="949">
      <c r="B949" s="19"/>
      <c r="C949" s="20"/>
      <c r="D949" s="21"/>
      <c r="E949" s="21"/>
      <c r="F949" s="21"/>
      <c r="G949" s="102"/>
    </row>
    <row r="950">
      <c r="B950" s="19"/>
      <c r="C950" s="20"/>
      <c r="D950" s="21"/>
      <c r="E950" s="21"/>
      <c r="F950" s="21"/>
      <c r="G950" s="102"/>
    </row>
    <row r="951">
      <c r="B951" s="19"/>
      <c r="C951" s="20"/>
      <c r="D951" s="21"/>
      <c r="E951" s="21"/>
      <c r="F951" s="21"/>
      <c r="G951" s="102"/>
    </row>
    <row r="952">
      <c r="B952" s="19"/>
      <c r="C952" s="20"/>
      <c r="D952" s="21"/>
      <c r="E952" s="21"/>
      <c r="F952" s="21"/>
      <c r="G952" s="102"/>
    </row>
    <row r="953">
      <c r="B953" s="19"/>
      <c r="C953" s="20"/>
      <c r="D953" s="21"/>
      <c r="E953" s="21"/>
      <c r="F953" s="21"/>
      <c r="G953" s="102"/>
    </row>
    <row r="954">
      <c r="B954" s="19"/>
      <c r="C954" s="20"/>
      <c r="D954" s="21"/>
      <c r="E954" s="21"/>
      <c r="F954" s="21"/>
      <c r="G954" s="102"/>
    </row>
    <row r="955">
      <c r="B955" s="19"/>
      <c r="C955" s="20"/>
      <c r="D955" s="21"/>
      <c r="E955" s="21"/>
      <c r="F955" s="21"/>
      <c r="G955" s="102"/>
    </row>
    <row r="956">
      <c r="B956" s="19"/>
      <c r="C956" s="20"/>
      <c r="D956" s="21"/>
      <c r="E956" s="21"/>
      <c r="F956" s="21"/>
      <c r="G956" s="102"/>
    </row>
    <row r="957">
      <c r="B957" s="19"/>
      <c r="C957" s="20"/>
      <c r="D957" s="21"/>
      <c r="E957" s="21"/>
      <c r="F957" s="21"/>
      <c r="G957" s="102"/>
    </row>
    <row r="958">
      <c r="B958" s="19"/>
      <c r="C958" s="20"/>
      <c r="D958" s="21"/>
      <c r="E958" s="21"/>
      <c r="F958" s="21"/>
      <c r="G958" s="102"/>
    </row>
    <row r="959">
      <c r="B959" s="19"/>
      <c r="C959" s="20"/>
      <c r="D959" s="21"/>
      <c r="E959" s="21"/>
      <c r="F959" s="21"/>
      <c r="G959" s="102"/>
    </row>
    <row r="960">
      <c r="B960" s="19"/>
      <c r="C960" s="20"/>
      <c r="D960" s="21"/>
      <c r="E960" s="21"/>
      <c r="F960" s="21"/>
      <c r="G960" s="102"/>
    </row>
    <row r="961">
      <c r="B961" s="19"/>
      <c r="C961" s="20"/>
      <c r="D961" s="21"/>
      <c r="E961" s="21"/>
      <c r="F961" s="21"/>
      <c r="G961" s="102"/>
    </row>
    <row r="962">
      <c r="B962" s="19"/>
      <c r="C962" s="20"/>
      <c r="D962" s="21"/>
      <c r="E962" s="21"/>
      <c r="F962" s="21"/>
      <c r="G962" s="102"/>
    </row>
    <row r="963">
      <c r="B963" s="19"/>
      <c r="C963" s="20"/>
      <c r="D963" s="21"/>
      <c r="E963" s="21"/>
      <c r="F963" s="21"/>
      <c r="G963" s="102"/>
    </row>
    <row r="964">
      <c r="B964" s="19"/>
      <c r="C964" s="20"/>
      <c r="D964" s="21"/>
      <c r="E964" s="21"/>
      <c r="F964" s="21"/>
      <c r="G964" s="102"/>
    </row>
    <row r="965">
      <c r="B965" s="19"/>
      <c r="C965" s="20"/>
      <c r="D965" s="21"/>
      <c r="E965" s="21"/>
      <c r="F965" s="21"/>
      <c r="G965" s="102"/>
    </row>
    <row r="966">
      <c r="B966" s="19"/>
      <c r="C966" s="20"/>
      <c r="D966" s="21"/>
      <c r="E966" s="21"/>
      <c r="F966" s="21"/>
      <c r="G966" s="102"/>
    </row>
    <row r="967">
      <c r="B967" s="19"/>
      <c r="C967" s="20"/>
      <c r="D967" s="21"/>
      <c r="E967" s="21"/>
      <c r="F967" s="21"/>
      <c r="G967" s="102"/>
    </row>
    <row r="968">
      <c r="B968" s="19"/>
      <c r="C968" s="20"/>
      <c r="D968" s="21"/>
      <c r="E968" s="21"/>
      <c r="F968" s="21"/>
      <c r="G968" s="102"/>
    </row>
    <row r="969">
      <c r="B969" s="19"/>
      <c r="C969" s="20"/>
      <c r="D969" s="21"/>
      <c r="E969" s="21"/>
      <c r="F969" s="21"/>
      <c r="G969" s="102"/>
    </row>
    <row r="970">
      <c r="B970" s="19"/>
      <c r="C970" s="20"/>
      <c r="D970" s="21"/>
      <c r="E970" s="21"/>
      <c r="F970" s="21"/>
      <c r="G970" s="102"/>
    </row>
    <row r="971">
      <c r="B971" s="19"/>
      <c r="C971" s="20"/>
      <c r="D971" s="21"/>
      <c r="E971" s="21"/>
      <c r="F971" s="21"/>
      <c r="G971" s="102"/>
    </row>
    <row r="972">
      <c r="B972" s="19"/>
      <c r="C972" s="20"/>
      <c r="D972" s="21"/>
      <c r="E972" s="21"/>
      <c r="F972" s="21"/>
      <c r="G972" s="102"/>
    </row>
    <row r="973">
      <c r="B973" s="19"/>
      <c r="C973" s="20"/>
      <c r="D973" s="21"/>
      <c r="E973" s="21"/>
      <c r="F973" s="21"/>
      <c r="G973" s="102"/>
    </row>
    <row r="974">
      <c r="B974" s="19"/>
      <c r="C974" s="20"/>
      <c r="D974" s="21"/>
      <c r="E974" s="21"/>
      <c r="F974" s="21"/>
      <c r="G974" s="102"/>
    </row>
    <row r="975">
      <c r="B975" s="19"/>
      <c r="C975" s="20"/>
      <c r="D975" s="21"/>
      <c r="E975" s="21"/>
      <c r="F975" s="21"/>
      <c r="G975" s="102"/>
    </row>
    <row r="976">
      <c r="B976" s="19"/>
      <c r="C976" s="20"/>
      <c r="D976" s="21"/>
      <c r="E976" s="21"/>
      <c r="F976" s="21"/>
      <c r="G976" s="102"/>
    </row>
    <row r="977">
      <c r="B977" s="19"/>
      <c r="C977" s="20"/>
      <c r="D977" s="21"/>
      <c r="E977" s="21"/>
      <c r="F977" s="21"/>
      <c r="G977" s="102"/>
    </row>
    <row r="978">
      <c r="B978" s="19"/>
      <c r="C978" s="20"/>
      <c r="D978" s="21"/>
      <c r="E978" s="21"/>
      <c r="F978" s="21"/>
      <c r="G978" s="102"/>
    </row>
    <row r="979">
      <c r="B979" s="19"/>
      <c r="C979" s="20"/>
      <c r="D979" s="21"/>
      <c r="E979" s="21"/>
      <c r="F979" s="21"/>
      <c r="G979" s="102"/>
    </row>
    <row r="980">
      <c r="B980" s="19"/>
      <c r="C980" s="20"/>
      <c r="D980" s="21"/>
      <c r="E980" s="21"/>
      <c r="F980" s="21"/>
      <c r="G980" s="102"/>
    </row>
    <row r="981">
      <c r="B981" s="19"/>
      <c r="C981" s="20"/>
      <c r="D981" s="21"/>
      <c r="E981" s="21"/>
      <c r="F981" s="21"/>
      <c r="G981" s="102"/>
    </row>
    <row r="982">
      <c r="B982" s="19"/>
      <c r="C982" s="20"/>
      <c r="D982" s="21"/>
      <c r="E982" s="21"/>
      <c r="F982" s="21"/>
      <c r="G982" s="102"/>
    </row>
    <row r="983">
      <c r="B983" s="19"/>
      <c r="C983" s="20"/>
      <c r="D983" s="21"/>
      <c r="E983" s="21"/>
      <c r="F983" s="21"/>
      <c r="G983" s="102"/>
    </row>
    <row r="984">
      <c r="B984" s="19"/>
      <c r="C984" s="20"/>
      <c r="D984" s="21"/>
      <c r="E984" s="21"/>
      <c r="F984" s="21"/>
      <c r="G984" s="102"/>
    </row>
    <row r="985">
      <c r="B985" s="19"/>
      <c r="C985" s="20"/>
      <c r="D985" s="21"/>
      <c r="E985" s="21"/>
      <c r="F985" s="21"/>
      <c r="G985" s="102"/>
    </row>
    <row r="986">
      <c r="B986" s="19"/>
      <c r="C986" s="20"/>
      <c r="D986" s="21"/>
      <c r="E986" s="21"/>
      <c r="F986" s="21"/>
      <c r="G986" s="102"/>
    </row>
    <row r="987">
      <c r="B987" s="19"/>
      <c r="C987" s="20"/>
      <c r="D987" s="21"/>
      <c r="E987" s="21"/>
      <c r="F987" s="21"/>
      <c r="G987" s="102"/>
    </row>
    <row r="988">
      <c r="B988" s="19"/>
      <c r="C988" s="20"/>
      <c r="D988" s="21"/>
      <c r="E988" s="21"/>
      <c r="F988" s="21"/>
      <c r="G988" s="102"/>
    </row>
    <row r="989">
      <c r="B989" s="19"/>
      <c r="C989" s="20"/>
      <c r="D989" s="21"/>
      <c r="E989" s="21"/>
      <c r="F989" s="21"/>
      <c r="G989" s="102"/>
    </row>
    <row r="990">
      <c r="B990" s="19"/>
      <c r="C990" s="20"/>
      <c r="D990" s="21"/>
      <c r="E990" s="21"/>
      <c r="F990" s="21"/>
      <c r="G990" s="102"/>
    </row>
    <row r="991">
      <c r="B991" s="19"/>
      <c r="C991" s="20"/>
      <c r="D991" s="21"/>
      <c r="E991" s="21"/>
      <c r="F991" s="21"/>
      <c r="G991" s="102"/>
    </row>
    <row r="992">
      <c r="B992" s="19"/>
      <c r="C992" s="20"/>
      <c r="D992" s="21"/>
      <c r="E992" s="21"/>
      <c r="F992" s="21"/>
      <c r="G992" s="102"/>
    </row>
    <row r="993">
      <c r="B993" s="19"/>
      <c r="C993" s="20"/>
      <c r="D993" s="21"/>
      <c r="E993" s="21"/>
      <c r="F993" s="21"/>
      <c r="G993" s="102"/>
    </row>
    <row r="994">
      <c r="B994" s="19"/>
      <c r="C994" s="20"/>
      <c r="D994" s="21"/>
      <c r="E994" s="21"/>
      <c r="F994" s="21"/>
      <c r="G994" s="102"/>
    </row>
    <row r="995">
      <c r="B995" s="19"/>
      <c r="C995" s="20"/>
      <c r="D995" s="21"/>
      <c r="E995" s="21"/>
      <c r="F995" s="21"/>
      <c r="G995" s="102"/>
    </row>
    <row r="996">
      <c r="B996" s="19"/>
      <c r="C996" s="20"/>
      <c r="D996" s="21"/>
      <c r="E996" s="21"/>
      <c r="F996" s="21"/>
      <c r="G996" s="102"/>
    </row>
    <row r="997">
      <c r="B997" s="19"/>
      <c r="C997" s="20"/>
      <c r="D997" s="21"/>
      <c r="E997" s="21"/>
      <c r="F997" s="21"/>
      <c r="G997" s="102"/>
    </row>
    <row r="998">
      <c r="B998" s="19"/>
      <c r="C998" s="20"/>
      <c r="D998" s="21"/>
      <c r="E998" s="21"/>
      <c r="F998" s="21"/>
      <c r="G998" s="102"/>
    </row>
    <row r="999">
      <c r="B999" s="19"/>
      <c r="C999" s="20"/>
      <c r="D999" s="21"/>
      <c r="E999" s="21"/>
      <c r="F999" s="21"/>
      <c r="G999" s="102"/>
    </row>
    <row r="1000">
      <c r="B1000" s="19"/>
      <c r="C1000" s="20"/>
      <c r="D1000" s="21"/>
      <c r="E1000" s="21"/>
      <c r="F1000" s="21"/>
      <c r="G1000" s="102"/>
    </row>
  </sheetData>
  <autoFilter ref="$A$10:$U$441"/>
  <mergeCells count="2">
    <mergeCell ref="B2:G2"/>
    <mergeCell ref="C4:G5"/>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6.83" defaultRowHeight="15.0"/>
  <cols>
    <col customWidth="1" min="2" max="2" width="27.67"/>
    <col customWidth="1" min="3" max="3" width="80.0"/>
    <col customWidth="1" min="7" max="7" width="19.33"/>
  </cols>
  <sheetData>
    <row r="1">
      <c r="B1" s="19"/>
      <c r="C1" s="20"/>
      <c r="D1" s="21"/>
      <c r="E1" s="19"/>
      <c r="F1" s="19"/>
      <c r="G1" s="19"/>
    </row>
    <row r="2">
      <c r="B2" s="18" t="s">
        <v>23</v>
      </c>
    </row>
    <row r="3">
      <c r="B3" s="19"/>
      <c r="C3" s="23" t="s">
        <v>5562</v>
      </c>
      <c r="D3" s="21"/>
      <c r="E3" s="19"/>
      <c r="F3" s="19"/>
      <c r="G3" s="19"/>
    </row>
    <row r="4">
      <c r="B4" s="19" t="s">
        <v>25</v>
      </c>
      <c r="C4" s="25" t="s">
        <v>3</v>
      </c>
    </row>
    <row r="5">
      <c r="B5" s="19"/>
    </row>
    <row r="6">
      <c r="B6" s="19" t="s">
        <v>27</v>
      </c>
      <c r="C6" s="20" t="s">
        <v>28</v>
      </c>
      <c r="D6" s="21"/>
      <c r="E6" s="19"/>
      <c r="F6" s="19"/>
      <c r="G6" s="19"/>
    </row>
    <row r="7">
      <c r="B7" s="19" t="s">
        <v>29</v>
      </c>
      <c r="C7" s="20" t="s">
        <v>30</v>
      </c>
      <c r="D7" s="21"/>
      <c r="E7" s="19" t="s">
        <v>31</v>
      </c>
      <c r="F7" s="19"/>
      <c r="G7" s="89">
        <v>45015.0</v>
      </c>
    </row>
    <row r="8">
      <c r="B8" s="103" t="s">
        <v>5563</v>
      </c>
      <c r="C8" s="20" t="s">
        <v>11</v>
      </c>
      <c r="D8" s="21"/>
      <c r="E8" s="19"/>
      <c r="F8" s="19"/>
      <c r="G8" s="90"/>
    </row>
    <row r="9">
      <c r="B9" s="19"/>
      <c r="C9" s="20"/>
      <c r="D9" s="21"/>
      <c r="E9" s="19"/>
      <c r="F9" s="19"/>
      <c r="G9" s="19"/>
    </row>
    <row r="10">
      <c r="B10" s="28" t="s">
        <v>32</v>
      </c>
      <c r="C10" s="29" t="s">
        <v>33</v>
      </c>
      <c r="D10" s="30" t="s">
        <v>34</v>
      </c>
      <c r="E10" s="32" t="s">
        <v>35</v>
      </c>
      <c r="F10" s="32" t="s">
        <v>36</v>
      </c>
      <c r="G10" s="32" t="s">
        <v>37</v>
      </c>
    </row>
    <row r="11">
      <c r="B11" s="34" t="s">
        <v>1516</v>
      </c>
      <c r="C11" s="35" t="s">
        <v>11</v>
      </c>
      <c r="D11" s="36"/>
      <c r="E11" s="62"/>
      <c r="F11" s="62"/>
      <c r="G11" s="92">
        <f>G12+G58+G154+G261+G375+G405+G432+G517+G593+G608+G629+G638+G646</f>
        <v>0</v>
      </c>
    </row>
    <row r="12">
      <c r="B12" s="40" t="s">
        <v>1517</v>
      </c>
      <c r="C12" s="41" t="s">
        <v>1518</v>
      </c>
      <c r="D12" s="42"/>
      <c r="E12" s="62"/>
      <c r="F12" s="62"/>
      <c r="G12" s="93">
        <f>G13+G43+G54+G56</f>
        <v>0</v>
      </c>
    </row>
    <row r="13">
      <c r="B13" s="46" t="s">
        <v>1519</v>
      </c>
      <c r="C13" s="47" t="s">
        <v>1520</v>
      </c>
      <c r="D13" s="48"/>
      <c r="E13" s="62"/>
      <c r="F13" s="62"/>
      <c r="G13" s="94">
        <f>SUM(G14:G42)</f>
        <v>0</v>
      </c>
    </row>
    <row r="14">
      <c r="B14" s="57" t="s">
        <v>1521</v>
      </c>
      <c r="C14" s="58" t="s">
        <v>1522</v>
      </c>
      <c r="D14" s="59" t="s">
        <v>100</v>
      </c>
      <c r="E14" s="96">
        <v>31.0</v>
      </c>
      <c r="F14" s="97"/>
      <c r="G14" s="96">
        <f t="shared" ref="G14:G42" si="1">round(E14*F14,2)</f>
        <v>0</v>
      </c>
    </row>
    <row r="15">
      <c r="B15" s="57" t="s">
        <v>1523</v>
      </c>
      <c r="C15" s="58" t="s">
        <v>1524</v>
      </c>
      <c r="D15" s="59" t="s">
        <v>100</v>
      </c>
      <c r="E15" s="96">
        <v>44.0</v>
      </c>
      <c r="F15" s="97"/>
      <c r="G15" s="96">
        <f t="shared" si="1"/>
        <v>0</v>
      </c>
    </row>
    <row r="16">
      <c r="B16" s="57" t="s">
        <v>1525</v>
      </c>
      <c r="C16" s="58" t="s">
        <v>1526</v>
      </c>
      <c r="D16" s="59" t="s">
        <v>100</v>
      </c>
      <c r="E16" s="96">
        <v>37.0</v>
      </c>
      <c r="F16" s="97"/>
      <c r="G16" s="96">
        <f t="shared" si="1"/>
        <v>0</v>
      </c>
    </row>
    <row r="17">
      <c r="B17" s="57" t="s">
        <v>1527</v>
      </c>
      <c r="C17" s="58" t="s">
        <v>1528</v>
      </c>
      <c r="D17" s="59" t="s">
        <v>100</v>
      </c>
      <c r="E17" s="96">
        <v>47.0</v>
      </c>
      <c r="F17" s="97"/>
      <c r="G17" s="96">
        <f t="shared" si="1"/>
        <v>0</v>
      </c>
    </row>
    <row r="18">
      <c r="B18" s="57" t="s">
        <v>1529</v>
      </c>
      <c r="C18" s="58" t="s">
        <v>1530</v>
      </c>
      <c r="D18" s="59" t="s">
        <v>100</v>
      </c>
      <c r="E18" s="96">
        <v>11.0</v>
      </c>
      <c r="F18" s="97"/>
      <c r="G18" s="96">
        <f t="shared" si="1"/>
        <v>0</v>
      </c>
    </row>
    <row r="19">
      <c r="B19" s="57" t="s">
        <v>1531</v>
      </c>
      <c r="C19" s="58" t="s">
        <v>1532</v>
      </c>
      <c r="D19" s="59" t="s">
        <v>100</v>
      </c>
      <c r="E19" s="96">
        <v>44.0</v>
      </c>
      <c r="F19" s="97"/>
      <c r="G19" s="96">
        <f t="shared" si="1"/>
        <v>0</v>
      </c>
    </row>
    <row r="20">
      <c r="B20" s="57" t="s">
        <v>1533</v>
      </c>
      <c r="C20" s="58" t="s">
        <v>1534</v>
      </c>
      <c r="D20" s="59" t="s">
        <v>100</v>
      </c>
      <c r="E20" s="96">
        <v>7.0</v>
      </c>
      <c r="F20" s="97"/>
      <c r="G20" s="96">
        <f t="shared" si="1"/>
        <v>0</v>
      </c>
    </row>
    <row r="21">
      <c r="B21" s="57" t="s">
        <v>1535</v>
      </c>
      <c r="C21" s="58" t="s">
        <v>1536</v>
      </c>
      <c r="D21" s="59" t="s">
        <v>100</v>
      </c>
      <c r="E21" s="96">
        <v>26.0</v>
      </c>
      <c r="F21" s="97"/>
      <c r="G21" s="96">
        <f t="shared" si="1"/>
        <v>0</v>
      </c>
    </row>
    <row r="22">
      <c r="B22" s="57" t="s">
        <v>1537</v>
      </c>
      <c r="C22" s="58" t="s">
        <v>1538</v>
      </c>
      <c r="D22" s="59" t="s">
        <v>100</v>
      </c>
      <c r="E22" s="96">
        <v>19.0</v>
      </c>
      <c r="F22" s="97"/>
      <c r="G22" s="96">
        <f t="shared" si="1"/>
        <v>0</v>
      </c>
    </row>
    <row r="23">
      <c r="B23" s="57" t="s">
        <v>1539</v>
      </c>
      <c r="C23" s="58" t="s">
        <v>1540</v>
      </c>
      <c r="D23" s="59" t="s">
        <v>100</v>
      </c>
      <c r="E23" s="96">
        <v>13.0</v>
      </c>
      <c r="F23" s="97"/>
      <c r="G23" s="96">
        <f t="shared" si="1"/>
        <v>0</v>
      </c>
    </row>
    <row r="24">
      <c r="B24" s="57" t="s">
        <v>1541</v>
      </c>
      <c r="C24" s="58" t="s">
        <v>1542</v>
      </c>
      <c r="D24" s="59" t="s">
        <v>100</v>
      </c>
      <c r="E24" s="96">
        <v>4.0</v>
      </c>
      <c r="F24" s="97"/>
      <c r="G24" s="96">
        <f t="shared" si="1"/>
        <v>0</v>
      </c>
    </row>
    <row r="25">
      <c r="B25" s="57" t="s">
        <v>1543</v>
      </c>
      <c r="C25" s="58" t="s">
        <v>1544</v>
      </c>
      <c r="D25" s="59" t="s">
        <v>100</v>
      </c>
      <c r="E25" s="96">
        <v>2.0</v>
      </c>
      <c r="F25" s="97"/>
      <c r="G25" s="96">
        <f t="shared" si="1"/>
        <v>0</v>
      </c>
    </row>
    <row r="26">
      <c r="B26" s="57" t="s">
        <v>1545</v>
      </c>
      <c r="C26" s="58" t="s">
        <v>1546</v>
      </c>
      <c r="D26" s="59" t="s">
        <v>100</v>
      </c>
      <c r="E26" s="96">
        <v>3.0</v>
      </c>
      <c r="F26" s="97"/>
      <c r="G26" s="96">
        <f t="shared" si="1"/>
        <v>0</v>
      </c>
    </row>
    <row r="27">
      <c r="B27" s="57" t="s">
        <v>1547</v>
      </c>
      <c r="C27" s="58" t="s">
        <v>1548</v>
      </c>
      <c r="D27" s="59" t="s">
        <v>100</v>
      </c>
      <c r="E27" s="96">
        <v>12.0</v>
      </c>
      <c r="F27" s="97"/>
      <c r="G27" s="96">
        <f t="shared" si="1"/>
        <v>0</v>
      </c>
    </row>
    <row r="28">
      <c r="B28" s="57" t="s">
        <v>1549</v>
      </c>
      <c r="C28" s="58" t="s">
        <v>1550</v>
      </c>
      <c r="D28" s="59" t="s">
        <v>100</v>
      </c>
      <c r="E28" s="96">
        <v>1.0</v>
      </c>
      <c r="F28" s="97"/>
      <c r="G28" s="96">
        <f t="shared" si="1"/>
        <v>0</v>
      </c>
    </row>
    <row r="29">
      <c r="B29" s="57" t="s">
        <v>1551</v>
      </c>
      <c r="C29" s="58" t="s">
        <v>1552</v>
      </c>
      <c r="D29" s="59" t="s">
        <v>100</v>
      </c>
      <c r="E29" s="96">
        <v>7.0</v>
      </c>
      <c r="F29" s="97"/>
      <c r="G29" s="96">
        <f t="shared" si="1"/>
        <v>0</v>
      </c>
    </row>
    <row r="30">
      <c r="B30" s="57" t="s">
        <v>1553</v>
      </c>
      <c r="C30" s="58" t="s">
        <v>1554</v>
      </c>
      <c r="D30" s="59" t="s">
        <v>100</v>
      </c>
      <c r="E30" s="96">
        <v>1.0</v>
      </c>
      <c r="F30" s="97"/>
      <c r="G30" s="96">
        <f t="shared" si="1"/>
        <v>0</v>
      </c>
    </row>
    <row r="31">
      <c r="B31" s="57" t="s">
        <v>1555</v>
      </c>
      <c r="C31" s="58" t="s">
        <v>1556</v>
      </c>
      <c r="D31" s="59" t="s">
        <v>100</v>
      </c>
      <c r="E31" s="96">
        <v>22.0</v>
      </c>
      <c r="F31" s="97"/>
      <c r="G31" s="96">
        <f t="shared" si="1"/>
        <v>0</v>
      </c>
    </row>
    <row r="32">
      <c r="B32" s="57" t="s">
        <v>1557</v>
      </c>
      <c r="C32" s="58" t="s">
        <v>1558</v>
      </c>
      <c r="D32" s="59" t="s">
        <v>100</v>
      </c>
      <c r="E32" s="96">
        <v>139.0</v>
      </c>
      <c r="F32" s="97"/>
      <c r="G32" s="96">
        <f t="shared" si="1"/>
        <v>0</v>
      </c>
    </row>
    <row r="33">
      <c r="B33" s="57" t="s">
        <v>1559</v>
      </c>
      <c r="C33" s="58" t="s">
        <v>1560</v>
      </c>
      <c r="D33" s="59" t="s">
        <v>100</v>
      </c>
      <c r="E33" s="96">
        <v>11.0</v>
      </c>
      <c r="F33" s="97"/>
      <c r="G33" s="96">
        <f t="shared" si="1"/>
        <v>0</v>
      </c>
    </row>
    <row r="34">
      <c r="B34" s="57" t="s">
        <v>1561</v>
      </c>
      <c r="C34" s="58" t="s">
        <v>1562</v>
      </c>
      <c r="D34" s="59" t="s">
        <v>100</v>
      </c>
      <c r="E34" s="96">
        <v>4.0</v>
      </c>
      <c r="F34" s="97"/>
      <c r="G34" s="96">
        <f t="shared" si="1"/>
        <v>0</v>
      </c>
    </row>
    <row r="35">
      <c r="B35" s="57" t="s">
        <v>1563</v>
      </c>
      <c r="C35" s="58" t="s">
        <v>1564</v>
      </c>
      <c r="D35" s="59" t="s">
        <v>100</v>
      </c>
      <c r="E35" s="96">
        <v>31.0</v>
      </c>
      <c r="F35" s="97"/>
      <c r="G35" s="96">
        <f t="shared" si="1"/>
        <v>0</v>
      </c>
    </row>
    <row r="36">
      <c r="B36" s="57" t="s">
        <v>1565</v>
      </c>
      <c r="C36" s="58" t="s">
        <v>1566</v>
      </c>
      <c r="D36" s="59" t="s">
        <v>100</v>
      </c>
      <c r="E36" s="96">
        <v>1.0</v>
      </c>
      <c r="F36" s="97"/>
      <c r="G36" s="96">
        <f t="shared" si="1"/>
        <v>0</v>
      </c>
    </row>
    <row r="37">
      <c r="B37" s="57" t="s">
        <v>1567</v>
      </c>
      <c r="C37" s="58" t="s">
        <v>1568</v>
      </c>
      <c r="D37" s="59" t="s">
        <v>100</v>
      </c>
      <c r="E37" s="96">
        <v>2.0</v>
      </c>
      <c r="F37" s="97"/>
      <c r="G37" s="96">
        <f t="shared" si="1"/>
        <v>0</v>
      </c>
    </row>
    <row r="38">
      <c r="B38" s="57" t="s">
        <v>1569</v>
      </c>
      <c r="C38" s="58" t="s">
        <v>1570</v>
      </c>
      <c r="D38" s="59" t="s">
        <v>100</v>
      </c>
      <c r="E38" s="96">
        <v>3.0</v>
      </c>
      <c r="F38" s="97"/>
      <c r="G38" s="96">
        <f t="shared" si="1"/>
        <v>0</v>
      </c>
    </row>
    <row r="39">
      <c r="B39" s="57" t="s">
        <v>1571</v>
      </c>
      <c r="C39" s="58" t="s">
        <v>1572</v>
      </c>
      <c r="D39" s="59" t="s">
        <v>100</v>
      </c>
      <c r="E39" s="96">
        <v>1.0</v>
      </c>
      <c r="F39" s="97"/>
      <c r="G39" s="96">
        <f t="shared" si="1"/>
        <v>0</v>
      </c>
    </row>
    <row r="40">
      <c r="B40" s="57" t="s">
        <v>1573</v>
      </c>
      <c r="C40" s="58" t="s">
        <v>1574</v>
      </c>
      <c r="D40" s="59" t="s">
        <v>100</v>
      </c>
      <c r="E40" s="96">
        <v>1.0</v>
      </c>
      <c r="F40" s="97"/>
      <c r="G40" s="96">
        <f t="shared" si="1"/>
        <v>0</v>
      </c>
    </row>
    <row r="41">
      <c r="B41" s="57" t="s">
        <v>1575</v>
      </c>
      <c r="C41" s="58" t="s">
        <v>1576</v>
      </c>
      <c r="D41" s="59" t="s">
        <v>100</v>
      </c>
      <c r="E41" s="96">
        <v>5.0</v>
      </c>
      <c r="F41" s="97"/>
      <c r="G41" s="96">
        <f t="shared" si="1"/>
        <v>0</v>
      </c>
    </row>
    <row r="42">
      <c r="B42" s="57" t="s">
        <v>1577</v>
      </c>
      <c r="C42" s="58" t="s">
        <v>1578</v>
      </c>
      <c r="D42" s="59" t="s">
        <v>100</v>
      </c>
      <c r="E42" s="96">
        <v>7.0</v>
      </c>
      <c r="F42" s="97"/>
      <c r="G42" s="96">
        <f t="shared" si="1"/>
        <v>0</v>
      </c>
    </row>
    <row r="43">
      <c r="B43" s="46" t="s">
        <v>1579</v>
      </c>
      <c r="C43" s="47" t="s">
        <v>1580</v>
      </c>
      <c r="D43" s="48"/>
      <c r="E43" s="62"/>
      <c r="F43" s="62"/>
      <c r="G43" s="94">
        <f>SUM(G44:G53)</f>
        <v>0</v>
      </c>
    </row>
    <row r="44">
      <c r="B44" s="57" t="s">
        <v>1581</v>
      </c>
      <c r="C44" s="58" t="s">
        <v>1582</v>
      </c>
      <c r="D44" s="59" t="s">
        <v>100</v>
      </c>
      <c r="E44" s="96">
        <v>1.0</v>
      </c>
      <c r="F44" s="97"/>
      <c r="G44" s="96">
        <f t="shared" ref="G44:G53" si="2">round(E44*F44,2)</f>
        <v>0</v>
      </c>
    </row>
    <row r="45">
      <c r="B45" s="57" t="s">
        <v>1583</v>
      </c>
      <c r="C45" s="58" t="s">
        <v>1584</v>
      </c>
      <c r="D45" s="59" t="s">
        <v>100</v>
      </c>
      <c r="E45" s="96">
        <v>1.0</v>
      </c>
      <c r="F45" s="97"/>
      <c r="G45" s="96">
        <f t="shared" si="2"/>
        <v>0</v>
      </c>
    </row>
    <row r="46">
      <c r="B46" s="57" t="s">
        <v>1585</v>
      </c>
      <c r="C46" s="58" t="s">
        <v>1586</v>
      </c>
      <c r="D46" s="59" t="s">
        <v>100</v>
      </c>
      <c r="E46" s="96">
        <v>48.0</v>
      </c>
      <c r="F46" s="97"/>
      <c r="G46" s="96">
        <f t="shared" si="2"/>
        <v>0</v>
      </c>
    </row>
    <row r="47">
      <c r="B47" s="57" t="s">
        <v>1587</v>
      </c>
      <c r="C47" s="58" t="s">
        <v>1588</v>
      </c>
      <c r="D47" s="59" t="s">
        <v>100</v>
      </c>
      <c r="E47" s="96">
        <v>107.0</v>
      </c>
      <c r="F47" s="97"/>
      <c r="G47" s="96">
        <f t="shared" si="2"/>
        <v>0</v>
      </c>
    </row>
    <row r="48">
      <c r="B48" s="57" t="s">
        <v>1589</v>
      </c>
      <c r="C48" s="58" t="s">
        <v>1590</v>
      </c>
      <c r="D48" s="59" t="s">
        <v>100</v>
      </c>
      <c r="E48" s="96">
        <v>260.0</v>
      </c>
      <c r="F48" s="97"/>
      <c r="G48" s="96">
        <f t="shared" si="2"/>
        <v>0</v>
      </c>
    </row>
    <row r="49">
      <c r="B49" s="57" t="s">
        <v>1591</v>
      </c>
      <c r="C49" s="58" t="s">
        <v>1592</v>
      </c>
      <c r="D49" s="59" t="s">
        <v>100</v>
      </c>
      <c r="E49" s="96">
        <v>6.0</v>
      </c>
      <c r="F49" s="97"/>
      <c r="G49" s="96">
        <f t="shared" si="2"/>
        <v>0</v>
      </c>
    </row>
    <row r="50">
      <c r="B50" s="57" t="s">
        <v>1593</v>
      </c>
      <c r="C50" s="58" t="s">
        <v>1594</v>
      </c>
      <c r="D50" s="59" t="s">
        <v>100</v>
      </c>
      <c r="E50" s="96">
        <v>72.0</v>
      </c>
      <c r="F50" s="97"/>
      <c r="G50" s="96">
        <f t="shared" si="2"/>
        <v>0</v>
      </c>
    </row>
    <row r="51">
      <c r="B51" s="57" t="s">
        <v>1595</v>
      </c>
      <c r="C51" s="58" t="s">
        <v>1596</v>
      </c>
      <c r="D51" s="59" t="s">
        <v>100</v>
      </c>
      <c r="E51" s="96">
        <v>262.0</v>
      </c>
      <c r="F51" s="97"/>
      <c r="G51" s="96">
        <f t="shared" si="2"/>
        <v>0</v>
      </c>
    </row>
    <row r="52">
      <c r="B52" s="57" t="s">
        <v>1597</v>
      </c>
      <c r="C52" s="58" t="s">
        <v>1598</v>
      </c>
      <c r="D52" s="59" t="s">
        <v>100</v>
      </c>
      <c r="E52" s="96">
        <v>70.0</v>
      </c>
      <c r="F52" s="97"/>
      <c r="G52" s="96">
        <f t="shared" si="2"/>
        <v>0</v>
      </c>
    </row>
    <row r="53">
      <c r="B53" s="57" t="s">
        <v>1599</v>
      </c>
      <c r="C53" s="58" t="s">
        <v>1600</v>
      </c>
      <c r="D53" s="59" t="s">
        <v>100</v>
      </c>
      <c r="E53" s="96">
        <v>5.0</v>
      </c>
      <c r="F53" s="97"/>
      <c r="G53" s="96">
        <f t="shared" si="2"/>
        <v>0</v>
      </c>
    </row>
    <row r="54">
      <c r="B54" s="46" t="s">
        <v>1601</v>
      </c>
      <c r="C54" s="47" t="s">
        <v>1602</v>
      </c>
      <c r="D54" s="48"/>
      <c r="E54" s="62"/>
      <c r="F54" s="62"/>
      <c r="G54" s="94">
        <f>G55</f>
        <v>0</v>
      </c>
    </row>
    <row r="55">
      <c r="B55" s="57" t="s">
        <v>1603</v>
      </c>
      <c r="C55" s="58" t="s">
        <v>1604</v>
      </c>
      <c r="D55" s="59" t="s">
        <v>107</v>
      </c>
      <c r="E55" s="96">
        <v>536.0</v>
      </c>
      <c r="F55" s="97"/>
      <c r="G55" s="96">
        <f>round(E55*F55,2)</f>
        <v>0</v>
      </c>
    </row>
    <row r="56">
      <c r="B56" s="46" t="s">
        <v>1605</v>
      </c>
      <c r="C56" s="47" t="s">
        <v>1606</v>
      </c>
      <c r="D56" s="48"/>
      <c r="E56" s="62"/>
      <c r="F56" s="62"/>
      <c r="G56" s="94">
        <f>G57</f>
        <v>0</v>
      </c>
    </row>
    <row r="57">
      <c r="B57" s="57" t="s">
        <v>1607</v>
      </c>
      <c r="C57" s="58" t="s">
        <v>1608</v>
      </c>
      <c r="D57" s="59" t="s">
        <v>107</v>
      </c>
      <c r="E57" s="96">
        <v>832.0</v>
      </c>
      <c r="F57" s="97"/>
      <c r="G57" s="96">
        <f>round(E57*F57,2)</f>
        <v>0</v>
      </c>
    </row>
    <row r="58">
      <c r="B58" s="40" t="s">
        <v>1609</v>
      </c>
      <c r="C58" s="41" t="s">
        <v>1610</v>
      </c>
      <c r="D58" s="42"/>
      <c r="E58" s="62"/>
      <c r="F58" s="62"/>
      <c r="G58" s="93">
        <f>G59+G64+G70+G80+G124+G137+G145+G148+G151</f>
        <v>0</v>
      </c>
    </row>
    <row r="59">
      <c r="B59" s="46" t="s">
        <v>1611</v>
      </c>
      <c r="C59" s="47" t="s">
        <v>1612</v>
      </c>
      <c r="D59" s="48"/>
      <c r="E59" s="62"/>
      <c r="F59" s="62"/>
      <c r="G59" s="94">
        <f>SUM(G60:G63)</f>
        <v>0</v>
      </c>
    </row>
    <row r="60">
      <c r="B60" s="57" t="s">
        <v>1613</v>
      </c>
      <c r="C60" s="58" t="s">
        <v>1614</v>
      </c>
      <c r="D60" s="59" t="s">
        <v>1615</v>
      </c>
      <c r="E60" s="96">
        <v>436.0</v>
      </c>
      <c r="F60" s="97"/>
      <c r="G60" s="96">
        <f t="shared" ref="G60:G63" si="3">round(E60*F60,2)</f>
        <v>0</v>
      </c>
    </row>
    <row r="61">
      <c r="B61" s="57" t="s">
        <v>1616</v>
      </c>
      <c r="C61" s="58" t="s">
        <v>1617</v>
      </c>
      <c r="D61" s="59" t="s">
        <v>1615</v>
      </c>
      <c r="E61" s="96">
        <v>54.0</v>
      </c>
      <c r="F61" s="97"/>
      <c r="G61" s="96">
        <f t="shared" si="3"/>
        <v>0</v>
      </c>
    </row>
    <row r="62">
      <c r="B62" s="57" t="s">
        <v>1618</v>
      </c>
      <c r="C62" s="58" t="s">
        <v>1619</v>
      </c>
      <c r="D62" s="59" t="s">
        <v>1615</v>
      </c>
      <c r="E62" s="96">
        <v>60.0</v>
      </c>
      <c r="F62" s="97"/>
      <c r="G62" s="96">
        <f t="shared" si="3"/>
        <v>0</v>
      </c>
    </row>
    <row r="63">
      <c r="B63" s="57" t="s">
        <v>1620</v>
      </c>
      <c r="C63" s="58" t="s">
        <v>1621</v>
      </c>
      <c r="D63" s="59" t="s">
        <v>1615</v>
      </c>
      <c r="E63" s="96">
        <v>173.0</v>
      </c>
      <c r="F63" s="97"/>
      <c r="G63" s="96">
        <f t="shared" si="3"/>
        <v>0</v>
      </c>
    </row>
    <row r="64">
      <c r="B64" s="46" t="s">
        <v>1622</v>
      </c>
      <c r="C64" s="47" t="s">
        <v>1623</v>
      </c>
      <c r="D64" s="48"/>
      <c r="E64" s="62"/>
      <c r="F64" s="62"/>
      <c r="G64" s="94">
        <f>SUM(G65:G69)</f>
        <v>0</v>
      </c>
    </row>
    <row r="65">
      <c r="B65" s="57" t="s">
        <v>1624</v>
      </c>
      <c r="C65" s="58" t="s">
        <v>1625</v>
      </c>
      <c r="D65" s="59" t="s">
        <v>122</v>
      </c>
      <c r="E65" s="96">
        <v>1134.5</v>
      </c>
      <c r="F65" s="97"/>
      <c r="G65" s="96">
        <f t="shared" ref="G65:G69" si="4">round(E65*F65,2)</f>
        <v>0</v>
      </c>
    </row>
    <row r="66">
      <c r="B66" s="57" t="s">
        <v>1626</v>
      </c>
      <c r="C66" s="58" t="s">
        <v>1627</v>
      </c>
      <c r="D66" s="59" t="s">
        <v>122</v>
      </c>
      <c r="E66" s="96">
        <v>258.65</v>
      </c>
      <c r="F66" s="97"/>
      <c r="G66" s="96">
        <f t="shared" si="4"/>
        <v>0</v>
      </c>
    </row>
    <row r="67">
      <c r="B67" s="57" t="s">
        <v>1628</v>
      </c>
      <c r="C67" s="58" t="s">
        <v>1629</v>
      </c>
      <c r="D67" s="59" t="s">
        <v>122</v>
      </c>
      <c r="E67" s="96">
        <v>120.1</v>
      </c>
      <c r="F67" s="97"/>
      <c r="G67" s="96">
        <f t="shared" si="4"/>
        <v>0</v>
      </c>
    </row>
    <row r="68">
      <c r="B68" s="57" t="s">
        <v>1630</v>
      </c>
      <c r="C68" s="58" t="s">
        <v>1631</v>
      </c>
      <c r="D68" s="59" t="s">
        <v>122</v>
      </c>
      <c r="E68" s="96">
        <v>928.71</v>
      </c>
      <c r="F68" s="97"/>
      <c r="G68" s="96">
        <f t="shared" si="4"/>
        <v>0</v>
      </c>
    </row>
    <row r="69">
      <c r="B69" s="57" t="s">
        <v>1632</v>
      </c>
      <c r="C69" s="58" t="s">
        <v>1633</v>
      </c>
      <c r="D69" s="59" t="s">
        <v>122</v>
      </c>
      <c r="E69" s="96">
        <v>94.52</v>
      </c>
      <c r="F69" s="97"/>
      <c r="G69" s="96">
        <f t="shared" si="4"/>
        <v>0</v>
      </c>
    </row>
    <row r="70">
      <c r="B70" s="46" t="s">
        <v>1634</v>
      </c>
      <c r="C70" s="47" t="s">
        <v>1635</v>
      </c>
      <c r="D70" s="48"/>
      <c r="E70" s="62"/>
      <c r="F70" s="62"/>
      <c r="G70" s="94">
        <f>SUM(G71:G79)</f>
        <v>0</v>
      </c>
    </row>
    <row r="71">
      <c r="B71" s="57" t="s">
        <v>1636</v>
      </c>
      <c r="C71" s="58" t="s">
        <v>1625</v>
      </c>
      <c r="D71" s="59" t="s">
        <v>122</v>
      </c>
      <c r="E71" s="96">
        <v>75.81</v>
      </c>
      <c r="F71" s="97"/>
      <c r="G71" s="96">
        <f t="shared" ref="G71:G79" si="5">round(E71*F71,2)</f>
        <v>0</v>
      </c>
    </row>
    <row r="72">
      <c r="B72" s="57" t="s">
        <v>1637</v>
      </c>
      <c r="C72" s="58" t="s">
        <v>1627</v>
      </c>
      <c r="D72" s="59" t="s">
        <v>122</v>
      </c>
      <c r="E72" s="96">
        <v>39.63</v>
      </c>
      <c r="F72" s="97"/>
      <c r="G72" s="96">
        <f t="shared" si="5"/>
        <v>0</v>
      </c>
    </row>
    <row r="73">
      <c r="B73" s="57" t="s">
        <v>1638</v>
      </c>
      <c r="C73" s="58" t="s">
        <v>1629</v>
      </c>
      <c r="D73" s="59" t="s">
        <v>122</v>
      </c>
      <c r="E73" s="96">
        <v>154.15</v>
      </c>
      <c r="F73" s="97"/>
      <c r="G73" s="96">
        <f t="shared" si="5"/>
        <v>0</v>
      </c>
    </row>
    <row r="74">
      <c r="B74" s="57" t="s">
        <v>1639</v>
      </c>
      <c r="C74" s="58" t="s">
        <v>1631</v>
      </c>
      <c r="D74" s="59" t="s">
        <v>122</v>
      </c>
      <c r="E74" s="96">
        <v>338.41</v>
      </c>
      <c r="F74" s="97"/>
      <c r="G74" s="96">
        <f t="shared" si="5"/>
        <v>0</v>
      </c>
    </row>
    <row r="75">
      <c r="B75" s="57" t="s">
        <v>1640</v>
      </c>
      <c r="C75" s="58" t="s">
        <v>1633</v>
      </c>
      <c r="D75" s="59" t="s">
        <v>122</v>
      </c>
      <c r="E75" s="96">
        <v>319.96</v>
      </c>
      <c r="F75" s="97"/>
      <c r="G75" s="96">
        <f t="shared" si="5"/>
        <v>0</v>
      </c>
    </row>
    <row r="76">
      <c r="B76" s="57" t="s">
        <v>1641</v>
      </c>
      <c r="C76" s="58" t="s">
        <v>1642</v>
      </c>
      <c r="D76" s="59" t="s">
        <v>122</v>
      </c>
      <c r="E76" s="96">
        <v>225.44</v>
      </c>
      <c r="F76" s="97"/>
      <c r="G76" s="96">
        <f t="shared" si="5"/>
        <v>0</v>
      </c>
    </row>
    <row r="77">
      <c r="B77" s="57" t="s">
        <v>1643</v>
      </c>
      <c r="C77" s="58" t="s">
        <v>1644</v>
      </c>
      <c r="D77" s="59" t="s">
        <v>122</v>
      </c>
      <c r="E77" s="96">
        <v>136.63</v>
      </c>
      <c r="F77" s="97"/>
      <c r="G77" s="96">
        <f t="shared" si="5"/>
        <v>0</v>
      </c>
    </row>
    <row r="78">
      <c r="B78" s="57" t="s">
        <v>1645</v>
      </c>
      <c r="C78" s="58" t="s">
        <v>1646</v>
      </c>
      <c r="D78" s="59" t="s">
        <v>122</v>
      </c>
      <c r="E78" s="96">
        <v>186.91</v>
      </c>
      <c r="F78" s="97"/>
      <c r="G78" s="96">
        <f t="shared" si="5"/>
        <v>0</v>
      </c>
    </row>
    <row r="79">
      <c r="B79" s="57" t="s">
        <v>1647</v>
      </c>
      <c r="C79" s="58" t="s">
        <v>1648</v>
      </c>
      <c r="D79" s="59" t="s">
        <v>122</v>
      </c>
      <c r="E79" s="96">
        <v>92.02</v>
      </c>
      <c r="F79" s="97"/>
      <c r="G79" s="96">
        <f t="shared" si="5"/>
        <v>0</v>
      </c>
    </row>
    <row r="80">
      <c r="B80" s="46" t="s">
        <v>1649</v>
      </c>
      <c r="C80" s="47" t="s">
        <v>1650</v>
      </c>
      <c r="D80" s="48"/>
      <c r="E80" s="62"/>
      <c r="F80" s="62"/>
      <c r="G80" s="94">
        <f>SUM(G81:G123)</f>
        <v>0</v>
      </c>
    </row>
    <row r="81">
      <c r="B81" s="57" t="s">
        <v>1651</v>
      </c>
      <c r="C81" s="58" t="s">
        <v>1652</v>
      </c>
      <c r="D81" s="59" t="s">
        <v>107</v>
      </c>
      <c r="E81" s="96">
        <v>971.0</v>
      </c>
      <c r="F81" s="97"/>
      <c r="G81" s="96">
        <f t="shared" ref="G81:G123" si="6">round(E81*F81,2)</f>
        <v>0</v>
      </c>
    </row>
    <row r="82">
      <c r="B82" s="57" t="s">
        <v>1653</v>
      </c>
      <c r="C82" s="58" t="s">
        <v>1654</v>
      </c>
      <c r="D82" s="59" t="s">
        <v>107</v>
      </c>
      <c r="E82" s="96">
        <v>170.0</v>
      </c>
      <c r="F82" s="97"/>
      <c r="G82" s="96">
        <f t="shared" si="6"/>
        <v>0</v>
      </c>
    </row>
    <row r="83">
      <c r="B83" s="57" t="s">
        <v>1655</v>
      </c>
      <c r="C83" s="58" t="s">
        <v>1656</v>
      </c>
      <c r="D83" s="59" t="s">
        <v>107</v>
      </c>
      <c r="E83" s="96">
        <v>50.0</v>
      </c>
      <c r="F83" s="97"/>
      <c r="G83" s="96">
        <f t="shared" si="6"/>
        <v>0</v>
      </c>
    </row>
    <row r="84">
      <c r="B84" s="57" t="s">
        <v>1657</v>
      </c>
      <c r="C84" s="58" t="s">
        <v>1658</v>
      </c>
      <c r="D84" s="59" t="s">
        <v>107</v>
      </c>
      <c r="E84" s="96">
        <v>931.0</v>
      </c>
      <c r="F84" s="97"/>
      <c r="G84" s="96">
        <f t="shared" si="6"/>
        <v>0</v>
      </c>
    </row>
    <row r="85">
      <c r="B85" s="57" t="s">
        <v>1659</v>
      </c>
      <c r="C85" s="58" t="s">
        <v>1660</v>
      </c>
      <c r="D85" s="59" t="s">
        <v>107</v>
      </c>
      <c r="E85" s="96">
        <v>60.0</v>
      </c>
      <c r="F85" s="97"/>
      <c r="G85" s="96">
        <f t="shared" si="6"/>
        <v>0</v>
      </c>
    </row>
    <row r="86">
      <c r="B86" s="57" t="s">
        <v>1661</v>
      </c>
      <c r="C86" s="58" t="s">
        <v>1662</v>
      </c>
      <c r="D86" s="59" t="s">
        <v>107</v>
      </c>
      <c r="E86" s="96">
        <v>8.0</v>
      </c>
      <c r="F86" s="97"/>
      <c r="G86" s="96">
        <f t="shared" si="6"/>
        <v>0</v>
      </c>
    </row>
    <row r="87">
      <c r="B87" s="57" t="s">
        <v>1663</v>
      </c>
      <c r="C87" s="58" t="s">
        <v>1664</v>
      </c>
      <c r="D87" s="59" t="s">
        <v>107</v>
      </c>
      <c r="E87" s="96">
        <v>5.0</v>
      </c>
      <c r="F87" s="97"/>
      <c r="G87" s="96">
        <f t="shared" si="6"/>
        <v>0</v>
      </c>
    </row>
    <row r="88">
      <c r="B88" s="57" t="s">
        <v>1665</v>
      </c>
      <c r="C88" s="58" t="s">
        <v>1666</v>
      </c>
      <c r="D88" s="59" t="s">
        <v>107</v>
      </c>
      <c r="E88" s="96">
        <v>8.0</v>
      </c>
      <c r="F88" s="97"/>
      <c r="G88" s="96">
        <f t="shared" si="6"/>
        <v>0</v>
      </c>
    </row>
    <row r="89">
      <c r="B89" s="57" t="s">
        <v>1667</v>
      </c>
      <c r="C89" s="58" t="s">
        <v>1668</v>
      </c>
      <c r="D89" s="59" t="s">
        <v>107</v>
      </c>
      <c r="E89" s="96">
        <v>14.0</v>
      </c>
      <c r="F89" s="97"/>
      <c r="G89" s="96">
        <f t="shared" si="6"/>
        <v>0</v>
      </c>
    </row>
    <row r="90">
      <c r="B90" s="57" t="s">
        <v>1669</v>
      </c>
      <c r="C90" s="58" t="s">
        <v>1670</v>
      </c>
      <c r="D90" s="59" t="s">
        <v>107</v>
      </c>
      <c r="E90" s="96">
        <v>19.0</v>
      </c>
      <c r="F90" s="97"/>
      <c r="G90" s="96">
        <f t="shared" si="6"/>
        <v>0</v>
      </c>
    </row>
    <row r="91">
      <c r="B91" s="57" t="s">
        <v>1671</v>
      </c>
      <c r="C91" s="58" t="s">
        <v>1672</v>
      </c>
      <c r="D91" s="59" t="s">
        <v>107</v>
      </c>
      <c r="E91" s="96">
        <v>67.0</v>
      </c>
      <c r="F91" s="97"/>
      <c r="G91" s="96">
        <f t="shared" si="6"/>
        <v>0</v>
      </c>
    </row>
    <row r="92">
      <c r="B92" s="57" t="s">
        <v>1673</v>
      </c>
      <c r="C92" s="58" t="s">
        <v>1674</v>
      </c>
      <c r="D92" s="59" t="s">
        <v>107</v>
      </c>
      <c r="E92" s="96">
        <v>9.0</v>
      </c>
      <c r="F92" s="97"/>
      <c r="G92" s="96">
        <f t="shared" si="6"/>
        <v>0</v>
      </c>
    </row>
    <row r="93">
      <c r="B93" s="57" t="s">
        <v>1675</v>
      </c>
      <c r="C93" s="58" t="s">
        <v>1676</v>
      </c>
      <c r="D93" s="59" t="s">
        <v>107</v>
      </c>
      <c r="E93" s="96">
        <v>346.0</v>
      </c>
      <c r="F93" s="97"/>
      <c r="G93" s="96">
        <f t="shared" si="6"/>
        <v>0</v>
      </c>
    </row>
    <row r="94">
      <c r="B94" s="57" t="s">
        <v>1677</v>
      </c>
      <c r="C94" s="58" t="s">
        <v>1678</v>
      </c>
      <c r="D94" s="59" t="s">
        <v>107</v>
      </c>
      <c r="E94" s="96">
        <v>136.0</v>
      </c>
      <c r="F94" s="97"/>
      <c r="G94" s="96">
        <f t="shared" si="6"/>
        <v>0</v>
      </c>
    </row>
    <row r="95">
      <c r="B95" s="57" t="s">
        <v>1679</v>
      </c>
      <c r="C95" s="58" t="s">
        <v>1680</v>
      </c>
      <c r="D95" s="59" t="s">
        <v>107</v>
      </c>
      <c r="E95" s="96">
        <v>77.0</v>
      </c>
      <c r="F95" s="97"/>
      <c r="G95" s="96">
        <f t="shared" si="6"/>
        <v>0</v>
      </c>
    </row>
    <row r="96">
      <c r="B96" s="57" t="s">
        <v>1681</v>
      </c>
      <c r="C96" s="58" t="s">
        <v>1682</v>
      </c>
      <c r="D96" s="59" t="s">
        <v>107</v>
      </c>
      <c r="E96" s="96">
        <v>19.0</v>
      </c>
      <c r="F96" s="97"/>
      <c r="G96" s="96">
        <f t="shared" si="6"/>
        <v>0</v>
      </c>
    </row>
    <row r="97">
      <c r="B97" s="57" t="s">
        <v>1683</v>
      </c>
      <c r="C97" s="58" t="s">
        <v>1684</v>
      </c>
      <c r="D97" s="59" t="s">
        <v>107</v>
      </c>
      <c r="E97" s="96">
        <v>15.0</v>
      </c>
      <c r="F97" s="97"/>
      <c r="G97" s="96">
        <f t="shared" si="6"/>
        <v>0</v>
      </c>
    </row>
    <row r="98">
      <c r="B98" s="57" t="s">
        <v>1685</v>
      </c>
      <c r="C98" s="58" t="s">
        <v>1686</v>
      </c>
      <c r="D98" s="59" t="s">
        <v>107</v>
      </c>
      <c r="E98" s="96">
        <v>3.0</v>
      </c>
      <c r="F98" s="97"/>
      <c r="G98" s="96">
        <f t="shared" si="6"/>
        <v>0</v>
      </c>
    </row>
    <row r="99">
      <c r="B99" s="57" t="s">
        <v>1687</v>
      </c>
      <c r="C99" s="58" t="s">
        <v>1688</v>
      </c>
      <c r="D99" s="59" t="s">
        <v>107</v>
      </c>
      <c r="E99" s="96">
        <v>116.0</v>
      </c>
      <c r="F99" s="97"/>
      <c r="G99" s="96">
        <f t="shared" si="6"/>
        <v>0</v>
      </c>
    </row>
    <row r="100">
      <c r="B100" s="57" t="s">
        <v>1689</v>
      </c>
      <c r="C100" s="58" t="s">
        <v>1690</v>
      </c>
      <c r="D100" s="59" t="s">
        <v>107</v>
      </c>
      <c r="E100" s="96">
        <v>7.0</v>
      </c>
      <c r="F100" s="97"/>
      <c r="G100" s="96">
        <f t="shared" si="6"/>
        <v>0</v>
      </c>
    </row>
    <row r="101">
      <c r="B101" s="57" t="s">
        <v>1691</v>
      </c>
      <c r="C101" s="58" t="s">
        <v>1692</v>
      </c>
      <c r="D101" s="59" t="s">
        <v>107</v>
      </c>
      <c r="E101" s="96">
        <v>4.0</v>
      </c>
      <c r="F101" s="97"/>
      <c r="G101" s="96">
        <f t="shared" si="6"/>
        <v>0</v>
      </c>
    </row>
    <row r="102">
      <c r="B102" s="57" t="s">
        <v>1693</v>
      </c>
      <c r="C102" s="58" t="s">
        <v>1694</v>
      </c>
      <c r="D102" s="59" t="s">
        <v>107</v>
      </c>
      <c r="E102" s="96">
        <v>297.0</v>
      </c>
      <c r="F102" s="97"/>
      <c r="G102" s="96">
        <f t="shared" si="6"/>
        <v>0</v>
      </c>
    </row>
    <row r="103">
      <c r="B103" s="57" t="s">
        <v>1695</v>
      </c>
      <c r="C103" s="58" t="s">
        <v>1696</v>
      </c>
      <c r="D103" s="59" t="s">
        <v>107</v>
      </c>
      <c r="E103" s="96">
        <v>28.0</v>
      </c>
      <c r="F103" s="97"/>
      <c r="G103" s="96">
        <f t="shared" si="6"/>
        <v>0</v>
      </c>
    </row>
    <row r="104">
      <c r="B104" s="57" t="s">
        <v>1697</v>
      </c>
      <c r="C104" s="58" t="s">
        <v>1698</v>
      </c>
      <c r="D104" s="59" t="s">
        <v>107</v>
      </c>
      <c r="E104" s="96">
        <v>24.0</v>
      </c>
      <c r="F104" s="97"/>
      <c r="G104" s="96">
        <f t="shared" si="6"/>
        <v>0</v>
      </c>
    </row>
    <row r="105">
      <c r="B105" s="57" t="s">
        <v>1699</v>
      </c>
      <c r="C105" s="58" t="s">
        <v>1700</v>
      </c>
      <c r="D105" s="59" t="s">
        <v>107</v>
      </c>
      <c r="E105" s="96">
        <v>34.0</v>
      </c>
      <c r="F105" s="97"/>
      <c r="G105" s="96">
        <f t="shared" si="6"/>
        <v>0</v>
      </c>
    </row>
    <row r="106">
      <c r="B106" s="57" t="s">
        <v>1701</v>
      </c>
      <c r="C106" s="58" t="s">
        <v>1702</v>
      </c>
      <c r="D106" s="59" t="s">
        <v>107</v>
      </c>
      <c r="E106" s="96">
        <v>21.0</v>
      </c>
      <c r="F106" s="97"/>
      <c r="G106" s="96">
        <f t="shared" si="6"/>
        <v>0</v>
      </c>
    </row>
    <row r="107">
      <c r="B107" s="57" t="s">
        <v>1703</v>
      </c>
      <c r="C107" s="58" t="s">
        <v>1704</v>
      </c>
      <c r="D107" s="59" t="s">
        <v>107</v>
      </c>
      <c r="E107" s="96">
        <v>5.0</v>
      </c>
      <c r="F107" s="97"/>
      <c r="G107" s="96">
        <f t="shared" si="6"/>
        <v>0</v>
      </c>
    </row>
    <row r="108">
      <c r="B108" s="57" t="s">
        <v>1705</v>
      </c>
      <c r="C108" s="58" t="s">
        <v>1706</v>
      </c>
      <c r="D108" s="59" t="s">
        <v>107</v>
      </c>
      <c r="E108" s="96">
        <v>92.0</v>
      </c>
      <c r="F108" s="97"/>
      <c r="G108" s="96">
        <f t="shared" si="6"/>
        <v>0</v>
      </c>
    </row>
    <row r="109">
      <c r="B109" s="57" t="s">
        <v>1707</v>
      </c>
      <c r="C109" s="58" t="s">
        <v>1708</v>
      </c>
      <c r="D109" s="59" t="s">
        <v>107</v>
      </c>
      <c r="E109" s="96">
        <v>15.0</v>
      </c>
      <c r="F109" s="97"/>
      <c r="G109" s="96">
        <f t="shared" si="6"/>
        <v>0</v>
      </c>
    </row>
    <row r="110">
      <c r="B110" s="57" t="s">
        <v>1709</v>
      </c>
      <c r="C110" s="58" t="s">
        <v>1710</v>
      </c>
      <c r="D110" s="59" t="s">
        <v>107</v>
      </c>
      <c r="E110" s="96">
        <v>7.0</v>
      </c>
      <c r="F110" s="97"/>
      <c r="G110" s="96">
        <f t="shared" si="6"/>
        <v>0</v>
      </c>
    </row>
    <row r="111">
      <c r="B111" s="57" t="s">
        <v>1711</v>
      </c>
      <c r="C111" s="58" t="s">
        <v>1712</v>
      </c>
      <c r="D111" s="59" t="s">
        <v>107</v>
      </c>
      <c r="E111" s="96">
        <v>2.0</v>
      </c>
      <c r="F111" s="97"/>
      <c r="G111" s="96">
        <f t="shared" si="6"/>
        <v>0</v>
      </c>
    </row>
    <row r="112">
      <c r="B112" s="57" t="s">
        <v>1713</v>
      </c>
      <c r="C112" s="58" t="s">
        <v>1714</v>
      </c>
      <c r="D112" s="59" t="s">
        <v>107</v>
      </c>
      <c r="E112" s="96">
        <v>30.0</v>
      </c>
      <c r="F112" s="97"/>
      <c r="G112" s="96">
        <f t="shared" si="6"/>
        <v>0</v>
      </c>
    </row>
    <row r="113">
      <c r="B113" s="57" t="s">
        <v>1715</v>
      </c>
      <c r="C113" s="58" t="s">
        <v>1716</v>
      </c>
      <c r="D113" s="59" t="s">
        <v>107</v>
      </c>
      <c r="E113" s="96">
        <v>12.0</v>
      </c>
      <c r="F113" s="97"/>
      <c r="G113" s="96">
        <f t="shared" si="6"/>
        <v>0</v>
      </c>
    </row>
    <row r="114">
      <c r="B114" s="57" t="s">
        <v>1717</v>
      </c>
      <c r="C114" s="58" t="s">
        <v>1718</v>
      </c>
      <c r="D114" s="59" t="s">
        <v>107</v>
      </c>
      <c r="E114" s="96">
        <v>3.0</v>
      </c>
      <c r="F114" s="97"/>
      <c r="G114" s="96">
        <f t="shared" si="6"/>
        <v>0</v>
      </c>
    </row>
    <row r="115">
      <c r="B115" s="57" t="s">
        <v>1719</v>
      </c>
      <c r="C115" s="58" t="s">
        <v>1720</v>
      </c>
      <c r="D115" s="59" t="s">
        <v>107</v>
      </c>
      <c r="E115" s="96">
        <v>4.0</v>
      </c>
      <c r="F115" s="97"/>
      <c r="G115" s="96">
        <f t="shared" si="6"/>
        <v>0</v>
      </c>
    </row>
    <row r="116">
      <c r="B116" s="57" t="s">
        <v>1721</v>
      </c>
      <c r="C116" s="58" t="s">
        <v>1722</v>
      </c>
      <c r="D116" s="59" t="s">
        <v>107</v>
      </c>
      <c r="E116" s="96">
        <v>4.0</v>
      </c>
      <c r="F116" s="97"/>
      <c r="G116" s="96">
        <f t="shared" si="6"/>
        <v>0</v>
      </c>
    </row>
    <row r="117">
      <c r="B117" s="57" t="s">
        <v>1723</v>
      </c>
      <c r="C117" s="58" t="s">
        <v>1724</v>
      </c>
      <c r="D117" s="59" t="s">
        <v>107</v>
      </c>
      <c r="E117" s="96">
        <v>7.0</v>
      </c>
      <c r="F117" s="97"/>
      <c r="G117" s="96">
        <f t="shared" si="6"/>
        <v>0</v>
      </c>
    </row>
    <row r="118">
      <c r="B118" s="57" t="s">
        <v>1725</v>
      </c>
      <c r="C118" s="58" t="s">
        <v>1726</v>
      </c>
      <c r="D118" s="59" t="s">
        <v>107</v>
      </c>
      <c r="E118" s="96">
        <v>2.0</v>
      </c>
      <c r="F118" s="97"/>
      <c r="G118" s="96">
        <f t="shared" si="6"/>
        <v>0</v>
      </c>
    </row>
    <row r="119">
      <c r="B119" s="57" t="s">
        <v>1727</v>
      </c>
      <c r="C119" s="58" t="s">
        <v>1728</v>
      </c>
      <c r="D119" s="59" t="s">
        <v>107</v>
      </c>
      <c r="E119" s="96">
        <v>1.0</v>
      </c>
      <c r="F119" s="97"/>
      <c r="G119" s="96">
        <f t="shared" si="6"/>
        <v>0</v>
      </c>
    </row>
    <row r="120">
      <c r="B120" s="57" t="s">
        <v>1729</v>
      </c>
      <c r="C120" s="58" t="s">
        <v>1730</v>
      </c>
      <c r="D120" s="59" t="s">
        <v>107</v>
      </c>
      <c r="E120" s="96">
        <v>3.0</v>
      </c>
      <c r="F120" s="97"/>
      <c r="G120" s="96">
        <f t="shared" si="6"/>
        <v>0</v>
      </c>
    </row>
    <row r="121">
      <c r="B121" s="57" t="s">
        <v>1731</v>
      </c>
      <c r="C121" s="58" t="s">
        <v>1732</v>
      </c>
      <c r="D121" s="59" t="s">
        <v>107</v>
      </c>
      <c r="E121" s="96">
        <v>1.0</v>
      </c>
      <c r="F121" s="97"/>
      <c r="G121" s="96">
        <f t="shared" si="6"/>
        <v>0</v>
      </c>
    </row>
    <row r="122">
      <c r="B122" s="57" t="s">
        <v>1733</v>
      </c>
      <c r="C122" s="58" t="s">
        <v>1734</v>
      </c>
      <c r="D122" s="59" t="s">
        <v>107</v>
      </c>
      <c r="E122" s="96">
        <v>1.0</v>
      </c>
      <c r="F122" s="97"/>
      <c r="G122" s="96">
        <f t="shared" si="6"/>
        <v>0</v>
      </c>
    </row>
    <row r="123">
      <c r="B123" s="57" t="s">
        <v>1735</v>
      </c>
      <c r="C123" s="58" t="s">
        <v>1736</v>
      </c>
      <c r="D123" s="59" t="s">
        <v>107</v>
      </c>
      <c r="E123" s="96">
        <v>1.0</v>
      </c>
      <c r="F123" s="97"/>
      <c r="G123" s="96">
        <f t="shared" si="6"/>
        <v>0</v>
      </c>
    </row>
    <row r="124">
      <c r="B124" s="46" t="s">
        <v>1737</v>
      </c>
      <c r="C124" s="47" t="s">
        <v>1738</v>
      </c>
      <c r="D124" s="48"/>
      <c r="E124" s="62"/>
      <c r="F124" s="62"/>
      <c r="G124" s="94">
        <f>SUM(G125:G136)</f>
        <v>0</v>
      </c>
    </row>
    <row r="125">
      <c r="B125" s="57" t="s">
        <v>1739</v>
      </c>
      <c r="C125" s="58" t="s">
        <v>1740</v>
      </c>
      <c r="D125" s="59" t="s">
        <v>100</v>
      </c>
      <c r="E125" s="96">
        <v>198.0</v>
      </c>
      <c r="F125" s="97"/>
      <c r="G125" s="96">
        <f t="shared" ref="G125:G136" si="7">round(E125*F125,2)</f>
        <v>0</v>
      </c>
    </row>
    <row r="126">
      <c r="B126" s="57" t="s">
        <v>1741</v>
      </c>
      <c r="C126" s="58" t="s">
        <v>1742</v>
      </c>
      <c r="D126" s="59" t="s">
        <v>100</v>
      </c>
      <c r="E126" s="96">
        <v>35.0</v>
      </c>
      <c r="F126" s="97"/>
      <c r="G126" s="96">
        <f t="shared" si="7"/>
        <v>0</v>
      </c>
    </row>
    <row r="127">
      <c r="B127" s="57" t="s">
        <v>1743</v>
      </c>
      <c r="C127" s="58" t="s">
        <v>1744</v>
      </c>
      <c r="D127" s="59" t="s">
        <v>100</v>
      </c>
      <c r="E127" s="96">
        <v>4.0</v>
      </c>
      <c r="F127" s="97"/>
      <c r="G127" s="96">
        <f t="shared" si="7"/>
        <v>0</v>
      </c>
    </row>
    <row r="128">
      <c r="B128" s="57" t="s">
        <v>1745</v>
      </c>
      <c r="C128" s="58" t="s">
        <v>1746</v>
      </c>
      <c r="D128" s="59" t="s">
        <v>100</v>
      </c>
      <c r="E128" s="96">
        <v>144.0</v>
      </c>
      <c r="F128" s="97"/>
      <c r="G128" s="96">
        <f t="shared" si="7"/>
        <v>0</v>
      </c>
    </row>
    <row r="129">
      <c r="B129" s="57" t="s">
        <v>1747</v>
      </c>
      <c r="C129" s="58" t="s">
        <v>1748</v>
      </c>
      <c r="D129" s="59" t="s">
        <v>100</v>
      </c>
      <c r="E129" s="96">
        <v>29.0</v>
      </c>
      <c r="F129" s="97"/>
      <c r="G129" s="96">
        <f t="shared" si="7"/>
        <v>0</v>
      </c>
    </row>
    <row r="130">
      <c r="B130" s="57" t="s">
        <v>1749</v>
      </c>
      <c r="C130" s="58" t="s">
        <v>1750</v>
      </c>
      <c r="D130" s="59" t="s">
        <v>100</v>
      </c>
      <c r="E130" s="96">
        <v>20.0</v>
      </c>
      <c r="F130" s="97"/>
      <c r="G130" s="96">
        <f t="shared" si="7"/>
        <v>0</v>
      </c>
    </row>
    <row r="131">
      <c r="B131" s="57" t="s">
        <v>1751</v>
      </c>
      <c r="C131" s="58" t="s">
        <v>1752</v>
      </c>
      <c r="D131" s="59" t="s">
        <v>100</v>
      </c>
      <c r="E131" s="96">
        <v>2.0</v>
      </c>
      <c r="F131" s="97"/>
      <c r="G131" s="96">
        <f t="shared" si="7"/>
        <v>0</v>
      </c>
    </row>
    <row r="132">
      <c r="B132" s="57" t="s">
        <v>1753</v>
      </c>
      <c r="C132" s="58" t="s">
        <v>1754</v>
      </c>
      <c r="D132" s="59" t="s">
        <v>100</v>
      </c>
      <c r="E132" s="96">
        <v>4.0</v>
      </c>
      <c r="F132" s="97"/>
      <c r="G132" s="96">
        <f t="shared" si="7"/>
        <v>0</v>
      </c>
    </row>
    <row r="133">
      <c r="B133" s="57" t="s">
        <v>1755</v>
      </c>
      <c r="C133" s="58" t="s">
        <v>1756</v>
      </c>
      <c r="D133" s="59" t="s">
        <v>100</v>
      </c>
      <c r="E133" s="96">
        <v>2.0</v>
      </c>
      <c r="F133" s="97"/>
      <c r="G133" s="96">
        <f t="shared" si="7"/>
        <v>0</v>
      </c>
    </row>
    <row r="134">
      <c r="B134" s="57" t="s">
        <v>1757</v>
      </c>
      <c r="C134" s="58" t="s">
        <v>1758</v>
      </c>
      <c r="D134" s="59" t="s">
        <v>100</v>
      </c>
      <c r="E134" s="96">
        <v>231.0</v>
      </c>
      <c r="F134" s="97"/>
      <c r="G134" s="96">
        <f t="shared" si="7"/>
        <v>0</v>
      </c>
    </row>
    <row r="135">
      <c r="B135" s="57" t="s">
        <v>1759</v>
      </c>
      <c r="C135" s="58" t="s">
        <v>1760</v>
      </c>
      <c r="D135" s="59" t="s">
        <v>100</v>
      </c>
      <c r="E135" s="96">
        <v>139.0</v>
      </c>
      <c r="F135" s="97"/>
      <c r="G135" s="96">
        <f t="shared" si="7"/>
        <v>0</v>
      </c>
    </row>
    <row r="136">
      <c r="B136" s="57" t="s">
        <v>1761</v>
      </c>
      <c r="C136" s="58" t="s">
        <v>1762</v>
      </c>
      <c r="D136" s="59" t="s">
        <v>100</v>
      </c>
      <c r="E136" s="96">
        <v>10.0</v>
      </c>
      <c r="F136" s="97"/>
      <c r="G136" s="96">
        <f t="shared" si="7"/>
        <v>0</v>
      </c>
    </row>
    <row r="137">
      <c r="B137" s="46" t="s">
        <v>1763</v>
      </c>
      <c r="C137" s="47" t="s">
        <v>1764</v>
      </c>
      <c r="D137" s="48"/>
      <c r="E137" s="62"/>
      <c r="F137" s="62"/>
      <c r="G137" s="94">
        <f>SUM(G138:G144)</f>
        <v>0</v>
      </c>
    </row>
    <row r="138">
      <c r="B138" s="57" t="s">
        <v>1765</v>
      </c>
      <c r="C138" s="58" t="s">
        <v>1766</v>
      </c>
      <c r="D138" s="59" t="s">
        <v>100</v>
      </c>
      <c r="E138" s="96">
        <v>955.0</v>
      </c>
      <c r="F138" s="97"/>
      <c r="G138" s="96">
        <f t="shared" ref="G138:G144" si="8">round(E138*F138,2)</f>
        <v>0</v>
      </c>
    </row>
    <row r="139">
      <c r="B139" s="57" t="s">
        <v>1767</v>
      </c>
      <c r="C139" s="58" t="s">
        <v>1768</v>
      </c>
      <c r="D139" s="59" t="s">
        <v>100</v>
      </c>
      <c r="E139" s="96">
        <v>95.0</v>
      </c>
      <c r="F139" s="97"/>
      <c r="G139" s="96">
        <f t="shared" si="8"/>
        <v>0</v>
      </c>
    </row>
    <row r="140">
      <c r="B140" s="57" t="s">
        <v>1769</v>
      </c>
      <c r="C140" s="58" t="s">
        <v>1770</v>
      </c>
      <c r="D140" s="59" t="s">
        <v>100</v>
      </c>
      <c r="E140" s="96">
        <v>58.0</v>
      </c>
      <c r="F140" s="97"/>
      <c r="G140" s="96">
        <f t="shared" si="8"/>
        <v>0</v>
      </c>
    </row>
    <row r="141">
      <c r="B141" s="57" t="s">
        <v>1771</v>
      </c>
      <c r="C141" s="58" t="s">
        <v>1772</v>
      </c>
      <c r="D141" s="59" t="s">
        <v>100</v>
      </c>
      <c r="E141" s="96">
        <v>437.0</v>
      </c>
      <c r="F141" s="97"/>
      <c r="G141" s="96">
        <f t="shared" si="8"/>
        <v>0</v>
      </c>
    </row>
    <row r="142">
      <c r="B142" s="57" t="s">
        <v>1773</v>
      </c>
      <c r="C142" s="58" t="s">
        <v>1774</v>
      </c>
      <c r="D142" s="59" t="s">
        <v>100</v>
      </c>
      <c r="E142" s="96">
        <v>55.0</v>
      </c>
      <c r="F142" s="97"/>
      <c r="G142" s="96">
        <f t="shared" si="8"/>
        <v>0</v>
      </c>
    </row>
    <row r="143">
      <c r="B143" s="57" t="s">
        <v>1775</v>
      </c>
      <c r="C143" s="58" t="s">
        <v>1776</v>
      </c>
      <c r="D143" s="59" t="s">
        <v>100</v>
      </c>
      <c r="E143" s="96">
        <v>2.0</v>
      </c>
      <c r="F143" s="97"/>
      <c r="G143" s="96">
        <f t="shared" si="8"/>
        <v>0</v>
      </c>
    </row>
    <row r="144">
      <c r="B144" s="57" t="s">
        <v>1777</v>
      </c>
      <c r="C144" s="58" t="s">
        <v>1778</v>
      </c>
      <c r="D144" s="59" t="s">
        <v>100</v>
      </c>
      <c r="E144" s="96">
        <v>3.0</v>
      </c>
      <c r="F144" s="97"/>
      <c r="G144" s="96">
        <f t="shared" si="8"/>
        <v>0</v>
      </c>
    </row>
    <row r="145">
      <c r="B145" s="46" t="s">
        <v>1779</v>
      </c>
      <c r="C145" s="47" t="s">
        <v>1780</v>
      </c>
      <c r="D145" s="48"/>
      <c r="E145" s="62"/>
      <c r="F145" s="62"/>
      <c r="G145" s="94">
        <f>SUM(G146:G147)</f>
        <v>0</v>
      </c>
    </row>
    <row r="146">
      <c r="B146" s="57" t="s">
        <v>1781</v>
      </c>
      <c r="C146" s="58" t="s">
        <v>1782</v>
      </c>
      <c r="D146" s="59" t="s">
        <v>100</v>
      </c>
      <c r="E146" s="96">
        <v>1.0</v>
      </c>
      <c r="F146" s="97"/>
      <c r="G146" s="96">
        <f t="shared" ref="G146:G147" si="9">round(E146*F146,2)</f>
        <v>0</v>
      </c>
    </row>
    <row r="147">
      <c r="B147" s="57" t="s">
        <v>1783</v>
      </c>
      <c r="C147" s="58" t="s">
        <v>1784</v>
      </c>
      <c r="D147" s="59" t="s">
        <v>100</v>
      </c>
      <c r="E147" s="96">
        <v>1.0</v>
      </c>
      <c r="F147" s="97"/>
      <c r="G147" s="96">
        <f t="shared" si="9"/>
        <v>0</v>
      </c>
    </row>
    <row r="148">
      <c r="B148" s="46" t="s">
        <v>1785</v>
      </c>
      <c r="C148" s="47" t="s">
        <v>1786</v>
      </c>
      <c r="D148" s="48"/>
      <c r="E148" s="62"/>
      <c r="F148" s="62"/>
      <c r="G148" s="94">
        <f>SUM(G149:G150)</f>
        <v>0</v>
      </c>
    </row>
    <row r="149">
      <c r="B149" s="57" t="s">
        <v>1787</v>
      </c>
      <c r="C149" s="58" t="s">
        <v>1788</v>
      </c>
      <c r="D149" s="59" t="s">
        <v>122</v>
      </c>
      <c r="E149" s="96">
        <v>4936.6</v>
      </c>
      <c r="F149" s="97"/>
      <c r="G149" s="96">
        <f t="shared" ref="G149:G150" si="10">round(E149*F149,2)</f>
        <v>0</v>
      </c>
    </row>
    <row r="150">
      <c r="B150" s="57" t="s">
        <v>1789</v>
      </c>
      <c r="C150" s="58" t="s">
        <v>1790</v>
      </c>
      <c r="D150" s="59" t="s">
        <v>122</v>
      </c>
      <c r="E150" s="96">
        <v>4936.6</v>
      </c>
      <c r="F150" s="97"/>
      <c r="G150" s="96">
        <f t="shared" si="10"/>
        <v>0</v>
      </c>
    </row>
    <row r="151">
      <c r="B151" s="46" t="s">
        <v>1791</v>
      </c>
      <c r="C151" s="47" t="s">
        <v>1792</v>
      </c>
      <c r="D151" s="48"/>
      <c r="E151" s="62"/>
      <c r="F151" s="62"/>
      <c r="G151" s="94">
        <f>SUM(G152:G153)</f>
        <v>0</v>
      </c>
    </row>
    <row r="152">
      <c r="B152" s="57" t="s">
        <v>1793</v>
      </c>
      <c r="C152" s="58" t="s">
        <v>1794</v>
      </c>
      <c r="D152" s="59" t="s">
        <v>122</v>
      </c>
      <c r="E152" s="96">
        <v>3664.79</v>
      </c>
      <c r="F152" s="97"/>
      <c r="G152" s="96">
        <f t="shared" ref="G152:G153" si="11">round(E152*F152,2)</f>
        <v>0</v>
      </c>
    </row>
    <row r="153">
      <c r="B153" s="57" t="s">
        <v>1795</v>
      </c>
      <c r="C153" s="58" t="s">
        <v>1796</v>
      </c>
      <c r="D153" s="59" t="s">
        <v>122</v>
      </c>
      <c r="E153" s="96">
        <v>1271.81</v>
      </c>
      <c r="F153" s="97"/>
      <c r="G153" s="96">
        <f t="shared" si="11"/>
        <v>0</v>
      </c>
    </row>
    <row r="154">
      <c r="B154" s="40" t="s">
        <v>1797</v>
      </c>
      <c r="C154" s="41" t="s">
        <v>1798</v>
      </c>
      <c r="D154" s="42"/>
      <c r="E154" s="62"/>
      <c r="F154" s="62"/>
      <c r="G154" s="93">
        <f>G155+G158+G162+G171+G210+G233+G249+G255+G258</f>
        <v>0</v>
      </c>
    </row>
    <row r="155">
      <c r="B155" s="46" t="s">
        <v>1799</v>
      </c>
      <c r="C155" s="47" t="s">
        <v>1800</v>
      </c>
      <c r="D155" s="48"/>
      <c r="E155" s="62"/>
      <c r="F155" s="62"/>
      <c r="G155" s="94">
        <f>SUM(G156:G157)</f>
        <v>0</v>
      </c>
    </row>
    <row r="156">
      <c r="B156" s="57" t="s">
        <v>1801</v>
      </c>
      <c r="C156" s="58" t="s">
        <v>1802</v>
      </c>
      <c r="D156" s="59" t="s">
        <v>1615</v>
      </c>
      <c r="E156" s="96">
        <v>293.0</v>
      </c>
      <c r="F156" s="97"/>
      <c r="G156" s="96">
        <f t="shared" ref="G156:G157" si="12">round(E156*F156,2)</f>
        <v>0</v>
      </c>
    </row>
    <row r="157">
      <c r="B157" s="57" t="s">
        <v>1803</v>
      </c>
      <c r="C157" s="58" t="s">
        <v>1804</v>
      </c>
      <c r="D157" s="59" t="s">
        <v>1615</v>
      </c>
      <c r="E157" s="96">
        <v>45.0</v>
      </c>
      <c r="F157" s="97"/>
      <c r="G157" s="96">
        <f t="shared" si="12"/>
        <v>0</v>
      </c>
    </row>
    <row r="158">
      <c r="B158" s="46" t="s">
        <v>1805</v>
      </c>
      <c r="C158" s="47" t="s">
        <v>1806</v>
      </c>
      <c r="D158" s="48"/>
      <c r="E158" s="62"/>
      <c r="F158" s="62"/>
      <c r="G158" s="94">
        <f>SUM(G159:G161)</f>
        <v>0</v>
      </c>
    </row>
    <row r="159">
      <c r="B159" s="57" t="s">
        <v>1807</v>
      </c>
      <c r="C159" s="58" t="s">
        <v>1625</v>
      </c>
      <c r="D159" s="59" t="s">
        <v>122</v>
      </c>
      <c r="E159" s="96">
        <v>983.88</v>
      </c>
      <c r="F159" s="97"/>
      <c r="G159" s="96">
        <f t="shared" ref="G159:G161" si="13">round(E159*F159,2)</f>
        <v>0</v>
      </c>
    </row>
    <row r="160">
      <c r="B160" s="57" t="s">
        <v>1808</v>
      </c>
      <c r="C160" s="58" t="s">
        <v>1627</v>
      </c>
      <c r="D160" s="59" t="s">
        <v>122</v>
      </c>
      <c r="E160" s="96">
        <v>319.27</v>
      </c>
      <c r="F160" s="97"/>
      <c r="G160" s="96">
        <f t="shared" si="13"/>
        <v>0</v>
      </c>
    </row>
    <row r="161">
      <c r="B161" s="57" t="s">
        <v>1809</v>
      </c>
      <c r="C161" s="58" t="s">
        <v>1629</v>
      </c>
      <c r="D161" s="59" t="s">
        <v>122</v>
      </c>
      <c r="E161" s="96">
        <v>150.85</v>
      </c>
      <c r="F161" s="97"/>
      <c r="G161" s="96">
        <f t="shared" si="13"/>
        <v>0</v>
      </c>
    </row>
    <row r="162">
      <c r="B162" s="46" t="s">
        <v>1810</v>
      </c>
      <c r="C162" s="47" t="s">
        <v>1635</v>
      </c>
      <c r="D162" s="48"/>
      <c r="E162" s="62"/>
      <c r="F162" s="62"/>
      <c r="G162" s="94">
        <f>SUM(G163:G170)</f>
        <v>0</v>
      </c>
    </row>
    <row r="163">
      <c r="B163" s="57" t="s">
        <v>1811</v>
      </c>
      <c r="C163" s="58" t="s">
        <v>1625</v>
      </c>
      <c r="D163" s="59" t="s">
        <v>122</v>
      </c>
      <c r="E163" s="96">
        <v>100.11</v>
      </c>
      <c r="F163" s="97"/>
      <c r="G163" s="96">
        <f t="shared" ref="G163:G170" si="14">round(E163*F163,2)</f>
        <v>0</v>
      </c>
    </row>
    <row r="164">
      <c r="B164" s="57" t="s">
        <v>1812</v>
      </c>
      <c r="C164" s="58" t="s">
        <v>1627</v>
      </c>
      <c r="D164" s="59" t="s">
        <v>122</v>
      </c>
      <c r="E164" s="96">
        <v>80.5</v>
      </c>
      <c r="F164" s="97"/>
      <c r="G164" s="96">
        <f t="shared" si="14"/>
        <v>0</v>
      </c>
    </row>
    <row r="165">
      <c r="B165" s="57" t="s">
        <v>1813</v>
      </c>
      <c r="C165" s="58" t="s">
        <v>1629</v>
      </c>
      <c r="D165" s="59" t="s">
        <v>122</v>
      </c>
      <c r="E165" s="96">
        <v>60.1</v>
      </c>
      <c r="F165" s="97"/>
      <c r="G165" s="96">
        <f t="shared" si="14"/>
        <v>0</v>
      </c>
    </row>
    <row r="166">
      <c r="B166" s="57" t="s">
        <v>1814</v>
      </c>
      <c r="C166" s="58" t="s">
        <v>1631</v>
      </c>
      <c r="D166" s="59" t="s">
        <v>122</v>
      </c>
      <c r="E166" s="96">
        <v>41.48</v>
      </c>
      <c r="F166" s="97"/>
      <c r="G166" s="96">
        <f t="shared" si="14"/>
        <v>0</v>
      </c>
    </row>
    <row r="167">
      <c r="B167" s="57" t="s">
        <v>1815</v>
      </c>
      <c r="C167" s="58" t="s">
        <v>1633</v>
      </c>
      <c r="D167" s="59" t="s">
        <v>122</v>
      </c>
      <c r="E167" s="96">
        <v>45.8</v>
      </c>
      <c r="F167" s="97"/>
      <c r="G167" s="96">
        <f t="shared" si="14"/>
        <v>0</v>
      </c>
    </row>
    <row r="168">
      <c r="B168" s="57" t="s">
        <v>1816</v>
      </c>
      <c r="C168" s="58" t="s">
        <v>1642</v>
      </c>
      <c r="D168" s="59" t="s">
        <v>122</v>
      </c>
      <c r="E168" s="96">
        <v>55.45</v>
      </c>
      <c r="F168" s="97"/>
      <c r="G168" s="96">
        <f t="shared" si="14"/>
        <v>0</v>
      </c>
    </row>
    <row r="169">
      <c r="B169" s="57" t="s">
        <v>1817</v>
      </c>
      <c r="C169" s="58" t="s">
        <v>1644</v>
      </c>
      <c r="D169" s="59" t="s">
        <v>122</v>
      </c>
      <c r="E169" s="96">
        <v>25.48</v>
      </c>
      <c r="F169" s="97"/>
      <c r="G169" s="96">
        <f t="shared" si="14"/>
        <v>0</v>
      </c>
    </row>
    <row r="170">
      <c r="B170" s="57" t="s">
        <v>1818</v>
      </c>
      <c r="C170" s="58" t="s">
        <v>1646</v>
      </c>
      <c r="D170" s="59" t="s">
        <v>122</v>
      </c>
      <c r="E170" s="96">
        <v>12.9</v>
      </c>
      <c r="F170" s="97"/>
      <c r="G170" s="96">
        <f t="shared" si="14"/>
        <v>0</v>
      </c>
    </row>
    <row r="171">
      <c r="B171" s="46" t="s">
        <v>1819</v>
      </c>
      <c r="C171" s="47" t="s">
        <v>1820</v>
      </c>
      <c r="D171" s="48"/>
      <c r="E171" s="62"/>
      <c r="F171" s="62"/>
      <c r="G171" s="94">
        <f>SUM(G172:G209)</f>
        <v>0</v>
      </c>
    </row>
    <row r="172">
      <c r="B172" s="57" t="s">
        <v>1821</v>
      </c>
      <c r="C172" s="58" t="s">
        <v>1652</v>
      </c>
      <c r="D172" s="59" t="s">
        <v>107</v>
      </c>
      <c r="E172" s="96">
        <v>112.0</v>
      </c>
      <c r="F172" s="97"/>
      <c r="G172" s="96">
        <f t="shared" ref="G172:G209" si="15">round(E172*F172,2)</f>
        <v>0</v>
      </c>
    </row>
    <row r="173">
      <c r="B173" s="57" t="s">
        <v>1822</v>
      </c>
      <c r="C173" s="58" t="s">
        <v>1654</v>
      </c>
      <c r="D173" s="59" t="s">
        <v>107</v>
      </c>
      <c r="E173" s="96">
        <v>109.0</v>
      </c>
      <c r="F173" s="97"/>
      <c r="G173" s="96">
        <f t="shared" si="15"/>
        <v>0</v>
      </c>
    </row>
    <row r="174">
      <c r="B174" s="57" t="s">
        <v>1823</v>
      </c>
      <c r="C174" s="58" t="s">
        <v>1656</v>
      </c>
      <c r="D174" s="59" t="s">
        <v>107</v>
      </c>
      <c r="E174" s="96">
        <v>45.0</v>
      </c>
      <c r="F174" s="97"/>
      <c r="G174" s="96">
        <f t="shared" si="15"/>
        <v>0</v>
      </c>
    </row>
    <row r="175">
      <c r="B175" s="57" t="s">
        <v>1824</v>
      </c>
      <c r="C175" s="58" t="s">
        <v>1658</v>
      </c>
      <c r="D175" s="59" t="s">
        <v>107</v>
      </c>
      <c r="E175" s="96">
        <v>25.0</v>
      </c>
      <c r="F175" s="97"/>
      <c r="G175" s="96">
        <f t="shared" si="15"/>
        <v>0</v>
      </c>
    </row>
    <row r="176">
      <c r="B176" s="57" t="s">
        <v>1825</v>
      </c>
      <c r="C176" s="58" t="s">
        <v>1826</v>
      </c>
      <c r="D176" s="59" t="s">
        <v>107</v>
      </c>
      <c r="E176" s="96">
        <v>48.0</v>
      </c>
      <c r="F176" s="97"/>
      <c r="G176" s="96">
        <f t="shared" si="15"/>
        <v>0</v>
      </c>
    </row>
    <row r="177">
      <c r="B177" s="57" t="s">
        <v>1827</v>
      </c>
      <c r="C177" s="58" t="s">
        <v>1662</v>
      </c>
      <c r="D177" s="59" t="s">
        <v>107</v>
      </c>
      <c r="E177" s="96">
        <v>55.0</v>
      </c>
      <c r="F177" s="97"/>
      <c r="G177" s="96">
        <f t="shared" si="15"/>
        <v>0</v>
      </c>
    </row>
    <row r="178">
      <c r="B178" s="57" t="s">
        <v>1828</v>
      </c>
      <c r="C178" s="58" t="s">
        <v>1664</v>
      </c>
      <c r="D178" s="59" t="s">
        <v>107</v>
      </c>
      <c r="E178" s="96">
        <v>12.0</v>
      </c>
      <c r="F178" s="97"/>
      <c r="G178" s="96">
        <f t="shared" si="15"/>
        <v>0</v>
      </c>
    </row>
    <row r="179">
      <c r="B179" s="57" t="s">
        <v>1829</v>
      </c>
      <c r="C179" s="58" t="s">
        <v>1830</v>
      </c>
      <c r="D179" s="59" t="s">
        <v>107</v>
      </c>
      <c r="E179" s="96">
        <v>3.0</v>
      </c>
      <c r="F179" s="97"/>
      <c r="G179" s="96">
        <f t="shared" si="15"/>
        <v>0</v>
      </c>
    </row>
    <row r="180">
      <c r="B180" s="57" t="s">
        <v>1831</v>
      </c>
      <c r="C180" s="58" t="s">
        <v>1670</v>
      </c>
      <c r="D180" s="59" t="s">
        <v>107</v>
      </c>
      <c r="E180" s="96">
        <v>38.0</v>
      </c>
      <c r="F180" s="97"/>
      <c r="G180" s="96">
        <f t="shared" si="15"/>
        <v>0</v>
      </c>
    </row>
    <row r="181">
      <c r="B181" s="57" t="s">
        <v>1832</v>
      </c>
      <c r="C181" s="58" t="s">
        <v>1672</v>
      </c>
      <c r="D181" s="59" t="s">
        <v>107</v>
      </c>
      <c r="E181" s="96">
        <v>28.0</v>
      </c>
      <c r="F181" s="97"/>
      <c r="G181" s="96">
        <f t="shared" si="15"/>
        <v>0</v>
      </c>
    </row>
    <row r="182">
      <c r="B182" s="57" t="s">
        <v>1833</v>
      </c>
      <c r="C182" s="58" t="s">
        <v>1674</v>
      </c>
      <c r="D182" s="59" t="s">
        <v>107</v>
      </c>
      <c r="E182" s="96">
        <v>16.0</v>
      </c>
      <c r="F182" s="97"/>
      <c r="G182" s="96">
        <f t="shared" si="15"/>
        <v>0</v>
      </c>
    </row>
    <row r="183">
      <c r="B183" s="57" t="s">
        <v>1834</v>
      </c>
      <c r="C183" s="58" t="s">
        <v>1676</v>
      </c>
      <c r="D183" s="59" t="s">
        <v>107</v>
      </c>
      <c r="E183" s="96">
        <v>8.0</v>
      </c>
      <c r="F183" s="97"/>
      <c r="G183" s="96">
        <f t="shared" si="15"/>
        <v>0</v>
      </c>
    </row>
    <row r="184">
      <c r="B184" s="57" t="s">
        <v>1835</v>
      </c>
      <c r="C184" s="58" t="s">
        <v>1678</v>
      </c>
      <c r="D184" s="59" t="s">
        <v>107</v>
      </c>
      <c r="E184" s="96">
        <v>15.0</v>
      </c>
      <c r="F184" s="97"/>
      <c r="G184" s="96">
        <f t="shared" si="15"/>
        <v>0</v>
      </c>
    </row>
    <row r="185">
      <c r="B185" s="57" t="s">
        <v>1836</v>
      </c>
      <c r="C185" s="58" t="s">
        <v>1680</v>
      </c>
      <c r="D185" s="59" t="s">
        <v>107</v>
      </c>
      <c r="E185" s="96">
        <v>16.0</v>
      </c>
      <c r="F185" s="97"/>
      <c r="G185" s="96">
        <f t="shared" si="15"/>
        <v>0</v>
      </c>
    </row>
    <row r="186">
      <c r="B186" s="57" t="s">
        <v>1837</v>
      </c>
      <c r="C186" s="58" t="s">
        <v>1682</v>
      </c>
      <c r="D186" s="59" t="s">
        <v>107</v>
      </c>
      <c r="E186" s="96">
        <v>4.0</v>
      </c>
      <c r="F186" s="97"/>
      <c r="G186" s="96">
        <f t="shared" si="15"/>
        <v>0</v>
      </c>
    </row>
    <row r="187">
      <c r="B187" s="57" t="s">
        <v>1838</v>
      </c>
      <c r="C187" s="58" t="s">
        <v>1684</v>
      </c>
      <c r="D187" s="59" t="s">
        <v>107</v>
      </c>
      <c r="E187" s="96">
        <v>2.0</v>
      </c>
      <c r="F187" s="97"/>
      <c r="G187" s="96">
        <f t="shared" si="15"/>
        <v>0</v>
      </c>
    </row>
    <row r="188">
      <c r="B188" s="57" t="s">
        <v>1839</v>
      </c>
      <c r="C188" s="58" t="s">
        <v>1688</v>
      </c>
      <c r="D188" s="59" t="s">
        <v>107</v>
      </c>
      <c r="E188" s="96">
        <v>87.0</v>
      </c>
      <c r="F188" s="97"/>
      <c r="G188" s="96">
        <f t="shared" si="15"/>
        <v>0</v>
      </c>
    </row>
    <row r="189">
      <c r="B189" s="57" t="s">
        <v>1840</v>
      </c>
      <c r="C189" s="58" t="s">
        <v>1690</v>
      </c>
      <c r="D189" s="59" t="s">
        <v>107</v>
      </c>
      <c r="E189" s="96">
        <v>55.0</v>
      </c>
      <c r="F189" s="97"/>
      <c r="G189" s="96">
        <f t="shared" si="15"/>
        <v>0</v>
      </c>
    </row>
    <row r="190">
      <c r="B190" s="57" t="s">
        <v>1841</v>
      </c>
      <c r="C190" s="58" t="s">
        <v>1692</v>
      </c>
      <c r="D190" s="59" t="s">
        <v>107</v>
      </c>
      <c r="E190" s="96">
        <v>32.0</v>
      </c>
      <c r="F190" s="97"/>
      <c r="G190" s="96">
        <f t="shared" si="15"/>
        <v>0</v>
      </c>
    </row>
    <row r="191">
      <c r="B191" s="57" t="s">
        <v>1842</v>
      </c>
      <c r="C191" s="58" t="s">
        <v>1694</v>
      </c>
      <c r="D191" s="59" t="s">
        <v>107</v>
      </c>
      <c r="E191" s="96">
        <v>15.0</v>
      </c>
      <c r="F191" s="97"/>
      <c r="G191" s="96">
        <f t="shared" si="15"/>
        <v>0</v>
      </c>
    </row>
    <row r="192">
      <c r="B192" s="57" t="s">
        <v>1843</v>
      </c>
      <c r="C192" s="58" t="s">
        <v>1696</v>
      </c>
      <c r="D192" s="59" t="s">
        <v>107</v>
      </c>
      <c r="E192" s="96">
        <v>18.0</v>
      </c>
      <c r="F192" s="97"/>
      <c r="G192" s="96">
        <f t="shared" si="15"/>
        <v>0</v>
      </c>
    </row>
    <row r="193">
      <c r="B193" s="57" t="s">
        <v>1844</v>
      </c>
      <c r="C193" s="58" t="s">
        <v>1698</v>
      </c>
      <c r="D193" s="59" t="s">
        <v>107</v>
      </c>
      <c r="E193" s="96">
        <v>22.0</v>
      </c>
      <c r="F193" s="97"/>
      <c r="G193" s="96">
        <f t="shared" si="15"/>
        <v>0</v>
      </c>
    </row>
    <row r="194">
      <c r="B194" s="57" t="s">
        <v>1845</v>
      </c>
      <c r="C194" s="58" t="s">
        <v>1700</v>
      </c>
      <c r="D194" s="59" t="s">
        <v>107</v>
      </c>
      <c r="E194" s="96">
        <v>21.0</v>
      </c>
      <c r="F194" s="97"/>
      <c r="G194" s="96">
        <f t="shared" si="15"/>
        <v>0</v>
      </c>
    </row>
    <row r="195">
      <c r="B195" s="57" t="s">
        <v>1846</v>
      </c>
      <c r="C195" s="58" t="s">
        <v>1702</v>
      </c>
      <c r="D195" s="59" t="s">
        <v>107</v>
      </c>
      <c r="E195" s="96">
        <v>12.0</v>
      </c>
      <c r="F195" s="97"/>
      <c r="G195" s="96">
        <f t="shared" si="15"/>
        <v>0</v>
      </c>
    </row>
    <row r="196">
      <c r="B196" s="57" t="s">
        <v>1847</v>
      </c>
      <c r="C196" s="58" t="s">
        <v>1704</v>
      </c>
      <c r="D196" s="59" t="s">
        <v>107</v>
      </c>
      <c r="E196" s="96">
        <v>29.0</v>
      </c>
      <c r="F196" s="97"/>
      <c r="G196" s="96">
        <f t="shared" si="15"/>
        <v>0</v>
      </c>
    </row>
    <row r="197">
      <c r="B197" s="57" t="s">
        <v>1848</v>
      </c>
      <c r="C197" s="58" t="s">
        <v>1706</v>
      </c>
      <c r="D197" s="59" t="s">
        <v>107</v>
      </c>
      <c r="E197" s="96">
        <v>18.0</v>
      </c>
      <c r="F197" s="97"/>
      <c r="G197" s="96">
        <f t="shared" si="15"/>
        <v>0</v>
      </c>
    </row>
    <row r="198">
      <c r="B198" s="57" t="s">
        <v>1849</v>
      </c>
      <c r="C198" s="58" t="s">
        <v>1708</v>
      </c>
      <c r="D198" s="59" t="s">
        <v>107</v>
      </c>
      <c r="E198" s="96">
        <v>12.0</v>
      </c>
      <c r="F198" s="97"/>
      <c r="G198" s="96">
        <f t="shared" si="15"/>
        <v>0</v>
      </c>
    </row>
    <row r="199">
      <c r="B199" s="57" t="s">
        <v>1850</v>
      </c>
      <c r="C199" s="58" t="s">
        <v>1710</v>
      </c>
      <c r="D199" s="59" t="s">
        <v>107</v>
      </c>
      <c r="E199" s="96">
        <v>5.0</v>
      </c>
      <c r="F199" s="97"/>
      <c r="G199" s="96">
        <f t="shared" si="15"/>
        <v>0</v>
      </c>
    </row>
    <row r="200">
      <c r="B200" s="57" t="s">
        <v>1851</v>
      </c>
      <c r="C200" s="58" t="s">
        <v>1712</v>
      </c>
      <c r="D200" s="59" t="s">
        <v>107</v>
      </c>
      <c r="E200" s="96">
        <v>35.0</v>
      </c>
      <c r="F200" s="97"/>
      <c r="G200" s="96">
        <f t="shared" si="15"/>
        <v>0</v>
      </c>
    </row>
    <row r="201">
      <c r="B201" s="57" t="s">
        <v>1852</v>
      </c>
      <c r="C201" s="58" t="s">
        <v>1714</v>
      </c>
      <c r="D201" s="59" t="s">
        <v>107</v>
      </c>
      <c r="E201" s="96">
        <v>39.0</v>
      </c>
      <c r="F201" s="97"/>
      <c r="G201" s="96">
        <f t="shared" si="15"/>
        <v>0</v>
      </c>
    </row>
    <row r="202">
      <c r="B202" s="57" t="s">
        <v>1853</v>
      </c>
      <c r="C202" s="58" t="s">
        <v>1716</v>
      </c>
      <c r="D202" s="59" t="s">
        <v>107</v>
      </c>
      <c r="E202" s="96">
        <v>22.0</v>
      </c>
      <c r="F202" s="97"/>
      <c r="G202" s="96">
        <f t="shared" si="15"/>
        <v>0</v>
      </c>
    </row>
    <row r="203">
      <c r="B203" s="57" t="s">
        <v>1854</v>
      </c>
      <c r="C203" s="58" t="s">
        <v>1855</v>
      </c>
      <c r="D203" s="59" t="s">
        <v>107</v>
      </c>
      <c r="E203" s="96">
        <v>4.0</v>
      </c>
      <c r="F203" s="97"/>
      <c r="G203" s="96">
        <f t="shared" si="15"/>
        <v>0</v>
      </c>
    </row>
    <row r="204">
      <c r="B204" s="57" t="s">
        <v>1856</v>
      </c>
      <c r="C204" s="58" t="s">
        <v>1718</v>
      </c>
      <c r="D204" s="59" t="s">
        <v>107</v>
      </c>
      <c r="E204" s="96">
        <v>12.0</v>
      </c>
      <c r="F204" s="97"/>
      <c r="G204" s="96">
        <f t="shared" si="15"/>
        <v>0</v>
      </c>
    </row>
    <row r="205">
      <c r="B205" s="57" t="s">
        <v>1857</v>
      </c>
      <c r="C205" s="58" t="s">
        <v>1720</v>
      </c>
      <c r="D205" s="59" t="s">
        <v>107</v>
      </c>
      <c r="E205" s="96">
        <v>5.0</v>
      </c>
      <c r="F205" s="97"/>
      <c r="G205" s="96">
        <f t="shared" si="15"/>
        <v>0</v>
      </c>
    </row>
    <row r="206">
      <c r="B206" s="57" t="s">
        <v>1858</v>
      </c>
      <c r="C206" s="58" t="s">
        <v>1722</v>
      </c>
      <c r="D206" s="59" t="s">
        <v>107</v>
      </c>
      <c r="E206" s="96">
        <v>4.0</v>
      </c>
      <c r="F206" s="97"/>
      <c r="G206" s="96">
        <f t="shared" si="15"/>
        <v>0</v>
      </c>
    </row>
    <row r="207">
      <c r="B207" s="57" t="s">
        <v>1859</v>
      </c>
      <c r="C207" s="58" t="s">
        <v>1724</v>
      </c>
      <c r="D207" s="59" t="s">
        <v>107</v>
      </c>
      <c r="E207" s="96">
        <v>7.0</v>
      </c>
      <c r="F207" s="97"/>
      <c r="G207" s="96">
        <f t="shared" si="15"/>
        <v>0</v>
      </c>
    </row>
    <row r="208">
      <c r="B208" s="57" t="s">
        <v>1860</v>
      </c>
      <c r="C208" s="58" t="s">
        <v>1726</v>
      </c>
      <c r="D208" s="59" t="s">
        <v>107</v>
      </c>
      <c r="E208" s="96">
        <v>2.0</v>
      </c>
      <c r="F208" s="97"/>
      <c r="G208" s="96">
        <f t="shared" si="15"/>
        <v>0</v>
      </c>
    </row>
    <row r="209">
      <c r="B209" s="57" t="s">
        <v>1861</v>
      </c>
      <c r="C209" s="58" t="s">
        <v>1728</v>
      </c>
      <c r="D209" s="59" t="s">
        <v>107</v>
      </c>
      <c r="E209" s="96">
        <v>1.0</v>
      </c>
      <c r="F209" s="97"/>
      <c r="G209" s="96">
        <f t="shared" si="15"/>
        <v>0</v>
      </c>
    </row>
    <row r="210">
      <c r="B210" s="46" t="s">
        <v>1862</v>
      </c>
      <c r="C210" s="47" t="s">
        <v>1738</v>
      </c>
      <c r="D210" s="48"/>
      <c r="E210" s="62"/>
      <c r="F210" s="62"/>
      <c r="G210" s="94">
        <f>SUM(G211:G232)</f>
        <v>0</v>
      </c>
    </row>
    <row r="211">
      <c r="B211" s="57" t="s">
        <v>1863</v>
      </c>
      <c r="C211" s="58" t="s">
        <v>1740</v>
      </c>
      <c r="D211" s="59" t="s">
        <v>100</v>
      </c>
      <c r="E211" s="96">
        <v>228.0</v>
      </c>
      <c r="F211" s="97"/>
      <c r="G211" s="96">
        <f t="shared" ref="G211:G232" si="16">round(E211*F211,2)</f>
        <v>0</v>
      </c>
    </row>
    <row r="212">
      <c r="B212" s="57" t="s">
        <v>1864</v>
      </c>
      <c r="C212" s="58" t="s">
        <v>1742</v>
      </c>
      <c r="D212" s="59" t="s">
        <v>100</v>
      </c>
      <c r="E212" s="96">
        <v>75.0</v>
      </c>
      <c r="F212" s="97"/>
      <c r="G212" s="96">
        <f t="shared" si="16"/>
        <v>0</v>
      </c>
    </row>
    <row r="213">
      <c r="B213" s="57" t="s">
        <v>1865</v>
      </c>
      <c r="C213" s="58" t="s">
        <v>1744</v>
      </c>
      <c r="D213" s="59" t="s">
        <v>100</v>
      </c>
      <c r="E213" s="96">
        <v>20.0</v>
      </c>
      <c r="F213" s="97"/>
      <c r="G213" s="96">
        <f t="shared" si="16"/>
        <v>0</v>
      </c>
    </row>
    <row r="214">
      <c r="B214" s="57" t="s">
        <v>1866</v>
      </c>
      <c r="C214" s="58" t="s">
        <v>1746</v>
      </c>
      <c r="D214" s="59" t="s">
        <v>100</v>
      </c>
      <c r="E214" s="96">
        <v>4.0</v>
      </c>
      <c r="F214" s="97"/>
      <c r="G214" s="96">
        <f t="shared" si="16"/>
        <v>0</v>
      </c>
    </row>
    <row r="215">
      <c r="B215" s="57" t="s">
        <v>1867</v>
      </c>
      <c r="C215" s="58" t="s">
        <v>1748</v>
      </c>
      <c r="D215" s="59" t="s">
        <v>100</v>
      </c>
      <c r="E215" s="96">
        <v>9.0</v>
      </c>
      <c r="F215" s="97"/>
      <c r="G215" s="96">
        <f t="shared" si="16"/>
        <v>0</v>
      </c>
    </row>
    <row r="216">
      <c r="B216" s="57" t="s">
        <v>1868</v>
      </c>
      <c r="C216" s="58" t="s">
        <v>1750</v>
      </c>
      <c r="D216" s="59" t="s">
        <v>100</v>
      </c>
      <c r="E216" s="96">
        <v>16.0</v>
      </c>
      <c r="F216" s="97"/>
      <c r="G216" s="96">
        <f t="shared" si="16"/>
        <v>0</v>
      </c>
    </row>
    <row r="217">
      <c r="B217" s="57" t="s">
        <v>1869</v>
      </c>
      <c r="C217" s="58" t="s">
        <v>1754</v>
      </c>
      <c r="D217" s="59" t="s">
        <v>100</v>
      </c>
      <c r="E217" s="96">
        <v>1.0</v>
      </c>
      <c r="F217" s="97"/>
      <c r="G217" s="96">
        <f t="shared" si="16"/>
        <v>0</v>
      </c>
    </row>
    <row r="218">
      <c r="B218" s="57" t="s">
        <v>1870</v>
      </c>
      <c r="C218" s="58" t="s">
        <v>1871</v>
      </c>
      <c r="D218" s="59" t="s">
        <v>100</v>
      </c>
      <c r="E218" s="96">
        <v>4.0</v>
      </c>
      <c r="F218" s="97"/>
      <c r="G218" s="96">
        <f t="shared" si="16"/>
        <v>0</v>
      </c>
    </row>
    <row r="219">
      <c r="B219" s="57" t="s">
        <v>1872</v>
      </c>
      <c r="C219" s="58" t="s">
        <v>1873</v>
      </c>
      <c r="D219" s="59" t="s">
        <v>100</v>
      </c>
      <c r="E219" s="96">
        <v>60.0</v>
      </c>
      <c r="F219" s="97"/>
      <c r="G219" s="96">
        <f t="shared" si="16"/>
        <v>0</v>
      </c>
    </row>
    <row r="220">
      <c r="B220" s="57" t="s">
        <v>1874</v>
      </c>
      <c r="C220" s="58" t="s">
        <v>1875</v>
      </c>
      <c r="D220" s="59" t="s">
        <v>100</v>
      </c>
      <c r="E220" s="96">
        <v>6.0</v>
      </c>
      <c r="F220" s="97"/>
      <c r="G220" s="96">
        <f t="shared" si="16"/>
        <v>0</v>
      </c>
    </row>
    <row r="221">
      <c r="B221" s="57" t="s">
        <v>1876</v>
      </c>
      <c r="C221" s="58" t="s">
        <v>1877</v>
      </c>
      <c r="D221" s="59" t="s">
        <v>107</v>
      </c>
      <c r="E221" s="96">
        <v>2.0</v>
      </c>
      <c r="F221" s="97"/>
      <c r="G221" s="96">
        <f t="shared" si="16"/>
        <v>0</v>
      </c>
    </row>
    <row r="222">
      <c r="B222" s="57" t="s">
        <v>1878</v>
      </c>
      <c r="C222" s="58" t="s">
        <v>1879</v>
      </c>
      <c r="D222" s="59" t="s">
        <v>100</v>
      </c>
      <c r="E222" s="96">
        <v>4.0</v>
      </c>
      <c r="F222" s="97"/>
      <c r="G222" s="96">
        <f t="shared" si="16"/>
        <v>0</v>
      </c>
    </row>
    <row r="223">
      <c r="B223" s="57" t="s">
        <v>1880</v>
      </c>
      <c r="C223" s="58" t="s">
        <v>1881</v>
      </c>
      <c r="D223" s="59" t="s">
        <v>100</v>
      </c>
      <c r="E223" s="96">
        <v>60.0</v>
      </c>
      <c r="F223" s="97"/>
      <c r="G223" s="96">
        <f t="shared" si="16"/>
        <v>0</v>
      </c>
    </row>
    <row r="224">
      <c r="B224" s="57" t="s">
        <v>1882</v>
      </c>
      <c r="C224" s="58" t="s">
        <v>1883</v>
      </c>
      <c r="D224" s="59" t="s">
        <v>100</v>
      </c>
      <c r="E224" s="96">
        <v>6.0</v>
      </c>
      <c r="F224" s="97"/>
      <c r="G224" s="96">
        <f t="shared" si="16"/>
        <v>0</v>
      </c>
    </row>
    <row r="225">
      <c r="B225" s="57" t="s">
        <v>1884</v>
      </c>
      <c r="C225" s="58" t="s">
        <v>1885</v>
      </c>
      <c r="D225" s="59" t="s">
        <v>100</v>
      </c>
      <c r="E225" s="96">
        <v>2.0</v>
      </c>
      <c r="F225" s="97"/>
      <c r="G225" s="96">
        <f t="shared" si="16"/>
        <v>0</v>
      </c>
    </row>
    <row r="226">
      <c r="B226" s="57" t="s">
        <v>1886</v>
      </c>
      <c r="C226" s="58" t="s">
        <v>1887</v>
      </c>
      <c r="D226" s="59" t="s">
        <v>100</v>
      </c>
      <c r="E226" s="96">
        <v>4.0</v>
      </c>
      <c r="F226" s="97"/>
      <c r="G226" s="96">
        <f t="shared" si="16"/>
        <v>0</v>
      </c>
    </row>
    <row r="227">
      <c r="B227" s="57" t="s">
        <v>1888</v>
      </c>
      <c r="C227" s="58" t="s">
        <v>1889</v>
      </c>
      <c r="D227" s="59" t="s">
        <v>100</v>
      </c>
      <c r="E227" s="96">
        <v>60.0</v>
      </c>
      <c r="F227" s="97"/>
      <c r="G227" s="96">
        <f t="shared" si="16"/>
        <v>0</v>
      </c>
    </row>
    <row r="228">
      <c r="B228" s="57" t="s">
        <v>1890</v>
      </c>
      <c r="C228" s="58" t="s">
        <v>1891</v>
      </c>
      <c r="D228" s="59" t="s">
        <v>100</v>
      </c>
      <c r="E228" s="96">
        <v>6.0</v>
      </c>
      <c r="F228" s="97"/>
      <c r="G228" s="96">
        <f t="shared" si="16"/>
        <v>0</v>
      </c>
    </row>
    <row r="229">
      <c r="B229" s="57" t="s">
        <v>1892</v>
      </c>
      <c r="C229" s="58" t="s">
        <v>1893</v>
      </c>
      <c r="D229" s="59" t="s">
        <v>100</v>
      </c>
      <c r="E229" s="96">
        <v>2.0</v>
      </c>
      <c r="F229" s="97"/>
      <c r="G229" s="96">
        <f t="shared" si="16"/>
        <v>0</v>
      </c>
    </row>
    <row r="230">
      <c r="B230" s="57" t="s">
        <v>1894</v>
      </c>
      <c r="C230" s="58" t="s">
        <v>1758</v>
      </c>
      <c r="D230" s="59" t="s">
        <v>100</v>
      </c>
      <c r="E230" s="96">
        <v>314.0</v>
      </c>
      <c r="F230" s="97"/>
      <c r="G230" s="96">
        <f t="shared" si="16"/>
        <v>0</v>
      </c>
    </row>
    <row r="231">
      <c r="B231" s="57" t="s">
        <v>1895</v>
      </c>
      <c r="C231" s="58" t="s">
        <v>1760</v>
      </c>
      <c r="D231" s="59" t="s">
        <v>100</v>
      </c>
      <c r="E231" s="96">
        <v>20.0</v>
      </c>
      <c r="F231" s="97"/>
      <c r="G231" s="96">
        <f t="shared" si="16"/>
        <v>0</v>
      </c>
    </row>
    <row r="232">
      <c r="B232" s="57" t="s">
        <v>1896</v>
      </c>
      <c r="C232" s="58" t="s">
        <v>1897</v>
      </c>
      <c r="D232" s="59" t="s">
        <v>100</v>
      </c>
      <c r="E232" s="96">
        <v>4.0</v>
      </c>
      <c r="F232" s="97"/>
      <c r="G232" s="96">
        <f t="shared" si="16"/>
        <v>0</v>
      </c>
    </row>
    <row r="233">
      <c r="B233" s="46" t="s">
        <v>1898</v>
      </c>
      <c r="C233" s="47" t="s">
        <v>1764</v>
      </c>
      <c r="D233" s="48"/>
      <c r="E233" s="62"/>
      <c r="F233" s="62"/>
      <c r="G233" s="94">
        <f>SUM(G234:G248)</f>
        <v>0</v>
      </c>
    </row>
    <row r="234">
      <c r="B234" s="57" t="s">
        <v>1899</v>
      </c>
      <c r="C234" s="58" t="s">
        <v>1766</v>
      </c>
      <c r="D234" s="59" t="s">
        <v>100</v>
      </c>
      <c r="E234" s="96">
        <v>284.0</v>
      </c>
      <c r="F234" s="97"/>
      <c r="G234" s="96">
        <f t="shared" ref="G234:G248" si="17">round(E234*F234,2)</f>
        <v>0</v>
      </c>
    </row>
    <row r="235">
      <c r="B235" s="57" t="s">
        <v>1900</v>
      </c>
      <c r="C235" s="58" t="s">
        <v>1768</v>
      </c>
      <c r="D235" s="59" t="s">
        <v>100</v>
      </c>
      <c r="E235" s="96">
        <v>220.0</v>
      </c>
      <c r="F235" s="97"/>
      <c r="G235" s="96">
        <f t="shared" si="17"/>
        <v>0</v>
      </c>
    </row>
    <row r="236">
      <c r="B236" s="57" t="s">
        <v>1901</v>
      </c>
      <c r="C236" s="58" t="s">
        <v>1770</v>
      </c>
      <c r="D236" s="59" t="s">
        <v>100</v>
      </c>
      <c r="E236" s="96">
        <v>101.0</v>
      </c>
      <c r="F236" s="97"/>
      <c r="G236" s="96">
        <f t="shared" si="17"/>
        <v>0</v>
      </c>
    </row>
    <row r="237">
      <c r="B237" s="57" t="s">
        <v>1902</v>
      </c>
      <c r="C237" s="58" t="s">
        <v>1772</v>
      </c>
      <c r="D237" s="59" t="s">
        <v>100</v>
      </c>
      <c r="E237" s="96">
        <v>55.0</v>
      </c>
      <c r="F237" s="97"/>
      <c r="G237" s="96">
        <f t="shared" si="17"/>
        <v>0</v>
      </c>
    </row>
    <row r="238">
      <c r="B238" s="57" t="s">
        <v>1903</v>
      </c>
      <c r="C238" s="58" t="s">
        <v>1774</v>
      </c>
      <c r="D238" s="59" t="s">
        <v>100</v>
      </c>
      <c r="E238" s="96">
        <v>42.0</v>
      </c>
      <c r="F238" s="97"/>
      <c r="G238" s="96">
        <f t="shared" si="17"/>
        <v>0</v>
      </c>
    </row>
    <row r="239">
      <c r="B239" s="57" t="s">
        <v>1904</v>
      </c>
      <c r="C239" s="58" t="s">
        <v>1905</v>
      </c>
      <c r="D239" s="59" t="s">
        <v>100</v>
      </c>
      <c r="E239" s="96">
        <v>5.0</v>
      </c>
      <c r="F239" s="97"/>
      <c r="G239" s="96">
        <f t="shared" si="17"/>
        <v>0</v>
      </c>
    </row>
    <row r="240">
      <c r="B240" s="57" t="s">
        <v>1906</v>
      </c>
      <c r="C240" s="58" t="s">
        <v>1907</v>
      </c>
      <c r="D240" s="59" t="s">
        <v>100</v>
      </c>
      <c r="E240" s="96">
        <v>4.0</v>
      </c>
      <c r="F240" s="97"/>
      <c r="G240" s="96">
        <f t="shared" si="17"/>
        <v>0</v>
      </c>
    </row>
    <row r="241">
      <c r="B241" s="57" t="s">
        <v>1908</v>
      </c>
      <c r="C241" s="58" t="s">
        <v>1776</v>
      </c>
      <c r="D241" s="59" t="s">
        <v>100</v>
      </c>
      <c r="E241" s="96">
        <v>10.0</v>
      </c>
      <c r="F241" s="97"/>
      <c r="G241" s="96">
        <f t="shared" si="17"/>
        <v>0</v>
      </c>
    </row>
    <row r="242">
      <c r="B242" s="57" t="s">
        <v>1909</v>
      </c>
      <c r="C242" s="58" t="s">
        <v>1910</v>
      </c>
      <c r="D242" s="59" t="s">
        <v>100</v>
      </c>
      <c r="E242" s="96">
        <v>8.0</v>
      </c>
      <c r="F242" s="97"/>
      <c r="G242" s="96">
        <f t="shared" si="17"/>
        <v>0</v>
      </c>
    </row>
    <row r="243">
      <c r="B243" s="57" t="s">
        <v>1911</v>
      </c>
      <c r="C243" s="58" t="s">
        <v>1912</v>
      </c>
      <c r="D243" s="59" t="s">
        <v>100</v>
      </c>
      <c r="E243" s="96">
        <v>11.0</v>
      </c>
      <c r="F243" s="97"/>
      <c r="G243" s="96">
        <f t="shared" si="17"/>
        <v>0</v>
      </c>
    </row>
    <row r="244">
      <c r="B244" s="57" t="s">
        <v>1913</v>
      </c>
      <c r="C244" s="58" t="s">
        <v>1914</v>
      </c>
      <c r="D244" s="59" t="s">
        <v>100</v>
      </c>
      <c r="E244" s="96">
        <v>8.0</v>
      </c>
      <c r="F244" s="97"/>
      <c r="G244" s="96">
        <f t="shared" si="17"/>
        <v>0</v>
      </c>
    </row>
    <row r="245">
      <c r="B245" s="57" t="s">
        <v>1915</v>
      </c>
      <c r="C245" s="58" t="s">
        <v>1916</v>
      </c>
      <c r="D245" s="59" t="s">
        <v>100</v>
      </c>
      <c r="E245" s="96">
        <v>15.0</v>
      </c>
      <c r="F245" s="97"/>
      <c r="G245" s="96">
        <f t="shared" si="17"/>
        <v>0</v>
      </c>
    </row>
    <row r="246">
      <c r="B246" s="57" t="s">
        <v>1917</v>
      </c>
      <c r="C246" s="58" t="s">
        <v>1918</v>
      </c>
      <c r="D246" s="59" t="s">
        <v>100</v>
      </c>
      <c r="E246" s="96">
        <v>8.0</v>
      </c>
      <c r="F246" s="97"/>
      <c r="G246" s="96">
        <f t="shared" si="17"/>
        <v>0</v>
      </c>
    </row>
    <row r="247">
      <c r="B247" s="57" t="s">
        <v>1919</v>
      </c>
      <c r="C247" s="58" t="s">
        <v>1920</v>
      </c>
      <c r="D247" s="59" t="s">
        <v>100</v>
      </c>
      <c r="E247" s="96">
        <v>4.0</v>
      </c>
      <c r="F247" s="97"/>
      <c r="G247" s="96">
        <f t="shared" si="17"/>
        <v>0</v>
      </c>
    </row>
    <row r="248">
      <c r="B248" s="57" t="s">
        <v>1921</v>
      </c>
      <c r="C248" s="58" t="s">
        <v>1922</v>
      </c>
      <c r="D248" s="59" t="s">
        <v>122</v>
      </c>
      <c r="E248" s="96">
        <v>4761.64</v>
      </c>
      <c r="F248" s="97"/>
      <c r="G248" s="96">
        <f t="shared" si="17"/>
        <v>0</v>
      </c>
    </row>
    <row r="249">
      <c r="B249" s="46" t="s">
        <v>1923</v>
      </c>
      <c r="C249" s="47" t="s">
        <v>1780</v>
      </c>
      <c r="D249" s="48"/>
      <c r="E249" s="62"/>
      <c r="F249" s="62"/>
      <c r="G249" s="94">
        <f>SUM(G250:G254)</f>
        <v>0</v>
      </c>
    </row>
    <row r="250">
      <c r="B250" s="57" t="s">
        <v>1924</v>
      </c>
      <c r="C250" s="58" t="s">
        <v>1925</v>
      </c>
      <c r="D250" s="59" t="s">
        <v>146</v>
      </c>
      <c r="E250" s="96">
        <v>1.0</v>
      </c>
      <c r="F250" s="97"/>
      <c r="G250" s="96">
        <f t="shared" ref="G250:G254" si="18">round(E250*F250,2)</f>
        <v>0</v>
      </c>
    </row>
    <row r="251">
      <c r="B251" s="57" t="s">
        <v>1926</v>
      </c>
      <c r="C251" s="58" t="s">
        <v>1927</v>
      </c>
      <c r="D251" s="59" t="s">
        <v>100</v>
      </c>
      <c r="E251" s="96">
        <v>1.0</v>
      </c>
      <c r="F251" s="97"/>
      <c r="G251" s="96">
        <f t="shared" si="18"/>
        <v>0</v>
      </c>
    </row>
    <row r="252">
      <c r="B252" s="57" t="s">
        <v>1928</v>
      </c>
      <c r="C252" s="58" t="s">
        <v>1929</v>
      </c>
      <c r="D252" s="59" t="s">
        <v>100</v>
      </c>
      <c r="E252" s="96">
        <v>2.0</v>
      </c>
      <c r="F252" s="97"/>
      <c r="G252" s="96">
        <f t="shared" si="18"/>
        <v>0</v>
      </c>
    </row>
    <row r="253">
      <c r="B253" s="57" t="s">
        <v>1930</v>
      </c>
      <c r="C253" s="58" t="s">
        <v>1931</v>
      </c>
      <c r="D253" s="59" t="s">
        <v>146</v>
      </c>
      <c r="E253" s="96">
        <v>1.0</v>
      </c>
      <c r="F253" s="97"/>
      <c r="G253" s="96">
        <f t="shared" si="18"/>
        <v>0</v>
      </c>
    </row>
    <row r="254">
      <c r="B254" s="57" t="s">
        <v>1932</v>
      </c>
      <c r="C254" s="58" t="s">
        <v>1933</v>
      </c>
      <c r="D254" s="59" t="s">
        <v>100</v>
      </c>
      <c r="E254" s="96">
        <v>64.0</v>
      </c>
      <c r="F254" s="97"/>
      <c r="G254" s="96">
        <f t="shared" si="18"/>
        <v>0</v>
      </c>
    </row>
    <row r="255">
      <c r="B255" s="46" t="s">
        <v>1934</v>
      </c>
      <c r="C255" s="47" t="s">
        <v>1786</v>
      </c>
      <c r="D255" s="48"/>
      <c r="E255" s="62"/>
      <c r="F255" s="62"/>
      <c r="G255" s="94">
        <f>SUM(G256:G257)</f>
        <v>0</v>
      </c>
    </row>
    <row r="256">
      <c r="B256" s="57" t="s">
        <v>1935</v>
      </c>
      <c r="C256" s="58" t="s">
        <v>1936</v>
      </c>
      <c r="D256" s="59" t="s">
        <v>122</v>
      </c>
      <c r="E256" s="96">
        <v>4761.64</v>
      </c>
      <c r="F256" s="97"/>
      <c r="G256" s="96">
        <f t="shared" ref="G256:G257" si="19">round(E256*F256,2)</f>
        <v>0</v>
      </c>
    </row>
    <row r="257">
      <c r="B257" s="57" t="s">
        <v>1937</v>
      </c>
      <c r="C257" s="58" t="s">
        <v>1938</v>
      </c>
      <c r="D257" s="59" t="s">
        <v>122</v>
      </c>
      <c r="E257" s="96">
        <v>4761.64</v>
      </c>
      <c r="F257" s="97"/>
      <c r="G257" s="96">
        <f t="shared" si="19"/>
        <v>0</v>
      </c>
    </row>
    <row r="258">
      <c r="B258" s="46" t="s">
        <v>1939</v>
      </c>
      <c r="C258" s="47" t="s">
        <v>1792</v>
      </c>
      <c r="D258" s="48"/>
      <c r="E258" s="62"/>
      <c r="F258" s="62"/>
      <c r="G258" s="94">
        <f>SUM(G259:G260)</f>
        <v>0</v>
      </c>
    </row>
    <row r="259">
      <c r="B259" s="57" t="s">
        <v>1940</v>
      </c>
      <c r="C259" s="58" t="s">
        <v>1941</v>
      </c>
      <c r="D259" s="59" t="s">
        <v>122</v>
      </c>
      <c r="E259" s="96">
        <v>3571.23</v>
      </c>
      <c r="F259" s="97"/>
      <c r="G259" s="96">
        <f t="shared" ref="G259:G260" si="20">round(E259*F259,2)</f>
        <v>0</v>
      </c>
    </row>
    <row r="260">
      <c r="B260" s="57" t="s">
        <v>1942</v>
      </c>
      <c r="C260" s="58" t="s">
        <v>1943</v>
      </c>
      <c r="D260" s="59" t="s">
        <v>122</v>
      </c>
      <c r="E260" s="96">
        <v>1190.41</v>
      </c>
      <c r="F260" s="97"/>
      <c r="G260" s="96">
        <f t="shared" si="20"/>
        <v>0</v>
      </c>
    </row>
    <row r="261">
      <c r="B261" s="40" t="s">
        <v>1944</v>
      </c>
      <c r="C261" s="41" t="s">
        <v>1945</v>
      </c>
      <c r="D261" s="42"/>
      <c r="E261" s="62"/>
      <c r="F261" s="62"/>
      <c r="G261" s="93">
        <f>G262+G271+G275+G322+G331+G348+G367+G370+G372</f>
        <v>0</v>
      </c>
    </row>
    <row r="262">
      <c r="B262" s="46" t="s">
        <v>1946</v>
      </c>
      <c r="C262" s="47" t="s">
        <v>1947</v>
      </c>
      <c r="D262" s="48"/>
      <c r="E262" s="62"/>
      <c r="F262" s="62"/>
      <c r="G262" s="94">
        <f>SUM(G263:G270)</f>
        <v>0</v>
      </c>
    </row>
    <row r="263">
      <c r="B263" s="57" t="s">
        <v>1948</v>
      </c>
      <c r="C263" s="58" t="s">
        <v>1949</v>
      </c>
      <c r="D263" s="59" t="s">
        <v>122</v>
      </c>
      <c r="E263" s="96">
        <v>3377.47</v>
      </c>
      <c r="F263" s="97"/>
      <c r="G263" s="96">
        <f t="shared" ref="G263:G270" si="21">round(E263*F263,2)</f>
        <v>0</v>
      </c>
    </row>
    <row r="264">
      <c r="B264" s="57" t="s">
        <v>1950</v>
      </c>
      <c r="C264" s="58" t="s">
        <v>1951</v>
      </c>
      <c r="D264" s="59" t="s">
        <v>122</v>
      </c>
      <c r="E264" s="96">
        <v>257.25</v>
      </c>
      <c r="F264" s="97"/>
      <c r="G264" s="96">
        <f t="shared" si="21"/>
        <v>0</v>
      </c>
    </row>
    <row r="265">
      <c r="B265" s="57" t="s">
        <v>1952</v>
      </c>
      <c r="C265" s="58" t="s">
        <v>1953</v>
      </c>
      <c r="D265" s="59" t="s">
        <v>122</v>
      </c>
      <c r="E265" s="96">
        <v>346.6</v>
      </c>
      <c r="F265" s="97"/>
      <c r="G265" s="96">
        <f t="shared" si="21"/>
        <v>0</v>
      </c>
    </row>
    <row r="266">
      <c r="B266" s="57" t="s">
        <v>1954</v>
      </c>
      <c r="C266" s="58" t="s">
        <v>1955</v>
      </c>
      <c r="D266" s="59" t="s">
        <v>122</v>
      </c>
      <c r="E266" s="96">
        <v>525.6</v>
      </c>
      <c r="F266" s="97"/>
      <c r="G266" s="96">
        <f t="shared" si="21"/>
        <v>0</v>
      </c>
    </row>
    <row r="267">
      <c r="B267" s="57" t="s">
        <v>1956</v>
      </c>
      <c r="C267" s="58" t="s">
        <v>1957</v>
      </c>
      <c r="D267" s="59" t="s">
        <v>122</v>
      </c>
      <c r="E267" s="96">
        <v>696.8</v>
      </c>
      <c r="F267" s="97"/>
      <c r="G267" s="96">
        <f t="shared" si="21"/>
        <v>0</v>
      </c>
    </row>
    <row r="268">
      <c r="B268" s="57" t="s">
        <v>1958</v>
      </c>
      <c r="C268" s="58" t="s">
        <v>1959</v>
      </c>
      <c r="D268" s="59" t="s">
        <v>122</v>
      </c>
      <c r="E268" s="96">
        <v>315.15</v>
      </c>
      <c r="F268" s="97"/>
      <c r="G268" s="96">
        <f t="shared" si="21"/>
        <v>0</v>
      </c>
    </row>
    <row r="269">
      <c r="B269" s="57" t="s">
        <v>1960</v>
      </c>
      <c r="C269" s="58" t="s">
        <v>1961</v>
      </c>
      <c r="D269" s="59" t="s">
        <v>122</v>
      </c>
      <c r="E269" s="96">
        <v>394.91</v>
      </c>
      <c r="F269" s="97"/>
      <c r="G269" s="96">
        <f t="shared" si="21"/>
        <v>0</v>
      </c>
    </row>
    <row r="270">
      <c r="B270" s="57" t="s">
        <v>1962</v>
      </c>
      <c r="C270" s="58" t="s">
        <v>1963</v>
      </c>
      <c r="D270" s="59" t="s">
        <v>122</v>
      </c>
      <c r="E270" s="96">
        <v>444.63</v>
      </c>
      <c r="F270" s="97"/>
      <c r="G270" s="96">
        <f t="shared" si="21"/>
        <v>0</v>
      </c>
    </row>
    <row r="271">
      <c r="B271" s="46" t="s">
        <v>1964</v>
      </c>
      <c r="C271" s="47" t="s">
        <v>1635</v>
      </c>
      <c r="D271" s="48"/>
      <c r="E271" s="62"/>
      <c r="F271" s="62"/>
      <c r="G271" s="94">
        <f>SUM(G272:G274)</f>
        <v>0</v>
      </c>
    </row>
    <row r="272">
      <c r="B272" s="57" t="s">
        <v>1965</v>
      </c>
      <c r="C272" s="58" t="s">
        <v>1966</v>
      </c>
      <c r="D272" s="59" t="s">
        <v>122</v>
      </c>
      <c r="E272" s="96">
        <v>65.55</v>
      </c>
      <c r="F272" s="97"/>
      <c r="G272" s="96">
        <f t="shared" ref="G272:G274" si="22">round(E272*F272,2)</f>
        <v>0</v>
      </c>
    </row>
    <row r="273">
      <c r="B273" s="57" t="s">
        <v>1967</v>
      </c>
      <c r="C273" s="58" t="s">
        <v>1968</v>
      </c>
      <c r="D273" s="59" t="s">
        <v>122</v>
      </c>
      <c r="E273" s="96">
        <v>18.3</v>
      </c>
      <c r="F273" s="97"/>
      <c r="G273" s="96">
        <f t="shared" si="22"/>
        <v>0</v>
      </c>
    </row>
    <row r="274">
      <c r="B274" s="57" t="s">
        <v>1969</v>
      </c>
      <c r="C274" s="58" t="s">
        <v>1970</v>
      </c>
      <c r="D274" s="59" t="s">
        <v>122</v>
      </c>
      <c r="E274" s="96">
        <v>85.76</v>
      </c>
      <c r="F274" s="97"/>
      <c r="G274" s="96">
        <f t="shared" si="22"/>
        <v>0</v>
      </c>
    </row>
    <row r="275">
      <c r="B275" s="46" t="s">
        <v>1971</v>
      </c>
      <c r="C275" s="47" t="s">
        <v>1972</v>
      </c>
      <c r="D275" s="48"/>
      <c r="E275" s="62"/>
      <c r="F275" s="62"/>
      <c r="G275" s="94">
        <f>SUM(G276:G321)</f>
        <v>0</v>
      </c>
    </row>
    <row r="276">
      <c r="B276" s="57" t="s">
        <v>1973</v>
      </c>
      <c r="C276" s="58" t="s">
        <v>1974</v>
      </c>
      <c r="D276" s="59" t="s">
        <v>107</v>
      </c>
      <c r="E276" s="96">
        <v>360.0</v>
      </c>
      <c r="F276" s="97"/>
      <c r="G276" s="96">
        <f t="shared" ref="G276:G321" si="23">round(E276*F276,2)</f>
        <v>0</v>
      </c>
    </row>
    <row r="277">
      <c r="B277" s="57" t="s">
        <v>1975</v>
      </c>
      <c r="C277" s="58" t="s">
        <v>1976</v>
      </c>
      <c r="D277" s="59" t="s">
        <v>107</v>
      </c>
      <c r="E277" s="96">
        <v>41.0</v>
      </c>
      <c r="F277" s="97"/>
      <c r="G277" s="96">
        <f t="shared" si="23"/>
        <v>0</v>
      </c>
    </row>
    <row r="278">
      <c r="B278" s="57" t="s">
        <v>1977</v>
      </c>
      <c r="C278" s="58" t="s">
        <v>1978</v>
      </c>
      <c r="D278" s="59" t="s">
        <v>107</v>
      </c>
      <c r="E278" s="96">
        <v>50.0</v>
      </c>
      <c r="F278" s="97"/>
      <c r="G278" s="96">
        <f t="shared" si="23"/>
        <v>0</v>
      </c>
    </row>
    <row r="279">
      <c r="B279" s="57" t="s">
        <v>1979</v>
      </c>
      <c r="C279" s="58" t="s">
        <v>1980</v>
      </c>
      <c r="D279" s="59" t="s">
        <v>107</v>
      </c>
      <c r="E279" s="96">
        <v>66.0</v>
      </c>
      <c r="F279" s="97"/>
      <c r="G279" s="96">
        <f t="shared" si="23"/>
        <v>0</v>
      </c>
    </row>
    <row r="280">
      <c r="B280" s="57" t="s">
        <v>1981</v>
      </c>
      <c r="C280" s="58" t="s">
        <v>1982</v>
      </c>
      <c r="D280" s="59" t="s">
        <v>107</v>
      </c>
      <c r="E280" s="96">
        <v>119.0</v>
      </c>
      <c r="F280" s="97"/>
      <c r="G280" s="96">
        <f t="shared" si="23"/>
        <v>0</v>
      </c>
    </row>
    <row r="281">
      <c r="B281" s="57" t="s">
        <v>1983</v>
      </c>
      <c r="C281" s="58" t="s">
        <v>1984</v>
      </c>
      <c r="D281" s="59" t="s">
        <v>107</v>
      </c>
      <c r="E281" s="96">
        <v>82.0</v>
      </c>
      <c r="F281" s="97"/>
      <c r="G281" s="96">
        <f t="shared" si="23"/>
        <v>0</v>
      </c>
    </row>
    <row r="282">
      <c r="B282" s="57" t="s">
        <v>1985</v>
      </c>
      <c r="C282" s="58" t="s">
        <v>1986</v>
      </c>
      <c r="D282" s="59" t="s">
        <v>107</v>
      </c>
      <c r="E282" s="96">
        <v>98.0</v>
      </c>
      <c r="F282" s="97"/>
      <c r="G282" s="96">
        <f t="shared" si="23"/>
        <v>0</v>
      </c>
    </row>
    <row r="283">
      <c r="B283" s="57" t="s">
        <v>1987</v>
      </c>
      <c r="C283" s="58" t="s">
        <v>1988</v>
      </c>
      <c r="D283" s="59" t="s">
        <v>107</v>
      </c>
      <c r="E283" s="96">
        <v>1.0</v>
      </c>
      <c r="F283" s="97"/>
      <c r="G283" s="96">
        <f t="shared" si="23"/>
        <v>0</v>
      </c>
    </row>
    <row r="284">
      <c r="B284" s="57" t="s">
        <v>1989</v>
      </c>
      <c r="C284" s="58" t="s">
        <v>1990</v>
      </c>
      <c r="D284" s="59" t="s">
        <v>107</v>
      </c>
      <c r="E284" s="96">
        <v>2.0</v>
      </c>
      <c r="F284" s="97"/>
      <c r="G284" s="96">
        <f t="shared" si="23"/>
        <v>0</v>
      </c>
    </row>
    <row r="285">
      <c r="B285" s="57" t="s">
        <v>1991</v>
      </c>
      <c r="C285" s="58" t="s">
        <v>1992</v>
      </c>
      <c r="D285" s="59" t="s">
        <v>107</v>
      </c>
      <c r="E285" s="96">
        <v>82.0</v>
      </c>
      <c r="F285" s="97"/>
      <c r="G285" s="96">
        <f t="shared" si="23"/>
        <v>0</v>
      </c>
    </row>
    <row r="286">
      <c r="B286" s="57" t="s">
        <v>1993</v>
      </c>
      <c r="C286" s="58" t="s">
        <v>1994</v>
      </c>
      <c r="D286" s="59" t="s">
        <v>107</v>
      </c>
      <c r="E286" s="96">
        <v>98.0</v>
      </c>
      <c r="F286" s="97"/>
      <c r="G286" s="96">
        <f t="shared" si="23"/>
        <v>0</v>
      </c>
    </row>
    <row r="287">
      <c r="B287" s="57" t="s">
        <v>1995</v>
      </c>
      <c r="C287" s="58" t="s">
        <v>1996</v>
      </c>
      <c r="D287" s="59" t="s">
        <v>107</v>
      </c>
      <c r="E287" s="96">
        <v>22.0</v>
      </c>
      <c r="F287" s="97"/>
      <c r="G287" s="96">
        <f t="shared" si="23"/>
        <v>0</v>
      </c>
    </row>
    <row r="288">
      <c r="B288" s="57" t="s">
        <v>1997</v>
      </c>
      <c r="C288" s="58" t="s">
        <v>1998</v>
      </c>
      <c r="D288" s="59" t="s">
        <v>107</v>
      </c>
      <c r="E288" s="96">
        <v>114.0</v>
      </c>
      <c r="F288" s="97"/>
      <c r="G288" s="96">
        <f t="shared" si="23"/>
        <v>0</v>
      </c>
    </row>
    <row r="289">
      <c r="B289" s="57" t="s">
        <v>1999</v>
      </c>
      <c r="C289" s="58" t="s">
        <v>2000</v>
      </c>
      <c r="D289" s="59" t="s">
        <v>107</v>
      </c>
      <c r="E289" s="96">
        <v>130.0</v>
      </c>
      <c r="F289" s="97"/>
      <c r="G289" s="96">
        <f t="shared" si="23"/>
        <v>0</v>
      </c>
    </row>
    <row r="290">
      <c r="B290" s="57" t="s">
        <v>2001</v>
      </c>
      <c r="C290" s="58" t="s">
        <v>2002</v>
      </c>
      <c r="D290" s="59" t="s">
        <v>107</v>
      </c>
      <c r="E290" s="96">
        <v>65.0</v>
      </c>
      <c r="F290" s="97"/>
      <c r="G290" s="96">
        <f t="shared" si="23"/>
        <v>0</v>
      </c>
    </row>
    <row r="291">
      <c r="B291" s="57" t="s">
        <v>2003</v>
      </c>
      <c r="C291" s="58" t="s">
        <v>2004</v>
      </c>
      <c r="D291" s="59" t="s">
        <v>107</v>
      </c>
      <c r="E291" s="96">
        <v>23.0</v>
      </c>
      <c r="F291" s="97"/>
      <c r="G291" s="96">
        <f t="shared" si="23"/>
        <v>0</v>
      </c>
    </row>
    <row r="292">
      <c r="B292" s="57" t="s">
        <v>2005</v>
      </c>
      <c r="C292" s="58" t="s">
        <v>2006</v>
      </c>
      <c r="D292" s="59" t="s">
        <v>107</v>
      </c>
      <c r="E292" s="96">
        <v>114.0</v>
      </c>
      <c r="F292" s="97"/>
      <c r="G292" s="96">
        <f t="shared" si="23"/>
        <v>0</v>
      </c>
    </row>
    <row r="293">
      <c r="B293" s="57" t="s">
        <v>2007</v>
      </c>
      <c r="C293" s="58" t="s">
        <v>2008</v>
      </c>
      <c r="D293" s="59" t="s">
        <v>107</v>
      </c>
      <c r="E293" s="96">
        <v>5.0</v>
      </c>
      <c r="F293" s="97"/>
      <c r="G293" s="96">
        <f t="shared" si="23"/>
        <v>0</v>
      </c>
    </row>
    <row r="294">
      <c r="B294" s="57" t="s">
        <v>2009</v>
      </c>
      <c r="C294" s="58" t="s">
        <v>2010</v>
      </c>
      <c r="D294" s="59" t="s">
        <v>107</v>
      </c>
      <c r="E294" s="96">
        <v>82.0</v>
      </c>
      <c r="F294" s="97"/>
      <c r="G294" s="96">
        <f t="shared" si="23"/>
        <v>0</v>
      </c>
    </row>
    <row r="295">
      <c r="B295" s="57" t="s">
        <v>2011</v>
      </c>
      <c r="C295" s="58" t="s">
        <v>2012</v>
      </c>
      <c r="D295" s="59" t="s">
        <v>107</v>
      </c>
      <c r="E295" s="96">
        <v>98.0</v>
      </c>
      <c r="F295" s="97"/>
      <c r="G295" s="96">
        <f t="shared" si="23"/>
        <v>0</v>
      </c>
    </row>
    <row r="296">
      <c r="B296" s="57" t="s">
        <v>2013</v>
      </c>
      <c r="C296" s="58" t="s">
        <v>2014</v>
      </c>
      <c r="D296" s="59" t="s">
        <v>107</v>
      </c>
      <c r="E296" s="96">
        <v>4.0</v>
      </c>
      <c r="F296" s="97"/>
      <c r="G296" s="96">
        <f t="shared" si="23"/>
        <v>0</v>
      </c>
    </row>
    <row r="297">
      <c r="B297" s="57" t="s">
        <v>2015</v>
      </c>
      <c r="C297" s="58" t="s">
        <v>2016</v>
      </c>
      <c r="D297" s="59" t="s">
        <v>107</v>
      </c>
      <c r="E297" s="96">
        <v>114.0</v>
      </c>
      <c r="F297" s="97"/>
      <c r="G297" s="96">
        <f t="shared" si="23"/>
        <v>0</v>
      </c>
    </row>
    <row r="298">
      <c r="B298" s="57" t="s">
        <v>2017</v>
      </c>
      <c r="C298" s="58" t="s">
        <v>2018</v>
      </c>
      <c r="D298" s="59" t="s">
        <v>107</v>
      </c>
      <c r="E298" s="96">
        <v>130.0</v>
      </c>
      <c r="F298" s="97"/>
      <c r="G298" s="96">
        <f t="shared" si="23"/>
        <v>0</v>
      </c>
    </row>
    <row r="299">
      <c r="B299" s="57" t="s">
        <v>2019</v>
      </c>
      <c r="C299" s="58" t="s">
        <v>2020</v>
      </c>
      <c r="D299" s="59" t="s">
        <v>107</v>
      </c>
      <c r="E299" s="96">
        <v>42.0</v>
      </c>
      <c r="F299" s="97"/>
      <c r="G299" s="96">
        <f t="shared" si="23"/>
        <v>0</v>
      </c>
    </row>
    <row r="300">
      <c r="B300" s="57" t="s">
        <v>2021</v>
      </c>
      <c r="C300" s="58" t="s">
        <v>2022</v>
      </c>
      <c r="D300" s="59" t="s">
        <v>107</v>
      </c>
      <c r="E300" s="96">
        <v>99.0</v>
      </c>
      <c r="F300" s="97"/>
      <c r="G300" s="96">
        <f t="shared" si="23"/>
        <v>0</v>
      </c>
    </row>
    <row r="301">
      <c r="B301" s="57" t="s">
        <v>2023</v>
      </c>
      <c r="C301" s="58" t="s">
        <v>2024</v>
      </c>
      <c r="D301" s="59" t="s">
        <v>107</v>
      </c>
      <c r="E301" s="96">
        <v>112.0</v>
      </c>
      <c r="F301" s="97"/>
      <c r="G301" s="96">
        <f t="shared" si="23"/>
        <v>0</v>
      </c>
    </row>
    <row r="302">
      <c r="B302" s="57" t="s">
        <v>2025</v>
      </c>
      <c r="C302" s="58" t="s">
        <v>2026</v>
      </c>
      <c r="D302" s="59" t="s">
        <v>107</v>
      </c>
      <c r="E302" s="96">
        <v>59.0</v>
      </c>
      <c r="F302" s="97"/>
      <c r="G302" s="96">
        <f t="shared" si="23"/>
        <v>0</v>
      </c>
    </row>
    <row r="303">
      <c r="B303" s="57" t="s">
        <v>2027</v>
      </c>
      <c r="C303" s="58" t="s">
        <v>2028</v>
      </c>
      <c r="D303" s="59" t="s">
        <v>107</v>
      </c>
      <c r="E303" s="96">
        <v>85.0</v>
      </c>
      <c r="F303" s="97"/>
      <c r="G303" s="96">
        <f t="shared" si="23"/>
        <v>0</v>
      </c>
    </row>
    <row r="304">
      <c r="B304" s="57" t="s">
        <v>2029</v>
      </c>
      <c r="C304" s="58" t="s">
        <v>2030</v>
      </c>
      <c r="D304" s="59" t="s">
        <v>107</v>
      </c>
      <c r="E304" s="96">
        <v>55.0</v>
      </c>
      <c r="F304" s="97"/>
      <c r="G304" s="96">
        <f t="shared" si="23"/>
        <v>0</v>
      </c>
    </row>
    <row r="305">
      <c r="B305" s="57" t="s">
        <v>2031</v>
      </c>
      <c r="C305" s="58" t="s">
        <v>2032</v>
      </c>
      <c r="D305" s="59" t="s">
        <v>107</v>
      </c>
      <c r="E305" s="96">
        <v>32.0</v>
      </c>
      <c r="F305" s="97"/>
      <c r="G305" s="96">
        <f t="shared" si="23"/>
        <v>0</v>
      </c>
    </row>
    <row r="306">
      <c r="B306" s="57" t="s">
        <v>2033</v>
      </c>
      <c r="C306" s="58" t="s">
        <v>2034</v>
      </c>
      <c r="D306" s="59" t="s">
        <v>107</v>
      </c>
      <c r="E306" s="96">
        <v>65.0</v>
      </c>
      <c r="F306" s="97"/>
      <c r="G306" s="96">
        <f t="shared" si="23"/>
        <v>0</v>
      </c>
    </row>
    <row r="307">
      <c r="B307" s="57" t="s">
        <v>2035</v>
      </c>
      <c r="C307" s="58" t="s">
        <v>2036</v>
      </c>
      <c r="D307" s="59" t="s">
        <v>107</v>
      </c>
      <c r="E307" s="96">
        <v>19.0</v>
      </c>
      <c r="F307" s="97"/>
      <c r="G307" s="96">
        <f t="shared" si="23"/>
        <v>0</v>
      </c>
    </row>
    <row r="308">
      <c r="B308" s="57" t="s">
        <v>2037</v>
      </c>
      <c r="C308" s="58" t="s">
        <v>2038</v>
      </c>
      <c r="D308" s="59" t="s">
        <v>107</v>
      </c>
      <c r="E308" s="96">
        <v>22.0</v>
      </c>
      <c r="F308" s="97"/>
      <c r="G308" s="96">
        <f t="shared" si="23"/>
        <v>0</v>
      </c>
    </row>
    <row r="309">
      <c r="B309" s="57" t="s">
        <v>2039</v>
      </c>
      <c r="C309" s="58" t="s">
        <v>2040</v>
      </c>
      <c r="D309" s="59" t="s">
        <v>107</v>
      </c>
      <c r="E309" s="96">
        <v>37.0</v>
      </c>
      <c r="F309" s="97"/>
      <c r="G309" s="96">
        <f t="shared" si="23"/>
        <v>0</v>
      </c>
    </row>
    <row r="310">
      <c r="B310" s="57" t="s">
        <v>2041</v>
      </c>
      <c r="C310" s="58" t="s">
        <v>2042</v>
      </c>
      <c r="D310" s="59" t="s">
        <v>107</v>
      </c>
      <c r="E310" s="96">
        <v>20.0</v>
      </c>
      <c r="F310" s="97"/>
      <c r="G310" s="96">
        <f t="shared" si="23"/>
        <v>0</v>
      </c>
    </row>
    <row r="311">
      <c r="B311" s="57" t="s">
        <v>2043</v>
      </c>
      <c r="C311" s="58" t="s">
        <v>2044</v>
      </c>
      <c r="D311" s="59" t="s">
        <v>107</v>
      </c>
      <c r="E311" s="96">
        <v>55.0</v>
      </c>
      <c r="F311" s="97"/>
      <c r="G311" s="96">
        <f t="shared" si="23"/>
        <v>0</v>
      </c>
    </row>
    <row r="312">
      <c r="B312" s="57" t="s">
        <v>2045</v>
      </c>
      <c r="C312" s="58" t="s">
        <v>2046</v>
      </c>
      <c r="D312" s="59" t="s">
        <v>107</v>
      </c>
      <c r="E312" s="96">
        <v>48.0</v>
      </c>
      <c r="F312" s="97"/>
      <c r="G312" s="96">
        <f t="shared" si="23"/>
        <v>0</v>
      </c>
    </row>
    <row r="313">
      <c r="B313" s="57" t="s">
        <v>2047</v>
      </c>
      <c r="C313" s="58" t="s">
        <v>2048</v>
      </c>
      <c r="D313" s="59" t="s">
        <v>107</v>
      </c>
      <c r="E313" s="96">
        <v>43.0</v>
      </c>
      <c r="F313" s="97"/>
      <c r="G313" s="96">
        <f t="shared" si="23"/>
        <v>0</v>
      </c>
    </row>
    <row r="314">
      <c r="B314" s="57" t="s">
        <v>2049</v>
      </c>
      <c r="C314" s="58" t="s">
        <v>2050</v>
      </c>
      <c r="D314" s="59" t="s">
        <v>107</v>
      </c>
      <c r="E314" s="96">
        <v>12.0</v>
      </c>
      <c r="F314" s="97"/>
      <c r="G314" s="96">
        <f t="shared" si="23"/>
        <v>0</v>
      </c>
    </row>
    <row r="315">
      <c r="B315" s="57" t="s">
        <v>2051</v>
      </c>
      <c r="C315" s="58" t="s">
        <v>2052</v>
      </c>
      <c r="D315" s="59" t="s">
        <v>107</v>
      </c>
      <c r="E315" s="96">
        <v>2.0</v>
      </c>
      <c r="F315" s="97"/>
      <c r="G315" s="96">
        <f t="shared" si="23"/>
        <v>0</v>
      </c>
    </row>
    <row r="316">
      <c r="B316" s="57" t="s">
        <v>2053</v>
      </c>
      <c r="C316" s="58" t="s">
        <v>2054</v>
      </c>
      <c r="D316" s="59" t="s">
        <v>107</v>
      </c>
      <c r="E316" s="96">
        <v>2.0</v>
      </c>
      <c r="F316" s="97"/>
      <c r="G316" s="96">
        <f t="shared" si="23"/>
        <v>0</v>
      </c>
    </row>
    <row r="317">
      <c r="B317" s="57" t="s">
        <v>2055</v>
      </c>
      <c r="C317" s="58" t="s">
        <v>2056</v>
      </c>
      <c r="D317" s="59" t="s">
        <v>107</v>
      </c>
      <c r="E317" s="96">
        <v>1.0</v>
      </c>
      <c r="F317" s="97"/>
      <c r="G317" s="96">
        <f t="shared" si="23"/>
        <v>0</v>
      </c>
    </row>
    <row r="318">
      <c r="B318" s="57" t="s">
        <v>2057</v>
      </c>
      <c r="C318" s="58" t="s">
        <v>2058</v>
      </c>
      <c r="D318" s="59" t="s">
        <v>107</v>
      </c>
      <c r="E318" s="96">
        <v>2.0</v>
      </c>
      <c r="F318" s="97"/>
      <c r="G318" s="96">
        <f t="shared" si="23"/>
        <v>0</v>
      </c>
    </row>
    <row r="319">
      <c r="B319" s="57" t="s">
        <v>2059</v>
      </c>
      <c r="C319" s="58" t="s">
        <v>2060</v>
      </c>
      <c r="D319" s="59" t="s">
        <v>107</v>
      </c>
      <c r="E319" s="96">
        <v>1.0</v>
      </c>
      <c r="F319" s="97"/>
      <c r="G319" s="96">
        <f t="shared" si="23"/>
        <v>0</v>
      </c>
    </row>
    <row r="320">
      <c r="B320" s="57" t="s">
        <v>2061</v>
      </c>
      <c r="C320" s="58" t="s">
        <v>2062</v>
      </c>
      <c r="D320" s="59" t="s">
        <v>107</v>
      </c>
      <c r="E320" s="96">
        <v>2.0</v>
      </c>
      <c r="F320" s="97"/>
      <c r="G320" s="96">
        <f t="shared" si="23"/>
        <v>0</v>
      </c>
    </row>
    <row r="321">
      <c r="B321" s="57" t="s">
        <v>2063</v>
      </c>
      <c r="C321" s="58" t="s">
        <v>2064</v>
      </c>
      <c r="D321" s="59" t="s">
        <v>107</v>
      </c>
      <c r="E321" s="96">
        <v>2.0</v>
      </c>
      <c r="F321" s="97"/>
      <c r="G321" s="96">
        <f t="shared" si="23"/>
        <v>0</v>
      </c>
    </row>
    <row r="322">
      <c r="B322" s="46" t="s">
        <v>2065</v>
      </c>
      <c r="C322" s="47" t="s">
        <v>2066</v>
      </c>
      <c r="D322" s="48"/>
      <c r="E322" s="62"/>
      <c r="F322" s="62"/>
      <c r="G322" s="94">
        <f>SUM(G323:G330)</f>
        <v>0</v>
      </c>
    </row>
    <row r="323">
      <c r="B323" s="57" t="s">
        <v>2067</v>
      </c>
      <c r="C323" s="58" t="s">
        <v>1770</v>
      </c>
      <c r="D323" s="59" t="s">
        <v>100</v>
      </c>
      <c r="E323" s="96">
        <v>1242.0</v>
      </c>
      <c r="F323" s="97"/>
      <c r="G323" s="96">
        <f t="shared" ref="G323:G330" si="24">round(E323*F323,2)</f>
        <v>0</v>
      </c>
    </row>
    <row r="324">
      <c r="B324" s="57" t="s">
        <v>2068</v>
      </c>
      <c r="C324" s="58" t="s">
        <v>1772</v>
      </c>
      <c r="D324" s="59" t="s">
        <v>100</v>
      </c>
      <c r="E324" s="96">
        <v>85.0</v>
      </c>
      <c r="F324" s="97"/>
      <c r="G324" s="96">
        <f t="shared" si="24"/>
        <v>0</v>
      </c>
    </row>
    <row r="325">
      <c r="B325" s="57" t="s">
        <v>2069</v>
      </c>
      <c r="C325" s="58" t="s">
        <v>1774</v>
      </c>
      <c r="D325" s="59" t="s">
        <v>100</v>
      </c>
      <c r="E325" s="96">
        <v>143.0</v>
      </c>
      <c r="F325" s="97"/>
      <c r="G325" s="96">
        <f t="shared" si="24"/>
        <v>0</v>
      </c>
    </row>
    <row r="326">
      <c r="B326" s="57" t="s">
        <v>2070</v>
      </c>
      <c r="C326" s="58" t="s">
        <v>2071</v>
      </c>
      <c r="D326" s="59" t="s">
        <v>100</v>
      </c>
      <c r="E326" s="96">
        <v>113.0</v>
      </c>
      <c r="F326" s="97"/>
      <c r="G326" s="96">
        <f t="shared" si="24"/>
        <v>0</v>
      </c>
    </row>
    <row r="327">
      <c r="B327" s="57" t="s">
        <v>2072</v>
      </c>
      <c r="C327" s="58" t="s">
        <v>2073</v>
      </c>
      <c r="D327" s="59" t="s">
        <v>100</v>
      </c>
      <c r="E327" s="96">
        <v>209.0</v>
      </c>
      <c r="F327" s="97"/>
      <c r="G327" s="96">
        <f t="shared" si="24"/>
        <v>0</v>
      </c>
    </row>
    <row r="328">
      <c r="B328" s="57" t="s">
        <v>2074</v>
      </c>
      <c r="C328" s="58" t="s">
        <v>2075</v>
      </c>
      <c r="D328" s="59" t="s">
        <v>100</v>
      </c>
      <c r="E328" s="96">
        <v>65.0</v>
      </c>
      <c r="F328" s="97"/>
      <c r="G328" s="96">
        <f t="shared" si="24"/>
        <v>0</v>
      </c>
    </row>
    <row r="329">
      <c r="B329" s="57" t="s">
        <v>2076</v>
      </c>
      <c r="C329" s="58" t="s">
        <v>2077</v>
      </c>
      <c r="D329" s="59" t="s">
        <v>100</v>
      </c>
      <c r="E329" s="96">
        <v>103.0</v>
      </c>
      <c r="F329" s="97"/>
      <c r="G329" s="96">
        <f t="shared" si="24"/>
        <v>0</v>
      </c>
    </row>
    <row r="330">
      <c r="B330" s="57" t="s">
        <v>2078</v>
      </c>
      <c r="C330" s="58" t="s">
        <v>2079</v>
      </c>
      <c r="D330" s="59" t="s">
        <v>107</v>
      </c>
      <c r="E330" s="96">
        <v>30.0</v>
      </c>
      <c r="F330" s="97"/>
      <c r="G330" s="96">
        <f t="shared" si="24"/>
        <v>0</v>
      </c>
    </row>
    <row r="331">
      <c r="B331" s="46" t="s">
        <v>2080</v>
      </c>
      <c r="C331" s="47" t="s">
        <v>2081</v>
      </c>
      <c r="D331" s="48"/>
      <c r="E331" s="62"/>
      <c r="F331" s="62"/>
      <c r="G331" s="94">
        <f>SUM(G332:G347)</f>
        <v>0</v>
      </c>
    </row>
    <row r="332">
      <c r="B332" s="57" t="s">
        <v>2082</v>
      </c>
      <c r="C332" s="58" t="s">
        <v>2083</v>
      </c>
      <c r="D332" s="59" t="s">
        <v>107</v>
      </c>
      <c r="E332" s="96">
        <v>26.0</v>
      </c>
      <c r="F332" s="97"/>
      <c r="G332" s="96">
        <f t="shared" ref="G332:G347" si="25">round(E332*F332,2)</f>
        <v>0</v>
      </c>
    </row>
    <row r="333">
      <c r="B333" s="57" t="s">
        <v>2084</v>
      </c>
      <c r="C333" s="58" t="s">
        <v>2085</v>
      </c>
      <c r="D333" s="59" t="s">
        <v>107</v>
      </c>
      <c r="E333" s="96">
        <v>2.0</v>
      </c>
      <c r="F333" s="97"/>
      <c r="G333" s="96">
        <f t="shared" si="25"/>
        <v>0</v>
      </c>
    </row>
    <row r="334">
      <c r="B334" s="57" t="s">
        <v>2086</v>
      </c>
      <c r="C334" s="58" t="s">
        <v>2087</v>
      </c>
      <c r="D334" s="59" t="s">
        <v>107</v>
      </c>
      <c r="E334" s="96">
        <v>3.0</v>
      </c>
      <c r="F334" s="97"/>
      <c r="G334" s="96">
        <f t="shared" si="25"/>
        <v>0</v>
      </c>
    </row>
    <row r="335">
      <c r="B335" s="57" t="s">
        <v>2088</v>
      </c>
      <c r="C335" s="58" t="s">
        <v>2089</v>
      </c>
      <c r="D335" s="59" t="s">
        <v>107</v>
      </c>
      <c r="E335" s="96">
        <v>10.0</v>
      </c>
      <c r="F335" s="97"/>
      <c r="G335" s="96">
        <f t="shared" si="25"/>
        <v>0</v>
      </c>
    </row>
    <row r="336">
      <c r="B336" s="57" t="s">
        <v>2090</v>
      </c>
      <c r="C336" s="58" t="s">
        <v>2091</v>
      </c>
      <c r="D336" s="59" t="s">
        <v>107</v>
      </c>
      <c r="E336" s="96">
        <v>1.0</v>
      </c>
      <c r="F336" s="97"/>
      <c r="G336" s="96">
        <f t="shared" si="25"/>
        <v>0</v>
      </c>
    </row>
    <row r="337">
      <c r="B337" s="57" t="s">
        <v>2092</v>
      </c>
      <c r="C337" s="58" t="s">
        <v>2093</v>
      </c>
      <c r="D337" s="59" t="s">
        <v>107</v>
      </c>
      <c r="E337" s="96">
        <v>4.0</v>
      </c>
      <c r="F337" s="97"/>
      <c r="G337" s="96">
        <f t="shared" si="25"/>
        <v>0</v>
      </c>
    </row>
    <row r="338">
      <c r="B338" s="57" t="s">
        <v>2094</v>
      </c>
      <c r="C338" s="58" t="s">
        <v>2095</v>
      </c>
      <c r="D338" s="59" t="s">
        <v>107</v>
      </c>
      <c r="E338" s="96">
        <v>3.0</v>
      </c>
      <c r="F338" s="97"/>
      <c r="G338" s="96">
        <f t="shared" si="25"/>
        <v>0</v>
      </c>
    </row>
    <row r="339">
      <c r="B339" s="57" t="s">
        <v>2096</v>
      </c>
      <c r="C339" s="58" t="s">
        <v>2097</v>
      </c>
      <c r="D339" s="59" t="s">
        <v>107</v>
      </c>
      <c r="E339" s="96">
        <v>2.0</v>
      </c>
      <c r="F339" s="97"/>
      <c r="G339" s="96">
        <f t="shared" si="25"/>
        <v>0</v>
      </c>
    </row>
    <row r="340">
      <c r="B340" s="57" t="s">
        <v>2098</v>
      </c>
      <c r="C340" s="58" t="s">
        <v>2099</v>
      </c>
      <c r="D340" s="59" t="s">
        <v>107</v>
      </c>
      <c r="E340" s="96">
        <v>3.0</v>
      </c>
      <c r="F340" s="97"/>
      <c r="G340" s="96">
        <f t="shared" si="25"/>
        <v>0</v>
      </c>
    </row>
    <row r="341">
      <c r="B341" s="57" t="s">
        <v>2100</v>
      </c>
      <c r="C341" s="58" t="s">
        <v>2101</v>
      </c>
      <c r="D341" s="59" t="s">
        <v>107</v>
      </c>
      <c r="E341" s="96">
        <v>16.0</v>
      </c>
      <c r="F341" s="97"/>
      <c r="G341" s="96">
        <f t="shared" si="25"/>
        <v>0</v>
      </c>
    </row>
    <row r="342">
      <c r="B342" s="57" t="s">
        <v>2102</v>
      </c>
      <c r="C342" s="58" t="s">
        <v>2103</v>
      </c>
      <c r="D342" s="59" t="s">
        <v>107</v>
      </c>
      <c r="E342" s="96">
        <v>3.0</v>
      </c>
      <c r="F342" s="97"/>
      <c r="G342" s="96">
        <f t="shared" si="25"/>
        <v>0</v>
      </c>
    </row>
    <row r="343">
      <c r="B343" s="57" t="s">
        <v>2104</v>
      </c>
      <c r="C343" s="58" t="s">
        <v>2105</v>
      </c>
      <c r="D343" s="59" t="s">
        <v>107</v>
      </c>
      <c r="E343" s="96">
        <v>1.0</v>
      </c>
      <c r="F343" s="97"/>
      <c r="G343" s="96">
        <f t="shared" si="25"/>
        <v>0</v>
      </c>
    </row>
    <row r="344">
      <c r="B344" s="57" t="s">
        <v>2106</v>
      </c>
      <c r="C344" s="58" t="s">
        <v>2107</v>
      </c>
      <c r="D344" s="59" t="s">
        <v>100</v>
      </c>
      <c r="E344" s="96">
        <v>3.0</v>
      </c>
      <c r="F344" s="97"/>
      <c r="G344" s="96">
        <f t="shared" si="25"/>
        <v>0</v>
      </c>
    </row>
    <row r="345">
      <c r="B345" s="57" t="s">
        <v>2108</v>
      </c>
      <c r="C345" s="58" t="s">
        <v>2109</v>
      </c>
      <c r="D345" s="59" t="s">
        <v>100</v>
      </c>
      <c r="E345" s="96">
        <v>4.0</v>
      </c>
      <c r="F345" s="97"/>
      <c r="G345" s="96">
        <f t="shared" si="25"/>
        <v>0</v>
      </c>
    </row>
    <row r="346">
      <c r="B346" s="57" t="s">
        <v>2110</v>
      </c>
      <c r="C346" s="58" t="s">
        <v>2111</v>
      </c>
      <c r="D346" s="59" t="s">
        <v>100</v>
      </c>
      <c r="E346" s="96">
        <v>13.0</v>
      </c>
      <c r="F346" s="97"/>
      <c r="G346" s="96">
        <f t="shared" si="25"/>
        <v>0</v>
      </c>
    </row>
    <row r="347">
      <c r="B347" s="57" t="s">
        <v>2112</v>
      </c>
      <c r="C347" s="58" t="s">
        <v>2113</v>
      </c>
      <c r="D347" s="59" t="s">
        <v>100</v>
      </c>
      <c r="E347" s="96">
        <v>1.0</v>
      </c>
      <c r="F347" s="97"/>
      <c r="G347" s="96">
        <f t="shared" si="25"/>
        <v>0</v>
      </c>
    </row>
    <row r="348">
      <c r="B348" s="46" t="s">
        <v>2114</v>
      </c>
      <c r="C348" s="47" t="s">
        <v>1764</v>
      </c>
      <c r="D348" s="48"/>
      <c r="E348" s="62"/>
      <c r="F348" s="62"/>
      <c r="G348" s="94">
        <f>SUM(G349:G366)</f>
        <v>0</v>
      </c>
    </row>
    <row r="349">
      <c r="B349" s="57" t="s">
        <v>2115</v>
      </c>
      <c r="C349" s="58" t="s">
        <v>2116</v>
      </c>
      <c r="D349" s="59" t="s">
        <v>100</v>
      </c>
      <c r="E349" s="96">
        <v>59.0</v>
      </c>
      <c r="F349" s="97"/>
      <c r="G349" s="96">
        <f t="shared" ref="G349:G366" si="26">round(E349*F349,2)</f>
        <v>0</v>
      </c>
    </row>
    <row r="350">
      <c r="B350" s="57" t="s">
        <v>2117</v>
      </c>
      <c r="C350" s="58" t="s">
        <v>2118</v>
      </c>
      <c r="D350" s="59" t="s">
        <v>100</v>
      </c>
      <c r="E350" s="96">
        <v>1141.0</v>
      </c>
      <c r="F350" s="97"/>
      <c r="G350" s="96">
        <f t="shared" si="26"/>
        <v>0</v>
      </c>
    </row>
    <row r="351">
      <c r="B351" s="57" t="s">
        <v>2119</v>
      </c>
      <c r="C351" s="58" t="s">
        <v>2120</v>
      </c>
      <c r="D351" s="59" t="s">
        <v>100</v>
      </c>
      <c r="E351" s="96">
        <v>11.0</v>
      </c>
      <c r="F351" s="97"/>
      <c r="G351" s="96">
        <f t="shared" si="26"/>
        <v>0</v>
      </c>
    </row>
    <row r="352">
      <c r="B352" s="57" t="s">
        <v>2121</v>
      </c>
      <c r="C352" s="58" t="s">
        <v>2122</v>
      </c>
      <c r="D352" s="59" t="s">
        <v>100</v>
      </c>
      <c r="E352" s="96">
        <v>9.0</v>
      </c>
      <c r="F352" s="97"/>
      <c r="G352" s="96">
        <f t="shared" si="26"/>
        <v>0</v>
      </c>
    </row>
    <row r="353">
      <c r="B353" s="57" t="s">
        <v>2123</v>
      </c>
      <c r="C353" s="58" t="s">
        <v>2124</v>
      </c>
      <c r="D353" s="59" t="s">
        <v>100</v>
      </c>
      <c r="E353" s="96">
        <v>1.0</v>
      </c>
      <c r="F353" s="97"/>
      <c r="G353" s="96">
        <f t="shared" si="26"/>
        <v>0</v>
      </c>
    </row>
    <row r="354">
      <c r="B354" s="57" t="s">
        <v>2125</v>
      </c>
      <c r="C354" s="58" t="s">
        <v>2126</v>
      </c>
      <c r="D354" s="59" t="s">
        <v>100</v>
      </c>
      <c r="E354" s="96">
        <v>21.0</v>
      </c>
      <c r="F354" s="97"/>
      <c r="G354" s="96">
        <f t="shared" si="26"/>
        <v>0</v>
      </c>
    </row>
    <row r="355">
      <c r="B355" s="57" t="s">
        <v>2127</v>
      </c>
      <c r="C355" s="58" t="s">
        <v>2128</v>
      </c>
      <c r="D355" s="59" t="s">
        <v>100</v>
      </c>
      <c r="E355" s="96">
        <v>15.0</v>
      </c>
      <c r="F355" s="97"/>
      <c r="G355" s="96">
        <f t="shared" si="26"/>
        <v>0</v>
      </c>
    </row>
    <row r="356">
      <c r="B356" s="57" t="s">
        <v>2129</v>
      </c>
      <c r="C356" s="58" t="s">
        <v>2130</v>
      </c>
      <c r="D356" s="59" t="s">
        <v>100</v>
      </c>
      <c r="E356" s="96">
        <v>61.0</v>
      </c>
      <c r="F356" s="97"/>
      <c r="G356" s="96">
        <f t="shared" si="26"/>
        <v>0</v>
      </c>
    </row>
    <row r="357">
      <c r="B357" s="57" t="s">
        <v>2131</v>
      </c>
      <c r="C357" s="58" t="s">
        <v>2132</v>
      </c>
      <c r="D357" s="59" t="s">
        <v>100</v>
      </c>
      <c r="E357" s="96">
        <v>21.0</v>
      </c>
      <c r="F357" s="97"/>
      <c r="G357" s="96">
        <f t="shared" si="26"/>
        <v>0</v>
      </c>
    </row>
    <row r="358">
      <c r="B358" s="57" t="s">
        <v>2133</v>
      </c>
      <c r="C358" s="58" t="s">
        <v>2134</v>
      </c>
      <c r="D358" s="59" t="s">
        <v>100</v>
      </c>
      <c r="E358" s="96">
        <v>21.0</v>
      </c>
      <c r="F358" s="97"/>
      <c r="G358" s="96">
        <f t="shared" si="26"/>
        <v>0</v>
      </c>
    </row>
    <row r="359">
      <c r="B359" s="57" t="s">
        <v>2135</v>
      </c>
      <c r="C359" s="58" t="s">
        <v>2136</v>
      </c>
      <c r="D359" s="59" t="s">
        <v>100</v>
      </c>
      <c r="E359" s="96">
        <v>16.0</v>
      </c>
      <c r="F359" s="97"/>
      <c r="G359" s="96">
        <f t="shared" si="26"/>
        <v>0</v>
      </c>
    </row>
    <row r="360">
      <c r="B360" s="57" t="s">
        <v>2137</v>
      </c>
      <c r="C360" s="58" t="s">
        <v>2138</v>
      </c>
      <c r="D360" s="59" t="s">
        <v>122</v>
      </c>
      <c r="E360" s="96">
        <v>2926.85</v>
      </c>
      <c r="F360" s="97"/>
      <c r="G360" s="96">
        <f t="shared" si="26"/>
        <v>0</v>
      </c>
    </row>
    <row r="361">
      <c r="B361" s="57" t="s">
        <v>2139</v>
      </c>
      <c r="C361" s="58" t="s">
        <v>2140</v>
      </c>
      <c r="D361" s="59" t="s">
        <v>122</v>
      </c>
      <c r="E361" s="96">
        <v>2051.95</v>
      </c>
      <c r="F361" s="97"/>
      <c r="G361" s="96">
        <f t="shared" si="26"/>
        <v>0</v>
      </c>
    </row>
    <row r="362">
      <c r="B362" s="57" t="s">
        <v>2141</v>
      </c>
      <c r="C362" s="58" t="s">
        <v>2142</v>
      </c>
      <c r="D362" s="59" t="s">
        <v>100</v>
      </c>
      <c r="E362" s="96">
        <v>4.0</v>
      </c>
      <c r="F362" s="97"/>
      <c r="G362" s="96">
        <f t="shared" si="26"/>
        <v>0</v>
      </c>
    </row>
    <row r="363">
      <c r="B363" s="57" t="s">
        <v>2143</v>
      </c>
      <c r="C363" s="58" t="s">
        <v>2144</v>
      </c>
      <c r="D363" s="59" t="s">
        <v>100</v>
      </c>
      <c r="E363" s="96">
        <v>2.0</v>
      </c>
      <c r="F363" s="97"/>
      <c r="G363" s="96">
        <f t="shared" si="26"/>
        <v>0</v>
      </c>
    </row>
    <row r="364">
      <c r="B364" s="57" t="s">
        <v>2145</v>
      </c>
      <c r="C364" s="58" t="s">
        <v>2146</v>
      </c>
      <c r="D364" s="59" t="s">
        <v>100</v>
      </c>
      <c r="E364" s="96">
        <v>2.0</v>
      </c>
      <c r="F364" s="97"/>
      <c r="G364" s="96">
        <f t="shared" si="26"/>
        <v>0</v>
      </c>
    </row>
    <row r="365">
      <c r="B365" s="57" t="s">
        <v>2147</v>
      </c>
      <c r="C365" s="58" t="s">
        <v>2148</v>
      </c>
      <c r="D365" s="59" t="s">
        <v>100</v>
      </c>
      <c r="E365" s="96">
        <v>4.0</v>
      </c>
      <c r="F365" s="97"/>
      <c r="G365" s="96">
        <f t="shared" si="26"/>
        <v>0</v>
      </c>
    </row>
    <row r="366">
      <c r="B366" s="57" t="s">
        <v>2149</v>
      </c>
      <c r="C366" s="58" t="s">
        <v>2150</v>
      </c>
      <c r="D366" s="59" t="s">
        <v>100</v>
      </c>
      <c r="E366" s="96">
        <v>2.0</v>
      </c>
      <c r="F366" s="97"/>
      <c r="G366" s="96">
        <f t="shared" si="26"/>
        <v>0</v>
      </c>
    </row>
    <row r="367">
      <c r="B367" s="46" t="s">
        <v>2151</v>
      </c>
      <c r="C367" s="47" t="s">
        <v>2152</v>
      </c>
      <c r="D367" s="48"/>
      <c r="E367" s="62"/>
      <c r="F367" s="62"/>
      <c r="G367" s="94">
        <f>SUM(G368:G369)</f>
        <v>0</v>
      </c>
    </row>
    <row r="368">
      <c r="B368" s="57" t="s">
        <v>2153</v>
      </c>
      <c r="C368" s="58" t="s">
        <v>2154</v>
      </c>
      <c r="D368" s="59" t="s">
        <v>100</v>
      </c>
      <c r="E368" s="96">
        <v>13.0</v>
      </c>
      <c r="F368" s="97"/>
      <c r="G368" s="96">
        <f t="shared" ref="G368:G369" si="27">round(E368*F368,2)</f>
        <v>0</v>
      </c>
    </row>
    <row r="369">
      <c r="B369" s="57" t="s">
        <v>2155</v>
      </c>
      <c r="C369" s="58" t="s">
        <v>2156</v>
      </c>
      <c r="D369" s="59" t="s">
        <v>100</v>
      </c>
      <c r="E369" s="96">
        <v>34.0</v>
      </c>
      <c r="F369" s="97"/>
      <c r="G369" s="96">
        <f t="shared" si="27"/>
        <v>0</v>
      </c>
    </row>
    <row r="370">
      <c r="B370" s="46" t="s">
        <v>2157</v>
      </c>
      <c r="C370" s="47" t="s">
        <v>1780</v>
      </c>
      <c r="D370" s="48"/>
      <c r="E370" s="62"/>
      <c r="F370" s="62"/>
      <c r="G370" s="94">
        <f>G371</f>
        <v>0</v>
      </c>
    </row>
    <row r="371">
      <c r="B371" s="57" t="s">
        <v>2158</v>
      </c>
      <c r="C371" s="58" t="s">
        <v>2159</v>
      </c>
      <c r="D371" s="59" t="s">
        <v>146</v>
      </c>
      <c r="E371" s="96">
        <v>1.0</v>
      </c>
      <c r="F371" s="97"/>
      <c r="G371" s="96">
        <f>round(E371*F371,2)</f>
        <v>0</v>
      </c>
    </row>
    <row r="372">
      <c r="B372" s="46" t="s">
        <v>2160</v>
      </c>
      <c r="C372" s="47" t="s">
        <v>1786</v>
      </c>
      <c r="D372" s="48"/>
      <c r="E372" s="62"/>
      <c r="F372" s="62"/>
      <c r="G372" s="94">
        <f>SUM(G373:G374)</f>
        <v>0</v>
      </c>
    </row>
    <row r="373">
      <c r="B373" s="57" t="s">
        <v>2161</v>
      </c>
      <c r="C373" s="58" t="s">
        <v>2162</v>
      </c>
      <c r="D373" s="59" t="s">
        <v>122</v>
      </c>
      <c r="E373" s="96">
        <v>5063.05</v>
      </c>
      <c r="F373" s="97"/>
      <c r="G373" s="96">
        <f t="shared" ref="G373:G374" si="28">round(E373*F373,2)</f>
        <v>0</v>
      </c>
    </row>
    <row r="374">
      <c r="B374" s="57" t="s">
        <v>2163</v>
      </c>
      <c r="C374" s="58" t="s">
        <v>2164</v>
      </c>
      <c r="D374" s="59" t="s">
        <v>122</v>
      </c>
      <c r="E374" s="96">
        <v>662.51</v>
      </c>
      <c r="F374" s="97"/>
      <c r="G374" s="96">
        <f t="shared" si="28"/>
        <v>0</v>
      </c>
    </row>
    <row r="375">
      <c r="B375" s="40" t="s">
        <v>2165</v>
      </c>
      <c r="C375" s="41" t="s">
        <v>2166</v>
      </c>
      <c r="D375" s="42"/>
      <c r="E375" s="62"/>
      <c r="F375" s="62"/>
      <c r="G375" s="93">
        <f>G376+G383+G390+G397+G399+G401+G403</f>
        <v>0</v>
      </c>
    </row>
    <row r="376">
      <c r="B376" s="46" t="s">
        <v>2167</v>
      </c>
      <c r="C376" s="47" t="s">
        <v>2168</v>
      </c>
      <c r="D376" s="48"/>
      <c r="E376" s="62"/>
      <c r="F376" s="62"/>
      <c r="G376" s="94">
        <f>SUM(G377:G382)</f>
        <v>0</v>
      </c>
    </row>
    <row r="377">
      <c r="B377" s="57" t="s">
        <v>2169</v>
      </c>
      <c r="C377" s="58" t="s">
        <v>2170</v>
      </c>
      <c r="D377" s="59" t="s">
        <v>122</v>
      </c>
      <c r="E377" s="96">
        <v>237.22</v>
      </c>
      <c r="F377" s="97"/>
      <c r="G377" s="96">
        <f t="shared" ref="G377:G382" si="29">round(E377*F377,2)</f>
        <v>0</v>
      </c>
    </row>
    <row r="378">
      <c r="B378" s="57" t="s">
        <v>2171</v>
      </c>
      <c r="C378" s="58" t="s">
        <v>2172</v>
      </c>
      <c r="D378" s="59" t="s">
        <v>122</v>
      </c>
      <c r="E378" s="96">
        <v>78.1</v>
      </c>
      <c r="F378" s="97"/>
      <c r="G378" s="96">
        <f t="shared" si="29"/>
        <v>0</v>
      </c>
    </row>
    <row r="379">
      <c r="B379" s="57" t="s">
        <v>2173</v>
      </c>
      <c r="C379" s="58" t="s">
        <v>2174</v>
      </c>
      <c r="D379" s="59" t="s">
        <v>122</v>
      </c>
      <c r="E379" s="96">
        <v>39.88</v>
      </c>
      <c r="F379" s="97"/>
      <c r="G379" s="96">
        <f t="shared" si="29"/>
        <v>0</v>
      </c>
    </row>
    <row r="380">
      <c r="B380" s="57" t="s">
        <v>2175</v>
      </c>
      <c r="C380" s="58" t="s">
        <v>2176</v>
      </c>
      <c r="D380" s="59" t="s">
        <v>122</v>
      </c>
      <c r="E380" s="96">
        <v>32.4</v>
      </c>
      <c r="F380" s="97"/>
      <c r="G380" s="96">
        <f t="shared" si="29"/>
        <v>0</v>
      </c>
    </row>
    <row r="381">
      <c r="B381" s="57" t="s">
        <v>2177</v>
      </c>
      <c r="C381" s="58" t="s">
        <v>2178</v>
      </c>
      <c r="D381" s="59" t="s">
        <v>122</v>
      </c>
      <c r="E381" s="96">
        <v>27.7</v>
      </c>
      <c r="F381" s="97"/>
      <c r="G381" s="96">
        <f t="shared" si="29"/>
        <v>0</v>
      </c>
    </row>
    <row r="382">
      <c r="B382" s="57" t="s">
        <v>2179</v>
      </c>
      <c r="C382" s="58" t="s">
        <v>2180</v>
      </c>
      <c r="D382" s="59" t="s">
        <v>122</v>
      </c>
      <c r="E382" s="96">
        <v>103.5</v>
      </c>
      <c r="F382" s="97"/>
      <c r="G382" s="96">
        <f t="shared" si="29"/>
        <v>0</v>
      </c>
    </row>
    <row r="383">
      <c r="B383" s="46" t="s">
        <v>2181</v>
      </c>
      <c r="C383" s="47" t="s">
        <v>1972</v>
      </c>
      <c r="D383" s="48"/>
      <c r="E383" s="62"/>
      <c r="F383" s="62"/>
      <c r="G383" s="94">
        <f>SUM(G384:G389)</f>
        <v>0</v>
      </c>
    </row>
    <row r="384">
      <c r="B384" s="57" t="s">
        <v>2182</v>
      </c>
      <c r="C384" s="58" t="s">
        <v>2183</v>
      </c>
      <c r="D384" s="59" t="s">
        <v>107</v>
      </c>
      <c r="E384" s="96">
        <v>23.0</v>
      </c>
      <c r="F384" s="97"/>
      <c r="G384" s="96">
        <f t="shared" ref="G384:G389" si="30">round(E384*F384,2)</f>
        <v>0</v>
      </c>
    </row>
    <row r="385">
      <c r="B385" s="57" t="s">
        <v>2184</v>
      </c>
      <c r="C385" s="58" t="s">
        <v>2185</v>
      </c>
      <c r="D385" s="59" t="s">
        <v>107</v>
      </c>
      <c r="E385" s="96">
        <v>110.0</v>
      </c>
      <c r="F385" s="97"/>
      <c r="G385" s="96">
        <f t="shared" si="30"/>
        <v>0</v>
      </c>
    </row>
    <row r="386">
      <c r="B386" s="57" t="s">
        <v>2186</v>
      </c>
      <c r="C386" s="58" t="s">
        <v>2187</v>
      </c>
      <c r="D386" s="59" t="s">
        <v>107</v>
      </c>
      <c r="E386" s="96">
        <v>18.0</v>
      </c>
      <c r="F386" s="97"/>
      <c r="G386" s="96">
        <f t="shared" si="30"/>
        <v>0</v>
      </c>
    </row>
    <row r="387">
      <c r="B387" s="57" t="s">
        <v>2188</v>
      </c>
      <c r="C387" s="58" t="s">
        <v>2189</v>
      </c>
      <c r="D387" s="59" t="s">
        <v>107</v>
      </c>
      <c r="E387" s="96">
        <v>13.0</v>
      </c>
      <c r="F387" s="97"/>
      <c r="G387" s="96">
        <f t="shared" si="30"/>
        <v>0</v>
      </c>
    </row>
    <row r="388">
      <c r="B388" s="57" t="s">
        <v>2190</v>
      </c>
      <c r="C388" s="58" t="s">
        <v>2191</v>
      </c>
      <c r="D388" s="59" t="s">
        <v>107</v>
      </c>
      <c r="E388" s="96">
        <v>22.0</v>
      </c>
      <c r="F388" s="97"/>
      <c r="G388" s="96">
        <f t="shared" si="30"/>
        <v>0</v>
      </c>
    </row>
    <row r="389">
      <c r="B389" s="57" t="s">
        <v>2192</v>
      </c>
      <c r="C389" s="58" t="s">
        <v>2193</v>
      </c>
      <c r="D389" s="59" t="s">
        <v>107</v>
      </c>
      <c r="E389" s="96">
        <v>18.0</v>
      </c>
      <c r="F389" s="97"/>
      <c r="G389" s="96">
        <f t="shared" si="30"/>
        <v>0</v>
      </c>
    </row>
    <row r="390">
      <c r="B390" s="46" t="s">
        <v>2194</v>
      </c>
      <c r="C390" s="47" t="s">
        <v>1764</v>
      </c>
      <c r="D390" s="48"/>
      <c r="E390" s="62"/>
      <c r="F390" s="62"/>
      <c r="G390" s="94">
        <f>SUM(G391:G396)</f>
        <v>0</v>
      </c>
    </row>
    <row r="391">
      <c r="B391" s="57" t="s">
        <v>2195</v>
      </c>
      <c r="C391" s="58" t="s">
        <v>2196</v>
      </c>
      <c r="D391" s="59" t="s">
        <v>100</v>
      </c>
      <c r="E391" s="96">
        <v>4.0</v>
      </c>
      <c r="F391" s="97"/>
      <c r="G391" s="96">
        <f t="shared" ref="G391:G396" si="31">round(E391*F391,2)</f>
        <v>0</v>
      </c>
    </row>
    <row r="392">
      <c r="B392" s="57" t="s">
        <v>2197</v>
      </c>
      <c r="C392" s="58" t="s">
        <v>2198</v>
      </c>
      <c r="D392" s="59" t="s">
        <v>100</v>
      </c>
      <c r="E392" s="96">
        <v>44.0</v>
      </c>
      <c r="F392" s="97"/>
      <c r="G392" s="96">
        <f t="shared" si="31"/>
        <v>0</v>
      </c>
    </row>
    <row r="393">
      <c r="B393" s="57" t="s">
        <v>2199</v>
      </c>
      <c r="C393" s="58" t="s">
        <v>2200</v>
      </c>
      <c r="D393" s="59" t="s">
        <v>100</v>
      </c>
      <c r="E393" s="96">
        <v>14.0</v>
      </c>
      <c r="F393" s="97"/>
      <c r="G393" s="96">
        <f t="shared" si="31"/>
        <v>0</v>
      </c>
    </row>
    <row r="394">
      <c r="B394" s="57" t="s">
        <v>2201</v>
      </c>
      <c r="C394" s="58" t="s">
        <v>2202</v>
      </c>
      <c r="D394" s="59" t="s">
        <v>100</v>
      </c>
      <c r="E394" s="96">
        <v>25.0</v>
      </c>
      <c r="F394" s="97"/>
      <c r="G394" s="96">
        <f t="shared" si="31"/>
        <v>0</v>
      </c>
    </row>
    <row r="395">
      <c r="B395" s="57" t="s">
        <v>2203</v>
      </c>
      <c r="C395" s="58" t="s">
        <v>2075</v>
      </c>
      <c r="D395" s="59" t="s">
        <v>100</v>
      </c>
      <c r="E395" s="96">
        <v>12.0</v>
      </c>
      <c r="F395" s="97"/>
      <c r="G395" s="96">
        <f t="shared" si="31"/>
        <v>0</v>
      </c>
    </row>
    <row r="396">
      <c r="B396" s="57" t="s">
        <v>2204</v>
      </c>
      <c r="C396" s="58" t="s">
        <v>2077</v>
      </c>
      <c r="D396" s="59" t="s">
        <v>100</v>
      </c>
      <c r="E396" s="96">
        <v>30.0</v>
      </c>
      <c r="F396" s="97"/>
      <c r="G396" s="96">
        <f t="shared" si="31"/>
        <v>0</v>
      </c>
    </row>
    <row r="397">
      <c r="B397" s="46" t="s">
        <v>2205</v>
      </c>
      <c r="C397" s="47" t="s">
        <v>1780</v>
      </c>
      <c r="D397" s="48"/>
      <c r="E397" s="62"/>
      <c r="F397" s="62"/>
      <c r="G397" s="94">
        <f>G398</f>
        <v>0</v>
      </c>
    </row>
    <row r="398">
      <c r="B398" s="57" t="s">
        <v>2206</v>
      </c>
      <c r="C398" s="58" t="s">
        <v>2207</v>
      </c>
      <c r="D398" s="59" t="s">
        <v>146</v>
      </c>
      <c r="E398" s="96">
        <v>1.0</v>
      </c>
      <c r="F398" s="97"/>
      <c r="G398" s="96">
        <f>round(E398*F398,2)</f>
        <v>0</v>
      </c>
    </row>
    <row r="399">
      <c r="B399" s="46" t="s">
        <v>2208</v>
      </c>
      <c r="C399" s="47" t="s">
        <v>2209</v>
      </c>
      <c r="D399" s="48"/>
      <c r="E399" s="62"/>
      <c r="F399" s="62"/>
      <c r="G399" s="94">
        <f>G400</f>
        <v>0</v>
      </c>
    </row>
    <row r="400">
      <c r="B400" s="57" t="s">
        <v>2210</v>
      </c>
      <c r="C400" s="58" t="s">
        <v>2211</v>
      </c>
      <c r="D400" s="59" t="s">
        <v>100</v>
      </c>
      <c r="E400" s="96">
        <v>7.0</v>
      </c>
      <c r="F400" s="97"/>
      <c r="G400" s="96">
        <f>round(E400*F400,2)</f>
        <v>0</v>
      </c>
    </row>
    <row r="401">
      <c r="B401" s="46" t="s">
        <v>2212</v>
      </c>
      <c r="C401" s="47" t="s">
        <v>2213</v>
      </c>
      <c r="D401" s="48"/>
      <c r="E401" s="62"/>
      <c r="F401" s="62"/>
      <c r="G401" s="94">
        <f>G402</f>
        <v>0</v>
      </c>
    </row>
    <row r="402">
      <c r="B402" s="57" t="s">
        <v>2214</v>
      </c>
      <c r="C402" s="58" t="s">
        <v>2215</v>
      </c>
      <c r="D402" s="59" t="s">
        <v>100</v>
      </c>
      <c r="E402" s="96">
        <v>1.0</v>
      </c>
      <c r="F402" s="97"/>
      <c r="G402" s="96">
        <f>round(E402*F402,2)</f>
        <v>0</v>
      </c>
    </row>
    <row r="403">
      <c r="B403" s="46" t="s">
        <v>2216</v>
      </c>
      <c r="C403" s="47" t="s">
        <v>1786</v>
      </c>
      <c r="D403" s="48"/>
      <c r="E403" s="62"/>
      <c r="F403" s="62"/>
      <c r="G403" s="94">
        <f>G404</f>
        <v>0</v>
      </c>
    </row>
    <row r="404">
      <c r="B404" s="57" t="s">
        <v>2217</v>
      </c>
      <c r="C404" s="58" t="s">
        <v>2218</v>
      </c>
      <c r="D404" s="59" t="s">
        <v>122</v>
      </c>
      <c r="E404" s="96">
        <v>518.8</v>
      </c>
      <c r="F404" s="97"/>
      <c r="G404" s="96">
        <f>round(E404*F404,2)</f>
        <v>0</v>
      </c>
    </row>
    <row r="405">
      <c r="B405" s="40" t="s">
        <v>2219</v>
      </c>
      <c r="C405" s="41" t="s">
        <v>2220</v>
      </c>
      <c r="D405" s="42"/>
      <c r="E405" s="62"/>
      <c r="F405" s="62"/>
      <c r="G405" s="93">
        <f>G406+G408+G412+G422+G428+G430</f>
        <v>0</v>
      </c>
    </row>
    <row r="406">
      <c r="B406" s="46" t="s">
        <v>2221</v>
      </c>
      <c r="C406" s="47" t="s">
        <v>2222</v>
      </c>
      <c r="D406" s="48"/>
      <c r="E406" s="62"/>
      <c r="F406" s="62"/>
      <c r="G406" s="94">
        <f>G407</f>
        <v>0</v>
      </c>
    </row>
    <row r="407">
      <c r="B407" s="57" t="s">
        <v>2223</v>
      </c>
      <c r="C407" s="58" t="s">
        <v>2224</v>
      </c>
      <c r="D407" s="59" t="s">
        <v>1615</v>
      </c>
      <c r="E407" s="96">
        <v>31.0</v>
      </c>
      <c r="F407" s="97"/>
      <c r="G407" s="96">
        <f>round(E407*F407,2)</f>
        <v>0</v>
      </c>
    </row>
    <row r="408">
      <c r="B408" s="46" t="s">
        <v>2225</v>
      </c>
      <c r="C408" s="47" t="s">
        <v>1623</v>
      </c>
      <c r="D408" s="48"/>
      <c r="E408" s="62"/>
      <c r="F408" s="62"/>
      <c r="G408" s="94">
        <f>SUM(G409:G411)</f>
        <v>0</v>
      </c>
    </row>
    <row r="409">
      <c r="B409" s="57" t="s">
        <v>2226</v>
      </c>
      <c r="C409" s="58" t="s">
        <v>2227</v>
      </c>
      <c r="D409" s="59" t="s">
        <v>122</v>
      </c>
      <c r="E409" s="96">
        <v>186.3</v>
      </c>
      <c r="F409" s="97"/>
      <c r="G409" s="96">
        <f t="shared" ref="G409:G411" si="32">round(E409*F409,2)</f>
        <v>0</v>
      </c>
    </row>
    <row r="410">
      <c r="B410" s="57" t="s">
        <v>2228</v>
      </c>
      <c r="C410" s="58" t="s">
        <v>2229</v>
      </c>
      <c r="D410" s="59" t="s">
        <v>122</v>
      </c>
      <c r="E410" s="96">
        <v>223.5</v>
      </c>
      <c r="F410" s="97"/>
      <c r="G410" s="96">
        <f t="shared" si="32"/>
        <v>0</v>
      </c>
    </row>
    <row r="411">
      <c r="B411" s="57" t="s">
        <v>2230</v>
      </c>
      <c r="C411" s="58" t="s">
        <v>2231</v>
      </c>
      <c r="D411" s="59" t="s">
        <v>122</v>
      </c>
      <c r="E411" s="96">
        <v>335.25</v>
      </c>
      <c r="F411" s="97"/>
      <c r="G411" s="96">
        <f t="shared" si="32"/>
        <v>0</v>
      </c>
    </row>
    <row r="412">
      <c r="B412" s="46" t="s">
        <v>2232</v>
      </c>
      <c r="C412" s="47" t="s">
        <v>2233</v>
      </c>
      <c r="D412" s="48"/>
      <c r="E412" s="62"/>
      <c r="F412" s="62"/>
      <c r="G412" s="94">
        <f>SUM(G413:G421)</f>
        <v>0</v>
      </c>
    </row>
    <row r="413">
      <c r="B413" s="57" t="s">
        <v>2234</v>
      </c>
      <c r="C413" s="58" t="s">
        <v>2235</v>
      </c>
      <c r="D413" s="59" t="s">
        <v>107</v>
      </c>
      <c r="E413" s="96">
        <v>54.0</v>
      </c>
      <c r="F413" s="97"/>
      <c r="G413" s="96">
        <f t="shared" ref="G413:G421" si="33">round(E413*F413,2)</f>
        <v>0</v>
      </c>
    </row>
    <row r="414">
      <c r="B414" s="57" t="s">
        <v>2236</v>
      </c>
      <c r="C414" s="58" t="s">
        <v>2237</v>
      </c>
      <c r="D414" s="59" t="s">
        <v>107</v>
      </c>
      <c r="E414" s="96">
        <v>29.0</v>
      </c>
      <c r="F414" s="97"/>
      <c r="G414" s="96">
        <f t="shared" si="33"/>
        <v>0</v>
      </c>
    </row>
    <row r="415">
      <c r="B415" s="57" t="s">
        <v>2238</v>
      </c>
      <c r="C415" s="58" t="s">
        <v>2239</v>
      </c>
      <c r="D415" s="59" t="s">
        <v>107</v>
      </c>
      <c r="E415" s="96">
        <v>18.0</v>
      </c>
      <c r="F415" s="97"/>
      <c r="G415" s="96">
        <f t="shared" si="33"/>
        <v>0</v>
      </c>
    </row>
    <row r="416">
      <c r="B416" s="57" t="s">
        <v>2240</v>
      </c>
      <c r="C416" s="58" t="s">
        <v>2241</v>
      </c>
      <c r="D416" s="59" t="s">
        <v>107</v>
      </c>
      <c r="E416" s="96">
        <v>40.0</v>
      </c>
      <c r="F416" s="97"/>
      <c r="G416" s="96">
        <f t="shared" si="33"/>
        <v>0</v>
      </c>
    </row>
    <row r="417">
      <c r="B417" s="57" t="s">
        <v>2242</v>
      </c>
      <c r="C417" s="58" t="s">
        <v>2243</v>
      </c>
      <c r="D417" s="59" t="s">
        <v>107</v>
      </c>
      <c r="E417" s="96">
        <v>22.0</v>
      </c>
      <c r="F417" s="97"/>
      <c r="G417" s="96">
        <f t="shared" si="33"/>
        <v>0</v>
      </c>
    </row>
    <row r="418">
      <c r="B418" s="57" t="s">
        <v>2244</v>
      </c>
      <c r="C418" s="58" t="s">
        <v>2245</v>
      </c>
      <c r="D418" s="59" t="s">
        <v>107</v>
      </c>
      <c r="E418" s="96">
        <v>15.0</v>
      </c>
      <c r="F418" s="97"/>
      <c r="G418" s="96">
        <f t="shared" si="33"/>
        <v>0</v>
      </c>
    </row>
    <row r="419">
      <c r="B419" s="57" t="s">
        <v>2246</v>
      </c>
      <c r="C419" s="58" t="s">
        <v>2247</v>
      </c>
      <c r="D419" s="59" t="s">
        <v>107</v>
      </c>
      <c r="E419" s="96">
        <v>51.0</v>
      </c>
      <c r="F419" s="97"/>
      <c r="G419" s="96">
        <f t="shared" si="33"/>
        <v>0</v>
      </c>
    </row>
    <row r="420">
      <c r="B420" s="57" t="s">
        <v>2248</v>
      </c>
      <c r="C420" s="58" t="s">
        <v>2249</v>
      </c>
      <c r="D420" s="59" t="s">
        <v>107</v>
      </c>
      <c r="E420" s="96">
        <v>8.0</v>
      </c>
      <c r="F420" s="97"/>
      <c r="G420" s="96">
        <f t="shared" si="33"/>
        <v>0</v>
      </c>
    </row>
    <row r="421">
      <c r="B421" s="57" t="s">
        <v>2250</v>
      </c>
      <c r="C421" s="58" t="s">
        <v>2251</v>
      </c>
      <c r="D421" s="59" t="s">
        <v>107</v>
      </c>
      <c r="E421" s="96">
        <v>12.0</v>
      </c>
      <c r="F421" s="97"/>
      <c r="G421" s="96">
        <f t="shared" si="33"/>
        <v>0</v>
      </c>
    </row>
    <row r="422">
      <c r="B422" s="46" t="s">
        <v>2252</v>
      </c>
      <c r="C422" s="47" t="s">
        <v>1764</v>
      </c>
      <c r="D422" s="48"/>
      <c r="E422" s="62"/>
      <c r="F422" s="62"/>
      <c r="G422" s="94">
        <f>SUM(G423:G427)</f>
        <v>0</v>
      </c>
    </row>
    <row r="423">
      <c r="B423" s="57" t="s">
        <v>2253</v>
      </c>
      <c r="C423" s="58" t="s">
        <v>2254</v>
      </c>
      <c r="D423" s="59" t="s">
        <v>107</v>
      </c>
      <c r="E423" s="96">
        <v>5.0</v>
      </c>
      <c r="F423" s="97"/>
      <c r="G423" s="96">
        <f t="shared" ref="G423:G427" si="34">round(E423*F423,2)</f>
        <v>0</v>
      </c>
    </row>
    <row r="424">
      <c r="B424" s="57" t="s">
        <v>2255</v>
      </c>
      <c r="C424" s="58" t="s">
        <v>2256</v>
      </c>
      <c r="D424" s="59" t="s">
        <v>107</v>
      </c>
      <c r="E424" s="96">
        <v>3.0</v>
      </c>
      <c r="F424" s="97"/>
      <c r="G424" s="96">
        <f t="shared" si="34"/>
        <v>0</v>
      </c>
    </row>
    <row r="425">
      <c r="B425" s="57" t="s">
        <v>2257</v>
      </c>
      <c r="C425" s="58" t="s">
        <v>2258</v>
      </c>
      <c r="D425" s="59" t="s">
        <v>107</v>
      </c>
      <c r="E425" s="96">
        <v>2.0</v>
      </c>
      <c r="F425" s="97"/>
      <c r="G425" s="96">
        <f t="shared" si="34"/>
        <v>0</v>
      </c>
    </row>
    <row r="426">
      <c r="B426" s="57" t="s">
        <v>2259</v>
      </c>
      <c r="C426" s="58" t="s">
        <v>2260</v>
      </c>
      <c r="D426" s="59" t="s">
        <v>100</v>
      </c>
      <c r="E426" s="96">
        <v>31.0</v>
      </c>
      <c r="F426" s="97"/>
      <c r="G426" s="96">
        <f t="shared" si="34"/>
        <v>0</v>
      </c>
    </row>
    <row r="427">
      <c r="B427" s="57" t="s">
        <v>2261</v>
      </c>
      <c r="C427" s="58" t="s">
        <v>2262</v>
      </c>
      <c r="D427" s="59" t="s">
        <v>100</v>
      </c>
      <c r="E427" s="96">
        <v>11.0</v>
      </c>
      <c r="F427" s="97"/>
      <c r="G427" s="96">
        <f t="shared" si="34"/>
        <v>0</v>
      </c>
    </row>
    <row r="428">
      <c r="B428" s="46" t="s">
        <v>2263</v>
      </c>
      <c r="C428" s="47" t="s">
        <v>1780</v>
      </c>
      <c r="D428" s="48"/>
      <c r="E428" s="62"/>
      <c r="F428" s="62"/>
      <c r="G428" s="94">
        <f>G429</f>
        <v>0</v>
      </c>
    </row>
    <row r="429">
      <c r="B429" s="57" t="s">
        <v>2264</v>
      </c>
      <c r="C429" s="58" t="s">
        <v>2265</v>
      </c>
      <c r="D429" s="59" t="s">
        <v>146</v>
      </c>
      <c r="E429" s="96">
        <v>1.0</v>
      </c>
      <c r="F429" s="97"/>
      <c r="G429" s="96">
        <f>round(E429*F429,2)</f>
        <v>0</v>
      </c>
    </row>
    <row r="430">
      <c r="B430" s="46" t="s">
        <v>2266</v>
      </c>
      <c r="C430" s="47" t="s">
        <v>1786</v>
      </c>
      <c r="D430" s="48"/>
      <c r="E430" s="62"/>
      <c r="F430" s="62"/>
      <c r="G430" s="94">
        <f>G431</f>
        <v>0</v>
      </c>
    </row>
    <row r="431">
      <c r="B431" s="57" t="s">
        <v>2267</v>
      </c>
      <c r="C431" s="58" t="s">
        <v>2268</v>
      </c>
      <c r="D431" s="59" t="s">
        <v>122</v>
      </c>
      <c r="E431" s="96">
        <v>745.05</v>
      </c>
      <c r="F431" s="97"/>
      <c r="G431" s="96">
        <f>round(E431*F431,2)</f>
        <v>0</v>
      </c>
    </row>
    <row r="432">
      <c r="B432" s="40" t="s">
        <v>2269</v>
      </c>
      <c r="C432" s="41" t="s">
        <v>2270</v>
      </c>
      <c r="D432" s="42"/>
      <c r="E432" s="62"/>
      <c r="F432" s="62"/>
      <c r="G432" s="93">
        <f>G433+G436+G447+G451+G479+G489+G497+G506+G514</f>
        <v>0</v>
      </c>
    </row>
    <row r="433">
      <c r="B433" s="46" t="s">
        <v>2271</v>
      </c>
      <c r="C433" s="47" t="s">
        <v>2272</v>
      </c>
      <c r="D433" s="48"/>
      <c r="E433" s="62"/>
      <c r="F433" s="62"/>
      <c r="G433" s="94">
        <f>SUM(G434:G435)</f>
        <v>0</v>
      </c>
    </row>
    <row r="434">
      <c r="B434" s="57" t="s">
        <v>2273</v>
      </c>
      <c r="C434" s="58" t="s">
        <v>2274</v>
      </c>
      <c r="D434" s="59" t="s">
        <v>1615</v>
      </c>
      <c r="E434" s="96">
        <v>442.0</v>
      </c>
      <c r="F434" s="97"/>
      <c r="G434" s="96">
        <f t="shared" ref="G434:G435" si="35">round(E434*F434,2)</f>
        <v>0</v>
      </c>
    </row>
    <row r="435">
      <c r="B435" s="57" t="s">
        <v>2275</v>
      </c>
      <c r="C435" s="58" t="s">
        <v>2276</v>
      </c>
      <c r="D435" s="59" t="s">
        <v>1615</v>
      </c>
      <c r="E435" s="96">
        <v>172.0</v>
      </c>
      <c r="F435" s="97"/>
      <c r="G435" s="96">
        <f t="shared" si="35"/>
        <v>0</v>
      </c>
    </row>
    <row r="436">
      <c r="B436" s="46" t="s">
        <v>2277</v>
      </c>
      <c r="C436" s="47" t="s">
        <v>2278</v>
      </c>
      <c r="D436" s="48"/>
      <c r="E436" s="62"/>
      <c r="F436" s="62"/>
      <c r="G436" s="94">
        <f>SUM(G437:G446)</f>
        <v>0</v>
      </c>
    </row>
    <row r="437">
      <c r="B437" s="57" t="s">
        <v>2279</v>
      </c>
      <c r="C437" s="58" t="s">
        <v>2280</v>
      </c>
      <c r="D437" s="59" t="s">
        <v>122</v>
      </c>
      <c r="E437" s="96">
        <v>1089.66</v>
      </c>
      <c r="F437" s="97"/>
      <c r="G437" s="96">
        <f t="shared" ref="G437:G446" si="36">round(E437*F437,2)</f>
        <v>0</v>
      </c>
    </row>
    <row r="438">
      <c r="B438" s="57" t="s">
        <v>2281</v>
      </c>
      <c r="C438" s="58" t="s">
        <v>2170</v>
      </c>
      <c r="D438" s="59" t="s">
        <v>122</v>
      </c>
      <c r="E438" s="96">
        <v>207.76</v>
      </c>
      <c r="F438" s="97"/>
      <c r="G438" s="96">
        <f t="shared" si="36"/>
        <v>0</v>
      </c>
    </row>
    <row r="439">
      <c r="B439" s="57" t="s">
        <v>2282</v>
      </c>
      <c r="C439" s="58" t="s">
        <v>2172</v>
      </c>
      <c r="D439" s="59" t="s">
        <v>122</v>
      </c>
      <c r="E439" s="96">
        <v>794.57</v>
      </c>
      <c r="F439" s="97"/>
      <c r="G439" s="96">
        <f t="shared" si="36"/>
        <v>0</v>
      </c>
    </row>
    <row r="440">
      <c r="B440" s="57" t="s">
        <v>2283</v>
      </c>
      <c r="C440" s="58" t="s">
        <v>1642</v>
      </c>
      <c r="D440" s="59" t="s">
        <v>122</v>
      </c>
      <c r="E440" s="96">
        <v>22.55</v>
      </c>
      <c r="F440" s="97"/>
      <c r="G440" s="96">
        <f t="shared" si="36"/>
        <v>0</v>
      </c>
    </row>
    <row r="441">
      <c r="B441" s="57" t="s">
        <v>2284</v>
      </c>
      <c r="C441" s="58" t="s">
        <v>1646</v>
      </c>
      <c r="D441" s="59" t="s">
        <v>122</v>
      </c>
      <c r="E441" s="96">
        <v>35.65</v>
      </c>
      <c r="F441" s="97"/>
      <c r="G441" s="96">
        <f t="shared" si="36"/>
        <v>0</v>
      </c>
    </row>
    <row r="442">
      <c r="B442" s="57" t="s">
        <v>2285</v>
      </c>
      <c r="C442" s="58" t="s">
        <v>1648</v>
      </c>
      <c r="D442" s="59" t="s">
        <v>122</v>
      </c>
      <c r="E442" s="96">
        <v>82.45</v>
      </c>
      <c r="F442" s="97"/>
      <c r="G442" s="96">
        <f t="shared" si="36"/>
        <v>0</v>
      </c>
    </row>
    <row r="443">
      <c r="B443" s="57" t="s">
        <v>2286</v>
      </c>
      <c r="C443" s="58" t="s">
        <v>2287</v>
      </c>
      <c r="D443" s="59" t="s">
        <v>122</v>
      </c>
      <c r="E443" s="96">
        <v>1385.45</v>
      </c>
      <c r="F443" s="97"/>
      <c r="G443" s="96">
        <f t="shared" si="36"/>
        <v>0</v>
      </c>
    </row>
    <row r="444">
      <c r="B444" s="57" t="s">
        <v>2288</v>
      </c>
      <c r="C444" s="58" t="s">
        <v>2178</v>
      </c>
      <c r="D444" s="59" t="s">
        <v>122</v>
      </c>
      <c r="E444" s="96">
        <v>152.14</v>
      </c>
      <c r="F444" s="97"/>
      <c r="G444" s="96">
        <f t="shared" si="36"/>
        <v>0</v>
      </c>
    </row>
    <row r="445">
      <c r="B445" s="57" t="s">
        <v>2289</v>
      </c>
      <c r="C445" s="58" t="s">
        <v>2180</v>
      </c>
      <c r="D445" s="59" t="s">
        <v>122</v>
      </c>
      <c r="E445" s="96">
        <v>107.75</v>
      </c>
      <c r="F445" s="97"/>
      <c r="G445" s="96">
        <f t="shared" si="36"/>
        <v>0</v>
      </c>
    </row>
    <row r="446">
      <c r="B446" s="57" t="s">
        <v>2290</v>
      </c>
      <c r="C446" s="58" t="s">
        <v>2291</v>
      </c>
      <c r="D446" s="59" t="s">
        <v>122</v>
      </c>
      <c r="E446" s="96">
        <v>55.5</v>
      </c>
      <c r="F446" s="97"/>
      <c r="G446" s="96">
        <f t="shared" si="36"/>
        <v>0</v>
      </c>
    </row>
    <row r="447">
      <c r="B447" s="46" t="s">
        <v>2292</v>
      </c>
      <c r="C447" s="47" t="s">
        <v>2293</v>
      </c>
      <c r="D447" s="48"/>
      <c r="E447" s="62"/>
      <c r="F447" s="62"/>
      <c r="G447" s="94">
        <f>SUM(G448:G450)</f>
        <v>0</v>
      </c>
    </row>
    <row r="448">
      <c r="B448" s="57" t="s">
        <v>2294</v>
      </c>
      <c r="C448" s="58" t="s">
        <v>2295</v>
      </c>
      <c r="D448" s="59" t="s">
        <v>122</v>
      </c>
      <c r="E448" s="96">
        <v>72.48</v>
      </c>
      <c r="F448" s="97"/>
      <c r="G448" s="96">
        <f t="shared" ref="G448:G450" si="37">round(E448*F448,2)</f>
        <v>0</v>
      </c>
    </row>
    <row r="449">
      <c r="B449" s="57" t="s">
        <v>2296</v>
      </c>
      <c r="C449" s="58" t="s">
        <v>2297</v>
      </c>
      <c r="D449" s="59" t="s">
        <v>122</v>
      </c>
      <c r="E449" s="96">
        <v>110.26</v>
      </c>
      <c r="F449" s="97"/>
      <c r="G449" s="96">
        <f t="shared" si="37"/>
        <v>0</v>
      </c>
    </row>
    <row r="450">
      <c r="B450" s="57" t="s">
        <v>2298</v>
      </c>
      <c r="C450" s="58" t="s">
        <v>2299</v>
      </c>
      <c r="D450" s="59" t="s">
        <v>122</v>
      </c>
      <c r="E450" s="96">
        <v>48.38</v>
      </c>
      <c r="F450" s="97"/>
      <c r="G450" s="96">
        <f t="shared" si="37"/>
        <v>0</v>
      </c>
    </row>
    <row r="451">
      <c r="B451" s="46" t="s">
        <v>2300</v>
      </c>
      <c r="C451" s="47" t="s">
        <v>2301</v>
      </c>
      <c r="D451" s="48"/>
      <c r="E451" s="62"/>
      <c r="F451" s="62"/>
      <c r="G451" s="94">
        <f>SUM(G452:G478)</f>
        <v>0</v>
      </c>
    </row>
    <row r="452">
      <c r="B452" s="57" t="s">
        <v>2302</v>
      </c>
      <c r="C452" s="58" t="s">
        <v>2303</v>
      </c>
      <c r="D452" s="59" t="s">
        <v>107</v>
      </c>
      <c r="E452" s="96">
        <v>638.0</v>
      </c>
      <c r="F452" s="97"/>
      <c r="G452" s="96">
        <f t="shared" ref="G452:G478" si="38">round(E452*F452,2)</f>
        <v>0</v>
      </c>
    </row>
    <row r="453">
      <c r="B453" s="57" t="s">
        <v>2304</v>
      </c>
      <c r="C453" s="58" t="s">
        <v>2183</v>
      </c>
      <c r="D453" s="59" t="s">
        <v>107</v>
      </c>
      <c r="E453" s="96">
        <v>20.0</v>
      </c>
      <c r="F453" s="97"/>
      <c r="G453" s="96">
        <f t="shared" si="38"/>
        <v>0</v>
      </c>
    </row>
    <row r="454">
      <c r="B454" s="57" t="s">
        <v>2305</v>
      </c>
      <c r="C454" s="58" t="s">
        <v>2185</v>
      </c>
      <c r="D454" s="59" t="s">
        <v>107</v>
      </c>
      <c r="E454" s="96">
        <v>111.0</v>
      </c>
      <c r="F454" s="97"/>
      <c r="G454" s="96">
        <f t="shared" si="38"/>
        <v>0</v>
      </c>
    </row>
    <row r="455">
      <c r="B455" s="57" t="s">
        <v>2306</v>
      </c>
      <c r="C455" s="58" t="s">
        <v>1830</v>
      </c>
      <c r="D455" s="59" t="s">
        <v>107</v>
      </c>
      <c r="E455" s="96">
        <v>8.0</v>
      </c>
      <c r="F455" s="97"/>
      <c r="G455" s="96">
        <f t="shared" si="38"/>
        <v>0</v>
      </c>
    </row>
    <row r="456">
      <c r="B456" s="57" t="s">
        <v>2307</v>
      </c>
      <c r="C456" s="58" t="s">
        <v>2308</v>
      </c>
      <c r="D456" s="59" t="s">
        <v>107</v>
      </c>
      <c r="E456" s="96">
        <v>30.0</v>
      </c>
      <c r="F456" s="97"/>
      <c r="G456" s="96">
        <f t="shared" si="38"/>
        <v>0</v>
      </c>
    </row>
    <row r="457">
      <c r="B457" s="57" t="s">
        <v>2309</v>
      </c>
      <c r="C457" s="58" t="s">
        <v>2310</v>
      </c>
      <c r="D457" s="59" t="s">
        <v>107</v>
      </c>
      <c r="E457" s="96">
        <v>170.0</v>
      </c>
      <c r="F457" s="97"/>
      <c r="G457" s="96">
        <f t="shared" si="38"/>
        <v>0</v>
      </c>
    </row>
    <row r="458">
      <c r="B458" s="57" t="s">
        <v>2311</v>
      </c>
      <c r="C458" s="58" t="s">
        <v>2187</v>
      </c>
      <c r="D458" s="59" t="s">
        <v>107</v>
      </c>
      <c r="E458" s="96">
        <v>8.0</v>
      </c>
      <c r="F458" s="97"/>
      <c r="G458" s="96">
        <f t="shared" si="38"/>
        <v>0</v>
      </c>
    </row>
    <row r="459">
      <c r="B459" s="57" t="s">
        <v>2312</v>
      </c>
      <c r="C459" s="58" t="s">
        <v>2189</v>
      </c>
      <c r="D459" s="59" t="s">
        <v>107</v>
      </c>
      <c r="E459" s="96">
        <v>77.0</v>
      </c>
      <c r="F459" s="97"/>
      <c r="G459" s="96">
        <f t="shared" si="38"/>
        <v>0</v>
      </c>
    </row>
    <row r="460">
      <c r="B460" s="57" t="s">
        <v>2313</v>
      </c>
      <c r="C460" s="58" t="s">
        <v>1830</v>
      </c>
      <c r="D460" s="59" t="s">
        <v>107</v>
      </c>
      <c r="E460" s="96">
        <v>15.0</v>
      </c>
      <c r="F460" s="97"/>
      <c r="G460" s="96">
        <f t="shared" si="38"/>
        <v>0</v>
      </c>
    </row>
    <row r="461">
      <c r="B461" s="57" t="s">
        <v>2314</v>
      </c>
      <c r="C461" s="58" t="s">
        <v>2315</v>
      </c>
      <c r="D461" s="59" t="s">
        <v>107</v>
      </c>
      <c r="E461" s="96">
        <v>30.0</v>
      </c>
      <c r="F461" s="97"/>
      <c r="G461" s="96">
        <f t="shared" si="38"/>
        <v>0</v>
      </c>
    </row>
    <row r="462">
      <c r="B462" s="57" t="s">
        <v>2316</v>
      </c>
      <c r="C462" s="58" t="s">
        <v>2317</v>
      </c>
      <c r="D462" s="59" t="s">
        <v>107</v>
      </c>
      <c r="E462" s="96">
        <v>57.0</v>
      </c>
      <c r="F462" s="97"/>
      <c r="G462" s="96">
        <f t="shared" si="38"/>
        <v>0</v>
      </c>
    </row>
    <row r="463">
      <c r="B463" s="57" t="s">
        <v>2318</v>
      </c>
      <c r="C463" s="58" t="s">
        <v>2319</v>
      </c>
      <c r="D463" s="59" t="s">
        <v>107</v>
      </c>
      <c r="E463" s="96">
        <v>60.0</v>
      </c>
      <c r="F463" s="97"/>
      <c r="G463" s="96">
        <f t="shared" si="38"/>
        <v>0</v>
      </c>
    </row>
    <row r="464">
      <c r="B464" s="57" t="s">
        <v>2320</v>
      </c>
      <c r="C464" s="58" t="s">
        <v>2321</v>
      </c>
      <c r="D464" s="59" t="s">
        <v>107</v>
      </c>
      <c r="E464" s="96">
        <v>6.0</v>
      </c>
      <c r="F464" s="97"/>
      <c r="G464" s="96">
        <f t="shared" si="38"/>
        <v>0</v>
      </c>
    </row>
    <row r="465">
      <c r="B465" s="57" t="s">
        <v>2322</v>
      </c>
      <c r="C465" s="58" t="s">
        <v>2323</v>
      </c>
      <c r="D465" s="59" t="s">
        <v>107</v>
      </c>
      <c r="E465" s="96">
        <v>25.0</v>
      </c>
      <c r="F465" s="97"/>
      <c r="G465" s="96">
        <f t="shared" si="38"/>
        <v>0</v>
      </c>
    </row>
    <row r="466">
      <c r="B466" s="57" t="s">
        <v>2324</v>
      </c>
      <c r="C466" s="58" t="s">
        <v>2325</v>
      </c>
      <c r="D466" s="59" t="s">
        <v>107</v>
      </c>
      <c r="E466" s="96">
        <v>82.0</v>
      </c>
      <c r="F466" s="97"/>
      <c r="G466" s="96">
        <f t="shared" si="38"/>
        <v>0</v>
      </c>
    </row>
    <row r="467">
      <c r="B467" s="57" t="s">
        <v>2326</v>
      </c>
      <c r="C467" s="58" t="s">
        <v>2327</v>
      </c>
      <c r="D467" s="59" t="s">
        <v>107</v>
      </c>
      <c r="E467" s="96">
        <v>55.0</v>
      </c>
      <c r="F467" s="97"/>
      <c r="G467" s="96">
        <f t="shared" si="38"/>
        <v>0</v>
      </c>
    </row>
    <row r="468">
      <c r="B468" s="57" t="s">
        <v>2328</v>
      </c>
      <c r="C468" s="58" t="s">
        <v>2329</v>
      </c>
      <c r="D468" s="59" t="s">
        <v>107</v>
      </c>
      <c r="E468" s="96">
        <v>140.0</v>
      </c>
      <c r="F468" s="97"/>
      <c r="G468" s="96">
        <f t="shared" si="38"/>
        <v>0</v>
      </c>
    </row>
    <row r="469">
      <c r="B469" s="57" t="s">
        <v>2330</v>
      </c>
      <c r="C469" s="58" t="s">
        <v>2191</v>
      </c>
      <c r="D469" s="59" t="s">
        <v>107</v>
      </c>
      <c r="E469" s="96">
        <v>6.0</v>
      </c>
      <c r="F469" s="97"/>
      <c r="G469" s="96">
        <f t="shared" si="38"/>
        <v>0</v>
      </c>
    </row>
    <row r="470">
      <c r="B470" s="57" t="s">
        <v>2331</v>
      </c>
      <c r="C470" s="58" t="s">
        <v>2193</v>
      </c>
      <c r="D470" s="59" t="s">
        <v>107</v>
      </c>
      <c r="E470" s="96">
        <v>116.0</v>
      </c>
      <c r="F470" s="97"/>
      <c r="G470" s="96">
        <f t="shared" si="38"/>
        <v>0</v>
      </c>
    </row>
    <row r="471">
      <c r="B471" s="57" t="s">
        <v>2332</v>
      </c>
      <c r="C471" s="58" t="s">
        <v>2333</v>
      </c>
      <c r="D471" s="59" t="s">
        <v>107</v>
      </c>
      <c r="E471" s="96">
        <v>12.0</v>
      </c>
      <c r="F471" s="97"/>
      <c r="G471" s="96">
        <f t="shared" si="38"/>
        <v>0</v>
      </c>
    </row>
    <row r="472">
      <c r="B472" s="57" t="s">
        <v>2334</v>
      </c>
      <c r="C472" s="58" t="s">
        <v>2335</v>
      </c>
      <c r="D472" s="59" t="s">
        <v>107</v>
      </c>
      <c r="E472" s="96">
        <v>16.0</v>
      </c>
      <c r="F472" s="97"/>
      <c r="G472" s="96">
        <f t="shared" si="38"/>
        <v>0</v>
      </c>
    </row>
    <row r="473">
      <c r="B473" s="57" t="s">
        <v>2336</v>
      </c>
      <c r="C473" s="58" t="s">
        <v>2337</v>
      </c>
      <c r="D473" s="59" t="s">
        <v>107</v>
      </c>
      <c r="E473" s="96">
        <v>16.0</v>
      </c>
      <c r="F473" s="97"/>
      <c r="G473" s="96">
        <f t="shared" si="38"/>
        <v>0</v>
      </c>
    </row>
    <row r="474">
      <c r="B474" s="57" t="s">
        <v>2338</v>
      </c>
      <c r="C474" s="58" t="s">
        <v>2339</v>
      </c>
      <c r="D474" s="59" t="s">
        <v>107</v>
      </c>
      <c r="E474" s="96">
        <v>112.0</v>
      </c>
      <c r="F474" s="97"/>
      <c r="G474" s="96">
        <f t="shared" si="38"/>
        <v>0</v>
      </c>
    </row>
    <row r="475">
      <c r="B475" s="57" t="s">
        <v>2340</v>
      </c>
      <c r="C475" s="58" t="s">
        <v>2341</v>
      </c>
      <c r="D475" s="59" t="s">
        <v>107</v>
      </c>
      <c r="E475" s="96">
        <v>12.0</v>
      </c>
      <c r="F475" s="97"/>
      <c r="G475" s="96">
        <f t="shared" si="38"/>
        <v>0</v>
      </c>
    </row>
    <row r="476">
      <c r="B476" s="57" t="s">
        <v>2342</v>
      </c>
      <c r="C476" s="58" t="s">
        <v>2343</v>
      </c>
      <c r="D476" s="59" t="s">
        <v>107</v>
      </c>
      <c r="E476" s="96">
        <v>26.0</v>
      </c>
      <c r="F476" s="97"/>
      <c r="G476" s="96">
        <f t="shared" si="38"/>
        <v>0</v>
      </c>
    </row>
    <row r="477">
      <c r="B477" s="57" t="s">
        <v>2344</v>
      </c>
      <c r="C477" s="58" t="s">
        <v>2345</v>
      </c>
      <c r="D477" s="59" t="s">
        <v>107</v>
      </c>
      <c r="E477" s="96">
        <v>71.0</v>
      </c>
      <c r="F477" s="97"/>
      <c r="G477" s="96">
        <f t="shared" si="38"/>
        <v>0</v>
      </c>
    </row>
    <row r="478">
      <c r="B478" s="57" t="s">
        <v>2346</v>
      </c>
      <c r="C478" s="58" t="s">
        <v>2347</v>
      </c>
      <c r="D478" s="59" t="s">
        <v>107</v>
      </c>
      <c r="E478" s="96">
        <v>37.0</v>
      </c>
      <c r="F478" s="97"/>
      <c r="G478" s="96">
        <f t="shared" si="38"/>
        <v>0</v>
      </c>
    </row>
    <row r="479">
      <c r="B479" s="46" t="s">
        <v>2348</v>
      </c>
      <c r="C479" s="47" t="s">
        <v>2349</v>
      </c>
      <c r="D479" s="48"/>
      <c r="E479" s="62"/>
      <c r="F479" s="62"/>
      <c r="G479" s="94">
        <f>SUM(G480:G488)</f>
        <v>0</v>
      </c>
    </row>
    <row r="480">
      <c r="B480" s="57" t="s">
        <v>2350</v>
      </c>
      <c r="C480" s="58" t="s">
        <v>2351</v>
      </c>
      <c r="D480" s="59" t="s">
        <v>107</v>
      </c>
      <c r="E480" s="96">
        <v>96.0</v>
      </c>
      <c r="F480" s="97"/>
      <c r="G480" s="96">
        <f t="shared" ref="G480:G488" si="39">round(E480*F480,2)</f>
        <v>0</v>
      </c>
    </row>
    <row r="481">
      <c r="B481" s="57" t="s">
        <v>2352</v>
      </c>
      <c r="C481" s="58" t="s">
        <v>2196</v>
      </c>
      <c r="D481" s="59" t="s">
        <v>107</v>
      </c>
      <c r="E481" s="96">
        <v>14.0</v>
      </c>
      <c r="F481" s="97"/>
      <c r="G481" s="96">
        <f t="shared" si="39"/>
        <v>0</v>
      </c>
    </row>
    <row r="482">
      <c r="B482" s="57" t="s">
        <v>2353</v>
      </c>
      <c r="C482" s="58" t="s">
        <v>2198</v>
      </c>
      <c r="D482" s="59" t="s">
        <v>107</v>
      </c>
      <c r="E482" s="96">
        <v>7.0</v>
      </c>
      <c r="F482" s="97"/>
      <c r="G482" s="96">
        <f t="shared" si="39"/>
        <v>0</v>
      </c>
    </row>
    <row r="483">
      <c r="B483" s="57" t="s">
        <v>2354</v>
      </c>
      <c r="C483" s="58" t="s">
        <v>2355</v>
      </c>
      <c r="D483" s="59" t="s">
        <v>107</v>
      </c>
      <c r="E483" s="96">
        <v>111.0</v>
      </c>
      <c r="F483" s="97"/>
      <c r="G483" s="96">
        <f t="shared" si="39"/>
        <v>0</v>
      </c>
    </row>
    <row r="484">
      <c r="B484" s="57" t="s">
        <v>2356</v>
      </c>
      <c r="C484" s="58" t="s">
        <v>2357</v>
      </c>
      <c r="D484" s="59" t="s">
        <v>107</v>
      </c>
      <c r="E484" s="96">
        <v>18.0</v>
      </c>
      <c r="F484" s="97"/>
      <c r="G484" s="96">
        <f t="shared" si="39"/>
        <v>0</v>
      </c>
    </row>
    <row r="485">
      <c r="B485" s="57" t="s">
        <v>2358</v>
      </c>
      <c r="C485" s="58" t="s">
        <v>2202</v>
      </c>
      <c r="D485" s="59" t="s">
        <v>107</v>
      </c>
      <c r="E485" s="96">
        <v>21.0</v>
      </c>
      <c r="F485" s="97"/>
      <c r="G485" s="96">
        <f t="shared" si="39"/>
        <v>0</v>
      </c>
    </row>
    <row r="486">
      <c r="B486" s="57" t="s">
        <v>2359</v>
      </c>
      <c r="C486" s="58" t="s">
        <v>2360</v>
      </c>
      <c r="D486" s="59" t="s">
        <v>100</v>
      </c>
      <c r="E486" s="96">
        <v>45.0</v>
      </c>
      <c r="F486" s="97"/>
      <c r="G486" s="96">
        <f t="shared" si="39"/>
        <v>0</v>
      </c>
    </row>
    <row r="487">
      <c r="B487" s="57" t="s">
        <v>2361</v>
      </c>
      <c r="C487" s="58" t="s">
        <v>2362</v>
      </c>
      <c r="D487" s="59" t="s">
        <v>100</v>
      </c>
      <c r="E487" s="96">
        <v>12.0</v>
      </c>
      <c r="F487" s="97"/>
      <c r="G487" s="96">
        <f t="shared" si="39"/>
        <v>0</v>
      </c>
    </row>
    <row r="488">
      <c r="B488" s="57" t="s">
        <v>2363</v>
      </c>
      <c r="C488" s="58" t="s">
        <v>2364</v>
      </c>
      <c r="D488" s="59" t="s">
        <v>100</v>
      </c>
      <c r="E488" s="96">
        <v>19.0</v>
      </c>
      <c r="F488" s="97"/>
      <c r="G488" s="96">
        <f t="shared" si="39"/>
        <v>0</v>
      </c>
    </row>
    <row r="489">
      <c r="B489" s="46" t="s">
        <v>2365</v>
      </c>
      <c r="C489" s="47" t="s">
        <v>1764</v>
      </c>
      <c r="D489" s="48"/>
      <c r="E489" s="62"/>
      <c r="F489" s="62"/>
      <c r="G489" s="94">
        <f>SUM(G490:G496)</f>
        <v>0</v>
      </c>
    </row>
    <row r="490">
      <c r="B490" s="57" t="s">
        <v>2366</v>
      </c>
      <c r="C490" s="58" t="s">
        <v>2071</v>
      </c>
      <c r="D490" s="59" t="s">
        <v>100</v>
      </c>
      <c r="E490" s="96">
        <v>478.0</v>
      </c>
      <c r="F490" s="97"/>
      <c r="G490" s="96">
        <f t="shared" ref="G490:G496" si="40">round(E490*F490,2)</f>
        <v>0</v>
      </c>
    </row>
    <row r="491">
      <c r="B491" s="57" t="s">
        <v>2367</v>
      </c>
      <c r="C491" s="58" t="s">
        <v>2075</v>
      </c>
      <c r="D491" s="59" t="s">
        <v>100</v>
      </c>
      <c r="E491" s="96">
        <v>128.0</v>
      </c>
      <c r="F491" s="97"/>
      <c r="G491" s="96">
        <f t="shared" si="40"/>
        <v>0</v>
      </c>
    </row>
    <row r="492">
      <c r="B492" s="57" t="s">
        <v>2368</v>
      </c>
      <c r="C492" s="58" t="s">
        <v>2077</v>
      </c>
      <c r="D492" s="59" t="s">
        <v>100</v>
      </c>
      <c r="E492" s="96">
        <v>332.0</v>
      </c>
      <c r="F492" s="97"/>
      <c r="G492" s="96">
        <f t="shared" si="40"/>
        <v>0</v>
      </c>
    </row>
    <row r="493">
      <c r="B493" s="57" t="s">
        <v>2369</v>
      </c>
      <c r="C493" s="58" t="s">
        <v>2370</v>
      </c>
      <c r="D493" s="59" t="s">
        <v>100</v>
      </c>
      <c r="E493" s="96">
        <v>18.0</v>
      </c>
      <c r="F493" s="97"/>
      <c r="G493" s="96">
        <f t="shared" si="40"/>
        <v>0</v>
      </c>
    </row>
    <row r="494">
      <c r="B494" s="57" t="s">
        <v>2371</v>
      </c>
      <c r="C494" s="58" t="s">
        <v>2372</v>
      </c>
      <c r="D494" s="59" t="s">
        <v>100</v>
      </c>
      <c r="E494" s="96">
        <v>15.0</v>
      </c>
      <c r="F494" s="97"/>
      <c r="G494" s="96">
        <f t="shared" si="40"/>
        <v>0</v>
      </c>
    </row>
    <row r="495">
      <c r="B495" s="57" t="s">
        <v>2373</v>
      </c>
      <c r="C495" s="58" t="s">
        <v>2374</v>
      </c>
      <c r="D495" s="59" t="s">
        <v>100</v>
      </c>
      <c r="E495" s="96">
        <v>24.0</v>
      </c>
      <c r="F495" s="97"/>
      <c r="G495" s="96">
        <f t="shared" si="40"/>
        <v>0</v>
      </c>
    </row>
    <row r="496">
      <c r="B496" s="57" t="s">
        <v>2375</v>
      </c>
      <c r="C496" s="58" t="s">
        <v>2376</v>
      </c>
      <c r="D496" s="59" t="s">
        <v>100</v>
      </c>
      <c r="E496" s="96">
        <v>4.0</v>
      </c>
      <c r="F496" s="97"/>
      <c r="G496" s="96">
        <f t="shared" si="40"/>
        <v>0</v>
      </c>
    </row>
    <row r="497">
      <c r="B497" s="46" t="s">
        <v>2377</v>
      </c>
      <c r="C497" s="47" t="s">
        <v>2209</v>
      </c>
      <c r="D497" s="48"/>
      <c r="E497" s="62"/>
      <c r="F497" s="62"/>
      <c r="G497" s="94">
        <f>G498+G502</f>
        <v>0</v>
      </c>
    </row>
    <row r="498">
      <c r="B498" s="52" t="s">
        <v>2378</v>
      </c>
      <c r="C498" s="53" t="s">
        <v>2379</v>
      </c>
      <c r="D498" s="54"/>
      <c r="E498" s="62"/>
      <c r="F498" s="62"/>
      <c r="G498" s="95">
        <f>SUM(G499:G501)</f>
        <v>0</v>
      </c>
    </row>
    <row r="499">
      <c r="B499" s="57" t="s">
        <v>2380</v>
      </c>
      <c r="C499" s="58" t="s">
        <v>2381</v>
      </c>
      <c r="D499" s="59" t="s">
        <v>100</v>
      </c>
      <c r="E499" s="96">
        <v>26.0</v>
      </c>
      <c r="F499" s="97"/>
      <c r="G499" s="96">
        <f t="shared" ref="G499:G501" si="41">round(E499*F499,2)</f>
        <v>0</v>
      </c>
    </row>
    <row r="500">
      <c r="B500" s="57" t="s">
        <v>2382</v>
      </c>
      <c r="C500" s="58" t="s">
        <v>2383</v>
      </c>
      <c r="D500" s="59" t="s">
        <v>100</v>
      </c>
      <c r="E500" s="96">
        <v>25.0</v>
      </c>
      <c r="F500" s="97"/>
      <c r="G500" s="96">
        <f t="shared" si="41"/>
        <v>0</v>
      </c>
    </row>
    <row r="501">
      <c r="B501" s="57" t="s">
        <v>2384</v>
      </c>
      <c r="C501" s="58" t="s">
        <v>2385</v>
      </c>
      <c r="D501" s="59" t="s">
        <v>100</v>
      </c>
      <c r="E501" s="96">
        <v>31.0</v>
      </c>
      <c r="F501" s="97"/>
      <c r="G501" s="96">
        <f t="shared" si="41"/>
        <v>0</v>
      </c>
    </row>
    <row r="502">
      <c r="B502" s="52" t="s">
        <v>2386</v>
      </c>
      <c r="C502" s="53" t="s">
        <v>2387</v>
      </c>
      <c r="D502" s="54"/>
      <c r="E502" s="62"/>
      <c r="F502" s="62"/>
      <c r="G502" s="95">
        <f>SUM(G503:G505)</f>
        <v>0</v>
      </c>
    </row>
    <row r="503">
      <c r="B503" s="57" t="s">
        <v>2388</v>
      </c>
      <c r="C503" s="58" t="s">
        <v>2389</v>
      </c>
      <c r="D503" s="59" t="s">
        <v>100</v>
      </c>
      <c r="E503" s="96">
        <v>11.0</v>
      </c>
      <c r="F503" s="97"/>
      <c r="G503" s="96">
        <f t="shared" ref="G503:G505" si="42">round(E503*F503,2)</f>
        <v>0</v>
      </c>
    </row>
    <row r="504">
      <c r="B504" s="57" t="s">
        <v>2390</v>
      </c>
      <c r="C504" s="58" t="s">
        <v>2391</v>
      </c>
      <c r="D504" s="59" t="s">
        <v>100</v>
      </c>
      <c r="E504" s="96">
        <v>15.0</v>
      </c>
      <c r="F504" s="97"/>
      <c r="G504" s="96">
        <f t="shared" si="42"/>
        <v>0</v>
      </c>
    </row>
    <row r="505">
      <c r="B505" s="57" t="s">
        <v>2392</v>
      </c>
      <c r="C505" s="58" t="s">
        <v>2393</v>
      </c>
      <c r="D505" s="59" t="s">
        <v>100</v>
      </c>
      <c r="E505" s="96">
        <v>1.0</v>
      </c>
      <c r="F505" s="97"/>
      <c r="G505" s="96">
        <f t="shared" si="42"/>
        <v>0</v>
      </c>
    </row>
    <row r="506">
      <c r="B506" s="46" t="s">
        <v>2394</v>
      </c>
      <c r="C506" s="47" t="s">
        <v>1780</v>
      </c>
      <c r="D506" s="48"/>
      <c r="E506" s="62"/>
      <c r="F506" s="62"/>
      <c r="G506" s="94">
        <f>G507+G512</f>
        <v>0</v>
      </c>
    </row>
    <row r="507">
      <c r="B507" s="52" t="s">
        <v>2395</v>
      </c>
      <c r="C507" s="53" t="s">
        <v>2396</v>
      </c>
      <c r="D507" s="54"/>
      <c r="E507" s="62"/>
      <c r="F507" s="62"/>
      <c r="G507" s="95">
        <f>SUM(G508:G511)</f>
        <v>0</v>
      </c>
    </row>
    <row r="508">
      <c r="B508" s="57" t="s">
        <v>2397</v>
      </c>
      <c r="C508" s="58" t="s">
        <v>2398</v>
      </c>
      <c r="D508" s="59" t="s">
        <v>100</v>
      </c>
      <c r="E508" s="96">
        <v>1.0</v>
      </c>
      <c r="F508" s="97"/>
      <c r="G508" s="96">
        <f t="shared" ref="G508:G511" si="43">round(E508*F508,2)</f>
        <v>0</v>
      </c>
    </row>
    <row r="509">
      <c r="B509" s="57" t="s">
        <v>2399</v>
      </c>
      <c r="C509" s="58" t="s">
        <v>2400</v>
      </c>
      <c r="D509" s="59" t="s">
        <v>100</v>
      </c>
      <c r="E509" s="96">
        <v>1.0</v>
      </c>
      <c r="F509" s="97"/>
      <c r="G509" s="96">
        <f t="shared" si="43"/>
        <v>0</v>
      </c>
    </row>
    <row r="510">
      <c r="B510" s="57" t="s">
        <v>2401</v>
      </c>
      <c r="C510" s="58" t="s">
        <v>2402</v>
      </c>
      <c r="D510" s="59" t="s">
        <v>100</v>
      </c>
      <c r="E510" s="96">
        <v>1.0</v>
      </c>
      <c r="F510" s="97"/>
      <c r="G510" s="96">
        <f t="shared" si="43"/>
        <v>0</v>
      </c>
    </row>
    <row r="511">
      <c r="B511" s="57" t="s">
        <v>2403</v>
      </c>
      <c r="C511" s="58" t="s">
        <v>2404</v>
      </c>
      <c r="D511" s="59" t="s">
        <v>100</v>
      </c>
      <c r="E511" s="96">
        <v>1.0</v>
      </c>
      <c r="F511" s="97"/>
      <c r="G511" s="96">
        <f t="shared" si="43"/>
        <v>0</v>
      </c>
    </row>
    <row r="512">
      <c r="B512" s="52" t="s">
        <v>2405</v>
      </c>
      <c r="C512" s="53" t="s">
        <v>2406</v>
      </c>
      <c r="D512" s="54"/>
      <c r="E512" s="62"/>
      <c r="F512" s="62"/>
      <c r="G512" s="95">
        <f>G513</f>
        <v>0</v>
      </c>
    </row>
    <row r="513">
      <c r="B513" s="57" t="s">
        <v>2407</v>
      </c>
      <c r="C513" s="58" t="s">
        <v>2408</v>
      </c>
      <c r="D513" s="59" t="s">
        <v>100</v>
      </c>
      <c r="E513" s="96">
        <v>1.0</v>
      </c>
      <c r="F513" s="97"/>
      <c r="G513" s="96">
        <f>round(E513*F513,2)</f>
        <v>0</v>
      </c>
    </row>
    <row r="514">
      <c r="B514" s="46" t="s">
        <v>2409</v>
      </c>
      <c r="C514" s="47" t="s">
        <v>1786</v>
      </c>
      <c r="D514" s="48"/>
      <c r="E514" s="62"/>
      <c r="F514" s="62"/>
      <c r="G514" s="94">
        <f>SUM(G515:G516)</f>
        <v>0</v>
      </c>
    </row>
    <row r="515">
      <c r="B515" s="57" t="s">
        <v>2410</v>
      </c>
      <c r="C515" s="58" t="s">
        <v>2411</v>
      </c>
      <c r="D515" s="59" t="s">
        <v>122</v>
      </c>
      <c r="E515" s="96">
        <v>4050.31</v>
      </c>
      <c r="F515" s="97"/>
      <c r="G515" s="96">
        <f t="shared" ref="G515:G516" si="44">round(E515*F515,2)</f>
        <v>0</v>
      </c>
    </row>
    <row r="516">
      <c r="B516" s="57" t="s">
        <v>2412</v>
      </c>
      <c r="C516" s="58" t="s">
        <v>2413</v>
      </c>
      <c r="D516" s="59" t="s">
        <v>122</v>
      </c>
      <c r="E516" s="96">
        <v>4050.31</v>
      </c>
      <c r="F516" s="97"/>
      <c r="G516" s="96">
        <f t="shared" si="44"/>
        <v>0</v>
      </c>
    </row>
    <row r="517">
      <c r="B517" s="40" t="s">
        <v>2414</v>
      </c>
      <c r="C517" s="41" t="s">
        <v>2415</v>
      </c>
      <c r="D517" s="42"/>
      <c r="E517" s="62"/>
      <c r="F517" s="62"/>
      <c r="G517" s="93">
        <f>G518+G522+G527+G535+G566+G577+G584+G587+G590</f>
        <v>0</v>
      </c>
    </row>
    <row r="518">
      <c r="B518" s="46" t="s">
        <v>2416</v>
      </c>
      <c r="C518" s="47" t="s">
        <v>2417</v>
      </c>
      <c r="D518" s="48"/>
      <c r="E518" s="62"/>
      <c r="F518" s="62"/>
      <c r="G518" s="94">
        <f>SUM(G519:G521)</f>
        <v>0</v>
      </c>
    </row>
    <row r="519">
      <c r="B519" s="57" t="s">
        <v>2418</v>
      </c>
      <c r="C519" s="58" t="s">
        <v>2419</v>
      </c>
      <c r="D519" s="59" t="s">
        <v>1615</v>
      </c>
      <c r="E519" s="96">
        <v>15.0</v>
      </c>
      <c r="F519" s="97"/>
      <c r="G519" s="96">
        <f t="shared" ref="G519:G521" si="45">round(E519*F519,2)</f>
        <v>0</v>
      </c>
    </row>
    <row r="520">
      <c r="B520" s="57" t="s">
        <v>2420</v>
      </c>
      <c r="C520" s="58" t="s">
        <v>2421</v>
      </c>
      <c r="D520" s="59" t="s">
        <v>1615</v>
      </c>
      <c r="E520" s="96">
        <v>28.0</v>
      </c>
      <c r="F520" s="97"/>
      <c r="G520" s="96">
        <f t="shared" si="45"/>
        <v>0</v>
      </c>
    </row>
    <row r="521">
      <c r="B521" s="57" t="s">
        <v>2422</v>
      </c>
      <c r="C521" s="58" t="s">
        <v>2423</v>
      </c>
      <c r="D521" s="59" t="s">
        <v>1615</v>
      </c>
      <c r="E521" s="96">
        <v>31.0</v>
      </c>
      <c r="F521" s="97"/>
      <c r="G521" s="96">
        <f t="shared" si="45"/>
        <v>0</v>
      </c>
    </row>
    <row r="522">
      <c r="B522" s="46" t="s">
        <v>2424</v>
      </c>
      <c r="C522" s="47" t="s">
        <v>1623</v>
      </c>
      <c r="D522" s="48"/>
      <c r="E522" s="62"/>
      <c r="F522" s="62"/>
      <c r="G522" s="94">
        <f>SUM(G523:G526)</f>
        <v>0</v>
      </c>
    </row>
    <row r="523">
      <c r="B523" s="57" t="s">
        <v>2425</v>
      </c>
      <c r="C523" s="58" t="s">
        <v>1625</v>
      </c>
      <c r="D523" s="59" t="s">
        <v>122</v>
      </c>
      <c r="E523" s="96">
        <v>54.47</v>
      </c>
      <c r="F523" s="97"/>
      <c r="G523" s="96">
        <f t="shared" ref="G523:G526" si="46">round(E523*F523,2)</f>
        <v>0</v>
      </c>
    </row>
    <row r="524">
      <c r="B524" s="57" t="s">
        <v>2426</v>
      </c>
      <c r="C524" s="58" t="s">
        <v>1627</v>
      </c>
      <c r="D524" s="59" t="s">
        <v>122</v>
      </c>
      <c r="E524" s="96">
        <v>92.26</v>
      </c>
      <c r="F524" s="97"/>
      <c r="G524" s="96">
        <f t="shared" si="46"/>
        <v>0</v>
      </c>
    </row>
    <row r="525">
      <c r="B525" s="57" t="s">
        <v>2427</v>
      </c>
      <c r="C525" s="58" t="s">
        <v>1629</v>
      </c>
      <c r="D525" s="59" t="s">
        <v>122</v>
      </c>
      <c r="E525" s="96">
        <v>10.23</v>
      </c>
      <c r="F525" s="97"/>
      <c r="G525" s="96">
        <f t="shared" si="46"/>
        <v>0</v>
      </c>
    </row>
    <row r="526">
      <c r="B526" s="57" t="s">
        <v>2428</v>
      </c>
      <c r="C526" s="58" t="s">
        <v>1631</v>
      </c>
      <c r="D526" s="59" t="s">
        <v>122</v>
      </c>
      <c r="E526" s="96">
        <v>15.55</v>
      </c>
      <c r="F526" s="97"/>
      <c r="G526" s="96">
        <f t="shared" si="46"/>
        <v>0</v>
      </c>
    </row>
    <row r="527">
      <c r="B527" s="46" t="s">
        <v>2429</v>
      </c>
      <c r="C527" s="47" t="s">
        <v>1635</v>
      </c>
      <c r="D527" s="48"/>
      <c r="E527" s="62"/>
      <c r="F527" s="62"/>
      <c r="G527" s="94">
        <f>SUM(G528:G534)</f>
        <v>0</v>
      </c>
    </row>
    <row r="528">
      <c r="B528" s="57" t="s">
        <v>2430</v>
      </c>
      <c r="C528" s="58" t="s">
        <v>1625</v>
      </c>
      <c r="D528" s="59" t="s">
        <v>122</v>
      </c>
      <c r="E528" s="96">
        <v>48.77</v>
      </c>
      <c r="F528" s="97"/>
      <c r="G528" s="96">
        <f t="shared" ref="G528:G534" si="47">round(E528*F528,2)</f>
        <v>0</v>
      </c>
    </row>
    <row r="529">
      <c r="B529" s="57" t="s">
        <v>2431</v>
      </c>
      <c r="C529" s="58" t="s">
        <v>1627</v>
      </c>
      <c r="D529" s="59" t="s">
        <v>122</v>
      </c>
      <c r="E529" s="96">
        <v>149.23</v>
      </c>
      <c r="F529" s="97"/>
      <c r="G529" s="96">
        <f t="shared" si="47"/>
        <v>0</v>
      </c>
    </row>
    <row r="530">
      <c r="B530" s="57" t="s">
        <v>2432</v>
      </c>
      <c r="C530" s="58" t="s">
        <v>1629</v>
      </c>
      <c r="D530" s="59" t="s">
        <v>122</v>
      </c>
      <c r="E530" s="96">
        <v>90.57</v>
      </c>
      <c r="F530" s="97"/>
      <c r="G530" s="96">
        <f t="shared" si="47"/>
        <v>0</v>
      </c>
    </row>
    <row r="531">
      <c r="B531" s="57" t="s">
        <v>2433</v>
      </c>
      <c r="C531" s="58" t="s">
        <v>1631</v>
      </c>
      <c r="D531" s="59" t="s">
        <v>122</v>
      </c>
      <c r="E531" s="96">
        <v>3.62</v>
      </c>
      <c r="F531" s="97"/>
      <c r="G531" s="96">
        <f t="shared" si="47"/>
        <v>0</v>
      </c>
    </row>
    <row r="532">
      <c r="B532" s="57" t="s">
        <v>2434</v>
      </c>
      <c r="C532" s="58" t="s">
        <v>1633</v>
      </c>
      <c r="D532" s="59" t="s">
        <v>122</v>
      </c>
      <c r="E532" s="96">
        <v>378.9</v>
      </c>
      <c r="F532" s="97"/>
      <c r="G532" s="96">
        <f t="shared" si="47"/>
        <v>0</v>
      </c>
    </row>
    <row r="533">
      <c r="B533" s="57" t="s">
        <v>2435</v>
      </c>
      <c r="C533" s="58" t="s">
        <v>1642</v>
      </c>
      <c r="D533" s="59" t="s">
        <v>122</v>
      </c>
      <c r="E533" s="96">
        <v>73.08</v>
      </c>
      <c r="F533" s="97"/>
      <c r="G533" s="96">
        <f t="shared" si="47"/>
        <v>0</v>
      </c>
    </row>
    <row r="534">
      <c r="B534" s="57" t="s">
        <v>2436</v>
      </c>
      <c r="C534" s="58" t="s">
        <v>1644</v>
      </c>
      <c r="D534" s="59" t="s">
        <v>122</v>
      </c>
      <c r="E534" s="96">
        <v>18.0</v>
      </c>
      <c r="F534" s="97"/>
      <c r="G534" s="96">
        <f t="shared" si="47"/>
        <v>0</v>
      </c>
    </row>
    <row r="535">
      <c r="B535" s="46" t="s">
        <v>2437</v>
      </c>
      <c r="C535" s="47" t="s">
        <v>2438</v>
      </c>
      <c r="D535" s="48"/>
      <c r="E535" s="62"/>
      <c r="F535" s="62"/>
      <c r="G535" s="94">
        <f>SUM(G536:G565)</f>
        <v>0</v>
      </c>
    </row>
    <row r="536">
      <c r="B536" s="57" t="s">
        <v>2439</v>
      </c>
      <c r="C536" s="58" t="s">
        <v>1652</v>
      </c>
      <c r="D536" s="59" t="s">
        <v>107</v>
      </c>
      <c r="E536" s="96">
        <v>22.0</v>
      </c>
      <c r="F536" s="97"/>
      <c r="G536" s="96">
        <f t="shared" ref="G536:G565" si="48">round(E536*F536,2)</f>
        <v>0</v>
      </c>
    </row>
    <row r="537">
      <c r="B537" s="57" t="s">
        <v>2440</v>
      </c>
      <c r="C537" s="58" t="s">
        <v>1654</v>
      </c>
      <c r="D537" s="59" t="s">
        <v>107</v>
      </c>
      <c r="E537" s="96">
        <v>8.0</v>
      </c>
      <c r="F537" s="97"/>
      <c r="G537" s="96">
        <f t="shared" si="48"/>
        <v>0</v>
      </c>
    </row>
    <row r="538">
      <c r="B538" s="57" t="s">
        <v>2441</v>
      </c>
      <c r="C538" s="58" t="s">
        <v>1656</v>
      </c>
      <c r="D538" s="59" t="s">
        <v>107</v>
      </c>
      <c r="E538" s="96">
        <v>18.0</v>
      </c>
      <c r="F538" s="97"/>
      <c r="G538" s="96">
        <f t="shared" si="48"/>
        <v>0</v>
      </c>
    </row>
    <row r="539">
      <c r="B539" s="57" t="s">
        <v>2442</v>
      </c>
      <c r="C539" s="58" t="s">
        <v>2443</v>
      </c>
      <c r="D539" s="59" t="s">
        <v>107</v>
      </c>
      <c r="E539" s="96">
        <v>9.0</v>
      </c>
      <c r="F539" s="97"/>
      <c r="G539" s="96">
        <f t="shared" si="48"/>
        <v>0</v>
      </c>
    </row>
    <row r="540">
      <c r="B540" s="57" t="s">
        <v>2444</v>
      </c>
      <c r="C540" s="58" t="s">
        <v>1826</v>
      </c>
      <c r="D540" s="59" t="s">
        <v>107</v>
      </c>
      <c r="E540" s="96">
        <v>12.0</v>
      </c>
      <c r="F540" s="97"/>
      <c r="G540" s="96">
        <f t="shared" si="48"/>
        <v>0</v>
      </c>
    </row>
    <row r="541">
      <c r="B541" s="57" t="s">
        <v>2445</v>
      </c>
      <c r="C541" s="58" t="s">
        <v>2446</v>
      </c>
      <c r="D541" s="59" t="s">
        <v>107</v>
      </c>
      <c r="E541" s="96">
        <v>6.0</v>
      </c>
      <c r="F541" s="97"/>
      <c r="G541" s="96">
        <f t="shared" si="48"/>
        <v>0</v>
      </c>
    </row>
    <row r="542">
      <c r="B542" s="57" t="s">
        <v>2447</v>
      </c>
      <c r="C542" s="58" t="s">
        <v>1664</v>
      </c>
      <c r="D542" s="59" t="s">
        <v>107</v>
      </c>
      <c r="E542" s="96">
        <v>4.0</v>
      </c>
      <c r="F542" s="97"/>
      <c r="G542" s="96">
        <f t="shared" si="48"/>
        <v>0</v>
      </c>
    </row>
    <row r="543">
      <c r="B543" s="57" t="s">
        <v>2448</v>
      </c>
      <c r="C543" s="58" t="s">
        <v>1670</v>
      </c>
      <c r="D543" s="59" t="s">
        <v>107</v>
      </c>
      <c r="E543" s="96">
        <v>12.0</v>
      </c>
      <c r="F543" s="97"/>
      <c r="G543" s="96">
        <f t="shared" si="48"/>
        <v>0</v>
      </c>
    </row>
    <row r="544">
      <c r="B544" s="57" t="s">
        <v>2449</v>
      </c>
      <c r="C544" s="58" t="s">
        <v>1672</v>
      </c>
      <c r="D544" s="59" t="s">
        <v>107</v>
      </c>
      <c r="E544" s="96">
        <v>15.0</v>
      </c>
      <c r="F544" s="97"/>
      <c r="G544" s="96">
        <f t="shared" si="48"/>
        <v>0</v>
      </c>
    </row>
    <row r="545">
      <c r="B545" s="57" t="s">
        <v>2450</v>
      </c>
      <c r="C545" s="58" t="s">
        <v>1674</v>
      </c>
      <c r="D545" s="59" t="s">
        <v>107</v>
      </c>
      <c r="E545" s="96">
        <v>12.0</v>
      </c>
      <c r="F545" s="97"/>
      <c r="G545" s="96">
        <f t="shared" si="48"/>
        <v>0</v>
      </c>
    </row>
    <row r="546">
      <c r="B546" s="57" t="s">
        <v>2451</v>
      </c>
      <c r="C546" s="58" t="s">
        <v>2452</v>
      </c>
      <c r="D546" s="59" t="s">
        <v>107</v>
      </c>
      <c r="E546" s="96">
        <v>9.0</v>
      </c>
      <c r="F546" s="97"/>
      <c r="G546" s="96">
        <f t="shared" si="48"/>
        <v>0</v>
      </c>
    </row>
    <row r="547">
      <c r="B547" s="57" t="s">
        <v>2453</v>
      </c>
      <c r="C547" s="58" t="s">
        <v>1678</v>
      </c>
      <c r="D547" s="59" t="s">
        <v>107</v>
      </c>
      <c r="E547" s="96">
        <v>15.0</v>
      </c>
      <c r="F547" s="97"/>
      <c r="G547" s="96">
        <f t="shared" si="48"/>
        <v>0</v>
      </c>
    </row>
    <row r="548">
      <c r="B548" s="57" t="s">
        <v>2454</v>
      </c>
      <c r="C548" s="58" t="s">
        <v>1680</v>
      </c>
      <c r="D548" s="59" t="s">
        <v>107</v>
      </c>
      <c r="E548" s="96">
        <v>4.0</v>
      </c>
      <c r="F548" s="97"/>
      <c r="G548" s="96">
        <f t="shared" si="48"/>
        <v>0</v>
      </c>
    </row>
    <row r="549">
      <c r="B549" s="57" t="s">
        <v>2455</v>
      </c>
      <c r="C549" s="58" t="s">
        <v>1682</v>
      </c>
      <c r="D549" s="59" t="s">
        <v>107</v>
      </c>
      <c r="E549" s="96">
        <v>3.0</v>
      </c>
      <c r="F549" s="97"/>
      <c r="G549" s="96">
        <f t="shared" si="48"/>
        <v>0</v>
      </c>
    </row>
    <row r="550">
      <c r="B550" s="57" t="s">
        <v>2456</v>
      </c>
      <c r="C550" s="58" t="s">
        <v>1688</v>
      </c>
      <c r="D550" s="59" t="s">
        <v>107</v>
      </c>
      <c r="E550" s="96">
        <v>18.0</v>
      </c>
      <c r="F550" s="97"/>
      <c r="G550" s="96">
        <f t="shared" si="48"/>
        <v>0</v>
      </c>
    </row>
    <row r="551">
      <c r="B551" s="57" t="s">
        <v>2457</v>
      </c>
      <c r="C551" s="58" t="s">
        <v>1690</v>
      </c>
      <c r="D551" s="59" t="s">
        <v>107</v>
      </c>
      <c r="E551" s="96">
        <v>13.0</v>
      </c>
      <c r="F551" s="97"/>
      <c r="G551" s="96">
        <f t="shared" si="48"/>
        <v>0</v>
      </c>
    </row>
    <row r="552">
      <c r="B552" s="57" t="s">
        <v>2458</v>
      </c>
      <c r="C552" s="58" t="s">
        <v>1692</v>
      </c>
      <c r="D552" s="59" t="s">
        <v>107</v>
      </c>
      <c r="E552" s="96">
        <v>4.0</v>
      </c>
      <c r="F552" s="97"/>
      <c r="G552" s="96">
        <f t="shared" si="48"/>
        <v>0</v>
      </c>
    </row>
    <row r="553">
      <c r="B553" s="57" t="s">
        <v>2459</v>
      </c>
      <c r="C553" s="58" t="s">
        <v>1694</v>
      </c>
      <c r="D553" s="59" t="s">
        <v>107</v>
      </c>
      <c r="E553" s="96">
        <v>7.0</v>
      </c>
      <c r="F553" s="97"/>
      <c r="G553" s="96">
        <f t="shared" si="48"/>
        <v>0</v>
      </c>
    </row>
    <row r="554">
      <c r="B554" s="57" t="s">
        <v>2460</v>
      </c>
      <c r="C554" s="58" t="s">
        <v>1698</v>
      </c>
      <c r="D554" s="59" t="s">
        <v>107</v>
      </c>
      <c r="E554" s="96">
        <v>5.0</v>
      </c>
      <c r="F554" s="97"/>
      <c r="G554" s="96">
        <f t="shared" si="48"/>
        <v>0</v>
      </c>
    </row>
    <row r="555">
      <c r="B555" s="57" t="s">
        <v>2461</v>
      </c>
      <c r="C555" s="58" t="s">
        <v>1700</v>
      </c>
      <c r="D555" s="59" t="s">
        <v>107</v>
      </c>
      <c r="E555" s="96">
        <v>4.0</v>
      </c>
      <c r="F555" s="97"/>
      <c r="G555" s="96">
        <f t="shared" si="48"/>
        <v>0</v>
      </c>
    </row>
    <row r="556">
      <c r="B556" s="57" t="s">
        <v>2462</v>
      </c>
      <c r="C556" s="58" t="s">
        <v>1702</v>
      </c>
      <c r="D556" s="59" t="s">
        <v>107</v>
      </c>
      <c r="E556" s="96">
        <v>9.0</v>
      </c>
      <c r="F556" s="97"/>
      <c r="G556" s="96">
        <f t="shared" si="48"/>
        <v>0</v>
      </c>
    </row>
    <row r="557">
      <c r="B557" s="57" t="s">
        <v>2463</v>
      </c>
      <c r="C557" s="58" t="s">
        <v>1704</v>
      </c>
      <c r="D557" s="59" t="s">
        <v>107</v>
      </c>
      <c r="E557" s="96">
        <v>12.0</v>
      </c>
      <c r="F557" s="97"/>
      <c r="G557" s="96">
        <f t="shared" si="48"/>
        <v>0</v>
      </c>
    </row>
    <row r="558">
      <c r="B558" s="57" t="s">
        <v>2464</v>
      </c>
      <c r="C558" s="58" t="s">
        <v>1706</v>
      </c>
      <c r="D558" s="59" t="s">
        <v>107</v>
      </c>
      <c r="E558" s="96">
        <v>21.0</v>
      </c>
      <c r="F558" s="97"/>
      <c r="G558" s="96">
        <f t="shared" si="48"/>
        <v>0</v>
      </c>
    </row>
    <row r="559">
      <c r="B559" s="57" t="s">
        <v>2465</v>
      </c>
      <c r="C559" s="58" t="s">
        <v>1708</v>
      </c>
      <c r="D559" s="59" t="s">
        <v>107</v>
      </c>
      <c r="E559" s="96">
        <v>4.0</v>
      </c>
      <c r="F559" s="97"/>
      <c r="G559" s="96">
        <f t="shared" si="48"/>
        <v>0</v>
      </c>
    </row>
    <row r="560">
      <c r="B560" s="57" t="s">
        <v>2466</v>
      </c>
      <c r="C560" s="58" t="s">
        <v>1710</v>
      </c>
      <c r="D560" s="59" t="s">
        <v>107</v>
      </c>
      <c r="E560" s="96">
        <v>1.0</v>
      </c>
      <c r="F560" s="97"/>
      <c r="G560" s="96">
        <f t="shared" si="48"/>
        <v>0</v>
      </c>
    </row>
    <row r="561">
      <c r="B561" s="57" t="s">
        <v>2467</v>
      </c>
      <c r="C561" s="58" t="s">
        <v>1714</v>
      </c>
      <c r="D561" s="59" t="s">
        <v>107</v>
      </c>
      <c r="E561" s="96">
        <v>2.0</v>
      </c>
      <c r="F561" s="97"/>
      <c r="G561" s="96">
        <f t="shared" si="48"/>
        <v>0</v>
      </c>
    </row>
    <row r="562">
      <c r="B562" s="57" t="s">
        <v>2468</v>
      </c>
      <c r="C562" s="58" t="s">
        <v>1716</v>
      </c>
      <c r="D562" s="59" t="s">
        <v>107</v>
      </c>
      <c r="E562" s="96">
        <v>8.0</v>
      </c>
      <c r="F562" s="97"/>
      <c r="G562" s="96">
        <f t="shared" si="48"/>
        <v>0</v>
      </c>
    </row>
    <row r="563">
      <c r="B563" s="57" t="s">
        <v>2469</v>
      </c>
      <c r="C563" s="58" t="s">
        <v>1718</v>
      </c>
      <c r="D563" s="59" t="s">
        <v>107</v>
      </c>
      <c r="E563" s="96">
        <v>2.0</v>
      </c>
      <c r="F563" s="97"/>
      <c r="G563" s="96">
        <f t="shared" si="48"/>
        <v>0</v>
      </c>
    </row>
    <row r="564">
      <c r="B564" s="57" t="s">
        <v>2470</v>
      </c>
      <c r="C564" s="58" t="s">
        <v>1722</v>
      </c>
      <c r="D564" s="59" t="s">
        <v>107</v>
      </c>
      <c r="E564" s="96">
        <v>8.0</v>
      </c>
      <c r="F564" s="97"/>
      <c r="G564" s="96">
        <f t="shared" si="48"/>
        <v>0</v>
      </c>
    </row>
    <row r="565">
      <c r="B565" s="57" t="s">
        <v>2471</v>
      </c>
      <c r="C565" s="58" t="s">
        <v>1724</v>
      </c>
      <c r="D565" s="59" t="s">
        <v>107</v>
      </c>
      <c r="E565" s="96">
        <v>2.0</v>
      </c>
      <c r="F565" s="97"/>
      <c r="G565" s="96">
        <f t="shared" si="48"/>
        <v>0</v>
      </c>
    </row>
    <row r="566">
      <c r="B566" s="46" t="s">
        <v>2472</v>
      </c>
      <c r="C566" s="47" t="s">
        <v>1738</v>
      </c>
      <c r="D566" s="48"/>
      <c r="E566" s="62"/>
      <c r="F566" s="62"/>
      <c r="G566" s="94">
        <f>SUM(G567:G576)</f>
        <v>0</v>
      </c>
    </row>
    <row r="567">
      <c r="B567" s="57" t="s">
        <v>2473</v>
      </c>
      <c r="C567" s="58" t="s">
        <v>1740</v>
      </c>
      <c r="D567" s="59" t="s">
        <v>100</v>
      </c>
      <c r="E567" s="96">
        <v>12.0</v>
      </c>
      <c r="F567" s="97"/>
      <c r="G567" s="96">
        <f t="shared" ref="G567:G576" si="49">round(E567*F567,2)</f>
        <v>0</v>
      </c>
    </row>
    <row r="568">
      <c r="B568" s="57" t="s">
        <v>2474</v>
      </c>
      <c r="C568" s="58" t="s">
        <v>1742</v>
      </c>
      <c r="D568" s="59" t="s">
        <v>100</v>
      </c>
      <c r="E568" s="96">
        <v>16.0</v>
      </c>
      <c r="F568" s="97"/>
      <c r="G568" s="96">
        <f t="shared" si="49"/>
        <v>0</v>
      </c>
    </row>
    <row r="569">
      <c r="B569" s="57" t="s">
        <v>2475</v>
      </c>
      <c r="C569" s="58" t="s">
        <v>1744</v>
      </c>
      <c r="D569" s="59" t="s">
        <v>100</v>
      </c>
      <c r="E569" s="96">
        <v>4.0</v>
      </c>
      <c r="F569" s="97"/>
      <c r="G569" s="96">
        <f t="shared" si="49"/>
        <v>0</v>
      </c>
    </row>
    <row r="570">
      <c r="B570" s="57" t="s">
        <v>2476</v>
      </c>
      <c r="C570" s="58" t="s">
        <v>1746</v>
      </c>
      <c r="D570" s="59" t="s">
        <v>100</v>
      </c>
      <c r="E570" s="96">
        <v>2.0</v>
      </c>
      <c r="F570" s="97"/>
      <c r="G570" s="96">
        <f t="shared" si="49"/>
        <v>0</v>
      </c>
    </row>
    <row r="571">
      <c r="B571" s="57" t="s">
        <v>2477</v>
      </c>
      <c r="C571" s="58" t="s">
        <v>1748</v>
      </c>
      <c r="D571" s="59" t="s">
        <v>100</v>
      </c>
      <c r="E571" s="96">
        <v>11.0</v>
      </c>
      <c r="F571" s="97"/>
      <c r="G571" s="96">
        <f t="shared" si="49"/>
        <v>0</v>
      </c>
    </row>
    <row r="572">
      <c r="B572" s="57" t="s">
        <v>2478</v>
      </c>
      <c r="C572" s="58" t="s">
        <v>1750</v>
      </c>
      <c r="D572" s="59" t="s">
        <v>100</v>
      </c>
      <c r="E572" s="96">
        <v>1.0</v>
      </c>
      <c r="F572" s="97"/>
      <c r="G572" s="96">
        <f t="shared" si="49"/>
        <v>0</v>
      </c>
    </row>
    <row r="573">
      <c r="B573" s="57" t="s">
        <v>2479</v>
      </c>
      <c r="C573" s="58" t="s">
        <v>1752</v>
      </c>
      <c r="D573" s="59" t="s">
        <v>100</v>
      </c>
      <c r="E573" s="96">
        <v>1.0</v>
      </c>
      <c r="F573" s="97"/>
      <c r="G573" s="96">
        <f t="shared" si="49"/>
        <v>0</v>
      </c>
    </row>
    <row r="574">
      <c r="B574" s="57" t="s">
        <v>2480</v>
      </c>
      <c r="C574" s="58" t="s">
        <v>1758</v>
      </c>
      <c r="D574" s="59" t="s">
        <v>100</v>
      </c>
      <c r="E574" s="96">
        <v>28.0</v>
      </c>
      <c r="F574" s="97"/>
      <c r="G574" s="96">
        <f t="shared" si="49"/>
        <v>0</v>
      </c>
    </row>
    <row r="575">
      <c r="B575" s="57" t="s">
        <v>2481</v>
      </c>
      <c r="C575" s="58" t="s">
        <v>1760</v>
      </c>
      <c r="D575" s="59" t="s">
        <v>100</v>
      </c>
      <c r="E575" s="96">
        <v>4.0</v>
      </c>
      <c r="F575" s="97"/>
      <c r="G575" s="96">
        <f t="shared" si="49"/>
        <v>0</v>
      </c>
    </row>
    <row r="576">
      <c r="B576" s="57" t="s">
        <v>2482</v>
      </c>
      <c r="C576" s="58" t="s">
        <v>1762</v>
      </c>
      <c r="D576" s="59" t="s">
        <v>100</v>
      </c>
      <c r="E576" s="96">
        <v>13.0</v>
      </c>
      <c r="F576" s="97"/>
      <c r="G576" s="96">
        <f t="shared" si="49"/>
        <v>0</v>
      </c>
    </row>
    <row r="577">
      <c r="B577" s="46" t="s">
        <v>2483</v>
      </c>
      <c r="C577" s="47" t="s">
        <v>1764</v>
      </c>
      <c r="D577" s="48"/>
      <c r="E577" s="62"/>
      <c r="F577" s="62"/>
      <c r="G577" s="94">
        <f>SUM(G578:G583)</f>
        <v>0</v>
      </c>
    </row>
    <row r="578">
      <c r="B578" s="57" t="s">
        <v>2484</v>
      </c>
      <c r="C578" s="58" t="s">
        <v>1766</v>
      </c>
      <c r="D578" s="59" t="s">
        <v>100</v>
      </c>
      <c r="E578" s="96">
        <v>65.0</v>
      </c>
      <c r="F578" s="97"/>
      <c r="G578" s="96">
        <f t="shared" ref="G578:G583" si="50">round(E578*F578,2)</f>
        <v>0</v>
      </c>
    </row>
    <row r="579">
      <c r="B579" s="57" t="s">
        <v>2485</v>
      </c>
      <c r="C579" s="58" t="s">
        <v>1768</v>
      </c>
      <c r="D579" s="59" t="s">
        <v>100</v>
      </c>
      <c r="E579" s="96">
        <v>32.0</v>
      </c>
      <c r="F579" s="97"/>
      <c r="G579" s="96">
        <f t="shared" si="50"/>
        <v>0</v>
      </c>
    </row>
    <row r="580">
      <c r="B580" s="57" t="s">
        <v>2486</v>
      </c>
      <c r="C580" s="58" t="s">
        <v>1770</v>
      </c>
      <c r="D580" s="59" t="s">
        <v>100</v>
      </c>
      <c r="E580" s="96">
        <v>19.0</v>
      </c>
      <c r="F580" s="97"/>
      <c r="G580" s="96">
        <f t="shared" si="50"/>
        <v>0</v>
      </c>
    </row>
    <row r="581">
      <c r="B581" s="57" t="s">
        <v>2487</v>
      </c>
      <c r="C581" s="58" t="s">
        <v>1772</v>
      </c>
      <c r="D581" s="59" t="s">
        <v>100</v>
      </c>
      <c r="E581" s="96">
        <v>21.0</v>
      </c>
      <c r="F581" s="97"/>
      <c r="G581" s="96">
        <f t="shared" si="50"/>
        <v>0</v>
      </c>
    </row>
    <row r="582">
      <c r="B582" s="57" t="s">
        <v>2488</v>
      </c>
      <c r="C582" s="58" t="s">
        <v>1776</v>
      </c>
      <c r="D582" s="59" t="s">
        <v>100</v>
      </c>
      <c r="E582" s="96">
        <v>8.0</v>
      </c>
      <c r="F582" s="97"/>
      <c r="G582" s="96">
        <f t="shared" si="50"/>
        <v>0</v>
      </c>
    </row>
    <row r="583">
      <c r="B583" s="57" t="s">
        <v>2489</v>
      </c>
      <c r="C583" s="58" t="s">
        <v>1910</v>
      </c>
      <c r="D583" s="59" t="s">
        <v>100</v>
      </c>
      <c r="E583" s="96">
        <v>4.0</v>
      </c>
      <c r="F583" s="97"/>
      <c r="G583" s="96">
        <f t="shared" si="50"/>
        <v>0</v>
      </c>
    </row>
    <row r="584">
      <c r="B584" s="46" t="s">
        <v>2490</v>
      </c>
      <c r="C584" s="47" t="s">
        <v>1780</v>
      </c>
      <c r="D584" s="48"/>
      <c r="E584" s="62"/>
      <c r="F584" s="62"/>
      <c r="G584" s="94">
        <f>SUM(G585:G586)</f>
        <v>0</v>
      </c>
    </row>
    <row r="585">
      <c r="B585" s="57" t="s">
        <v>2491</v>
      </c>
      <c r="C585" s="58" t="s">
        <v>2492</v>
      </c>
      <c r="D585" s="59" t="s">
        <v>100</v>
      </c>
      <c r="E585" s="96">
        <v>1.0</v>
      </c>
      <c r="F585" s="97"/>
      <c r="G585" s="96">
        <f t="shared" ref="G585:G586" si="51">round(E585*F585,2)</f>
        <v>0</v>
      </c>
    </row>
    <row r="586">
      <c r="B586" s="57" t="s">
        <v>2493</v>
      </c>
      <c r="C586" s="58" t="s">
        <v>2494</v>
      </c>
      <c r="D586" s="59" t="s">
        <v>100</v>
      </c>
      <c r="E586" s="96">
        <v>1.0</v>
      </c>
      <c r="F586" s="97"/>
      <c r="G586" s="96">
        <f t="shared" si="51"/>
        <v>0</v>
      </c>
    </row>
    <row r="587">
      <c r="B587" s="46" t="s">
        <v>2495</v>
      </c>
      <c r="C587" s="47" t="s">
        <v>1786</v>
      </c>
      <c r="D587" s="48"/>
      <c r="E587" s="62"/>
      <c r="F587" s="62"/>
      <c r="G587" s="94">
        <f>SUM(G588:G589)</f>
        <v>0</v>
      </c>
    </row>
    <row r="588">
      <c r="B588" s="57" t="s">
        <v>2496</v>
      </c>
      <c r="C588" s="58" t="s">
        <v>2497</v>
      </c>
      <c r="D588" s="59" t="s">
        <v>122</v>
      </c>
      <c r="E588" s="96">
        <v>907.21</v>
      </c>
      <c r="F588" s="97"/>
      <c r="G588" s="96">
        <f t="shared" ref="G588:G589" si="52">round(E588*F588,2)</f>
        <v>0</v>
      </c>
    </row>
    <row r="589">
      <c r="B589" s="57" t="s">
        <v>2498</v>
      </c>
      <c r="C589" s="58" t="s">
        <v>2499</v>
      </c>
      <c r="D589" s="59" t="s">
        <v>122</v>
      </c>
      <c r="E589" s="96">
        <v>907.21</v>
      </c>
      <c r="F589" s="97"/>
      <c r="G589" s="96">
        <f t="shared" si="52"/>
        <v>0</v>
      </c>
    </row>
    <row r="590">
      <c r="B590" s="46" t="s">
        <v>2500</v>
      </c>
      <c r="C590" s="47" t="s">
        <v>1792</v>
      </c>
      <c r="D590" s="48"/>
      <c r="E590" s="62"/>
      <c r="F590" s="62"/>
      <c r="G590" s="94">
        <f>SUM(G591:G592)</f>
        <v>0</v>
      </c>
    </row>
    <row r="591">
      <c r="B591" s="57" t="s">
        <v>2501</v>
      </c>
      <c r="C591" s="58" t="s">
        <v>2502</v>
      </c>
      <c r="D591" s="59" t="s">
        <v>122</v>
      </c>
      <c r="E591" s="96">
        <v>816.13</v>
      </c>
      <c r="F591" s="97"/>
      <c r="G591" s="96">
        <f t="shared" ref="G591:G592" si="53">round(E591*F591,2)</f>
        <v>0</v>
      </c>
    </row>
    <row r="592">
      <c r="B592" s="57" t="s">
        <v>2503</v>
      </c>
      <c r="C592" s="58" t="s">
        <v>2504</v>
      </c>
      <c r="D592" s="59" t="s">
        <v>122</v>
      </c>
      <c r="E592" s="96">
        <v>91.08</v>
      </c>
      <c r="F592" s="97"/>
      <c r="G592" s="96">
        <f t="shared" si="53"/>
        <v>0</v>
      </c>
    </row>
    <row r="593">
      <c r="B593" s="40" t="s">
        <v>2505</v>
      </c>
      <c r="C593" s="41" t="s">
        <v>2506</v>
      </c>
      <c r="D593" s="42"/>
      <c r="E593" s="62"/>
      <c r="F593" s="62"/>
      <c r="G593" s="93">
        <f>G594+G597+G604</f>
        <v>0</v>
      </c>
    </row>
    <row r="594">
      <c r="B594" s="46" t="s">
        <v>2507</v>
      </c>
      <c r="C594" s="47" t="s">
        <v>2278</v>
      </c>
      <c r="D594" s="48"/>
      <c r="E594" s="62"/>
      <c r="F594" s="62"/>
      <c r="G594" s="94">
        <f>SUM(G595:G596)</f>
        <v>0</v>
      </c>
    </row>
    <row r="595">
      <c r="B595" s="57" t="s">
        <v>2508</v>
      </c>
      <c r="C595" s="58" t="s">
        <v>2509</v>
      </c>
      <c r="D595" s="59" t="s">
        <v>122</v>
      </c>
      <c r="E595" s="96">
        <v>449.39</v>
      </c>
      <c r="F595" s="97"/>
      <c r="G595" s="96">
        <f t="shared" ref="G595:G596" si="54">round(E595*F595,2)</f>
        <v>0</v>
      </c>
    </row>
    <row r="596">
      <c r="B596" s="57" t="s">
        <v>2510</v>
      </c>
      <c r="C596" s="58" t="s">
        <v>2511</v>
      </c>
      <c r="D596" s="59" t="s">
        <v>122</v>
      </c>
      <c r="E596" s="96">
        <v>113.8</v>
      </c>
      <c r="F596" s="97"/>
      <c r="G596" s="96">
        <f t="shared" si="54"/>
        <v>0</v>
      </c>
    </row>
    <row r="597">
      <c r="B597" s="46" t="s">
        <v>2512</v>
      </c>
      <c r="C597" s="47" t="s">
        <v>2513</v>
      </c>
      <c r="D597" s="48"/>
      <c r="E597" s="62"/>
      <c r="F597" s="62"/>
      <c r="G597" s="94">
        <f>SUM(G598:G603)</f>
        <v>0</v>
      </c>
    </row>
    <row r="598">
      <c r="B598" s="57" t="s">
        <v>2514</v>
      </c>
      <c r="C598" s="58" t="s">
        <v>2303</v>
      </c>
      <c r="D598" s="59" t="s">
        <v>107</v>
      </c>
      <c r="E598" s="96">
        <v>25.0</v>
      </c>
      <c r="F598" s="97"/>
      <c r="G598" s="96">
        <f t="shared" ref="G598:G603" si="55">round(E598*F598,2)</f>
        <v>0</v>
      </c>
    </row>
    <row r="599">
      <c r="B599" s="57" t="s">
        <v>2515</v>
      </c>
      <c r="C599" s="58" t="s">
        <v>2310</v>
      </c>
      <c r="D599" s="59" t="s">
        <v>107</v>
      </c>
      <c r="E599" s="96">
        <v>42.0</v>
      </c>
      <c r="F599" s="97"/>
      <c r="G599" s="96">
        <f t="shared" si="55"/>
        <v>0</v>
      </c>
    </row>
    <row r="600">
      <c r="B600" s="57" t="s">
        <v>2516</v>
      </c>
      <c r="C600" s="58" t="s">
        <v>2325</v>
      </c>
      <c r="D600" s="59" t="s">
        <v>107</v>
      </c>
      <c r="E600" s="96">
        <v>25.0</v>
      </c>
      <c r="F600" s="97"/>
      <c r="G600" s="96">
        <f t="shared" si="55"/>
        <v>0</v>
      </c>
    </row>
    <row r="601">
      <c r="B601" s="57" t="s">
        <v>2517</v>
      </c>
      <c r="C601" s="58" t="s">
        <v>2329</v>
      </c>
      <c r="D601" s="59" t="s">
        <v>107</v>
      </c>
      <c r="E601" s="96">
        <v>20.0</v>
      </c>
      <c r="F601" s="97"/>
      <c r="G601" s="96">
        <f t="shared" si="55"/>
        <v>0</v>
      </c>
    </row>
    <row r="602">
      <c r="B602" s="57" t="s">
        <v>2518</v>
      </c>
      <c r="C602" s="58" t="s">
        <v>2519</v>
      </c>
      <c r="D602" s="59" t="s">
        <v>107</v>
      </c>
      <c r="E602" s="96">
        <v>54.0</v>
      </c>
      <c r="F602" s="97"/>
      <c r="G602" s="96">
        <f t="shared" si="55"/>
        <v>0</v>
      </c>
    </row>
    <row r="603">
      <c r="B603" s="57" t="s">
        <v>2520</v>
      </c>
      <c r="C603" s="58" t="s">
        <v>2521</v>
      </c>
      <c r="D603" s="59" t="s">
        <v>107</v>
      </c>
      <c r="E603" s="96">
        <v>29.0</v>
      </c>
      <c r="F603" s="97"/>
      <c r="G603" s="96">
        <f t="shared" si="55"/>
        <v>0</v>
      </c>
    </row>
    <row r="604">
      <c r="B604" s="46" t="s">
        <v>2522</v>
      </c>
      <c r="C604" s="47" t="s">
        <v>1764</v>
      </c>
      <c r="D604" s="48"/>
      <c r="E604" s="62"/>
      <c r="F604" s="62"/>
      <c r="G604" s="94">
        <f>SUM(G605:G607)</f>
        <v>0</v>
      </c>
    </row>
    <row r="605">
      <c r="B605" s="57" t="s">
        <v>2523</v>
      </c>
      <c r="C605" s="58" t="s">
        <v>2071</v>
      </c>
      <c r="D605" s="59" t="s">
        <v>100</v>
      </c>
      <c r="E605" s="96">
        <v>32.0</v>
      </c>
      <c r="F605" s="97"/>
      <c r="G605" s="96">
        <f t="shared" ref="G605:G607" si="56">round(E605*F605,2)</f>
        <v>0</v>
      </c>
    </row>
    <row r="606">
      <c r="B606" s="57" t="s">
        <v>2524</v>
      </c>
      <c r="C606" s="58" t="s">
        <v>2525</v>
      </c>
      <c r="D606" s="59" t="s">
        <v>100</v>
      </c>
      <c r="E606" s="96">
        <v>28.0</v>
      </c>
      <c r="F606" s="97"/>
      <c r="G606" s="96">
        <f t="shared" si="56"/>
        <v>0</v>
      </c>
    </row>
    <row r="607">
      <c r="B607" s="57" t="s">
        <v>2526</v>
      </c>
      <c r="C607" s="58" t="s">
        <v>2527</v>
      </c>
      <c r="D607" s="59" t="s">
        <v>122</v>
      </c>
      <c r="E607" s="96">
        <v>563.19</v>
      </c>
      <c r="F607" s="97"/>
      <c r="G607" s="96">
        <f t="shared" si="56"/>
        <v>0</v>
      </c>
    </row>
    <row r="608">
      <c r="B608" s="40" t="s">
        <v>2528</v>
      </c>
      <c r="C608" s="41" t="s">
        <v>2529</v>
      </c>
      <c r="D608" s="42"/>
      <c r="E608" s="62"/>
      <c r="F608" s="62"/>
      <c r="G608" s="93">
        <f>G609+G611+G614+G620+G624+G627</f>
        <v>0</v>
      </c>
    </row>
    <row r="609">
      <c r="B609" s="46" t="s">
        <v>2530</v>
      </c>
      <c r="C609" s="47" t="s">
        <v>2531</v>
      </c>
      <c r="D609" s="48"/>
      <c r="E609" s="62"/>
      <c r="F609" s="62"/>
      <c r="G609" s="94">
        <f>G610</f>
        <v>0</v>
      </c>
    </row>
    <row r="610">
      <c r="B610" s="57" t="s">
        <v>2532</v>
      </c>
      <c r="C610" s="58" t="s">
        <v>2533</v>
      </c>
      <c r="D610" s="59" t="s">
        <v>1615</v>
      </c>
      <c r="E610" s="96">
        <v>3.0</v>
      </c>
      <c r="F610" s="97"/>
      <c r="G610" s="96">
        <f>round(E610*F610,2)</f>
        <v>0</v>
      </c>
    </row>
    <row r="611">
      <c r="B611" s="46" t="s">
        <v>2534</v>
      </c>
      <c r="C611" s="47" t="s">
        <v>1623</v>
      </c>
      <c r="D611" s="48"/>
      <c r="E611" s="62"/>
      <c r="F611" s="62"/>
      <c r="G611" s="94">
        <f>SUM(G612:G613)</f>
        <v>0</v>
      </c>
    </row>
    <row r="612">
      <c r="B612" s="57" t="s">
        <v>2535</v>
      </c>
      <c r="C612" s="58" t="s">
        <v>2536</v>
      </c>
      <c r="D612" s="59" t="s">
        <v>122</v>
      </c>
      <c r="E612" s="96">
        <v>15.0</v>
      </c>
      <c r="F612" s="97"/>
      <c r="G612" s="96">
        <f t="shared" ref="G612:G613" si="57">round(E612*F612,2)</f>
        <v>0</v>
      </c>
    </row>
    <row r="613">
      <c r="B613" s="57" t="s">
        <v>2537</v>
      </c>
      <c r="C613" s="58" t="s">
        <v>2538</v>
      </c>
      <c r="D613" s="59" t="s">
        <v>122</v>
      </c>
      <c r="E613" s="96">
        <v>18.0</v>
      </c>
      <c r="F613" s="97"/>
      <c r="G613" s="96">
        <f t="shared" si="57"/>
        <v>0</v>
      </c>
    </row>
    <row r="614">
      <c r="B614" s="46" t="s">
        <v>2539</v>
      </c>
      <c r="C614" s="47" t="s">
        <v>2540</v>
      </c>
      <c r="D614" s="48"/>
      <c r="E614" s="62"/>
      <c r="F614" s="62"/>
      <c r="G614" s="94">
        <f>SUM(G615:G619)</f>
        <v>0</v>
      </c>
    </row>
    <row r="615">
      <c r="B615" s="57" t="s">
        <v>2541</v>
      </c>
      <c r="C615" s="58" t="s">
        <v>2542</v>
      </c>
      <c r="D615" s="59" t="s">
        <v>107</v>
      </c>
      <c r="E615" s="96">
        <v>8.0</v>
      </c>
      <c r="F615" s="97"/>
      <c r="G615" s="96">
        <f t="shared" ref="G615:G619" si="58">round(E615*F615,2)</f>
        <v>0</v>
      </c>
    </row>
    <row r="616">
      <c r="B616" s="57" t="s">
        <v>2543</v>
      </c>
      <c r="C616" s="58" t="s">
        <v>2544</v>
      </c>
      <c r="D616" s="59" t="s">
        <v>107</v>
      </c>
      <c r="E616" s="96">
        <v>6.0</v>
      </c>
      <c r="F616" s="97"/>
      <c r="G616" s="96">
        <f t="shared" si="58"/>
        <v>0</v>
      </c>
    </row>
    <row r="617">
      <c r="B617" s="57" t="s">
        <v>2545</v>
      </c>
      <c r="C617" s="58" t="s">
        <v>2546</v>
      </c>
      <c r="D617" s="59" t="s">
        <v>107</v>
      </c>
      <c r="E617" s="96">
        <v>1.0</v>
      </c>
      <c r="F617" s="97"/>
      <c r="G617" s="96">
        <f t="shared" si="58"/>
        <v>0</v>
      </c>
    </row>
    <row r="618">
      <c r="B618" s="57" t="s">
        <v>2547</v>
      </c>
      <c r="C618" s="58" t="s">
        <v>2548</v>
      </c>
      <c r="D618" s="59" t="s">
        <v>107</v>
      </c>
      <c r="E618" s="96">
        <v>3.0</v>
      </c>
      <c r="F618" s="97"/>
      <c r="G618" s="96">
        <f t="shared" si="58"/>
        <v>0</v>
      </c>
    </row>
    <row r="619">
      <c r="B619" s="57" t="s">
        <v>2549</v>
      </c>
      <c r="C619" s="58" t="s">
        <v>2550</v>
      </c>
      <c r="D619" s="59" t="s">
        <v>107</v>
      </c>
      <c r="E619" s="96">
        <v>2.0</v>
      </c>
      <c r="F619" s="97"/>
      <c r="G619" s="96">
        <f t="shared" si="58"/>
        <v>0</v>
      </c>
    </row>
    <row r="620">
      <c r="B620" s="46" t="s">
        <v>2551</v>
      </c>
      <c r="C620" s="47" t="s">
        <v>1738</v>
      </c>
      <c r="D620" s="48"/>
      <c r="E620" s="62"/>
      <c r="F620" s="62"/>
      <c r="G620" s="94">
        <f>SUM(G621:G623)</f>
        <v>0</v>
      </c>
    </row>
    <row r="621">
      <c r="B621" s="57" t="s">
        <v>2552</v>
      </c>
      <c r="C621" s="58" t="s">
        <v>2553</v>
      </c>
      <c r="D621" s="59" t="s">
        <v>107</v>
      </c>
      <c r="E621" s="96">
        <v>3.0</v>
      </c>
      <c r="F621" s="97"/>
      <c r="G621" s="96">
        <f t="shared" ref="G621:G623" si="59">round(E621*F621,2)</f>
        <v>0</v>
      </c>
    </row>
    <row r="622">
      <c r="B622" s="57" t="s">
        <v>2554</v>
      </c>
      <c r="C622" s="58" t="s">
        <v>2555</v>
      </c>
      <c r="D622" s="59" t="s">
        <v>107</v>
      </c>
      <c r="E622" s="96">
        <v>2.0</v>
      </c>
      <c r="F622" s="97"/>
      <c r="G622" s="96">
        <f t="shared" si="59"/>
        <v>0</v>
      </c>
    </row>
    <row r="623">
      <c r="B623" s="57" t="s">
        <v>2556</v>
      </c>
      <c r="C623" s="58" t="s">
        <v>1758</v>
      </c>
      <c r="D623" s="59" t="s">
        <v>100</v>
      </c>
      <c r="E623" s="96">
        <v>5.0</v>
      </c>
      <c r="F623" s="97"/>
      <c r="G623" s="96">
        <f t="shared" si="59"/>
        <v>0</v>
      </c>
    </row>
    <row r="624">
      <c r="B624" s="46" t="s">
        <v>2557</v>
      </c>
      <c r="C624" s="47" t="s">
        <v>1764</v>
      </c>
      <c r="D624" s="48"/>
      <c r="E624" s="62"/>
      <c r="F624" s="62"/>
      <c r="G624" s="94">
        <f>SUM(G625:G626)</f>
        <v>0</v>
      </c>
    </row>
    <row r="625">
      <c r="B625" s="57" t="s">
        <v>2558</v>
      </c>
      <c r="C625" s="58" t="s">
        <v>1768</v>
      </c>
      <c r="D625" s="59" t="s">
        <v>100</v>
      </c>
      <c r="E625" s="96">
        <v>4.0</v>
      </c>
      <c r="F625" s="97"/>
      <c r="G625" s="96">
        <f t="shared" ref="G625:G626" si="60">round(E625*F625,2)</f>
        <v>0</v>
      </c>
    </row>
    <row r="626">
      <c r="B626" s="57" t="s">
        <v>2559</v>
      </c>
      <c r="C626" s="58" t="s">
        <v>1772</v>
      </c>
      <c r="D626" s="59" t="s">
        <v>100</v>
      </c>
      <c r="E626" s="96">
        <v>9.0</v>
      </c>
      <c r="F626" s="97"/>
      <c r="G626" s="96">
        <f t="shared" si="60"/>
        <v>0</v>
      </c>
    </row>
    <row r="627">
      <c r="B627" s="46" t="s">
        <v>2560</v>
      </c>
      <c r="C627" s="47" t="s">
        <v>1780</v>
      </c>
      <c r="D627" s="48"/>
      <c r="E627" s="62"/>
      <c r="F627" s="62"/>
      <c r="G627" s="94">
        <f>G628</f>
        <v>0</v>
      </c>
    </row>
    <row r="628">
      <c r="B628" s="57" t="s">
        <v>2561</v>
      </c>
      <c r="C628" s="58" t="s">
        <v>2562</v>
      </c>
      <c r="D628" s="59" t="s">
        <v>100</v>
      </c>
      <c r="E628" s="96">
        <v>1.0</v>
      </c>
      <c r="F628" s="97"/>
      <c r="G628" s="96">
        <f>round(E628*F628,2)</f>
        <v>0</v>
      </c>
    </row>
    <row r="629">
      <c r="B629" s="40" t="s">
        <v>2563</v>
      </c>
      <c r="C629" s="41" t="s">
        <v>513</v>
      </c>
      <c r="D629" s="42"/>
      <c r="E629" s="62"/>
      <c r="F629" s="62"/>
      <c r="G629" s="93">
        <f>G630+G632</f>
        <v>0</v>
      </c>
    </row>
    <row r="630">
      <c r="B630" s="46" t="s">
        <v>2564</v>
      </c>
      <c r="C630" s="47" t="s">
        <v>2565</v>
      </c>
      <c r="D630" s="48"/>
      <c r="E630" s="62"/>
      <c r="F630" s="62"/>
      <c r="G630" s="94">
        <f>G631</f>
        <v>0</v>
      </c>
    </row>
    <row r="631">
      <c r="B631" s="57" t="s">
        <v>2566</v>
      </c>
      <c r="C631" s="58" t="s">
        <v>2567</v>
      </c>
      <c r="D631" s="59" t="s">
        <v>122</v>
      </c>
      <c r="E631" s="96">
        <v>18.2</v>
      </c>
      <c r="F631" s="97"/>
      <c r="G631" s="96">
        <f>round(E631*F631,2)</f>
        <v>0</v>
      </c>
    </row>
    <row r="632">
      <c r="B632" s="46" t="s">
        <v>2568</v>
      </c>
      <c r="C632" s="47" t="s">
        <v>1764</v>
      </c>
      <c r="D632" s="48"/>
      <c r="E632" s="62"/>
      <c r="F632" s="62"/>
      <c r="G632" s="94">
        <f>SUM(G633:G637)</f>
        <v>0</v>
      </c>
    </row>
    <row r="633">
      <c r="B633" s="57" t="s">
        <v>2569</v>
      </c>
      <c r="C633" s="58" t="s">
        <v>2570</v>
      </c>
      <c r="D633" s="59" t="s">
        <v>107</v>
      </c>
      <c r="E633" s="96">
        <v>72.0</v>
      </c>
      <c r="F633" s="97"/>
      <c r="G633" s="96">
        <f t="shared" ref="G633:G637" si="61">round(E633*F633,2)</f>
        <v>0</v>
      </c>
    </row>
    <row r="634">
      <c r="B634" s="57" t="s">
        <v>2571</v>
      </c>
      <c r="C634" s="58" t="s">
        <v>2572</v>
      </c>
      <c r="D634" s="59" t="s">
        <v>107</v>
      </c>
      <c r="E634" s="96">
        <v>285.0</v>
      </c>
      <c r="F634" s="97"/>
      <c r="G634" s="96">
        <f t="shared" si="61"/>
        <v>0</v>
      </c>
    </row>
    <row r="635">
      <c r="B635" s="57" t="s">
        <v>2573</v>
      </c>
      <c r="C635" s="58" t="s">
        <v>2574</v>
      </c>
      <c r="D635" s="59" t="s">
        <v>107</v>
      </c>
      <c r="E635" s="96">
        <v>154.0</v>
      </c>
      <c r="F635" s="97"/>
      <c r="G635" s="96">
        <f t="shared" si="61"/>
        <v>0</v>
      </c>
    </row>
    <row r="636">
      <c r="B636" s="57" t="s">
        <v>2575</v>
      </c>
      <c r="C636" s="58" t="s">
        <v>2576</v>
      </c>
      <c r="D636" s="59" t="s">
        <v>107</v>
      </c>
      <c r="E636" s="96">
        <v>29.0</v>
      </c>
      <c r="F636" s="97"/>
      <c r="G636" s="96">
        <f t="shared" si="61"/>
        <v>0</v>
      </c>
    </row>
    <row r="637">
      <c r="B637" s="57" t="s">
        <v>2577</v>
      </c>
      <c r="C637" s="58" t="s">
        <v>2578</v>
      </c>
      <c r="D637" s="59" t="s">
        <v>100</v>
      </c>
      <c r="E637" s="96">
        <v>132.0</v>
      </c>
      <c r="F637" s="97"/>
      <c r="G637" s="96">
        <f t="shared" si="61"/>
        <v>0</v>
      </c>
    </row>
    <row r="638">
      <c r="B638" s="40" t="s">
        <v>2579</v>
      </c>
      <c r="C638" s="41" t="s">
        <v>2580</v>
      </c>
      <c r="D638" s="42"/>
      <c r="E638" s="62"/>
      <c r="F638" s="62"/>
      <c r="G638" s="93">
        <f>SUM(G639:G645)</f>
        <v>0</v>
      </c>
    </row>
    <row r="639">
      <c r="B639" s="57" t="s">
        <v>2581</v>
      </c>
      <c r="C639" s="58" t="s">
        <v>2582</v>
      </c>
      <c r="D639" s="59" t="s">
        <v>122</v>
      </c>
      <c r="E639" s="96">
        <v>1050.64</v>
      </c>
      <c r="F639" s="97"/>
      <c r="G639" s="96">
        <f t="shared" ref="G639:G645" si="62">round(E639*F639,2)</f>
        <v>0</v>
      </c>
    </row>
    <row r="640">
      <c r="B640" s="57" t="s">
        <v>2583</v>
      </c>
      <c r="C640" s="58" t="s">
        <v>2584</v>
      </c>
      <c r="D640" s="59" t="s">
        <v>122</v>
      </c>
      <c r="E640" s="96">
        <v>1050.64</v>
      </c>
      <c r="F640" s="97"/>
      <c r="G640" s="96">
        <f t="shared" si="62"/>
        <v>0</v>
      </c>
    </row>
    <row r="641">
      <c r="B641" s="57" t="s">
        <v>2585</v>
      </c>
      <c r="C641" s="58" t="s">
        <v>2586</v>
      </c>
      <c r="D641" s="59" t="s">
        <v>122</v>
      </c>
      <c r="E641" s="96">
        <v>1050.64</v>
      </c>
      <c r="F641" s="97"/>
      <c r="G641" s="96">
        <f t="shared" si="62"/>
        <v>0</v>
      </c>
    </row>
    <row r="642">
      <c r="B642" s="57" t="s">
        <v>2587</v>
      </c>
      <c r="C642" s="58" t="s">
        <v>2588</v>
      </c>
      <c r="D642" s="59" t="s">
        <v>48</v>
      </c>
      <c r="E642" s="96">
        <v>105.06</v>
      </c>
      <c r="F642" s="97"/>
      <c r="G642" s="96">
        <f t="shared" si="62"/>
        <v>0</v>
      </c>
    </row>
    <row r="643">
      <c r="B643" s="57" t="s">
        <v>2589</v>
      </c>
      <c r="C643" s="58" t="s">
        <v>2590</v>
      </c>
      <c r="D643" s="59" t="s">
        <v>122</v>
      </c>
      <c r="E643" s="96">
        <v>1050.64</v>
      </c>
      <c r="F643" s="97"/>
      <c r="G643" s="96">
        <f t="shared" si="62"/>
        <v>0</v>
      </c>
    </row>
    <row r="644">
      <c r="B644" s="57" t="s">
        <v>2591</v>
      </c>
      <c r="C644" s="58" t="s">
        <v>2592</v>
      </c>
      <c r="D644" s="59" t="s">
        <v>200</v>
      </c>
      <c r="E644" s="96">
        <v>199.2</v>
      </c>
      <c r="F644" s="97"/>
      <c r="G644" s="96">
        <f t="shared" si="62"/>
        <v>0</v>
      </c>
    </row>
    <row r="645">
      <c r="B645" s="57" t="s">
        <v>2593</v>
      </c>
      <c r="C645" s="58" t="s">
        <v>218</v>
      </c>
      <c r="D645" s="59" t="s">
        <v>200</v>
      </c>
      <c r="E645" s="96">
        <v>199.2</v>
      </c>
      <c r="F645" s="97"/>
      <c r="G645" s="96">
        <f t="shared" si="62"/>
        <v>0</v>
      </c>
    </row>
    <row r="646">
      <c r="B646" s="40" t="s">
        <v>2594</v>
      </c>
      <c r="C646" s="41" t="s">
        <v>2595</v>
      </c>
      <c r="D646" s="42"/>
      <c r="E646" s="62"/>
      <c r="F646" s="62"/>
      <c r="G646" s="93">
        <f>SUM(G647:G649)</f>
        <v>0</v>
      </c>
    </row>
    <row r="647">
      <c r="B647" s="57" t="s">
        <v>2596</v>
      </c>
      <c r="C647" s="58" t="s">
        <v>2597</v>
      </c>
      <c r="D647" s="59" t="s">
        <v>200</v>
      </c>
      <c r="E647" s="96">
        <v>44.75</v>
      </c>
      <c r="F647" s="97"/>
      <c r="G647" s="96">
        <f t="shared" ref="G647:G649" si="63">round(E647*F647,2)</f>
        <v>0</v>
      </c>
    </row>
    <row r="648">
      <c r="B648" s="57" t="s">
        <v>2598</v>
      </c>
      <c r="C648" s="58" t="s">
        <v>2592</v>
      </c>
      <c r="D648" s="59" t="s">
        <v>200</v>
      </c>
      <c r="E648" s="96">
        <v>55.94</v>
      </c>
      <c r="F648" s="97"/>
      <c r="G648" s="96">
        <f t="shared" si="63"/>
        <v>0</v>
      </c>
    </row>
    <row r="649">
      <c r="B649" s="57" t="s">
        <v>2599</v>
      </c>
      <c r="C649" s="58" t="s">
        <v>218</v>
      </c>
      <c r="D649" s="59" t="s">
        <v>200</v>
      </c>
      <c r="E649" s="96">
        <v>55.94</v>
      </c>
      <c r="F649" s="97"/>
      <c r="G649" s="96">
        <f t="shared" si="63"/>
        <v>0</v>
      </c>
    </row>
    <row r="650">
      <c r="B650" s="57"/>
      <c r="C650" s="58"/>
      <c r="D650" s="59"/>
      <c r="E650" s="57"/>
      <c r="F650" s="57"/>
      <c r="G650" s="57"/>
    </row>
    <row r="651">
      <c r="B651" s="57"/>
      <c r="C651" s="58" t="s">
        <v>16</v>
      </c>
      <c r="D651" s="59"/>
      <c r="E651" s="62"/>
      <c r="F651" s="62"/>
      <c r="G651" s="96">
        <f>+G11</f>
        <v>0</v>
      </c>
    </row>
    <row r="652">
      <c r="B652" s="57"/>
      <c r="C652" s="58" t="s">
        <v>17</v>
      </c>
      <c r="D652" s="59"/>
      <c r="E652" s="99" t="str">
        <f>'Resumen GGU'!H23</f>
        <v>#DIV/0!</v>
      </c>
      <c r="F652" s="62"/>
      <c r="G652" s="96" t="str">
        <f>+ROUND(E652*G651,2)</f>
        <v>#DIV/0!</v>
      </c>
    </row>
    <row r="653">
      <c r="B653" s="57"/>
      <c r="C653" s="58" t="s">
        <v>5558</v>
      </c>
      <c r="D653" s="59"/>
      <c r="E653" s="100" t="str">
        <f>'Resumen GGU'!E24</f>
        <v/>
      </c>
      <c r="F653" s="62"/>
      <c r="G653" s="96">
        <f>ROUND(E653*G651,2)</f>
        <v>0</v>
      </c>
    </row>
    <row r="654">
      <c r="B654" s="57"/>
      <c r="C654" s="58"/>
      <c r="D654" s="59"/>
      <c r="E654" s="62"/>
      <c r="F654" s="62"/>
      <c r="G654" s="62" t="s">
        <v>5559</v>
      </c>
    </row>
    <row r="655">
      <c r="B655" s="57"/>
      <c r="C655" s="58" t="s">
        <v>20</v>
      </c>
      <c r="D655" s="59"/>
      <c r="E655" s="62"/>
      <c r="F655" s="62"/>
      <c r="G655" s="101" t="str">
        <f>+G651+G652+G653</f>
        <v>#DIV/0!</v>
      </c>
    </row>
    <row r="656">
      <c r="B656" s="57"/>
      <c r="C656" s="58" t="s">
        <v>5560</v>
      </c>
      <c r="D656" s="59"/>
      <c r="E656" s="62"/>
      <c r="F656" s="62"/>
      <c r="G656" s="96" t="str">
        <f>round(0.18*G655,2)</f>
        <v>#DIV/0!</v>
      </c>
    </row>
    <row r="657">
      <c r="B657" s="57"/>
      <c r="C657" s="58"/>
      <c r="D657" s="59"/>
      <c r="E657" s="62"/>
      <c r="F657" s="62"/>
      <c r="G657" s="62" t="s">
        <v>5559</v>
      </c>
    </row>
    <row r="658">
      <c r="B658" s="57"/>
      <c r="C658" s="58" t="s">
        <v>5561</v>
      </c>
      <c r="D658" s="59"/>
      <c r="E658" s="62"/>
      <c r="F658" s="62"/>
      <c r="G658" s="101" t="str">
        <f>+G655+G656</f>
        <v>#DIV/0!</v>
      </c>
    </row>
    <row r="659">
      <c r="B659" s="19"/>
      <c r="C659" s="20"/>
      <c r="D659" s="21"/>
      <c r="E659" s="19"/>
      <c r="F659" s="19"/>
      <c r="G659" s="19"/>
    </row>
    <row r="660">
      <c r="B660" s="19"/>
      <c r="C660" s="20"/>
      <c r="D660" s="21"/>
      <c r="E660" s="19"/>
      <c r="F660" s="19"/>
      <c r="G660" s="19"/>
    </row>
    <row r="661">
      <c r="B661" s="19"/>
      <c r="C661" s="20"/>
      <c r="D661" s="21"/>
      <c r="E661" s="19"/>
      <c r="F661" s="19"/>
      <c r="G661" s="19"/>
    </row>
    <row r="662">
      <c r="B662" s="19"/>
      <c r="C662" s="20"/>
      <c r="D662" s="21"/>
      <c r="E662" s="19"/>
      <c r="F662" s="19"/>
      <c r="G662" s="19"/>
    </row>
    <row r="663">
      <c r="B663" s="19"/>
      <c r="C663" s="20"/>
      <c r="D663" s="21"/>
      <c r="E663" s="19"/>
      <c r="F663" s="19"/>
      <c r="G663" s="19"/>
    </row>
    <row r="664">
      <c r="B664" s="19"/>
      <c r="C664" s="20"/>
      <c r="D664" s="21"/>
      <c r="E664" s="19"/>
      <c r="F664" s="19"/>
      <c r="G664" s="19"/>
    </row>
    <row r="665">
      <c r="B665" s="19"/>
      <c r="C665" s="20"/>
      <c r="D665" s="21"/>
      <c r="E665" s="19"/>
      <c r="F665" s="19"/>
      <c r="G665" s="19"/>
    </row>
    <row r="666">
      <c r="B666" s="19"/>
      <c r="C666" s="20"/>
      <c r="D666" s="21"/>
      <c r="E666" s="19"/>
      <c r="F666" s="19"/>
      <c r="G666" s="19"/>
    </row>
    <row r="667">
      <c r="B667" s="19"/>
      <c r="C667" s="20"/>
      <c r="D667" s="21"/>
      <c r="E667" s="19"/>
      <c r="F667" s="19"/>
      <c r="G667" s="19"/>
    </row>
    <row r="668">
      <c r="B668" s="19"/>
      <c r="C668" s="20"/>
      <c r="D668" s="21"/>
      <c r="E668" s="19"/>
      <c r="F668" s="19"/>
      <c r="G668" s="19"/>
    </row>
    <row r="669">
      <c r="B669" s="19"/>
      <c r="C669" s="20"/>
      <c r="D669" s="21"/>
      <c r="E669" s="19"/>
      <c r="F669" s="19"/>
      <c r="G669" s="19"/>
    </row>
    <row r="670">
      <c r="B670" s="19"/>
      <c r="C670" s="20"/>
      <c r="D670" s="21"/>
      <c r="E670" s="19"/>
      <c r="F670" s="19"/>
      <c r="G670" s="19"/>
    </row>
    <row r="671">
      <c r="B671" s="19"/>
      <c r="C671" s="20"/>
      <c r="D671" s="21"/>
      <c r="E671" s="19"/>
      <c r="F671" s="19"/>
      <c r="G671" s="19"/>
    </row>
    <row r="672">
      <c r="B672" s="19"/>
      <c r="C672" s="20"/>
      <c r="D672" s="21"/>
      <c r="E672" s="19"/>
      <c r="F672" s="19"/>
      <c r="G672" s="19"/>
    </row>
    <row r="673">
      <c r="B673" s="19"/>
      <c r="C673" s="20"/>
      <c r="D673" s="21"/>
      <c r="E673" s="19"/>
      <c r="F673" s="19"/>
      <c r="G673" s="19"/>
    </row>
    <row r="674">
      <c r="B674" s="19"/>
      <c r="C674" s="20"/>
      <c r="D674" s="21"/>
      <c r="E674" s="19"/>
      <c r="F674" s="19"/>
      <c r="G674" s="19"/>
    </row>
    <row r="675">
      <c r="B675" s="19"/>
      <c r="C675" s="20"/>
      <c r="D675" s="21"/>
      <c r="E675" s="19"/>
      <c r="F675" s="19"/>
      <c r="G675" s="19"/>
    </row>
    <row r="676">
      <c r="B676" s="19"/>
      <c r="C676" s="20"/>
      <c r="D676" s="21"/>
      <c r="E676" s="19"/>
      <c r="F676" s="19"/>
      <c r="G676" s="19"/>
    </row>
    <row r="677">
      <c r="B677" s="19"/>
      <c r="C677" s="20"/>
      <c r="D677" s="21"/>
      <c r="E677" s="19"/>
      <c r="F677" s="19"/>
      <c r="G677" s="19"/>
    </row>
    <row r="678">
      <c r="B678" s="19"/>
      <c r="C678" s="20"/>
      <c r="D678" s="21"/>
      <c r="E678" s="19"/>
      <c r="F678" s="19"/>
      <c r="G678" s="19"/>
    </row>
    <row r="679">
      <c r="B679" s="19"/>
      <c r="C679" s="20"/>
      <c r="D679" s="21"/>
      <c r="E679" s="19"/>
      <c r="F679" s="19"/>
      <c r="G679" s="19"/>
    </row>
    <row r="680">
      <c r="B680" s="19"/>
      <c r="C680" s="20"/>
      <c r="D680" s="21"/>
      <c r="E680" s="19"/>
      <c r="F680" s="19"/>
      <c r="G680" s="19"/>
    </row>
    <row r="681">
      <c r="B681" s="19"/>
      <c r="C681" s="20"/>
      <c r="D681" s="21"/>
      <c r="E681" s="19"/>
      <c r="F681" s="19"/>
      <c r="G681" s="19"/>
    </row>
    <row r="682">
      <c r="B682" s="19"/>
      <c r="C682" s="20"/>
      <c r="D682" s="21"/>
      <c r="E682" s="19"/>
      <c r="F682" s="19"/>
      <c r="G682" s="19"/>
    </row>
    <row r="683">
      <c r="B683" s="19"/>
      <c r="C683" s="20"/>
      <c r="D683" s="21"/>
      <c r="E683" s="19"/>
      <c r="F683" s="19"/>
      <c r="G683" s="19"/>
    </row>
    <row r="684">
      <c r="B684" s="19"/>
      <c r="C684" s="20"/>
      <c r="D684" s="21"/>
      <c r="E684" s="19"/>
      <c r="F684" s="19"/>
      <c r="G684" s="19"/>
    </row>
    <row r="685">
      <c r="B685" s="19"/>
      <c r="C685" s="20"/>
      <c r="D685" s="21"/>
      <c r="E685" s="19"/>
      <c r="F685" s="19"/>
      <c r="G685" s="19"/>
    </row>
    <row r="686">
      <c r="B686" s="19"/>
      <c r="C686" s="20"/>
      <c r="D686" s="21"/>
      <c r="E686" s="19"/>
      <c r="F686" s="19"/>
      <c r="G686" s="19"/>
    </row>
    <row r="687">
      <c r="B687" s="19"/>
      <c r="C687" s="20"/>
      <c r="D687" s="21"/>
      <c r="E687" s="19"/>
      <c r="F687" s="19"/>
      <c r="G687" s="19"/>
    </row>
    <row r="688">
      <c r="B688" s="19"/>
      <c r="C688" s="20"/>
      <c r="D688" s="21"/>
      <c r="E688" s="19"/>
      <c r="F688" s="19"/>
      <c r="G688" s="19"/>
    </row>
    <row r="689">
      <c r="B689" s="19"/>
      <c r="C689" s="20"/>
      <c r="D689" s="21"/>
      <c r="E689" s="19"/>
      <c r="F689" s="19"/>
      <c r="G689" s="19"/>
    </row>
    <row r="690">
      <c r="B690" s="19"/>
      <c r="C690" s="20"/>
      <c r="D690" s="21"/>
      <c r="E690" s="19"/>
      <c r="F690" s="19"/>
      <c r="G690" s="19"/>
    </row>
    <row r="691">
      <c r="B691" s="19"/>
      <c r="C691" s="20"/>
      <c r="D691" s="21"/>
      <c r="E691" s="19"/>
      <c r="F691" s="19"/>
      <c r="G691" s="19"/>
    </row>
    <row r="692">
      <c r="B692" s="19"/>
      <c r="C692" s="20"/>
      <c r="D692" s="21"/>
      <c r="E692" s="19"/>
      <c r="F692" s="19"/>
      <c r="G692" s="19"/>
    </row>
    <row r="693">
      <c r="B693" s="19"/>
      <c r="C693" s="20"/>
      <c r="D693" s="21"/>
      <c r="E693" s="19"/>
      <c r="F693" s="19"/>
      <c r="G693" s="19"/>
    </row>
    <row r="694">
      <c r="B694" s="19"/>
      <c r="C694" s="20"/>
      <c r="D694" s="21"/>
      <c r="E694" s="19"/>
      <c r="F694" s="19"/>
      <c r="G694" s="19"/>
    </row>
    <row r="695">
      <c r="B695" s="19"/>
      <c r="C695" s="20"/>
      <c r="D695" s="21"/>
      <c r="E695" s="19"/>
      <c r="F695" s="19"/>
      <c r="G695" s="19"/>
    </row>
    <row r="696">
      <c r="B696" s="19"/>
      <c r="C696" s="20"/>
      <c r="D696" s="21"/>
      <c r="E696" s="19"/>
      <c r="F696" s="19"/>
      <c r="G696" s="19"/>
    </row>
    <row r="697">
      <c r="B697" s="19"/>
      <c r="C697" s="20"/>
      <c r="D697" s="21"/>
      <c r="E697" s="19"/>
      <c r="F697" s="19"/>
      <c r="G697" s="19"/>
    </row>
    <row r="698">
      <c r="B698" s="19"/>
      <c r="C698" s="20"/>
      <c r="D698" s="21"/>
      <c r="E698" s="19"/>
      <c r="F698" s="19"/>
      <c r="G698" s="19"/>
    </row>
    <row r="699">
      <c r="B699" s="19"/>
      <c r="C699" s="20"/>
      <c r="D699" s="21"/>
      <c r="E699" s="19"/>
      <c r="F699" s="19"/>
      <c r="G699" s="19"/>
    </row>
    <row r="700">
      <c r="B700" s="19"/>
      <c r="C700" s="20"/>
      <c r="D700" s="21"/>
      <c r="E700" s="19"/>
      <c r="F700" s="19"/>
      <c r="G700" s="19"/>
    </row>
    <row r="701">
      <c r="B701" s="19"/>
      <c r="C701" s="20"/>
      <c r="D701" s="21"/>
      <c r="E701" s="19"/>
      <c r="F701" s="19"/>
      <c r="G701" s="19"/>
    </row>
    <row r="702">
      <c r="B702" s="19"/>
      <c r="C702" s="20"/>
      <c r="D702" s="21"/>
      <c r="E702" s="19"/>
      <c r="F702" s="19"/>
      <c r="G702" s="19"/>
    </row>
    <row r="703">
      <c r="B703" s="19"/>
      <c r="C703" s="20"/>
      <c r="D703" s="21"/>
      <c r="E703" s="19"/>
      <c r="F703" s="19"/>
      <c r="G703" s="19"/>
    </row>
    <row r="704">
      <c r="B704" s="19"/>
      <c r="C704" s="20"/>
      <c r="D704" s="21"/>
      <c r="E704" s="19"/>
      <c r="F704" s="19"/>
      <c r="G704" s="19"/>
    </row>
    <row r="705">
      <c r="B705" s="19"/>
      <c r="C705" s="20"/>
      <c r="D705" s="21"/>
      <c r="E705" s="19"/>
      <c r="F705" s="19"/>
      <c r="G705" s="19"/>
    </row>
    <row r="706">
      <c r="B706" s="19"/>
      <c r="C706" s="20"/>
      <c r="D706" s="21"/>
      <c r="E706" s="19"/>
      <c r="F706" s="19"/>
      <c r="G706" s="19"/>
    </row>
    <row r="707">
      <c r="B707" s="19"/>
      <c r="C707" s="20"/>
      <c r="D707" s="21"/>
      <c r="E707" s="19"/>
      <c r="F707" s="19"/>
      <c r="G707" s="19"/>
    </row>
    <row r="708">
      <c r="B708" s="19"/>
      <c r="C708" s="20"/>
      <c r="D708" s="21"/>
      <c r="E708" s="19"/>
      <c r="F708" s="19"/>
      <c r="G708" s="19"/>
    </row>
    <row r="709">
      <c r="B709" s="19"/>
      <c r="C709" s="20"/>
      <c r="D709" s="21"/>
      <c r="E709" s="19"/>
      <c r="F709" s="19"/>
      <c r="G709" s="19"/>
    </row>
    <row r="710">
      <c r="B710" s="19"/>
      <c r="C710" s="20"/>
      <c r="D710" s="21"/>
      <c r="E710" s="19"/>
      <c r="F710" s="19"/>
      <c r="G710" s="19"/>
    </row>
    <row r="711">
      <c r="B711" s="19"/>
      <c r="C711" s="20"/>
      <c r="D711" s="21"/>
      <c r="E711" s="19"/>
      <c r="F711" s="19"/>
      <c r="G711" s="19"/>
    </row>
    <row r="712">
      <c r="B712" s="19"/>
      <c r="C712" s="20"/>
      <c r="D712" s="21"/>
      <c r="E712" s="19"/>
      <c r="F712" s="19"/>
      <c r="G712" s="19"/>
    </row>
    <row r="713">
      <c r="B713" s="19"/>
      <c r="C713" s="20"/>
      <c r="D713" s="21"/>
      <c r="E713" s="19"/>
      <c r="F713" s="19"/>
      <c r="G713" s="19"/>
    </row>
    <row r="714">
      <c r="B714" s="19"/>
      <c r="C714" s="20"/>
      <c r="D714" s="21"/>
      <c r="E714" s="19"/>
      <c r="F714" s="19"/>
      <c r="G714" s="19"/>
    </row>
    <row r="715">
      <c r="B715" s="19"/>
      <c r="C715" s="20"/>
      <c r="D715" s="21"/>
      <c r="E715" s="19"/>
      <c r="F715" s="19"/>
      <c r="G715" s="19"/>
    </row>
    <row r="716">
      <c r="B716" s="19"/>
      <c r="C716" s="20"/>
      <c r="D716" s="21"/>
      <c r="E716" s="19"/>
      <c r="F716" s="19"/>
      <c r="G716" s="19"/>
    </row>
    <row r="717">
      <c r="B717" s="19"/>
      <c r="C717" s="20"/>
      <c r="D717" s="21"/>
      <c r="E717" s="19"/>
      <c r="F717" s="19"/>
      <c r="G717" s="19"/>
    </row>
    <row r="718">
      <c r="B718" s="19"/>
      <c r="C718" s="20"/>
      <c r="D718" s="21"/>
      <c r="E718" s="19"/>
      <c r="F718" s="19"/>
      <c r="G718" s="19"/>
    </row>
    <row r="719">
      <c r="B719" s="19"/>
      <c r="C719" s="20"/>
      <c r="D719" s="21"/>
      <c r="E719" s="19"/>
      <c r="F719" s="19"/>
      <c r="G719" s="19"/>
    </row>
    <row r="720">
      <c r="B720" s="19"/>
      <c r="C720" s="20"/>
      <c r="D720" s="21"/>
      <c r="E720" s="19"/>
      <c r="F720" s="19"/>
      <c r="G720" s="19"/>
    </row>
    <row r="721">
      <c r="B721" s="19"/>
      <c r="C721" s="20"/>
      <c r="D721" s="21"/>
      <c r="E721" s="19"/>
      <c r="F721" s="19"/>
      <c r="G721" s="19"/>
    </row>
    <row r="722">
      <c r="B722" s="19"/>
      <c r="C722" s="20"/>
      <c r="D722" s="21"/>
      <c r="E722" s="19"/>
      <c r="F722" s="19"/>
      <c r="G722" s="19"/>
    </row>
    <row r="723">
      <c r="B723" s="19"/>
      <c r="C723" s="20"/>
      <c r="D723" s="21"/>
      <c r="E723" s="19"/>
      <c r="F723" s="19"/>
      <c r="G723" s="19"/>
    </row>
    <row r="724">
      <c r="B724" s="19"/>
      <c r="C724" s="20"/>
      <c r="D724" s="21"/>
      <c r="E724" s="19"/>
      <c r="F724" s="19"/>
      <c r="G724" s="19"/>
    </row>
    <row r="725">
      <c r="B725" s="19"/>
      <c r="C725" s="20"/>
      <c r="D725" s="21"/>
      <c r="E725" s="19"/>
      <c r="F725" s="19"/>
      <c r="G725" s="19"/>
    </row>
    <row r="726">
      <c r="B726" s="19"/>
      <c r="C726" s="20"/>
      <c r="D726" s="21"/>
      <c r="E726" s="19"/>
      <c r="F726" s="19"/>
      <c r="G726" s="19"/>
    </row>
    <row r="727">
      <c r="B727" s="19"/>
      <c r="C727" s="20"/>
      <c r="D727" s="21"/>
      <c r="E727" s="19"/>
      <c r="F727" s="19"/>
      <c r="G727" s="19"/>
    </row>
    <row r="728">
      <c r="B728" s="19"/>
      <c r="C728" s="20"/>
      <c r="D728" s="21"/>
      <c r="E728" s="19"/>
      <c r="F728" s="19"/>
      <c r="G728" s="19"/>
    </row>
    <row r="729">
      <c r="B729" s="19"/>
      <c r="C729" s="20"/>
      <c r="D729" s="21"/>
      <c r="E729" s="19"/>
      <c r="F729" s="19"/>
      <c r="G729" s="19"/>
    </row>
    <row r="730">
      <c r="B730" s="19"/>
      <c r="C730" s="20"/>
      <c r="D730" s="21"/>
      <c r="E730" s="19"/>
      <c r="F730" s="19"/>
      <c r="G730" s="19"/>
    </row>
    <row r="731">
      <c r="B731" s="19"/>
      <c r="C731" s="20"/>
      <c r="D731" s="21"/>
      <c r="E731" s="19"/>
      <c r="F731" s="19"/>
      <c r="G731" s="19"/>
    </row>
    <row r="732">
      <c r="B732" s="19"/>
      <c r="C732" s="20"/>
      <c r="D732" s="21"/>
      <c r="E732" s="19"/>
      <c r="F732" s="19"/>
      <c r="G732" s="19"/>
    </row>
    <row r="733">
      <c r="B733" s="19"/>
      <c r="C733" s="20"/>
      <c r="D733" s="21"/>
      <c r="E733" s="19"/>
      <c r="F733" s="19"/>
      <c r="G733" s="19"/>
    </row>
    <row r="734">
      <c r="B734" s="19"/>
      <c r="C734" s="20"/>
      <c r="D734" s="21"/>
      <c r="E734" s="19"/>
      <c r="F734" s="19"/>
      <c r="G734" s="19"/>
    </row>
    <row r="735">
      <c r="B735" s="19"/>
      <c r="C735" s="20"/>
      <c r="D735" s="21"/>
      <c r="E735" s="19"/>
      <c r="F735" s="19"/>
      <c r="G735" s="19"/>
    </row>
    <row r="736">
      <c r="B736" s="19"/>
      <c r="C736" s="20"/>
      <c r="D736" s="21"/>
      <c r="E736" s="19"/>
      <c r="F736" s="19"/>
      <c r="G736" s="19"/>
    </row>
    <row r="737">
      <c r="B737" s="19"/>
      <c r="C737" s="20"/>
      <c r="D737" s="21"/>
      <c r="E737" s="19"/>
      <c r="F737" s="19"/>
      <c r="G737" s="19"/>
    </row>
    <row r="738">
      <c r="B738" s="19"/>
      <c r="C738" s="20"/>
      <c r="D738" s="21"/>
      <c r="E738" s="19"/>
      <c r="F738" s="19"/>
      <c r="G738" s="19"/>
    </row>
    <row r="739">
      <c r="B739" s="19"/>
      <c r="C739" s="20"/>
      <c r="D739" s="21"/>
      <c r="E739" s="19"/>
      <c r="F739" s="19"/>
      <c r="G739" s="19"/>
    </row>
    <row r="740">
      <c r="B740" s="19"/>
      <c r="C740" s="20"/>
      <c r="D740" s="21"/>
      <c r="E740" s="19"/>
      <c r="F740" s="19"/>
      <c r="G740" s="19"/>
    </row>
    <row r="741">
      <c r="B741" s="19"/>
      <c r="C741" s="20"/>
      <c r="D741" s="21"/>
      <c r="E741" s="19"/>
      <c r="F741" s="19"/>
      <c r="G741" s="19"/>
    </row>
    <row r="742">
      <c r="B742" s="19"/>
      <c r="C742" s="20"/>
      <c r="D742" s="21"/>
      <c r="E742" s="19"/>
      <c r="F742" s="19"/>
      <c r="G742" s="19"/>
    </row>
    <row r="743">
      <c r="B743" s="19"/>
      <c r="C743" s="20"/>
      <c r="D743" s="21"/>
      <c r="E743" s="19"/>
      <c r="F743" s="19"/>
      <c r="G743" s="19"/>
    </row>
    <row r="744">
      <c r="B744" s="19"/>
      <c r="C744" s="20"/>
      <c r="D744" s="21"/>
      <c r="E744" s="19"/>
      <c r="F744" s="19"/>
      <c r="G744" s="19"/>
    </row>
    <row r="745">
      <c r="B745" s="19"/>
      <c r="C745" s="20"/>
      <c r="D745" s="21"/>
      <c r="E745" s="19"/>
      <c r="F745" s="19"/>
      <c r="G745" s="19"/>
    </row>
    <row r="746">
      <c r="B746" s="19"/>
      <c r="C746" s="20"/>
      <c r="D746" s="21"/>
      <c r="E746" s="19"/>
      <c r="F746" s="19"/>
      <c r="G746" s="19"/>
    </row>
    <row r="747">
      <c r="B747" s="19"/>
      <c r="C747" s="20"/>
      <c r="D747" s="21"/>
      <c r="E747" s="19"/>
      <c r="F747" s="19"/>
      <c r="G747" s="19"/>
    </row>
    <row r="748">
      <c r="B748" s="19"/>
      <c r="C748" s="20"/>
      <c r="D748" s="21"/>
      <c r="E748" s="19"/>
      <c r="F748" s="19"/>
      <c r="G748" s="19"/>
    </row>
    <row r="749">
      <c r="B749" s="19"/>
      <c r="C749" s="20"/>
      <c r="D749" s="21"/>
      <c r="E749" s="19"/>
      <c r="F749" s="19"/>
      <c r="G749" s="19"/>
    </row>
    <row r="750">
      <c r="B750" s="19"/>
      <c r="C750" s="20"/>
      <c r="D750" s="21"/>
      <c r="E750" s="19"/>
      <c r="F750" s="19"/>
      <c r="G750" s="19"/>
    </row>
    <row r="751">
      <c r="B751" s="19"/>
      <c r="C751" s="20"/>
      <c r="D751" s="21"/>
      <c r="E751" s="19"/>
      <c r="F751" s="19"/>
      <c r="G751" s="19"/>
    </row>
    <row r="752">
      <c r="B752" s="19"/>
      <c r="C752" s="20"/>
      <c r="D752" s="21"/>
      <c r="E752" s="19"/>
      <c r="F752" s="19"/>
      <c r="G752" s="19"/>
    </row>
    <row r="753">
      <c r="B753" s="19"/>
      <c r="C753" s="20"/>
      <c r="D753" s="21"/>
      <c r="E753" s="19"/>
      <c r="F753" s="19"/>
      <c r="G753" s="19"/>
    </row>
    <row r="754">
      <c r="B754" s="19"/>
      <c r="C754" s="20"/>
      <c r="D754" s="21"/>
      <c r="E754" s="19"/>
      <c r="F754" s="19"/>
      <c r="G754" s="19"/>
    </row>
    <row r="755">
      <c r="B755" s="19"/>
      <c r="C755" s="20"/>
      <c r="D755" s="21"/>
      <c r="E755" s="19"/>
      <c r="F755" s="19"/>
      <c r="G755" s="19"/>
    </row>
    <row r="756">
      <c r="B756" s="19"/>
      <c r="C756" s="20"/>
      <c r="D756" s="21"/>
      <c r="E756" s="19"/>
      <c r="F756" s="19"/>
      <c r="G756" s="19"/>
    </row>
    <row r="757">
      <c r="B757" s="19"/>
      <c r="C757" s="20"/>
      <c r="D757" s="21"/>
      <c r="E757" s="19"/>
      <c r="F757" s="19"/>
      <c r="G757" s="19"/>
    </row>
    <row r="758">
      <c r="B758" s="19"/>
      <c r="C758" s="20"/>
      <c r="D758" s="21"/>
      <c r="E758" s="19"/>
      <c r="F758" s="19"/>
      <c r="G758" s="19"/>
    </row>
    <row r="759">
      <c r="B759" s="19"/>
      <c r="C759" s="20"/>
      <c r="D759" s="21"/>
      <c r="E759" s="19"/>
      <c r="F759" s="19"/>
      <c r="G759" s="19"/>
    </row>
    <row r="760">
      <c r="B760" s="19"/>
      <c r="C760" s="20"/>
      <c r="D760" s="21"/>
      <c r="E760" s="19"/>
      <c r="F760" s="19"/>
      <c r="G760" s="19"/>
    </row>
    <row r="761">
      <c r="B761" s="19"/>
      <c r="C761" s="20"/>
      <c r="D761" s="21"/>
      <c r="E761" s="19"/>
      <c r="F761" s="19"/>
      <c r="G761" s="19"/>
    </row>
    <row r="762">
      <c r="B762" s="19"/>
      <c r="C762" s="20"/>
      <c r="D762" s="21"/>
      <c r="E762" s="19"/>
      <c r="F762" s="19"/>
      <c r="G762" s="19"/>
    </row>
    <row r="763">
      <c r="B763" s="19"/>
      <c r="C763" s="20"/>
      <c r="D763" s="21"/>
      <c r="E763" s="19"/>
      <c r="F763" s="19"/>
      <c r="G763" s="19"/>
    </row>
    <row r="764">
      <c r="B764" s="19"/>
      <c r="C764" s="20"/>
      <c r="D764" s="21"/>
      <c r="E764" s="19"/>
      <c r="F764" s="19"/>
      <c r="G764" s="19"/>
    </row>
    <row r="765">
      <c r="B765" s="19"/>
      <c r="C765" s="20"/>
      <c r="D765" s="21"/>
      <c r="E765" s="19"/>
      <c r="F765" s="19"/>
      <c r="G765" s="19"/>
    </row>
    <row r="766">
      <c r="B766" s="19"/>
      <c r="C766" s="20"/>
      <c r="D766" s="21"/>
      <c r="E766" s="19"/>
      <c r="F766" s="19"/>
      <c r="G766" s="19"/>
    </row>
    <row r="767">
      <c r="B767" s="19"/>
      <c r="C767" s="20"/>
      <c r="D767" s="21"/>
      <c r="E767" s="19"/>
      <c r="F767" s="19"/>
      <c r="G767" s="19"/>
    </row>
    <row r="768">
      <c r="B768" s="19"/>
      <c r="C768" s="20"/>
      <c r="D768" s="21"/>
      <c r="E768" s="19"/>
      <c r="F768" s="19"/>
      <c r="G768" s="19"/>
    </row>
    <row r="769">
      <c r="B769" s="19"/>
      <c r="C769" s="20"/>
      <c r="D769" s="21"/>
      <c r="E769" s="19"/>
      <c r="F769" s="19"/>
      <c r="G769" s="19"/>
    </row>
    <row r="770">
      <c r="B770" s="19"/>
      <c r="C770" s="20"/>
      <c r="D770" s="21"/>
      <c r="E770" s="19"/>
      <c r="F770" s="19"/>
      <c r="G770" s="19"/>
    </row>
    <row r="771">
      <c r="B771" s="19"/>
      <c r="C771" s="20"/>
      <c r="D771" s="21"/>
      <c r="E771" s="19"/>
      <c r="F771" s="19"/>
      <c r="G771" s="19"/>
    </row>
    <row r="772">
      <c r="B772" s="19"/>
      <c r="C772" s="20"/>
      <c r="D772" s="21"/>
      <c r="E772" s="19"/>
      <c r="F772" s="19"/>
      <c r="G772" s="19"/>
    </row>
    <row r="773">
      <c r="B773" s="19"/>
      <c r="C773" s="20"/>
      <c r="D773" s="21"/>
      <c r="E773" s="19"/>
      <c r="F773" s="19"/>
      <c r="G773" s="19"/>
    </row>
    <row r="774">
      <c r="B774" s="19"/>
      <c r="C774" s="20"/>
      <c r="D774" s="21"/>
      <c r="E774" s="19"/>
      <c r="F774" s="19"/>
      <c r="G774" s="19"/>
    </row>
    <row r="775">
      <c r="B775" s="19"/>
      <c r="C775" s="20"/>
      <c r="D775" s="21"/>
      <c r="E775" s="19"/>
      <c r="F775" s="19"/>
      <c r="G775" s="19"/>
    </row>
    <row r="776">
      <c r="B776" s="19"/>
      <c r="C776" s="20"/>
      <c r="D776" s="21"/>
      <c r="E776" s="19"/>
      <c r="F776" s="19"/>
      <c r="G776" s="19"/>
    </row>
    <row r="777">
      <c r="B777" s="19"/>
      <c r="C777" s="20"/>
      <c r="D777" s="21"/>
      <c r="E777" s="19"/>
      <c r="F777" s="19"/>
      <c r="G777" s="19"/>
    </row>
    <row r="778">
      <c r="B778" s="19"/>
      <c r="C778" s="20"/>
      <c r="D778" s="21"/>
      <c r="E778" s="19"/>
      <c r="F778" s="19"/>
      <c r="G778" s="19"/>
    </row>
    <row r="779">
      <c r="B779" s="19"/>
      <c r="C779" s="20"/>
      <c r="D779" s="21"/>
      <c r="E779" s="19"/>
      <c r="F779" s="19"/>
      <c r="G779" s="19"/>
    </row>
    <row r="780">
      <c r="B780" s="19"/>
      <c r="C780" s="20"/>
      <c r="D780" s="21"/>
      <c r="E780" s="19"/>
      <c r="F780" s="19"/>
      <c r="G780" s="19"/>
    </row>
    <row r="781">
      <c r="B781" s="19"/>
      <c r="C781" s="20"/>
      <c r="D781" s="21"/>
      <c r="E781" s="19"/>
      <c r="F781" s="19"/>
      <c r="G781" s="19"/>
    </row>
    <row r="782">
      <c r="B782" s="19"/>
      <c r="C782" s="20"/>
      <c r="D782" s="21"/>
      <c r="E782" s="19"/>
      <c r="F782" s="19"/>
      <c r="G782" s="19"/>
    </row>
    <row r="783">
      <c r="B783" s="19"/>
      <c r="C783" s="20"/>
      <c r="D783" s="21"/>
      <c r="E783" s="19"/>
      <c r="F783" s="19"/>
      <c r="G783" s="19"/>
    </row>
    <row r="784">
      <c r="B784" s="19"/>
      <c r="C784" s="20"/>
      <c r="D784" s="21"/>
      <c r="E784" s="19"/>
      <c r="F784" s="19"/>
      <c r="G784" s="19"/>
    </row>
    <row r="785">
      <c r="B785" s="19"/>
      <c r="C785" s="20"/>
      <c r="D785" s="21"/>
      <c r="E785" s="19"/>
      <c r="F785" s="19"/>
      <c r="G785" s="19"/>
    </row>
    <row r="786">
      <c r="B786" s="19"/>
      <c r="C786" s="20"/>
      <c r="D786" s="21"/>
      <c r="E786" s="19"/>
      <c r="F786" s="19"/>
      <c r="G786" s="19"/>
    </row>
    <row r="787">
      <c r="B787" s="19"/>
      <c r="C787" s="20"/>
      <c r="D787" s="21"/>
      <c r="E787" s="19"/>
      <c r="F787" s="19"/>
      <c r="G787" s="19"/>
    </row>
    <row r="788">
      <c r="B788" s="19"/>
      <c r="C788" s="20"/>
      <c r="D788" s="21"/>
      <c r="E788" s="19"/>
      <c r="F788" s="19"/>
      <c r="G788" s="19"/>
    </row>
    <row r="789">
      <c r="B789" s="19"/>
      <c r="C789" s="20"/>
      <c r="D789" s="21"/>
      <c r="E789" s="19"/>
      <c r="F789" s="19"/>
      <c r="G789" s="19"/>
    </row>
    <row r="790">
      <c r="B790" s="19"/>
      <c r="C790" s="20"/>
      <c r="D790" s="21"/>
      <c r="E790" s="19"/>
      <c r="F790" s="19"/>
      <c r="G790" s="19"/>
    </row>
    <row r="791">
      <c r="B791" s="19"/>
      <c r="C791" s="20"/>
      <c r="D791" s="21"/>
      <c r="E791" s="19"/>
      <c r="F791" s="19"/>
      <c r="G791" s="19"/>
    </row>
    <row r="792">
      <c r="B792" s="19"/>
      <c r="C792" s="20"/>
      <c r="D792" s="21"/>
      <c r="E792" s="19"/>
      <c r="F792" s="19"/>
      <c r="G792" s="19"/>
    </row>
    <row r="793">
      <c r="B793" s="19"/>
      <c r="C793" s="20"/>
      <c r="D793" s="21"/>
      <c r="E793" s="19"/>
      <c r="F793" s="19"/>
      <c r="G793" s="19"/>
    </row>
    <row r="794">
      <c r="B794" s="19"/>
      <c r="C794" s="20"/>
      <c r="D794" s="21"/>
      <c r="E794" s="19"/>
      <c r="F794" s="19"/>
      <c r="G794" s="19"/>
    </row>
    <row r="795">
      <c r="B795" s="19"/>
      <c r="C795" s="20"/>
      <c r="D795" s="21"/>
      <c r="E795" s="19"/>
      <c r="F795" s="19"/>
      <c r="G795" s="19"/>
    </row>
    <row r="796">
      <c r="B796" s="19"/>
      <c r="C796" s="20"/>
      <c r="D796" s="21"/>
      <c r="E796" s="19"/>
      <c r="F796" s="19"/>
      <c r="G796" s="19"/>
    </row>
    <row r="797">
      <c r="B797" s="19"/>
      <c r="C797" s="20"/>
      <c r="D797" s="21"/>
      <c r="E797" s="19"/>
      <c r="F797" s="19"/>
      <c r="G797" s="19"/>
    </row>
    <row r="798">
      <c r="B798" s="19"/>
      <c r="C798" s="20"/>
      <c r="D798" s="21"/>
      <c r="E798" s="19"/>
      <c r="F798" s="19"/>
      <c r="G798" s="19"/>
    </row>
    <row r="799">
      <c r="B799" s="19"/>
      <c r="C799" s="20"/>
      <c r="D799" s="21"/>
      <c r="E799" s="19"/>
      <c r="F799" s="19"/>
      <c r="G799" s="19"/>
    </row>
    <row r="800">
      <c r="B800" s="19"/>
      <c r="C800" s="20"/>
      <c r="D800" s="21"/>
      <c r="E800" s="19"/>
      <c r="F800" s="19"/>
      <c r="G800" s="19"/>
    </row>
    <row r="801">
      <c r="B801" s="19"/>
      <c r="C801" s="20"/>
      <c r="D801" s="21"/>
      <c r="E801" s="19"/>
      <c r="F801" s="19"/>
      <c r="G801" s="19"/>
    </row>
    <row r="802">
      <c r="B802" s="19"/>
      <c r="C802" s="20"/>
      <c r="D802" s="21"/>
      <c r="E802" s="19"/>
      <c r="F802" s="19"/>
      <c r="G802" s="19"/>
    </row>
    <row r="803">
      <c r="B803" s="19"/>
      <c r="C803" s="20"/>
      <c r="D803" s="21"/>
      <c r="E803" s="19"/>
      <c r="F803" s="19"/>
      <c r="G803" s="19"/>
    </row>
    <row r="804">
      <c r="B804" s="19"/>
      <c r="C804" s="20"/>
      <c r="D804" s="21"/>
      <c r="E804" s="19"/>
      <c r="F804" s="19"/>
      <c r="G804" s="19"/>
    </row>
    <row r="805">
      <c r="B805" s="19"/>
      <c r="C805" s="20"/>
      <c r="D805" s="21"/>
      <c r="E805" s="19"/>
      <c r="F805" s="19"/>
      <c r="G805" s="19"/>
    </row>
    <row r="806">
      <c r="B806" s="19"/>
      <c r="C806" s="20"/>
      <c r="D806" s="21"/>
      <c r="E806" s="19"/>
      <c r="F806" s="19"/>
      <c r="G806" s="19"/>
    </row>
    <row r="807">
      <c r="B807" s="19"/>
      <c r="C807" s="20"/>
      <c r="D807" s="21"/>
      <c r="E807" s="19"/>
      <c r="F807" s="19"/>
      <c r="G807" s="19"/>
    </row>
    <row r="808">
      <c r="B808" s="19"/>
      <c r="C808" s="20"/>
      <c r="D808" s="21"/>
      <c r="E808" s="19"/>
      <c r="F808" s="19"/>
      <c r="G808" s="19"/>
    </row>
    <row r="809">
      <c r="B809" s="19"/>
      <c r="C809" s="20"/>
      <c r="D809" s="21"/>
      <c r="E809" s="19"/>
      <c r="F809" s="19"/>
      <c r="G809" s="19"/>
    </row>
    <row r="810">
      <c r="B810" s="19"/>
      <c r="C810" s="20"/>
      <c r="D810" s="21"/>
      <c r="E810" s="19"/>
      <c r="F810" s="19"/>
      <c r="G810" s="19"/>
    </row>
    <row r="811">
      <c r="B811" s="19"/>
      <c r="C811" s="20"/>
      <c r="D811" s="21"/>
      <c r="E811" s="19"/>
      <c r="F811" s="19"/>
      <c r="G811" s="19"/>
    </row>
    <row r="812">
      <c r="B812" s="19"/>
      <c r="C812" s="20"/>
      <c r="D812" s="21"/>
      <c r="E812" s="19"/>
      <c r="F812" s="19"/>
      <c r="G812" s="19"/>
    </row>
    <row r="813">
      <c r="B813" s="19"/>
      <c r="C813" s="20"/>
      <c r="D813" s="21"/>
      <c r="E813" s="19"/>
      <c r="F813" s="19"/>
      <c r="G813" s="19"/>
    </row>
    <row r="814">
      <c r="B814" s="19"/>
      <c r="C814" s="20"/>
      <c r="D814" s="21"/>
      <c r="E814" s="19"/>
      <c r="F814" s="19"/>
      <c r="G814" s="19"/>
    </row>
    <row r="815">
      <c r="B815" s="19"/>
      <c r="C815" s="20"/>
      <c r="D815" s="21"/>
      <c r="E815" s="19"/>
      <c r="F815" s="19"/>
      <c r="G815" s="19"/>
    </row>
    <row r="816">
      <c r="B816" s="19"/>
      <c r="C816" s="20"/>
      <c r="D816" s="21"/>
      <c r="E816" s="19"/>
      <c r="F816" s="19"/>
      <c r="G816" s="19"/>
    </row>
    <row r="817">
      <c r="B817" s="19"/>
      <c r="C817" s="20"/>
      <c r="D817" s="21"/>
      <c r="E817" s="19"/>
      <c r="F817" s="19"/>
      <c r="G817" s="19"/>
    </row>
    <row r="818">
      <c r="B818" s="19"/>
      <c r="C818" s="20"/>
      <c r="D818" s="21"/>
      <c r="E818" s="19"/>
      <c r="F818" s="19"/>
      <c r="G818" s="19"/>
    </row>
    <row r="819">
      <c r="B819" s="19"/>
      <c r="C819" s="20"/>
      <c r="D819" s="21"/>
      <c r="E819" s="19"/>
      <c r="F819" s="19"/>
      <c r="G819" s="19"/>
    </row>
    <row r="820">
      <c r="B820" s="19"/>
      <c r="C820" s="20"/>
      <c r="D820" s="21"/>
      <c r="E820" s="19"/>
      <c r="F820" s="19"/>
      <c r="G820" s="19"/>
    </row>
    <row r="821">
      <c r="B821" s="19"/>
      <c r="C821" s="20"/>
      <c r="D821" s="21"/>
      <c r="E821" s="19"/>
      <c r="F821" s="19"/>
      <c r="G821" s="19"/>
    </row>
    <row r="822">
      <c r="B822" s="19"/>
      <c r="C822" s="20"/>
      <c r="D822" s="21"/>
      <c r="E822" s="19"/>
      <c r="F822" s="19"/>
      <c r="G822" s="19"/>
    </row>
    <row r="823">
      <c r="B823" s="19"/>
      <c r="C823" s="20"/>
      <c r="D823" s="21"/>
      <c r="E823" s="19"/>
      <c r="F823" s="19"/>
      <c r="G823" s="19"/>
    </row>
    <row r="824">
      <c r="B824" s="19"/>
      <c r="C824" s="20"/>
      <c r="D824" s="21"/>
      <c r="E824" s="19"/>
      <c r="F824" s="19"/>
      <c r="G824" s="19"/>
    </row>
    <row r="825">
      <c r="B825" s="19"/>
      <c r="C825" s="20"/>
      <c r="D825" s="21"/>
      <c r="E825" s="19"/>
      <c r="F825" s="19"/>
      <c r="G825" s="19"/>
    </row>
    <row r="826">
      <c r="B826" s="19"/>
      <c r="C826" s="20"/>
      <c r="D826" s="21"/>
      <c r="E826" s="19"/>
      <c r="F826" s="19"/>
      <c r="G826" s="19"/>
    </row>
    <row r="827">
      <c r="B827" s="19"/>
      <c r="C827" s="20"/>
      <c r="D827" s="21"/>
      <c r="E827" s="19"/>
      <c r="F827" s="19"/>
      <c r="G827" s="19"/>
    </row>
    <row r="828">
      <c r="B828" s="19"/>
      <c r="C828" s="20"/>
      <c r="D828" s="21"/>
      <c r="E828" s="19"/>
      <c r="F828" s="19"/>
      <c r="G828" s="19"/>
    </row>
    <row r="829">
      <c r="B829" s="19"/>
      <c r="C829" s="20"/>
      <c r="D829" s="21"/>
      <c r="E829" s="19"/>
      <c r="F829" s="19"/>
      <c r="G829" s="19"/>
    </row>
    <row r="830">
      <c r="B830" s="19"/>
      <c r="C830" s="20"/>
      <c r="D830" s="21"/>
      <c r="E830" s="19"/>
      <c r="F830" s="19"/>
      <c r="G830" s="19"/>
    </row>
    <row r="831">
      <c r="B831" s="19"/>
      <c r="C831" s="20"/>
      <c r="D831" s="21"/>
      <c r="E831" s="19"/>
      <c r="F831" s="19"/>
      <c r="G831" s="19"/>
    </row>
    <row r="832">
      <c r="B832" s="19"/>
      <c r="C832" s="20"/>
      <c r="D832" s="21"/>
      <c r="E832" s="19"/>
      <c r="F832" s="19"/>
      <c r="G832" s="19"/>
    </row>
    <row r="833">
      <c r="B833" s="19"/>
      <c r="C833" s="20"/>
      <c r="D833" s="21"/>
      <c r="E833" s="19"/>
      <c r="F833" s="19"/>
      <c r="G833" s="19"/>
    </row>
    <row r="834">
      <c r="B834" s="19"/>
      <c r="C834" s="20"/>
      <c r="D834" s="21"/>
      <c r="E834" s="19"/>
      <c r="F834" s="19"/>
      <c r="G834" s="19"/>
    </row>
    <row r="835">
      <c r="B835" s="19"/>
      <c r="C835" s="20"/>
      <c r="D835" s="21"/>
      <c r="E835" s="19"/>
      <c r="F835" s="19"/>
      <c r="G835" s="19"/>
    </row>
    <row r="836">
      <c r="B836" s="19"/>
      <c r="C836" s="20"/>
      <c r="D836" s="21"/>
      <c r="E836" s="19"/>
      <c r="F836" s="19"/>
      <c r="G836" s="19"/>
    </row>
    <row r="837">
      <c r="B837" s="19"/>
      <c r="C837" s="20"/>
      <c r="D837" s="21"/>
      <c r="E837" s="19"/>
      <c r="F837" s="19"/>
      <c r="G837" s="19"/>
    </row>
    <row r="838">
      <c r="B838" s="19"/>
      <c r="C838" s="20"/>
      <c r="D838" s="21"/>
      <c r="E838" s="19"/>
      <c r="F838" s="19"/>
      <c r="G838" s="19"/>
    </row>
    <row r="839">
      <c r="B839" s="19"/>
      <c r="C839" s="20"/>
      <c r="D839" s="21"/>
      <c r="E839" s="19"/>
      <c r="F839" s="19"/>
      <c r="G839" s="19"/>
    </row>
    <row r="840">
      <c r="B840" s="19"/>
      <c r="C840" s="20"/>
      <c r="D840" s="21"/>
      <c r="E840" s="19"/>
      <c r="F840" s="19"/>
      <c r="G840" s="19"/>
    </row>
    <row r="841">
      <c r="B841" s="19"/>
      <c r="C841" s="20"/>
      <c r="D841" s="21"/>
      <c r="E841" s="19"/>
      <c r="F841" s="19"/>
      <c r="G841" s="19"/>
    </row>
    <row r="842">
      <c r="B842" s="19"/>
      <c r="C842" s="20"/>
      <c r="D842" s="21"/>
      <c r="E842" s="19"/>
      <c r="F842" s="19"/>
      <c r="G842" s="19"/>
    </row>
    <row r="843">
      <c r="B843" s="19"/>
      <c r="C843" s="20"/>
      <c r="D843" s="21"/>
      <c r="E843" s="19"/>
      <c r="F843" s="19"/>
      <c r="G843" s="19"/>
    </row>
    <row r="844">
      <c r="B844" s="19"/>
      <c r="C844" s="20"/>
      <c r="D844" s="21"/>
      <c r="E844" s="19"/>
      <c r="F844" s="19"/>
      <c r="G844" s="19"/>
    </row>
    <row r="845">
      <c r="B845" s="19"/>
      <c r="C845" s="20"/>
      <c r="D845" s="21"/>
      <c r="E845" s="19"/>
      <c r="F845" s="19"/>
      <c r="G845" s="19"/>
    </row>
    <row r="846">
      <c r="B846" s="19"/>
      <c r="C846" s="20"/>
      <c r="D846" s="21"/>
      <c r="E846" s="19"/>
      <c r="F846" s="19"/>
      <c r="G846" s="19"/>
    </row>
    <row r="847">
      <c r="B847" s="19"/>
      <c r="C847" s="20"/>
      <c r="D847" s="21"/>
      <c r="E847" s="19"/>
      <c r="F847" s="19"/>
      <c r="G847" s="19"/>
    </row>
    <row r="848">
      <c r="B848" s="19"/>
      <c r="C848" s="20"/>
      <c r="D848" s="21"/>
      <c r="E848" s="19"/>
      <c r="F848" s="19"/>
      <c r="G848" s="19"/>
    </row>
    <row r="849">
      <c r="B849" s="19"/>
      <c r="C849" s="20"/>
      <c r="D849" s="21"/>
      <c r="E849" s="19"/>
      <c r="F849" s="19"/>
      <c r="G849" s="19"/>
    </row>
    <row r="850">
      <c r="B850" s="19"/>
      <c r="C850" s="20"/>
      <c r="D850" s="21"/>
      <c r="E850" s="19"/>
      <c r="F850" s="19"/>
      <c r="G850" s="19"/>
    </row>
    <row r="851">
      <c r="B851" s="19"/>
      <c r="C851" s="20"/>
      <c r="D851" s="21"/>
      <c r="E851" s="19"/>
      <c r="F851" s="19"/>
      <c r="G851" s="19"/>
    </row>
    <row r="852">
      <c r="B852" s="19"/>
      <c r="C852" s="20"/>
      <c r="D852" s="21"/>
      <c r="E852" s="19"/>
      <c r="F852" s="19"/>
      <c r="G852" s="19"/>
    </row>
    <row r="853">
      <c r="B853" s="19"/>
      <c r="C853" s="20"/>
      <c r="D853" s="21"/>
      <c r="E853" s="19"/>
      <c r="F853" s="19"/>
      <c r="G853" s="19"/>
    </row>
    <row r="854">
      <c r="B854" s="19"/>
      <c r="C854" s="20"/>
      <c r="D854" s="21"/>
      <c r="E854" s="19"/>
      <c r="F854" s="19"/>
      <c r="G854" s="19"/>
    </row>
    <row r="855">
      <c r="B855" s="19"/>
      <c r="C855" s="20"/>
      <c r="D855" s="21"/>
      <c r="E855" s="19"/>
      <c r="F855" s="19"/>
      <c r="G855" s="19"/>
    </row>
    <row r="856">
      <c r="B856" s="19"/>
      <c r="C856" s="20"/>
      <c r="D856" s="21"/>
      <c r="E856" s="19"/>
      <c r="F856" s="19"/>
      <c r="G856" s="19"/>
    </row>
    <row r="857">
      <c r="B857" s="19"/>
      <c r="C857" s="20"/>
      <c r="D857" s="21"/>
      <c r="E857" s="19"/>
      <c r="F857" s="19"/>
      <c r="G857" s="19"/>
    </row>
    <row r="858">
      <c r="B858" s="19"/>
      <c r="C858" s="20"/>
      <c r="D858" s="21"/>
      <c r="E858" s="19"/>
      <c r="F858" s="19"/>
      <c r="G858" s="19"/>
    </row>
    <row r="859">
      <c r="B859" s="19"/>
      <c r="C859" s="20"/>
      <c r="D859" s="21"/>
      <c r="E859" s="19"/>
      <c r="F859" s="19"/>
      <c r="G859" s="19"/>
    </row>
    <row r="860">
      <c r="B860" s="19"/>
      <c r="C860" s="20"/>
      <c r="D860" s="21"/>
      <c r="E860" s="19"/>
      <c r="F860" s="19"/>
      <c r="G860" s="19"/>
    </row>
    <row r="861">
      <c r="B861" s="19"/>
      <c r="C861" s="20"/>
      <c r="D861" s="21"/>
      <c r="E861" s="19"/>
      <c r="F861" s="19"/>
      <c r="G861" s="19"/>
    </row>
    <row r="862">
      <c r="B862" s="19"/>
      <c r="C862" s="20"/>
      <c r="D862" s="21"/>
      <c r="E862" s="19"/>
      <c r="F862" s="19"/>
      <c r="G862" s="19"/>
    </row>
    <row r="863">
      <c r="B863" s="19"/>
      <c r="C863" s="20"/>
      <c r="D863" s="21"/>
      <c r="E863" s="19"/>
      <c r="F863" s="19"/>
      <c r="G863" s="19"/>
    </row>
    <row r="864">
      <c r="B864" s="19"/>
      <c r="C864" s="20"/>
      <c r="D864" s="21"/>
      <c r="E864" s="19"/>
      <c r="F864" s="19"/>
      <c r="G864" s="19"/>
    </row>
    <row r="865">
      <c r="B865" s="19"/>
      <c r="C865" s="20"/>
      <c r="D865" s="21"/>
      <c r="E865" s="19"/>
      <c r="F865" s="19"/>
      <c r="G865" s="19"/>
    </row>
    <row r="866">
      <c r="B866" s="19"/>
      <c r="C866" s="20"/>
      <c r="D866" s="21"/>
      <c r="E866" s="19"/>
      <c r="F866" s="19"/>
      <c r="G866" s="19"/>
    </row>
    <row r="867">
      <c r="B867" s="19"/>
      <c r="C867" s="20"/>
      <c r="D867" s="21"/>
      <c r="E867" s="19"/>
      <c r="F867" s="19"/>
      <c r="G867" s="19"/>
    </row>
    <row r="868">
      <c r="B868" s="19"/>
      <c r="C868" s="20"/>
      <c r="D868" s="21"/>
      <c r="E868" s="19"/>
      <c r="F868" s="19"/>
      <c r="G868" s="19"/>
    </row>
    <row r="869">
      <c r="B869" s="19"/>
      <c r="C869" s="20"/>
      <c r="D869" s="21"/>
      <c r="E869" s="19"/>
      <c r="F869" s="19"/>
      <c r="G869" s="19"/>
    </row>
    <row r="870">
      <c r="B870" s="19"/>
      <c r="C870" s="20"/>
      <c r="D870" s="21"/>
      <c r="E870" s="19"/>
      <c r="F870" s="19"/>
      <c r="G870" s="19"/>
    </row>
    <row r="871">
      <c r="B871" s="19"/>
      <c r="C871" s="20"/>
      <c r="D871" s="21"/>
      <c r="E871" s="19"/>
      <c r="F871" s="19"/>
      <c r="G871" s="19"/>
    </row>
    <row r="872">
      <c r="B872" s="19"/>
      <c r="C872" s="20"/>
      <c r="D872" s="21"/>
      <c r="E872" s="19"/>
      <c r="F872" s="19"/>
      <c r="G872" s="19"/>
    </row>
    <row r="873">
      <c r="B873" s="19"/>
      <c r="C873" s="20"/>
      <c r="D873" s="21"/>
      <c r="E873" s="19"/>
      <c r="F873" s="19"/>
      <c r="G873" s="19"/>
    </row>
    <row r="874">
      <c r="B874" s="19"/>
      <c r="C874" s="20"/>
      <c r="D874" s="21"/>
      <c r="E874" s="19"/>
      <c r="F874" s="19"/>
      <c r="G874" s="19"/>
    </row>
    <row r="875">
      <c r="B875" s="19"/>
      <c r="C875" s="20"/>
      <c r="D875" s="21"/>
      <c r="E875" s="19"/>
      <c r="F875" s="19"/>
      <c r="G875" s="19"/>
    </row>
    <row r="876">
      <c r="B876" s="19"/>
      <c r="C876" s="20"/>
      <c r="D876" s="21"/>
      <c r="E876" s="19"/>
      <c r="F876" s="19"/>
      <c r="G876" s="19"/>
    </row>
    <row r="877">
      <c r="B877" s="19"/>
      <c r="C877" s="20"/>
      <c r="D877" s="21"/>
      <c r="E877" s="19"/>
      <c r="F877" s="19"/>
      <c r="G877" s="19"/>
    </row>
    <row r="878">
      <c r="B878" s="19"/>
      <c r="C878" s="20"/>
      <c r="D878" s="21"/>
      <c r="E878" s="19"/>
      <c r="F878" s="19"/>
      <c r="G878" s="19"/>
    </row>
    <row r="879">
      <c r="B879" s="19"/>
      <c r="C879" s="20"/>
      <c r="D879" s="21"/>
      <c r="E879" s="19"/>
      <c r="F879" s="19"/>
      <c r="G879" s="19"/>
    </row>
    <row r="880">
      <c r="B880" s="19"/>
      <c r="C880" s="20"/>
      <c r="D880" s="21"/>
      <c r="E880" s="19"/>
      <c r="F880" s="19"/>
      <c r="G880" s="19"/>
    </row>
    <row r="881">
      <c r="B881" s="19"/>
      <c r="C881" s="20"/>
      <c r="D881" s="21"/>
      <c r="E881" s="19"/>
      <c r="F881" s="19"/>
      <c r="G881" s="19"/>
    </row>
    <row r="882">
      <c r="B882" s="19"/>
      <c r="C882" s="20"/>
      <c r="D882" s="21"/>
      <c r="E882" s="19"/>
      <c r="F882" s="19"/>
      <c r="G882" s="19"/>
    </row>
    <row r="883">
      <c r="B883" s="19"/>
      <c r="C883" s="20"/>
      <c r="D883" s="21"/>
      <c r="E883" s="19"/>
      <c r="F883" s="19"/>
      <c r="G883" s="19"/>
    </row>
    <row r="884">
      <c r="B884" s="19"/>
      <c r="C884" s="20"/>
      <c r="D884" s="21"/>
      <c r="E884" s="19"/>
      <c r="F884" s="19"/>
      <c r="G884" s="19"/>
    </row>
    <row r="885">
      <c r="B885" s="19"/>
      <c r="C885" s="20"/>
      <c r="D885" s="21"/>
      <c r="E885" s="19"/>
      <c r="F885" s="19"/>
      <c r="G885" s="19"/>
    </row>
    <row r="886">
      <c r="B886" s="19"/>
      <c r="C886" s="20"/>
      <c r="D886" s="21"/>
      <c r="E886" s="19"/>
      <c r="F886" s="19"/>
      <c r="G886" s="19"/>
    </row>
    <row r="887">
      <c r="B887" s="19"/>
      <c r="C887" s="20"/>
      <c r="D887" s="21"/>
      <c r="E887" s="19"/>
      <c r="F887" s="19"/>
      <c r="G887" s="19"/>
    </row>
    <row r="888">
      <c r="B888" s="19"/>
      <c r="C888" s="20"/>
      <c r="D888" s="21"/>
      <c r="E888" s="19"/>
      <c r="F888" s="19"/>
      <c r="G888" s="19"/>
    </row>
    <row r="889">
      <c r="B889" s="19"/>
      <c r="C889" s="20"/>
      <c r="D889" s="21"/>
      <c r="E889" s="19"/>
      <c r="F889" s="19"/>
      <c r="G889" s="19"/>
    </row>
    <row r="890">
      <c r="B890" s="19"/>
      <c r="C890" s="20"/>
      <c r="D890" s="21"/>
      <c r="E890" s="19"/>
      <c r="F890" s="19"/>
      <c r="G890" s="19"/>
    </row>
    <row r="891">
      <c r="B891" s="19"/>
      <c r="C891" s="20"/>
      <c r="D891" s="21"/>
      <c r="E891" s="19"/>
      <c r="F891" s="19"/>
      <c r="G891" s="19"/>
    </row>
    <row r="892">
      <c r="B892" s="19"/>
      <c r="C892" s="20"/>
      <c r="D892" s="21"/>
      <c r="E892" s="19"/>
      <c r="F892" s="19"/>
      <c r="G892" s="19"/>
    </row>
    <row r="893">
      <c r="B893" s="19"/>
      <c r="C893" s="20"/>
      <c r="D893" s="21"/>
      <c r="E893" s="19"/>
      <c r="F893" s="19"/>
      <c r="G893" s="19"/>
    </row>
    <row r="894">
      <c r="B894" s="19"/>
      <c r="C894" s="20"/>
      <c r="D894" s="21"/>
      <c r="E894" s="19"/>
      <c r="F894" s="19"/>
      <c r="G894" s="19"/>
    </row>
    <row r="895">
      <c r="B895" s="19"/>
      <c r="C895" s="20"/>
      <c r="D895" s="21"/>
      <c r="E895" s="19"/>
      <c r="F895" s="19"/>
      <c r="G895" s="19"/>
    </row>
    <row r="896">
      <c r="B896" s="19"/>
      <c r="C896" s="20"/>
      <c r="D896" s="21"/>
      <c r="E896" s="19"/>
      <c r="F896" s="19"/>
      <c r="G896" s="19"/>
    </row>
    <row r="897">
      <c r="B897" s="19"/>
      <c r="C897" s="20"/>
      <c r="D897" s="21"/>
      <c r="E897" s="19"/>
      <c r="F897" s="19"/>
      <c r="G897" s="19"/>
    </row>
    <row r="898">
      <c r="B898" s="19"/>
      <c r="C898" s="20"/>
      <c r="D898" s="21"/>
      <c r="E898" s="19"/>
      <c r="F898" s="19"/>
      <c r="G898" s="19"/>
    </row>
    <row r="899">
      <c r="B899" s="19"/>
      <c r="C899" s="20"/>
      <c r="D899" s="21"/>
      <c r="E899" s="19"/>
      <c r="F899" s="19"/>
      <c r="G899" s="19"/>
    </row>
    <row r="900">
      <c r="B900" s="19"/>
      <c r="C900" s="20"/>
      <c r="D900" s="21"/>
      <c r="E900" s="19"/>
      <c r="F900" s="19"/>
      <c r="G900" s="19"/>
    </row>
    <row r="901">
      <c r="B901" s="19"/>
      <c r="C901" s="20"/>
      <c r="D901" s="21"/>
      <c r="E901" s="19"/>
      <c r="F901" s="19"/>
      <c r="G901" s="19"/>
    </row>
    <row r="902">
      <c r="B902" s="19"/>
      <c r="C902" s="20"/>
      <c r="D902" s="21"/>
      <c r="E902" s="19"/>
      <c r="F902" s="19"/>
      <c r="G902" s="19"/>
    </row>
    <row r="903">
      <c r="B903" s="19"/>
      <c r="C903" s="20"/>
      <c r="D903" s="21"/>
      <c r="E903" s="19"/>
      <c r="F903" s="19"/>
      <c r="G903" s="19"/>
    </row>
    <row r="904">
      <c r="B904" s="19"/>
      <c r="C904" s="20"/>
      <c r="D904" s="21"/>
      <c r="E904" s="19"/>
      <c r="F904" s="19"/>
      <c r="G904" s="19"/>
    </row>
    <row r="905">
      <c r="B905" s="19"/>
      <c r="C905" s="20"/>
      <c r="D905" s="21"/>
      <c r="E905" s="19"/>
      <c r="F905" s="19"/>
      <c r="G905" s="19"/>
    </row>
    <row r="906">
      <c r="B906" s="19"/>
      <c r="C906" s="20"/>
      <c r="D906" s="21"/>
      <c r="E906" s="19"/>
      <c r="F906" s="19"/>
      <c r="G906" s="19"/>
    </row>
    <row r="907">
      <c r="B907" s="19"/>
      <c r="C907" s="20"/>
      <c r="D907" s="21"/>
      <c r="E907" s="19"/>
      <c r="F907" s="19"/>
      <c r="G907" s="19"/>
    </row>
    <row r="908">
      <c r="B908" s="19"/>
      <c r="C908" s="20"/>
      <c r="D908" s="21"/>
      <c r="E908" s="19"/>
      <c r="F908" s="19"/>
      <c r="G908" s="19"/>
    </row>
    <row r="909">
      <c r="B909" s="19"/>
      <c r="C909" s="20"/>
      <c r="D909" s="21"/>
      <c r="E909" s="19"/>
      <c r="F909" s="19"/>
      <c r="G909" s="19"/>
    </row>
    <row r="910">
      <c r="B910" s="19"/>
      <c r="C910" s="20"/>
      <c r="D910" s="21"/>
      <c r="E910" s="19"/>
      <c r="F910" s="19"/>
      <c r="G910" s="19"/>
    </row>
    <row r="911">
      <c r="B911" s="19"/>
      <c r="C911" s="20"/>
      <c r="D911" s="21"/>
      <c r="E911" s="19"/>
      <c r="F911" s="19"/>
      <c r="G911" s="19"/>
    </row>
    <row r="912">
      <c r="B912" s="19"/>
      <c r="C912" s="20"/>
      <c r="D912" s="21"/>
      <c r="E912" s="19"/>
      <c r="F912" s="19"/>
      <c r="G912" s="19"/>
    </row>
    <row r="913">
      <c r="B913" s="19"/>
      <c r="C913" s="20"/>
      <c r="D913" s="21"/>
      <c r="E913" s="19"/>
      <c r="F913" s="19"/>
      <c r="G913" s="19"/>
    </row>
    <row r="914">
      <c r="B914" s="19"/>
      <c r="C914" s="20"/>
      <c r="D914" s="21"/>
      <c r="E914" s="19"/>
      <c r="F914" s="19"/>
      <c r="G914" s="19"/>
    </row>
    <row r="915">
      <c r="B915" s="19"/>
      <c r="C915" s="20"/>
      <c r="D915" s="21"/>
      <c r="E915" s="19"/>
      <c r="F915" s="19"/>
      <c r="G915" s="19"/>
    </row>
    <row r="916">
      <c r="B916" s="19"/>
      <c r="C916" s="20"/>
      <c r="D916" s="21"/>
      <c r="E916" s="19"/>
      <c r="F916" s="19"/>
      <c r="G916" s="19"/>
    </row>
    <row r="917">
      <c r="B917" s="19"/>
      <c r="C917" s="20"/>
      <c r="D917" s="21"/>
      <c r="E917" s="19"/>
      <c r="F917" s="19"/>
      <c r="G917" s="19"/>
    </row>
    <row r="918">
      <c r="B918" s="19"/>
      <c r="C918" s="20"/>
      <c r="D918" s="21"/>
      <c r="E918" s="19"/>
      <c r="F918" s="19"/>
      <c r="G918" s="19"/>
    </row>
    <row r="919">
      <c r="B919" s="19"/>
      <c r="C919" s="20"/>
      <c r="D919" s="21"/>
      <c r="E919" s="19"/>
      <c r="F919" s="19"/>
      <c r="G919" s="19"/>
    </row>
    <row r="920">
      <c r="B920" s="19"/>
      <c r="C920" s="20"/>
      <c r="D920" s="21"/>
      <c r="E920" s="19"/>
      <c r="F920" s="19"/>
      <c r="G920" s="19"/>
    </row>
    <row r="921">
      <c r="B921" s="19"/>
      <c r="C921" s="20"/>
      <c r="D921" s="21"/>
      <c r="E921" s="19"/>
      <c r="F921" s="19"/>
      <c r="G921" s="19"/>
    </row>
    <row r="922">
      <c r="B922" s="19"/>
      <c r="C922" s="20"/>
      <c r="D922" s="21"/>
      <c r="E922" s="19"/>
      <c r="F922" s="19"/>
      <c r="G922" s="19"/>
    </row>
    <row r="923">
      <c r="B923" s="19"/>
      <c r="C923" s="20"/>
      <c r="D923" s="21"/>
      <c r="E923" s="19"/>
      <c r="F923" s="19"/>
      <c r="G923" s="19"/>
    </row>
    <row r="924">
      <c r="B924" s="19"/>
      <c r="C924" s="20"/>
      <c r="D924" s="21"/>
      <c r="E924" s="19"/>
      <c r="F924" s="19"/>
      <c r="G924" s="19"/>
    </row>
    <row r="925">
      <c r="B925" s="19"/>
      <c r="C925" s="20"/>
      <c r="D925" s="21"/>
      <c r="E925" s="19"/>
      <c r="F925" s="19"/>
      <c r="G925" s="19"/>
    </row>
    <row r="926">
      <c r="B926" s="19"/>
      <c r="C926" s="20"/>
      <c r="D926" s="21"/>
      <c r="E926" s="19"/>
      <c r="F926" s="19"/>
      <c r="G926" s="19"/>
    </row>
    <row r="927">
      <c r="B927" s="19"/>
      <c r="C927" s="20"/>
      <c r="D927" s="21"/>
      <c r="E927" s="19"/>
      <c r="F927" s="19"/>
      <c r="G927" s="19"/>
    </row>
    <row r="928">
      <c r="B928" s="19"/>
      <c r="C928" s="20"/>
      <c r="D928" s="21"/>
      <c r="E928" s="19"/>
      <c r="F928" s="19"/>
      <c r="G928" s="19"/>
    </row>
    <row r="929">
      <c r="B929" s="19"/>
      <c r="C929" s="20"/>
      <c r="D929" s="21"/>
      <c r="E929" s="19"/>
      <c r="F929" s="19"/>
      <c r="G929" s="19"/>
    </row>
    <row r="930">
      <c r="B930" s="19"/>
      <c r="C930" s="20"/>
      <c r="D930" s="21"/>
      <c r="E930" s="19"/>
      <c r="F930" s="19"/>
      <c r="G930" s="19"/>
    </row>
    <row r="931">
      <c r="B931" s="19"/>
      <c r="C931" s="20"/>
      <c r="D931" s="21"/>
      <c r="E931" s="19"/>
      <c r="F931" s="19"/>
      <c r="G931" s="19"/>
    </row>
    <row r="932">
      <c r="B932" s="19"/>
      <c r="C932" s="20"/>
      <c r="D932" s="21"/>
      <c r="E932" s="19"/>
      <c r="F932" s="19"/>
      <c r="G932" s="19"/>
    </row>
    <row r="933">
      <c r="B933" s="19"/>
      <c r="C933" s="20"/>
      <c r="D933" s="21"/>
      <c r="E933" s="19"/>
      <c r="F933" s="19"/>
      <c r="G933" s="19"/>
    </row>
    <row r="934">
      <c r="B934" s="19"/>
      <c r="C934" s="20"/>
      <c r="D934" s="21"/>
      <c r="E934" s="19"/>
      <c r="F934" s="19"/>
      <c r="G934" s="19"/>
    </row>
    <row r="935">
      <c r="B935" s="19"/>
      <c r="C935" s="20"/>
      <c r="D935" s="21"/>
      <c r="E935" s="19"/>
      <c r="F935" s="19"/>
      <c r="G935" s="19"/>
    </row>
    <row r="936">
      <c r="B936" s="19"/>
      <c r="C936" s="20"/>
      <c r="D936" s="21"/>
      <c r="E936" s="19"/>
      <c r="F936" s="19"/>
      <c r="G936" s="19"/>
    </row>
    <row r="937">
      <c r="B937" s="19"/>
      <c r="C937" s="20"/>
      <c r="D937" s="21"/>
      <c r="E937" s="19"/>
      <c r="F937" s="19"/>
      <c r="G937" s="19"/>
    </row>
    <row r="938">
      <c r="B938" s="19"/>
      <c r="C938" s="20"/>
      <c r="D938" s="21"/>
      <c r="E938" s="19"/>
      <c r="F938" s="19"/>
      <c r="G938" s="19"/>
    </row>
    <row r="939">
      <c r="B939" s="19"/>
      <c r="C939" s="20"/>
      <c r="D939" s="21"/>
      <c r="E939" s="19"/>
      <c r="F939" s="19"/>
      <c r="G939" s="19"/>
    </row>
    <row r="940">
      <c r="B940" s="19"/>
      <c r="C940" s="20"/>
      <c r="D940" s="21"/>
      <c r="E940" s="19"/>
      <c r="F940" s="19"/>
      <c r="G940" s="19"/>
    </row>
    <row r="941">
      <c r="B941" s="19"/>
      <c r="C941" s="20"/>
      <c r="D941" s="21"/>
      <c r="E941" s="19"/>
      <c r="F941" s="19"/>
      <c r="G941" s="19"/>
    </row>
    <row r="942">
      <c r="B942" s="19"/>
      <c r="C942" s="20"/>
      <c r="D942" s="21"/>
      <c r="E942" s="19"/>
      <c r="F942" s="19"/>
      <c r="G942" s="19"/>
    </row>
    <row r="943">
      <c r="B943" s="19"/>
      <c r="C943" s="20"/>
      <c r="D943" s="21"/>
      <c r="E943" s="19"/>
      <c r="F943" s="19"/>
      <c r="G943" s="19"/>
    </row>
    <row r="944">
      <c r="B944" s="19"/>
      <c r="C944" s="20"/>
      <c r="D944" s="21"/>
      <c r="E944" s="19"/>
      <c r="F944" s="19"/>
      <c r="G944" s="19"/>
    </row>
    <row r="945">
      <c r="B945" s="19"/>
      <c r="C945" s="20"/>
      <c r="D945" s="21"/>
      <c r="E945" s="19"/>
      <c r="F945" s="19"/>
      <c r="G945" s="19"/>
    </row>
    <row r="946">
      <c r="B946" s="19"/>
      <c r="C946" s="20"/>
      <c r="D946" s="21"/>
      <c r="E946" s="19"/>
      <c r="F946" s="19"/>
      <c r="G946" s="19"/>
    </row>
    <row r="947">
      <c r="B947" s="19"/>
      <c r="C947" s="20"/>
      <c r="D947" s="21"/>
      <c r="E947" s="19"/>
      <c r="F947" s="19"/>
      <c r="G947" s="19"/>
    </row>
    <row r="948">
      <c r="B948" s="19"/>
      <c r="C948" s="20"/>
      <c r="D948" s="21"/>
      <c r="E948" s="19"/>
      <c r="F948" s="19"/>
      <c r="G948" s="19"/>
    </row>
    <row r="949">
      <c r="B949" s="19"/>
      <c r="C949" s="20"/>
      <c r="D949" s="21"/>
      <c r="E949" s="19"/>
      <c r="F949" s="19"/>
      <c r="G949" s="19"/>
    </row>
    <row r="950">
      <c r="B950" s="19"/>
      <c r="C950" s="20"/>
      <c r="D950" s="21"/>
      <c r="E950" s="19"/>
      <c r="F950" s="19"/>
      <c r="G950" s="19"/>
    </row>
    <row r="951">
      <c r="B951" s="19"/>
      <c r="C951" s="20"/>
      <c r="D951" s="21"/>
      <c r="E951" s="19"/>
      <c r="F951" s="19"/>
      <c r="G951" s="19"/>
    </row>
    <row r="952">
      <c r="B952" s="19"/>
      <c r="C952" s="20"/>
      <c r="D952" s="21"/>
      <c r="E952" s="19"/>
      <c r="F952" s="19"/>
      <c r="G952" s="19"/>
    </row>
    <row r="953">
      <c r="B953" s="19"/>
      <c r="C953" s="20"/>
      <c r="D953" s="21"/>
      <c r="E953" s="19"/>
      <c r="F953" s="19"/>
      <c r="G953" s="19"/>
    </row>
    <row r="954">
      <c r="B954" s="19"/>
      <c r="C954" s="20"/>
      <c r="D954" s="21"/>
      <c r="E954" s="19"/>
      <c r="F954" s="19"/>
      <c r="G954" s="19"/>
    </row>
    <row r="955">
      <c r="B955" s="19"/>
      <c r="C955" s="20"/>
      <c r="D955" s="21"/>
      <c r="E955" s="19"/>
      <c r="F955" s="19"/>
      <c r="G955" s="19"/>
    </row>
    <row r="956">
      <c r="B956" s="19"/>
      <c r="C956" s="20"/>
      <c r="D956" s="21"/>
      <c r="E956" s="19"/>
      <c r="F956" s="19"/>
      <c r="G956" s="19"/>
    </row>
    <row r="957">
      <c r="B957" s="19"/>
      <c r="C957" s="20"/>
      <c r="D957" s="21"/>
      <c r="E957" s="19"/>
      <c r="F957" s="19"/>
      <c r="G957" s="19"/>
    </row>
    <row r="958">
      <c r="B958" s="19"/>
      <c r="C958" s="20"/>
      <c r="D958" s="21"/>
      <c r="E958" s="19"/>
      <c r="F958" s="19"/>
      <c r="G958" s="19"/>
    </row>
    <row r="959">
      <c r="B959" s="19"/>
      <c r="C959" s="20"/>
      <c r="D959" s="21"/>
      <c r="E959" s="19"/>
      <c r="F959" s="19"/>
      <c r="G959" s="19"/>
    </row>
    <row r="960">
      <c r="B960" s="19"/>
      <c r="C960" s="20"/>
      <c r="D960" s="21"/>
      <c r="E960" s="19"/>
      <c r="F960" s="19"/>
      <c r="G960" s="19"/>
    </row>
    <row r="961">
      <c r="B961" s="19"/>
      <c r="C961" s="20"/>
      <c r="D961" s="21"/>
      <c r="E961" s="19"/>
      <c r="F961" s="19"/>
      <c r="G961" s="19"/>
    </row>
    <row r="962">
      <c r="B962" s="19"/>
      <c r="C962" s="20"/>
      <c r="D962" s="21"/>
      <c r="E962" s="19"/>
      <c r="F962" s="19"/>
      <c r="G962" s="19"/>
    </row>
    <row r="963">
      <c r="B963" s="19"/>
      <c r="C963" s="20"/>
      <c r="D963" s="21"/>
      <c r="E963" s="19"/>
      <c r="F963" s="19"/>
      <c r="G963" s="19"/>
    </row>
    <row r="964">
      <c r="B964" s="19"/>
      <c r="C964" s="20"/>
      <c r="D964" s="21"/>
      <c r="E964" s="19"/>
      <c r="F964" s="19"/>
      <c r="G964" s="19"/>
    </row>
    <row r="965">
      <c r="B965" s="19"/>
      <c r="C965" s="20"/>
      <c r="D965" s="21"/>
      <c r="E965" s="19"/>
      <c r="F965" s="19"/>
      <c r="G965" s="19"/>
    </row>
    <row r="966">
      <c r="B966" s="19"/>
      <c r="C966" s="20"/>
      <c r="D966" s="21"/>
      <c r="E966" s="19"/>
      <c r="F966" s="19"/>
      <c r="G966" s="19"/>
    </row>
    <row r="967">
      <c r="B967" s="19"/>
      <c r="C967" s="20"/>
      <c r="D967" s="21"/>
      <c r="E967" s="19"/>
      <c r="F967" s="19"/>
      <c r="G967" s="19"/>
    </row>
    <row r="968">
      <c r="B968" s="19"/>
      <c r="C968" s="20"/>
      <c r="D968" s="21"/>
      <c r="E968" s="19"/>
      <c r="F968" s="19"/>
      <c r="G968" s="19"/>
    </row>
    <row r="969">
      <c r="B969" s="19"/>
      <c r="C969" s="20"/>
      <c r="D969" s="21"/>
      <c r="E969" s="19"/>
      <c r="F969" s="19"/>
      <c r="G969" s="19"/>
    </row>
    <row r="970">
      <c r="B970" s="19"/>
      <c r="C970" s="20"/>
      <c r="D970" s="21"/>
      <c r="E970" s="19"/>
      <c r="F970" s="19"/>
      <c r="G970" s="19"/>
    </row>
    <row r="971">
      <c r="B971" s="19"/>
      <c r="C971" s="20"/>
      <c r="D971" s="21"/>
      <c r="E971" s="19"/>
      <c r="F971" s="19"/>
      <c r="G971" s="19"/>
    </row>
    <row r="972">
      <c r="B972" s="19"/>
      <c r="C972" s="20"/>
      <c r="D972" s="21"/>
      <c r="E972" s="19"/>
      <c r="F972" s="19"/>
      <c r="G972" s="19"/>
    </row>
    <row r="973">
      <c r="B973" s="19"/>
      <c r="C973" s="20"/>
      <c r="D973" s="21"/>
      <c r="E973" s="19"/>
      <c r="F973" s="19"/>
      <c r="G973" s="19"/>
    </row>
    <row r="974">
      <c r="B974" s="19"/>
      <c r="C974" s="20"/>
      <c r="D974" s="21"/>
      <c r="E974" s="19"/>
      <c r="F974" s="19"/>
      <c r="G974" s="19"/>
    </row>
    <row r="975">
      <c r="B975" s="19"/>
      <c r="C975" s="20"/>
      <c r="D975" s="21"/>
      <c r="E975" s="19"/>
      <c r="F975" s="19"/>
      <c r="G975" s="19"/>
    </row>
    <row r="976">
      <c r="B976" s="19"/>
      <c r="C976" s="20"/>
      <c r="D976" s="21"/>
      <c r="E976" s="19"/>
      <c r="F976" s="19"/>
      <c r="G976" s="19"/>
    </row>
    <row r="977">
      <c r="B977" s="19"/>
      <c r="C977" s="20"/>
      <c r="D977" s="21"/>
      <c r="E977" s="19"/>
      <c r="F977" s="19"/>
      <c r="G977" s="19"/>
    </row>
    <row r="978">
      <c r="B978" s="19"/>
      <c r="C978" s="20"/>
      <c r="D978" s="21"/>
      <c r="E978" s="19"/>
      <c r="F978" s="19"/>
      <c r="G978" s="19"/>
    </row>
    <row r="979">
      <c r="B979" s="19"/>
      <c r="C979" s="20"/>
      <c r="D979" s="21"/>
      <c r="E979" s="19"/>
      <c r="F979" s="19"/>
      <c r="G979" s="19"/>
    </row>
    <row r="980">
      <c r="B980" s="19"/>
      <c r="C980" s="20"/>
      <c r="D980" s="21"/>
      <c r="E980" s="19"/>
      <c r="F980" s="19"/>
      <c r="G980" s="19"/>
    </row>
    <row r="981">
      <c r="B981" s="19"/>
      <c r="C981" s="20"/>
      <c r="D981" s="21"/>
      <c r="E981" s="19"/>
      <c r="F981" s="19"/>
      <c r="G981" s="19"/>
    </row>
    <row r="982">
      <c r="B982" s="19"/>
      <c r="C982" s="20"/>
      <c r="D982" s="21"/>
      <c r="E982" s="19"/>
      <c r="F982" s="19"/>
      <c r="G982" s="19"/>
    </row>
    <row r="983">
      <c r="B983" s="19"/>
      <c r="C983" s="20"/>
      <c r="D983" s="21"/>
      <c r="E983" s="19"/>
      <c r="F983" s="19"/>
      <c r="G983" s="19"/>
    </row>
    <row r="984">
      <c r="B984" s="19"/>
      <c r="C984" s="20"/>
      <c r="D984" s="21"/>
      <c r="E984" s="19"/>
      <c r="F984" s="19"/>
      <c r="G984" s="19"/>
    </row>
    <row r="985">
      <c r="B985" s="19"/>
      <c r="C985" s="20"/>
      <c r="D985" s="21"/>
      <c r="E985" s="19"/>
      <c r="F985" s="19"/>
      <c r="G985" s="19"/>
    </row>
    <row r="986">
      <c r="B986" s="19"/>
      <c r="C986" s="20"/>
      <c r="D986" s="21"/>
      <c r="E986" s="19"/>
      <c r="F986" s="19"/>
      <c r="G986" s="19"/>
    </row>
    <row r="987">
      <c r="B987" s="19"/>
      <c r="C987" s="20"/>
      <c r="D987" s="21"/>
      <c r="E987" s="19"/>
      <c r="F987" s="19"/>
      <c r="G987" s="19"/>
    </row>
    <row r="988">
      <c r="B988" s="19"/>
      <c r="C988" s="20"/>
      <c r="D988" s="21"/>
      <c r="E988" s="19"/>
      <c r="F988" s="19"/>
      <c r="G988" s="19"/>
    </row>
    <row r="989">
      <c r="B989" s="19"/>
      <c r="C989" s="20"/>
      <c r="D989" s="21"/>
      <c r="E989" s="19"/>
      <c r="F989" s="19"/>
      <c r="G989" s="19"/>
    </row>
    <row r="990">
      <c r="B990" s="19"/>
      <c r="C990" s="20"/>
      <c r="D990" s="21"/>
      <c r="E990" s="19"/>
      <c r="F990" s="19"/>
      <c r="G990" s="19"/>
    </row>
    <row r="991">
      <c r="B991" s="19"/>
      <c r="C991" s="20"/>
      <c r="D991" s="21"/>
      <c r="E991" s="19"/>
      <c r="F991" s="19"/>
      <c r="G991" s="19"/>
    </row>
    <row r="992">
      <c r="B992" s="19"/>
      <c r="C992" s="20"/>
      <c r="D992" s="21"/>
      <c r="E992" s="19"/>
      <c r="F992" s="19"/>
      <c r="G992" s="19"/>
    </row>
    <row r="993">
      <c r="B993" s="19"/>
      <c r="C993" s="20"/>
      <c r="D993" s="21"/>
      <c r="E993" s="19"/>
      <c r="F993" s="19"/>
      <c r="G993" s="19"/>
    </row>
    <row r="994">
      <c r="B994" s="19"/>
      <c r="C994" s="20"/>
      <c r="D994" s="21"/>
      <c r="E994" s="19"/>
      <c r="F994" s="19"/>
      <c r="G994" s="19"/>
    </row>
    <row r="995">
      <c r="B995" s="19"/>
      <c r="C995" s="20"/>
      <c r="D995" s="21"/>
      <c r="E995" s="19"/>
      <c r="F995" s="19"/>
      <c r="G995" s="19"/>
    </row>
    <row r="996">
      <c r="B996" s="19"/>
      <c r="C996" s="20"/>
      <c r="D996" s="21"/>
      <c r="E996" s="19"/>
      <c r="F996" s="19"/>
      <c r="G996" s="19"/>
    </row>
    <row r="997">
      <c r="B997" s="19"/>
      <c r="C997" s="20"/>
      <c r="D997" s="21"/>
      <c r="E997" s="19"/>
      <c r="F997" s="19"/>
      <c r="G997" s="19"/>
    </row>
    <row r="998">
      <c r="B998" s="19"/>
      <c r="C998" s="20"/>
      <c r="D998" s="21"/>
      <c r="E998" s="19"/>
      <c r="F998" s="19"/>
      <c r="G998" s="19"/>
    </row>
    <row r="999">
      <c r="B999" s="19"/>
      <c r="C999" s="20"/>
      <c r="D999" s="21"/>
      <c r="E999" s="19"/>
      <c r="F999" s="19"/>
      <c r="G999" s="19"/>
    </row>
    <row r="1000">
      <c r="B1000" s="19"/>
      <c r="C1000" s="20"/>
      <c r="D1000" s="21"/>
      <c r="E1000" s="19"/>
      <c r="F1000" s="19"/>
      <c r="G1000" s="19"/>
    </row>
  </sheetData>
  <autoFilter ref="$A$10:$U$649"/>
  <mergeCells count="2">
    <mergeCell ref="B2:G2"/>
    <mergeCell ref="C4:G5"/>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6.83" defaultRowHeight="15.0"/>
  <cols>
    <col customWidth="1" min="3" max="3" width="85.5"/>
    <col customWidth="1" min="7" max="7" width="18.67"/>
  </cols>
  <sheetData>
    <row r="1">
      <c r="B1" s="19"/>
      <c r="C1" s="20"/>
      <c r="D1" s="21"/>
      <c r="E1" s="21"/>
      <c r="F1" s="21"/>
      <c r="G1" s="19"/>
      <c r="H1" s="19"/>
    </row>
    <row r="2">
      <c r="B2" s="18" t="s">
        <v>23</v>
      </c>
      <c r="H2" s="19"/>
    </row>
    <row r="3">
      <c r="B3" s="19"/>
      <c r="C3" s="23" t="s">
        <v>5562</v>
      </c>
      <c r="D3" s="21"/>
      <c r="E3" s="21"/>
      <c r="F3" s="21"/>
      <c r="G3" s="19"/>
      <c r="H3" s="19"/>
    </row>
    <row r="4">
      <c r="B4" s="103" t="s">
        <v>25</v>
      </c>
      <c r="C4" s="25" t="s">
        <v>3</v>
      </c>
      <c r="H4" s="19"/>
    </row>
    <row r="5">
      <c r="B5" s="19"/>
      <c r="H5" s="19"/>
    </row>
    <row r="6">
      <c r="B6" s="19" t="s">
        <v>27</v>
      </c>
      <c r="C6" s="20" t="s">
        <v>28</v>
      </c>
      <c r="D6" s="21"/>
      <c r="E6" s="21"/>
      <c r="F6" s="21"/>
      <c r="G6" s="19"/>
      <c r="H6" s="19"/>
    </row>
    <row r="7">
      <c r="B7" s="19" t="s">
        <v>29</v>
      </c>
      <c r="C7" s="20" t="s">
        <v>30</v>
      </c>
      <c r="D7" s="21"/>
      <c r="E7" s="21" t="s">
        <v>31</v>
      </c>
      <c r="F7" s="21"/>
      <c r="G7" s="89">
        <v>45015.0</v>
      </c>
      <c r="H7" s="19"/>
    </row>
    <row r="8">
      <c r="B8" s="103" t="s">
        <v>5563</v>
      </c>
      <c r="C8" s="20" t="s">
        <v>5564</v>
      </c>
      <c r="D8" s="21"/>
      <c r="E8" s="21"/>
      <c r="F8" s="21"/>
      <c r="G8" s="90"/>
      <c r="H8" s="19"/>
    </row>
    <row r="9">
      <c r="B9" s="19"/>
      <c r="C9" s="20"/>
      <c r="D9" s="21"/>
      <c r="E9" s="21"/>
      <c r="F9" s="21"/>
      <c r="G9" s="19"/>
      <c r="H9" s="19"/>
    </row>
    <row r="10">
      <c r="B10" s="28" t="s">
        <v>32</v>
      </c>
      <c r="C10" s="29" t="s">
        <v>33</v>
      </c>
      <c r="D10" s="30" t="s">
        <v>34</v>
      </c>
      <c r="E10" s="31" t="s">
        <v>35</v>
      </c>
      <c r="F10" s="31" t="s">
        <v>36</v>
      </c>
      <c r="G10" s="32" t="s">
        <v>37</v>
      </c>
      <c r="H10" s="19"/>
    </row>
    <row r="11">
      <c r="B11" s="108" t="s">
        <v>2600</v>
      </c>
      <c r="C11" s="109" t="s">
        <v>2601</v>
      </c>
      <c r="D11" s="110"/>
      <c r="E11" s="111"/>
      <c r="F11" s="111"/>
      <c r="G11" s="112">
        <f>G12+G43+G392+G413+G428+G434+G466+G500+G475</f>
        <v>0</v>
      </c>
      <c r="H11" s="19"/>
    </row>
    <row r="12">
      <c r="B12" s="40" t="s">
        <v>2602</v>
      </c>
      <c r="C12" s="41" t="s">
        <v>2603</v>
      </c>
      <c r="D12" s="42"/>
      <c r="E12" s="60"/>
      <c r="F12" s="60"/>
      <c r="G12" s="93">
        <f>G13</f>
        <v>0</v>
      </c>
      <c r="H12" s="19"/>
    </row>
    <row r="13">
      <c r="B13" s="46" t="s">
        <v>2604</v>
      </c>
      <c r="C13" s="47" t="s">
        <v>2605</v>
      </c>
      <c r="D13" s="48"/>
      <c r="E13" s="60"/>
      <c r="F13" s="60"/>
      <c r="G13" s="94">
        <f>G14+G19+G26+G30+G32+G38</f>
        <v>0</v>
      </c>
      <c r="H13" s="19"/>
    </row>
    <row r="14">
      <c r="B14" s="52" t="s">
        <v>2606</v>
      </c>
      <c r="C14" s="53" t="s">
        <v>2607</v>
      </c>
      <c r="D14" s="54"/>
      <c r="E14" s="60"/>
      <c r="F14" s="60"/>
      <c r="G14" s="95">
        <f>SUM(G15:G18)</f>
        <v>0</v>
      </c>
      <c r="H14" s="19"/>
    </row>
    <row r="15">
      <c r="B15" s="57" t="s">
        <v>2608</v>
      </c>
      <c r="C15" s="58" t="s">
        <v>2609</v>
      </c>
      <c r="D15" s="59" t="s">
        <v>122</v>
      </c>
      <c r="E15" s="60">
        <v>82.3</v>
      </c>
      <c r="F15" s="61"/>
      <c r="G15" s="96">
        <f t="shared" ref="G15:G18" si="1">round(E15*F15,2)</f>
        <v>0</v>
      </c>
      <c r="H15" s="19"/>
    </row>
    <row r="16">
      <c r="B16" s="57" t="s">
        <v>2610</v>
      </c>
      <c r="C16" s="58" t="s">
        <v>2611</v>
      </c>
      <c r="D16" s="59" t="s">
        <v>48</v>
      </c>
      <c r="E16" s="60">
        <v>13.5</v>
      </c>
      <c r="F16" s="61"/>
      <c r="G16" s="96">
        <f t="shared" si="1"/>
        <v>0</v>
      </c>
      <c r="H16" s="19"/>
    </row>
    <row r="17">
      <c r="B17" s="57" t="s">
        <v>2612</v>
      </c>
      <c r="C17" s="58" t="s">
        <v>2613</v>
      </c>
      <c r="D17" s="59" t="s">
        <v>48</v>
      </c>
      <c r="E17" s="60">
        <v>4.55</v>
      </c>
      <c r="F17" s="61"/>
      <c r="G17" s="96">
        <f t="shared" si="1"/>
        <v>0</v>
      </c>
      <c r="H17" s="19"/>
    </row>
    <row r="18">
      <c r="B18" s="57" t="s">
        <v>2614</v>
      </c>
      <c r="C18" s="58" t="s">
        <v>2615</v>
      </c>
      <c r="D18" s="59" t="s">
        <v>146</v>
      </c>
      <c r="E18" s="60">
        <v>1.0</v>
      </c>
      <c r="F18" s="61"/>
      <c r="G18" s="96">
        <f t="shared" si="1"/>
        <v>0</v>
      </c>
      <c r="H18" s="19"/>
    </row>
    <row r="19">
      <c r="B19" s="52" t="s">
        <v>2616</v>
      </c>
      <c r="C19" s="53" t="s">
        <v>2617</v>
      </c>
      <c r="D19" s="54"/>
      <c r="E19" s="60"/>
      <c r="F19" s="60"/>
      <c r="G19" s="95">
        <f>SUM(G20:G25)</f>
        <v>0</v>
      </c>
      <c r="H19" s="19"/>
    </row>
    <row r="20">
      <c r="B20" s="57" t="s">
        <v>2618</v>
      </c>
      <c r="C20" s="58" t="s">
        <v>2619</v>
      </c>
      <c r="D20" s="59" t="s">
        <v>200</v>
      </c>
      <c r="E20" s="60">
        <v>42.3</v>
      </c>
      <c r="F20" s="61"/>
      <c r="G20" s="96">
        <f t="shared" ref="G20:G25" si="2">round(E20*F20,2)</f>
        <v>0</v>
      </c>
      <c r="H20" s="19"/>
    </row>
    <row r="21">
      <c r="B21" s="57" t="s">
        <v>2620</v>
      </c>
      <c r="C21" s="58" t="s">
        <v>2621</v>
      </c>
      <c r="D21" s="59" t="s">
        <v>200</v>
      </c>
      <c r="E21" s="60">
        <v>12.13</v>
      </c>
      <c r="F21" s="61"/>
      <c r="G21" s="96">
        <f t="shared" si="2"/>
        <v>0</v>
      </c>
      <c r="H21" s="19"/>
    </row>
    <row r="22">
      <c r="B22" s="57" t="s">
        <v>2622</v>
      </c>
      <c r="C22" s="58" t="s">
        <v>2623</v>
      </c>
      <c r="D22" s="59" t="s">
        <v>200</v>
      </c>
      <c r="E22" s="60">
        <v>86.0</v>
      </c>
      <c r="F22" s="61"/>
      <c r="G22" s="96">
        <f t="shared" si="2"/>
        <v>0</v>
      </c>
      <c r="H22" s="19"/>
    </row>
    <row r="23">
      <c r="B23" s="57" t="s">
        <v>2624</v>
      </c>
      <c r="C23" s="58" t="s">
        <v>2625</v>
      </c>
      <c r="D23" s="59" t="s">
        <v>48</v>
      </c>
      <c r="E23" s="60">
        <v>33.0</v>
      </c>
      <c r="F23" s="61"/>
      <c r="G23" s="96">
        <f t="shared" si="2"/>
        <v>0</v>
      </c>
      <c r="H23" s="19"/>
    </row>
    <row r="24">
      <c r="B24" s="57" t="s">
        <v>2626</v>
      </c>
      <c r="C24" s="58" t="s">
        <v>2627</v>
      </c>
      <c r="D24" s="59" t="s">
        <v>48</v>
      </c>
      <c r="E24" s="60">
        <v>26.0</v>
      </c>
      <c r="F24" s="61"/>
      <c r="G24" s="96">
        <f t="shared" si="2"/>
        <v>0</v>
      </c>
      <c r="H24" s="19"/>
    </row>
    <row r="25">
      <c r="B25" s="57" t="s">
        <v>2628</v>
      </c>
      <c r="C25" s="58" t="s">
        <v>2629</v>
      </c>
      <c r="D25" s="59" t="s">
        <v>200</v>
      </c>
      <c r="E25" s="60">
        <v>106.6</v>
      </c>
      <c r="F25" s="61"/>
      <c r="G25" s="96">
        <f t="shared" si="2"/>
        <v>0</v>
      </c>
      <c r="H25" s="19"/>
    </row>
    <row r="26">
      <c r="B26" s="52" t="s">
        <v>2630</v>
      </c>
      <c r="C26" s="53" t="s">
        <v>2631</v>
      </c>
      <c r="D26" s="54"/>
      <c r="E26" s="60"/>
      <c r="F26" s="60"/>
      <c r="G26" s="95">
        <f>SUM(G27:G29)</f>
        <v>0</v>
      </c>
      <c r="H26" s="19"/>
    </row>
    <row r="27">
      <c r="B27" s="57" t="s">
        <v>2632</v>
      </c>
      <c r="C27" s="58" t="s">
        <v>2633</v>
      </c>
      <c r="D27" s="59" t="s">
        <v>48</v>
      </c>
      <c r="E27" s="60">
        <v>14.0</v>
      </c>
      <c r="F27" s="61"/>
      <c r="G27" s="96">
        <f t="shared" ref="G27:G29" si="3">round(E27*F27,2)</f>
        <v>0</v>
      </c>
      <c r="H27" s="19"/>
    </row>
    <row r="28">
      <c r="B28" s="57" t="s">
        <v>2634</v>
      </c>
      <c r="C28" s="58" t="s">
        <v>2635</v>
      </c>
      <c r="D28" s="59" t="s">
        <v>48</v>
      </c>
      <c r="E28" s="60">
        <v>27.45</v>
      </c>
      <c r="F28" s="61"/>
      <c r="G28" s="96">
        <f t="shared" si="3"/>
        <v>0</v>
      </c>
      <c r="H28" s="19"/>
    </row>
    <row r="29">
      <c r="B29" s="57" t="s">
        <v>2636</v>
      </c>
      <c r="C29" s="58" t="s">
        <v>2637</v>
      </c>
      <c r="D29" s="59" t="s">
        <v>48</v>
      </c>
      <c r="E29" s="60">
        <v>32.4</v>
      </c>
      <c r="F29" s="61"/>
      <c r="G29" s="96">
        <f t="shared" si="3"/>
        <v>0</v>
      </c>
      <c r="H29" s="19"/>
    </row>
    <row r="30">
      <c r="B30" s="52" t="s">
        <v>2638</v>
      </c>
      <c r="C30" s="53" t="s">
        <v>2639</v>
      </c>
      <c r="D30" s="54"/>
      <c r="E30" s="60"/>
      <c r="F30" s="60"/>
      <c r="G30" s="95">
        <f>G31</f>
        <v>0</v>
      </c>
      <c r="H30" s="19"/>
    </row>
    <row r="31">
      <c r="B31" s="57" t="s">
        <v>2640</v>
      </c>
      <c r="C31" s="58" t="s">
        <v>2641</v>
      </c>
      <c r="D31" s="59" t="s">
        <v>122</v>
      </c>
      <c r="E31" s="60">
        <v>77.0</v>
      </c>
      <c r="F31" s="61"/>
      <c r="G31" s="96">
        <f>round(E31*F31,2)</f>
        <v>0</v>
      </c>
      <c r="H31" s="19"/>
    </row>
    <row r="32">
      <c r="B32" s="52" t="s">
        <v>2642</v>
      </c>
      <c r="C32" s="53" t="s">
        <v>2643</v>
      </c>
      <c r="D32" s="54"/>
      <c r="E32" s="60"/>
      <c r="F32" s="60"/>
      <c r="G32" s="95">
        <f>SUM(G33:G37)</f>
        <v>0</v>
      </c>
      <c r="H32" s="19"/>
    </row>
    <row r="33">
      <c r="B33" s="57" t="s">
        <v>2644</v>
      </c>
      <c r="C33" s="58" t="s">
        <v>2645</v>
      </c>
      <c r="D33" s="59" t="s">
        <v>100</v>
      </c>
      <c r="E33" s="60">
        <v>99.0</v>
      </c>
      <c r="F33" s="61"/>
      <c r="G33" s="96">
        <f t="shared" ref="G33:G37" si="4">round(E33*F33,2)</f>
        <v>0</v>
      </c>
      <c r="H33" s="19"/>
    </row>
    <row r="34">
      <c r="B34" s="57" t="s">
        <v>2646</v>
      </c>
      <c r="C34" s="58" t="s">
        <v>2647</v>
      </c>
      <c r="D34" s="59" t="s">
        <v>100</v>
      </c>
      <c r="E34" s="60">
        <v>1.0</v>
      </c>
      <c r="F34" s="61"/>
      <c r="G34" s="96">
        <f t="shared" si="4"/>
        <v>0</v>
      </c>
      <c r="H34" s="19"/>
    </row>
    <row r="35">
      <c r="B35" s="57" t="s">
        <v>2648</v>
      </c>
      <c r="C35" s="58" t="s">
        <v>2649</v>
      </c>
      <c r="D35" s="59" t="s">
        <v>100</v>
      </c>
      <c r="E35" s="60">
        <v>1.0</v>
      </c>
      <c r="F35" s="61"/>
      <c r="G35" s="96">
        <f t="shared" si="4"/>
        <v>0</v>
      </c>
      <c r="H35" s="19"/>
    </row>
    <row r="36">
      <c r="B36" s="57" t="s">
        <v>2650</v>
      </c>
      <c r="C36" s="58" t="s">
        <v>2651</v>
      </c>
      <c r="D36" s="59" t="s">
        <v>146</v>
      </c>
      <c r="E36" s="60">
        <v>1.0</v>
      </c>
      <c r="F36" s="61"/>
      <c r="G36" s="96">
        <f t="shared" si="4"/>
        <v>0</v>
      </c>
      <c r="H36" s="19"/>
    </row>
    <row r="37">
      <c r="B37" s="57" t="s">
        <v>2652</v>
      </c>
      <c r="C37" s="58" t="s">
        <v>2653</v>
      </c>
      <c r="D37" s="59" t="s">
        <v>100</v>
      </c>
      <c r="E37" s="60">
        <v>1.0</v>
      </c>
      <c r="F37" s="61"/>
      <c r="G37" s="96">
        <f t="shared" si="4"/>
        <v>0</v>
      </c>
      <c r="H37" s="19"/>
    </row>
    <row r="38">
      <c r="B38" s="52" t="s">
        <v>2654</v>
      </c>
      <c r="C38" s="53" t="s">
        <v>2655</v>
      </c>
      <c r="D38" s="54"/>
      <c r="E38" s="60"/>
      <c r="F38" s="60"/>
      <c r="G38" s="95">
        <f>SUM(G39:G42)</f>
        <v>0</v>
      </c>
      <c r="H38" s="19"/>
    </row>
    <row r="39">
      <c r="B39" s="57" t="s">
        <v>2656</v>
      </c>
      <c r="C39" s="58" t="s">
        <v>2657</v>
      </c>
      <c r="D39" s="59" t="s">
        <v>146</v>
      </c>
      <c r="E39" s="60">
        <v>2.0</v>
      </c>
      <c r="F39" s="61"/>
      <c r="G39" s="96">
        <f t="shared" ref="G39:G42" si="5">round(E39*F39,2)</f>
        <v>0</v>
      </c>
      <c r="H39" s="19"/>
    </row>
    <row r="40">
      <c r="B40" s="57" t="s">
        <v>2658</v>
      </c>
      <c r="C40" s="58" t="s">
        <v>2659</v>
      </c>
      <c r="D40" s="59" t="s">
        <v>100</v>
      </c>
      <c r="E40" s="60">
        <v>2.0</v>
      </c>
      <c r="F40" s="61"/>
      <c r="G40" s="96">
        <f t="shared" si="5"/>
        <v>0</v>
      </c>
      <c r="H40" s="19"/>
    </row>
    <row r="41">
      <c r="B41" s="57" t="s">
        <v>2660</v>
      </c>
      <c r="C41" s="58" t="s">
        <v>2661</v>
      </c>
      <c r="D41" s="59" t="s">
        <v>146</v>
      </c>
      <c r="E41" s="60">
        <v>2.0</v>
      </c>
      <c r="F41" s="61"/>
      <c r="G41" s="96">
        <f t="shared" si="5"/>
        <v>0</v>
      </c>
      <c r="H41" s="19"/>
    </row>
    <row r="42">
      <c r="B42" s="57" t="s">
        <v>2662</v>
      </c>
      <c r="C42" s="58" t="s">
        <v>2663</v>
      </c>
      <c r="D42" s="59" t="s">
        <v>146</v>
      </c>
      <c r="E42" s="60">
        <v>1.0</v>
      </c>
      <c r="F42" s="61"/>
      <c r="G42" s="96">
        <f t="shared" si="5"/>
        <v>0</v>
      </c>
      <c r="H42" s="19"/>
    </row>
    <row r="43">
      <c r="B43" s="40" t="s">
        <v>2664</v>
      </c>
      <c r="C43" s="41" t="s">
        <v>2665</v>
      </c>
      <c r="D43" s="42"/>
      <c r="E43" s="60"/>
      <c r="F43" s="60"/>
      <c r="G43" s="93">
        <f>G44+G46+G51+G53+G56+G141+G145+G159+G172+G216+G250+G288+G353</f>
        <v>0</v>
      </c>
      <c r="H43" s="19"/>
    </row>
    <row r="44">
      <c r="B44" s="46" t="s">
        <v>2666</v>
      </c>
      <c r="C44" s="47" t="s">
        <v>2667</v>
      </c>
      <c r="D44" s="48"/>
      <c r="E44" s="60"/>
      <c r="F44" s="60"/>
      <c r="G44" s="94">
        <f>G45</f>
        <v>0</v>
      </c>
      <c r="H44" s="19"/>
    </row>
    <row r="45">
      <c r="B45" s="57" t="s">
        <v>2668</v>
      </c>
      <c r="C45" s="58" t="s">
        <v>2669</v>
      </c>
      <c r="D45" s="59" t="s">
        <v>122</v>
      </c>
      <c r="E45" s="60">
        <v>440.34</v>
      </c>
      <c r="F45" s="61"/>
      <c r="G45" s="96">
        <f>round(E45*F45,2)</f>
        <v>0</v>
      </c>
      <c r="H45" s="19"/>
    </row>
    <row r="46">
      <c r="B46" s="46" t="s">
        <v>2670</v>
      </c>
      <c r="C46" s="47" t="s">
        <v>555</v>
      </c>
      <c r="D46" s="48"/>
      <c r="E46" s="60"/>
      <c r="F46" s="60"/>
      <c r="G46" s="94">
        <f>SUM(G47:G50)</f>
        <v>0</v>
      </c>
      <c r="H46" s="19"/>
    </row>
    <row r="47">
      <c r="B47" s="57" t="s">
        <v>2671</v>
      </c>
      <c r="C47" s="58" t="s">
        <v>2672</v>
      </c>
      <c r="D47" s="59" t="s">
        <v>200</v>
      </c>
      <c r="E47" s="60">
        <v>217.71</v>
      </c>
      <c r="F47" s="61"/>
      <c r="G47" s="96">
        <f t="shared" ref="G47:G50" si="6">round(E47*F47,2)</f>
        <v>0</v>
      </c>
      <c r="H47" s="19"/>
    </row>
    <row r="48">
      <c r="B48" s="57" t="s">
        <v>2673</v>
      </c>
      <c r="C48" s="58" t="s">
        <v>2674</v>
      </c>
      <c r="D48" s="59" t="s">
        <v>200</v>
      </c>
      <c r="E48" s="60">
        <v>150.6</v>
      </c>
      <c r="F48" s="61"/>
      <c r="G48" s="96">
        <f t="shared" si="6"/>
        <v>0</v>
      </c>
      <c r="H48" s="19"/>
    </row>
    <row r="49">
      <c r="B49" s="57" t="s">
        <v>2675</v>
      </c>
      <c r="C49" s="58" t="s">
        <v>2676</v>
      </c>
      <c r="D49" s="59" t="s">
        <v>200</v>
      </c>
      <c r="E49" s="60">
        <v>67.11</v>
      </c>
      <c r="F49" s="61"/>
      <c r="G49" s="96">
        <f t="shared" si="6"/>
        <v>0</v>
      </c>
      <c r="H49" s="19"/>
    </row>
    <row r="50">
      <c r="B50" s="57" t="s">
        <v>2677</v>
      </c>
      <c r="C50" s="58" t="s">
        <v>2678</v>
      </c>
      <c r="D50" s="59" t="s">
        <v>122</v>
      </c>
      <c r="E50" s="60">
        <v>440.34</v>
      </c>
      <c r="F50" s="61"/>
      <c r="G50" s="96">
        <f t="shared" si="6"/>
        <v>0</v>
      </c>
      <c r="H50" s="19"/>
    </row>
    <row r="51">
      <c r="B51" s="46" t="s">
        <v>2679</v>
      </c>
      <c r="C51" s="47" t="s">
        <v>2680</v>
      </c>
      <c r="D51" s="48"/>
      <c r="E51" s="60"/>
      <c r="F51" s="60"/>
      <c r="G51" s="94">
        <f>G52</f>
        <v>0</v>
      </c>
      <c r="H51" s="19"/>
    </row>
    <row r="52">
      <c r="B52" s="57" t="s">
        <v>2681</v>
      </c>
      <c r="C52" s="58" t="s">
        <v>2682</v>
      </c>
      <c r="D52" s="59" t="s">
        <v>48</v>
      </c>
      <c r="E52" s="60">
        <v>264.2</v>
      </c>
      <c r="F52" s="61"/>
      <c r="G52" s="96">
        <f>round(E52*F52,2)</f>
        <v>0</v>
      </c>
      <c r="H52" s="19"/>
    </row>
    <row r="53">
      <c r="B53" s="46" t="s">
        <v>2683</v>
      </c>
      <c r="C53" s="47" t="s">
        <v>2684</v>
      </c>
      <c r="D53" s="48"/>
      <c r="E53" s="60"/>
      <c r="F53" s="60"/>
      <c r="G53" s="94">
        <f>SUM(G54:G55)</f>
        <v>0</v>
      </c>
      <c r="H53" s="19"/>
    </row>
    <row r="54">
      <c r="B54" s="57" t="s">
        <v>2685</v>
      </c>
      <c r="C54" s="58" t="s">
        <v>2686</v>
      </c>
      <c r="D54" s="59" t="s">
        <v>100</v>
      </c>
      <c r="E54" s="60">
        <v>19.0</v>
      </c>
      <c r="F54" s="61"/>
      <c r="G54" s="96">
        <f t="shared" ref="G54:G55" si="7">round(E54*F54,2)</f>
        <v>0</v>
      </c>
      <c r="H54" s="19"/>
    </row>
    <row r="55">
      <c r="B55" s="57" t="s">
        <v>2687</v>
      </c>
      <c r="C55" s="58" t="s">
        <v>2688</v>
      </c>
      <c r="D55" s="59" t="s">
        <v>100</v>
      </c>
      <c r="E55" s="60">
        <v>1.0</v>
      </c>
      <c r="F55" s="61"/>
      <c r="G55" s="96">
        <f t="shared" si="7"/>
        <v>0</v>
      </c>
      <c r="H55" s="19"/>
    </row>
    <row r="56">
      <c r="B56" s="46" t="s">
        <v>2689</v>
      </c>
      <c r="C56" s="47" t="s">
        <v>2690</v>
      </c>
      <c r="D56" s="48"/>
      <c r="E56" s="60"/>
      <c r="F56" s="60"/>
      <c r="G56" s="94">
        <f>G57+G64+G68+G93+G114+G119+G123</f>
        <v>0</v>
      </c>
      <c r="H56" s="19"/>
    </row>
    <row r="57">
      <c r="B57" s="52" t="s">
        <v>2691</v>
      </c>
      <c r="C57" s="53" t="s">
        <v>2692</v>
      </c>
      <c r="D57" s="54"/>
      <c r="E57" s="60"/>
      <c r="F57" s="60"/>
      <c r="G57" s="95">
        <f>SUM(G58:G63)</f>
        <v>0</v>
      </c>
      <c r="H57" s="19"/>
    </row>
    <row r="58">
      <c r="B58" s="57" t="s">
        <v>2693</v>
      </c>
      <c r="C58" s="58" t="s">
        <v>2694</v>
      </c>
      <c r="D58" s="59" t="s">
        <v>1615</v>
      </c>
      <c r="E58" s="60">
        <v>458.0</v>
      </c>
      <c r="F58" s="61"/>
      <c r="G58" s="96">
        <f t="shared" ref="G58:G63" si="8">round(E58*F58,2)</f>
        <v>0</v>
      </c>
      <c r="H58" s="19"/>
    </row>
    <row r="59">
      <c r="B59" s="57" t="s">
        <v>2695</v>
      </c>
      <c r="C59" s="58" t="s">
        <v>2696</v>
      </c>
      <c r="D59" s="59" t="s">
        <v>1615</v>
      </c>
      <c r="E59" s="60">
        <v>1813.0</v>
      </c>
      <c r="F59" s="61"/>
      <c r="G59" s="96">
        <f t="shared" si="8"/>
        <v>0</v>
      </c>
      <c r="H59" s="19"/>
    </row>
    <row r="60">
      <c r="B60" s="57" t="s">
        <v>2697</v>
      </c>
      <c r="C60" s="58" t="s">
        <v>2698</v>
      </c>
      <c r="D60" s="59" t="s">
        <v>1615</v>
      </c>
      <c r="E60" s="60">
        <v>334.0</v>
      </c>
      <c r="F60" s="61"/>
      <c r="G60" s="96">
        <f t="shared" si="8"/>
        <v>0</v>
      </c>
      <c r="H60" s="19"/>
    </row>
    <row r="61">
      <c r="B61" s="57" t="s">
        <v>2699</v>
      </c>
      <c r="C61" s="58" t="s">
        <v>2700</v>
      </c>
      <c r="D61" s="59" t="s">
        <v>1615</v>
      </c>
      <c r="E61" s="60">
        <v>65.0</v>
      </c>
      <c r="F61" s="61"/>
      <c r="G61" s="96">
        <f t="shared" si="8"/>
        <v>0</v>
      </c>
      <c r="H61" s="19"/>
    </row>
    <row r="62">
      <c r="B62" s="57" t="s">
        <v>2701</v>
      </c>
      <c r="C62" s="58" t="s">
        <v>2702</v>
      </c>
      <c r="D62" s="59" t="s">
        <v>1615</v>
      </c>
      <c r="E62" s="60">
        <v>330.0</v>
      </c>
      <c r="F62" s="61"/>
      <c r="G62" s="96">
        <f t="shared" si="8"/>
        <v>0</v>
      </c>
      <c r="H62" s="19"/>
    </row>
    <row r="63">
      <c r="B63" s="57" t="s">
        <v>2703</v>
      </c>
      <c r="C63" s="58" t="s">
        <v>2704</v>
      </c>
      <c r="D63" s="59" t="s">
        <v>1615</v>
      </c>
      <c r="E63" s="60">
        <v>71.0</v>
      </c>
      <c r="F63" s="61"/>
      <c r="G63" s="96">
        <f t="shared" si="8"/>
        <v>0</v>
      </c>
      <c r="H63" s="19"/>
    </row>
    <row r="64">
      <c r="B64" s="52" t="s">
        <v>2705</v>
      </c>
      <c r="C64" s="53" t="s">
        <v>2706</v>
      </c>
      <c r="D64" s="54"/>
      <c r="E64" s="60"/>
      <c r="F64" s="60"/>
      <c r="G64" s="95">
        <f>SUM(G65:G67)</f>
        <v>0</v>
      </c>
      <c r="H64" s="19"/>
    </row>
    <row r="65">
      <c r="B65" s="57" t="s">
        <v>2707</v>
      </c>
      <c r="C65" s="58" t="s">
        <v>2708</v>
      </c>
      <c r="D65" s="59" t="s">
        <v>1615</v>
      </c>
      <c r="E65" s="60">
        <v>866.0</v>
      </c>
      <c r="F65" s="61"/>
      <c r="G65" s="96">
        <f t="shared" ref="G65:G67" si="9">round(E65*F65,2)</f>
        <v>0</v>
      </c>
      <c r="H65" s="19"/>
    </row>
    <row r="66">
      <c r="B66" s="57" t="s">
        <v>2709</v>
      </c>
      <c r="C66" s="58" t="s">
        <v>2710</v>
      </c>
      <c r="D66" s="59" t="s">
        <v>1615</v>
      </c>
      <c r="E66" s="60">
        <v>12.0</v>
      </c>
      <c r="F66" s="61"/>
      <c r="G66" s="96">
        <f t="shared" si="9"/>
        <v>0</v>
      </c>
      <c r="H66" s="19"/>
    </row>
    <row r="67">
      <c r="B67" s="57" t="s">
        <v>2711</v>
      </c>
      <c r="C67" s="58" t="s">
        <v>2712</v>
      </c>
      <c r="D67" s="59" t="s">
        <v>1615</v>
      </c>
      <c r="E67" s="60">
        <v>42.0</v>
      </c>
      <c r="F67" s="61"/>
      <c r="G67" s="96">
        <f t="shared" si="9"/>
        <v>0</v>
      </c>
      <c r="H67" s="19"/>
    </row>
    <row r="68">
      <c r="B68" s="52" t="s">
        <v>2713</v>
      </c>
      <c r="C68" s="53" t="s">
        <v>2714</v>
      </c>
      <c r="D68" s="54"/>
      <c r="E68" s="60"/>
      <c r="F68" s="60"/>
      <c r="G68" s="95">
        <f>SUM(G69:G92)</f>
        <v>0</v>
      </c>
      <c r="H68" s="19"/>
    </row>
    <row r="69">
      <c r="B69" s="57" t="s">
        <v>2715</v>
      </c>
      <c r="C69" s="58" t="s">
        <v>2716</v>
      </c>
      <c r="D69" s="59" t="s">
        <v>100</v>
      </c>
      <c r="E69" s="60">
        <v>823.0</v>
      </c>
      <c r="F69" s="61"/>
      <c r="G69" s="96">
        <f t="shared" ref="G69:G92" si="10">round(E69*F69,2)</f>
        <v>0</v>
      </c>
      <c r="H69" s="19"/>
    </row>
    <row r="70">
      <c r="B70" s="57" t="s">
        <v>2717</v>
      </c>
      <c r="C70" s="58" t="s">
        <v>2718</v>
      </c>
      <c r="D70" s="59" t="s">
        <v>100</v>
      </c>
      <c r="E70" s="60">
        <v>69.0</v>
      </c>
      <c r="F70" s="61"/>
      <c r="G70" s="96">
        <f t="shared" si="10"/>
        <v>0</v>
      </c>
      <c r="H70" s="19"/>
    </row>
    <row r="71">
      <c r="B71" s="57" t="s">
        <v>2719</v>
      </c>
      <c r="C71" s="58" t="s">
        <v>2720</v>
      </c>
      <c r="D71" s="59" t="s">
        <v>100</v>
      </c>
      <c r="E71" s="60">
        <v>41.0</v>
      </c>
      <c r="F71" s="61"/>
      <c r="G71" s="96">
        <f t="shared" si="10"/>
        <v>0</v>
      </c>
      <c r="H71" s="19"/>
    </row>
    <row r="72">
      <c r="B72" s="57" t="s">
        <v>2721</v>
      </c>
      <c r="C72" s="58" t="s">
        <v>2722</v>
      </c>
      <c r="D72" s="59" t="s">
        <v>100</v>
      </c>
      <c r="E72" s="60">
        <v>44.0</v>
      </c>
      <c r="F72" s="61"/>
      <c r="G72" s="96">
        <f t="shared" si="10"/>
        <v>0</v>
      </c>
      <c r="H72" s="19"/>
    </row>
    <row r="73">
      <c r="B73" s="57" t="s">
        <v>2723</v>
      </c>
      <c r="C73" s="58" t="s">
        <v>2724</v>
      </c>
      <c r="D73" s="59" t="s">
        <v>100</v>
      </c>
      <c r="E73" s="60">
        <v>122.0</v>
      </c>
      <c r="F73" s="61"/>
      <c r="G73" s="96">
        <f t="shared" si="10"/>
        <v>0</v>
      </c>
      <c r="H73" s="19"/>
    </row>
    <row r="74">
      <c r="B74" s="57" t="s">
        <v>2725</v>
      </c>
      <c r="C74" s="58" t="s">
        <v>2726</v>
      </c>
      <c r="D74" s="59" t="s">
        <v>100</v>
      </c>
      <c r="E74" s="60">
        <v>52.0</v>
      </c>
      <c r="F74" s="61"/>
      <c r="G74" s="96">
        <f t="shared" si="10"/>
        <v>0</v>
      </c>
      <c r="H74" s="19"/>
    </row>
    <row r="75">
      <c r="B75" s="57" t="s">
        <v>2727</v>
      </c>
      <c r="C75" s="58" t="s">
        <v>2728</v>
      </c>
      <c r="D75" s="59" t="s">
        <v>100</v>
      </c>
      <c r="E75" s="60">
        <v>16.0</v>
      </c>
      <c r="F75" s="61"/>
      <c r="G75" s="96">
        <f t="shared" si="10"/>
        <v>0</v>
      </c>
      <c r="H75" s="19"/>
    </row>
    <row r="76">
      <c r="B76" s="57" t="s">
        <v>2729</v>
      </c>
      <c r="C76" s="58" t="s">
        <v>2730</v>
      </c>
      <c r="D76" s="59" t="s">
        <v>100</v>
      </c>
      <c r="E76" s="60">
        <v>328.0</v>
      </c>
      <c r="F76" s="61"/>
      <c r="G76" s="96">
        <f t="shared" si="10"/>
        <v>0</v>
      </c>
      <c r="H76" s="19"/>
    </row>
    <row r="77">
      <c r="B77" s="57" t="s">
        <v>2731</v>
      </c>
      <c r="C77" s="58" t="s">
        <v>2732</v>
      </c>
      <c r="D77" s="59" t="s">
        <v>100</v>
      </c>
      <c r="E77" s="60">
        <v>117.0</v>
      </c>
      <c r="F77" s="61"/>
      <c r="G77" s="96">
        <f t="shared" si="10"/>
        <v>0</v>
      </c>
      <c r="H77" s="19"/>
    </row>
    <row r="78">
      <c r="B78" s="57" t="s">
        <v>2733</v>
      </c>
      <c r="C78" s="58" t="s">
        <v>2734</v>
      </c>
      <c r="D78" s="59" t="s">
        <v>100</v>
      </c>
      <c r="E78" s="60">
        <v>6.0</v>
      </c>
      <c r="F78" s="61"/>
      <c r="G78" s="96">
        <f t="shared" si="10"/>
        <v>0</v>
      </c>
      <c r="H78" s="19"/>
    </row>
    <row r="79">
      <c r="B79" s="57" t="s">
        <v>2735</v>
      </c>
      <c r="C79" s="58" t="s">
        <v>2736</v>
      </c>
      <c r="D79" s="59" t="s">
        <v>100</v>
      </c>
      <c r="E79" s="60">
        <v>21.0</v>
      </c>
      <c r="F79" s="61"/>
      <c r="G79" s="96">
        <f t="shared" si="10"/>
        <v>0</v>
      </c>
      <c r="H79" s="19"/>
    </row>
    <row r="80">
      <c r="B80" s="57" t="s">
        <v>2737</v>
      </c>
      <c r="C80" s="58" t="s">
        <v>2738</v>
      </c>
      <c r="D80" s="59" t="s">
        <v>100</v>
      </c>
      <c r="E80" s="60">
        <v>3.0</v>
      </c>
      <c r="F80" s="61"/>
      <c r="G80" s="96">
        <f t="shared" si="10"/>
        <v>0</v>
      </c>
      <c r="H80" s="19"/>
    </row>
    <row r="81">
      <c r="B81" s="57" t="s">
        <v>2739</v>
      </c>
      <c r="C81" s="58" t="s">
        <v>2740</v>
      </c>
      <c r="D81" s="59" t="s">
        <v>100</v>
      </c>
      <c r="E81" s="60">
        <v>22.0</v>
      </c>
      <c r="F81" s="61"/>
      <c r="G81" s="96">
        <f t="shared" si="10"/>
        <v>0</v>
      </c>
      <c r="H81" s="19"/>
    </row>
    <row r="82">
      <c r="B82" s="57" t="s">
        <v>2741</v>
      </c>
      <c r="C82" s="58" t="s">
        <v>2742</v>
      </c>
      <c r="D82" s="59" t="s">
        <v>100</v>
      </c>
      <c r="E82" s="60">
        <v>15.0</v>
      </c>
      <c r="F82" s="61"/>
      <c r="G82" s="96">
        <f t="shared" si="10"/>
        <v>0</v>
      </c>
      <c r="H82" s="19"/>
    </row>
    <row r="83">
      <c r="B83" s="57" t="s">
        <v>2743</v>
      </c>
      <c r="C83" s="58" t="s">
        <v>2744</v>
      </c>
      <c r="D83" s="59" t="s">
        <v>100</v>
      </c>
      <c r="E83" s="60">
        <v>4.0</v>
      </c>
      <c r="F83" s="61"/>
      <c r="G83" s="96">
        <f t="shared" si="10"/>
        <v>0</v>
      </c>
      <c r="H83" s="19"/>
    </row>
    <row r="84">
      <c r="B84" s="57" t="s">
        <v>2745</v>
      </c>
      <c r="C84" s="58" t="s">
        <v>2746</v>
      </c>
      <c r="D84" s="59" t="s">
        <v>100</v>
      </c>
      <c r="E84" s="60">
        <v>3.0</v>
      </c>
      <c r="F84" s="61"/>
      <c r="G84" s="96">
        <f t="shared" si="10"/>
        <v>0</v>
      </c>
      <c r="H84" s="19"/>
    </row>
    <row r="85">
      <c r="B85" s="57" t="s">
        <v>2747</v>
      </c>
      <c r="C85" s="58" t="s">
        <v>2748</v>
      </c>
      <c r="D85" s="59" t="s">
        <v>100</v>
      </c>
      <c r="E85" s="60">
        <v>176.0</v>
      </c>
      <c r="F85" s="61"/>
      <c r="G85" s="96">
        <f t="shared" si="10"/>
        <v>0</v>
      </c>
      <c r="H85" s="19"/>
    </row>
    <row r="86">
      <c r="B86" s="57" t="s">
        <v>2749</v>
      </c>
      <c r="C86" s="58" t="s">
        <v>2750</v>
      </c>
      <c r="D86" s="59" t="s">
        <v>100</v>
      </c>
      <c r="E86" s="60">
        <v>11.0</v>
      </c>
      <c r="F86" s="61"/>
      <c r="G86" s="96">
        <f t="shared" si="10"/>
        <v>0</v>
      </c>
      <c r="H86" s="19"/>
    </row>
    <row r="87">
      <c r="B87" s="57" t="s">
        <v>2751</v>
      </c>
      <c r="C87" s="58" t="s">
        <v>2752</v>
      </c>
      <c r="D87" s="59" t="s">
        <v>100</v>
      </c>
      <c r="E87" s="60">
        <v>28.0</v>
      </c>
      <c r="F87" s="61"/>
      <c r="G87" s="96">
        <f t="shared" si="10"/>
        <v>0</v>
      </c>
      <c r="H87" s="19"/>
    </row>
    <row r="88">
      <c r="B88" s="57" t="s">
        <v>2753</v>
      </c>
      <c r="C88" s="58" t="s">
        <v>2754</v>
      </c>
      <c r="D88" s="59" t="s">
        <v>100</v>
      </c>
      <c r="E88" s="60">
        <v>4.0</v>
      </c>
      <c r="F88" s="61"/>
      <c r="G88" s="96">
        <f t="shared" si="10"/>
        <v>0</v>
      </c>
      <c r="H88" s="19"/>
    </row>
    <row r="89">
      <c r="B89" s="57" t="s">
        <v>2755</v>
      </c>
      <c r="C89" s="58" t="s">
        <v>2756</v>
      </c>
      <c r="D89" s="59" t="s">
        <v>100</v>
      </c>
      <c r="E89" s="60">
        <v>1.0</v>
      </c>
      <c r="F89" s="61"/>
      <c r="G89" s="96">
        <f t="shared" si="10"/>
        <v>0</v>
      </c>
      <c r="H89" s="19"/>
    </row>
    <row r="90">
      <c r="B90" s="57" t="s">
        <v>2757</v>
      </c>
      <c r="C90" s="58" t="s">
        <v>2758</v>
      </c>
      <c r="D90" s="59" t="s">
        <v>100</v>
      </c>
      <c r="E90" s="60">
        <v>3.0</v>
      </c>
      <c r="F90" s="61"/>
      <c r="G90" s="96">
        <f t="shared" si="10"/>
        <v>0</v>
      </c>
      <c r="H90" s="19"/>
    </row>
    <row r="91">
      <c r="B91" s="57" t="s">
        <v>2759</v>
      </c>
      <c r="C91" s="58" t="s">
        <v>2760</v>
      </c>
      <c r="D91" s="59" t="s">
        <v>100</v>
      </c>
      <c r="E91" s="60">
        <v>160.0</v>
      </c>
      <c r="F91" s="61"/>
      <c r="G91" s="96">
        <f t="shared" si="10"/>
        <v>0</v>
      </c>
      <c r="H91" s="19"/>
    </row>
    <row r="92">
      <c r="B92" s="57" t="s">
        <v>2761</v>
      </c>
      <c r="C92" s="58" t="s">
        <v>2762</v>
      </c>
      <c r="D92" s="59" t="s">
        <v>100</v>
      </c>
      <c r="E92" s="60">
        <v>2.0</v>
      </c>
      <c r="F92" s="61"/>
      <c r="G92" s="96">
        <f t="shared" si="10"/>
        <v>0</v>
      </c>
      <c r="H92" s="19"/>
    </row>
    <row r="93">
      <c r="B93" s="52" t="s">
        <v>2763</v>
      </c>
      <c r="C93" s="53" t="s">
        <v>2764</v>
      </c>
      <c r="D93" s="54"/>
      <c r="E93" s="60"/>
      <c r="F93" s="60"/>
      <c r="G93" s="95">
        <f>SUM(G94:G113)</f>
        <v>0</v>
      </c>
      <c r="H93" s="19"/>
    </row>
    <row r="94">
      <c r="B94" s="57" t="s">
        <v>2765</v>
      </c>
      <c r="C94" s="58" t="s">
        <v>2766</v>
      </c>
      <c r="D94" s="59" t="s">
        <v>1615</v>
      </c>
      <c r="E94" s="60">
        <v>116.0</v>
      </c>
      <c r="F94" s="61"/>
      <c r="G94" s="96">
        <f t="shared" ref="G94:G113" si="11">round(E94*F94,2)</f>
        <v>0</v>
      </c>
      <c r="H94" s="19"/>
    </row>
    <row r="95">
      <c r="B95" s="57" t="s">
        <v>2767</v>
      </c>
      <c r="C95" s="58" t="s">
        <v>2768</v>
      </c>
      <c r="D95" s="59" t="s">
        <v>1615</v>
      </c>
      <c r="E95" s="60">
        <v>11.0</v>
      </c>
      <c r="F95" s="61"/>
      <c r="G95" s="96">
        <f t="shared" si="11"/>
        <v>0</v>
      </c>
      <c r="H95" s="19"/>
    </row>
    <row r="96">
      <c r="B96" s="57" t="s">
        <v>2769</v>
      </c>
      <c r="C96" s="58" t="s">
        <v>2770</v>
      </c>
      <c r="D96" s="59" t="s">
        <v>1615</v>
      </c>
      <c r="E96" s="60">
        <v>5.0</v>
      </c>
      <c r="F96" s="61"/>
      <c r="G96" s="96">
        <f t="shared" si="11"/>
        <v>0</v>
      </c>
      <c r="H96" s="19"/>
    </row>
    <row r="97">
      <c r="B97" s="57" t="s">
        <v>2771</v>
      </c>
      <c r="C97" s="58" t="s">
        <v>2772</v>
      </c>
      <c r="D97" s="59" t="s">
        <v>1615</v>
      </c>
      <c r="E97" s="60">
        <v>12.0</v>
      </c>
      <c r="F97" s="61"/>
      <c r="G97" s="96">
        <f t="shared" si="11"/>
        <v>0</v>
      </c>
      <c r="H97" s="19"/>
    </row>
    <row r="98">
      <c r="B98" s="57" t="s">
        <v>2773</v>
      </c>
      <c r="C98" s="58" t="s">
        <v>2774</v>
      </c>
      <c r="D98" s="59" t="s">
        <v>1615</v>
      </c>
      <c r="E98" s="60">
        <v>31.0</v>
      </c>
      <c r="F98" s="61"/>
      <c r="G98" s="96">
        <f t="shared" si="11"/>
        <v>0</v>
      </c>
      <c r="H98" s="19"/>
    </row>
    <row r="99">
      <c r="B99" s="57" t="s">
        <v>2775</v>
      </c>
      <c r="C99" s="58" t="s">
        <v>2776</v>
      </c>
      <c r="D99" s="59" t="s">
        <v>1615</v>
      </c>
      <c r="E99" s="60">
        <v>6.0</v>
      </c>
      <c r="F99" s="61"/>
      <c r="G99" s="96">
        <f t="shared" si="11"/>
        <v>0</v>
      </c>
      <c r="H99" s="19"/>
    </row>
    <row r="100">
      <c r="B100" s="57" t="s">
        <v>2777</v>
      </c>
      <c r="C100" s="58" t="s">
        <v>2778</v>
      </c>
      <c r="D100" s="59" t="s">
        <v>1615</v>
      </c>
      <c r="E100" s="60">
        <v>2.0</v>
      </c>
      <c r="F100" s="61"/>
      <c r="G100" s="96">
        <f t="shared" si="11"/>
        <v>0</v>
      </c>
      <c r="H100" s="19"/>
    </row>
    <row r="101">
      <c r="B101" s="57" t="s">
        <v>2779</v>
      </c>
      <c r="C101" s="58" t="s">
        <v>2780</v>
      </c>
      <c r="D101" s="59" t="s">
        <v>1615</v>
      </c>
      <c r="E101" s="60">
        <v>5.0</v>
      </c>
      <c r="F101" s="61"/>
      <c r="G101" s="96">
        <f t="shared" si="11"/>
        <v>0</v>
      </c>
      <c r="H101" s="19"/>
    </row>
    <row r="102">
      <c r="B102" s="57" t="s">
        <v>2781</v>
      </c>
      <c r="C102" s="58" t="s">
        <v>2782</v>
      </c>
      <c r="D102" s="59" t="s">
        <v>1615</v>
      </c>
      <c r="E102" s="60">
        <v>3.0</v>
      </c>
      <c r="F102" s="61"/>
      <c r="G102" s="96">
        <f t="shared" si="11"/>
        <v>0</v>
      </c>
      <c r="H102" s="19"/>
    </row>
    <row r="103">
      <c r="B103" s="57" t="s">
        <v>2783</v>
      </c>
      <c r="C103" s="58" t="s">
        <v>2784</v>
      </c>
      <c r="D103" s="59" t="s">
        <v>1615</v>
      </c>
      <c r="E103" s="60">
        <v>1.0</v>
      </c>
      <c r="F103" s="61"/>
      <c r="G103" s="96">
        <f t="shared" si="11"/>
        <v>0</v>
      </c>
      <c r="H103" s="19"/>
    </row>
    <row r="104">
      <c r="B104" s="57" t="s">
        <v>2785</v>
      </c>
      <c r="C104" s="58" t="s">
        <v>2786</v>
      </c>
      <c r="D104" s="59" t="s">
        <v>1615</v>
      </c>
      <c r="E104" s="60">
        <v>6.0</v>
      </c>
      <c r="F104" s="61"/>
      <c r="G104" s="96">
        <f t="shared" si="11"/>
        <v>0</v>
      </c>
      <c r="H104" s="19"/>
    </row>
    <row r="105">
      <c r="B105" s="57" t="s">
        <v>2787</v>
      </c>
      <c r="C105" s="58" t="s">
        <v>2788</v>
      </c>
      <c r="D105" s="59" t="s">
        <v>1615</v>
      </c>
      <c r="E105" s="60">
        <v>2.0</v>
      </c>
      <c r="F105" s="61"/>
      <c r="G105" s="96">
        <f t="shared" si="11"/>
        <v>0</v>
      </c>
      <c r="H105" s="19"/>
    </row>
    <row r="106">
      <c r="B106" s="57" t="s">
        <v>2789</v>
      </c>
      <c r="C106" s="58" t="s">
        <v>2790</v>
      </c>
      <c r="D106" s="59" t="s">
        <v>1615</v>
      </c>
      <c r="E106" s="60">
        <v>2.0</v>
      </c>
      <c r="F106" s="61"/>
      <c r="G106" s="96">
        <f t="shared" si="11"/>
        <v>0</v>
      </c>
      <c r="H106" s="19"/>
    </row>
    <row r="107">
      <c r="B107" s="57" t="s">
        <v>2791</v>
      </c>
      <c r="C107" s="58" t="s">
        <v>2792</v>
      </c>
      <c r="D107" s="59" t="s">
        <v>1615</v>
      </c>
      <c r="E107" s="60">
        <v>8.0</v>
      </c>
      <c r="F107" s="61"/>
      <c r="G107" s="96">
        <f t="shared" si="11"/>
        <v>0</v>
      </c>
      <c r="H107" s="19"/>
    </row>
    <row r="108">
      <c r="B108" s="57" t="s">
        <v>2793</v>
      </c>
      <c r="C108" s="58" t="s">
        <v>2794</v>
      </c>
      <c r="D108" s="59" t="s">
        <v>1615</v>
      </c>
      <c r="E108" s="60">
        <v>2.0</v>
      </c>
      <c r="F108" s="61"/>
      <c r="G108" s="96">
        <f t="shared" si="11"/>
        <v>0</v>
      </c>
      <c r="H108" s="19"/>
    </row>
    <row r="109">
      <c r="B109" s="57" t="s">
        <v>2795</v>
      </c>
      <c r="C109" s="58" t="s">
        <v>2796</v>
      </c>
      <c r="D109" s="59" t="s">
        <v>1615</v>
      </c>
      <c r="E109" s="60">
        <v>8.0</v>
      </c>
      <c r="F109" s="61"/>
      <c r="G109" s="96">
        <f t="shared" si="11"/>
        <v>0</v>
      </c>
      <c r="H109" s="19"/>
    </row>
    <row r="110">
      <c r="B110" s="57" t="s">
        <v>2797</v>
      </c>
      <c r="C110" s="58" t="s">
        <v>2798</v>
      </c>
      <c r="D110" s="59" t="s">
        <v>1615</v>
      </c>
      <c r="E110" s="60">
        <v>10.0</v>
      </c>
      <c r="F110" s="61"/>
      <c r="G110" s="96">
        <f t="shared" si="11"/>
        <v>0</v>
      </c>
      <c r="H110" s="19"/>
    </row>
    <row r="111">
      <c r="B111" s="57" t="s">
        <v>2799</v>
      </c>
      <c r="C111" s="58" t="s">
        <v>2800</v>
      </c>
      <c r="D111" s="59" t="s">
        <v>1615</v>
      </c>
      <c r="E111" s="60">
        <v>6.0</v>
      </c>
      <c r="F111" s="61"/>
      <c r="G111" s="96">
        <f t="shared" si="11"/>
        <v>0</v>
      </c>
      <c r="H111" s="19"/>
    </row>
    <row r="112">
      <c r="B112" s="57" t="s">
        <v>2801</v>
      </c>
      <c r="C112" s="58" t="s">
        <v>2802</v>
      </c>
      <c r="D112" s="59" t="s">
        <v>1615</v>
      </c>
      <c r="E112" s="60">
        <v>4.0</v>
      </c>
      <c r="F112" s="61"/>
      <c r="G112" s="96">
        <f t="shared" si="11"/>
        <v>0</v>
      </c>
      <c r="H112" s="19"/>
    </row>
    <row r="113">
      <c r="B113" s="57" t="s">
        <v>2803</v>
      </c>
      <c r="C113" s="58" t="s">
        <v>2804</v>
      </c>
      <c r="D113" s="59" t="s">
        <v>1615</v>
      </c>
      <c r="E113" s="60">
        <v>4.0</v>
      </c>
      <c r="F113" s="61"/>
      <c r="G113" s="96">
        <f t="shared" si="11"/>
        <v>0</v>
      </c>
      <c r="H113" s="19"/>
    </row>
    <row r="114">
      <c r="B114" s="52" t="s">
        <v>2805</v>
      </c>
      <c r="C114" s="53" t="s">
        <v>2806</v>
      </c>
      <c r="D114" s="54"/>
      <c r="E114" s="60"/>
      <c r="F114" s="60"/>
      <c r="G114" s="95">
        <f>SUM(G115:G118)</f>
        <v>0</v>
      </c>
      <c r="H114" s="19"/>
    </row>
    <row r="115">
      <c r="B115" s="57" t="s">
        <v>2807</v>
      </c>
      <c r="C115" s="58" t="s">
        <v>2808</v>
      </c>
      <c r="D115" s="59" t="s">
        <v>1615</v>
      </c>
      <c r="E115" s="60">
        <v>116.0</v>
      </c>
      <c r="F115" s="61"/>
      <c r="G115" s="96">
        <f t="shared" ref="G115:G118" si="12">round(E115*F115,2)</f>
        <v>0</v>
      </c>
      <c r="H115" s="19"/>
    </row>
    <row r="116">
      <c r="B116" s="57" t="s">
        <v>2809</v>
      </c>
      <c r="C116" s="58" t="s">
        <v>2810</v>
      </c>
      <c r="D116" s="59" t="s">
        <v>1615</v>
      </c>
      <c r="E116" s="60">
        <v>38.0</v>
      </c>
      <c r="F116" s="61"/>
      <c r="G116" s="96">
        <f t="shared" si="12"/>
        <v>0</v>
      </c>
      <c r="H116" s="19"/>
    </row>
    <row r="117">
      <c r="B117" s="57" t="s">
        <v>2811</v>
      </c>
      <c r="C117" s="58" t="s">
        <v>2812</v>
      </c>
      <c r="D117" s="59" t="s">
        <v>1615</v>
      </c>
      <c r="E117" s="60">
        <v>7.0</v>
      </c>
      <c r="F117" s="61"/>
      <c r="G117" s="96">
        <f t="shared" si="12"/>
        <v>0</v>
      </c>
      <c r="H117" s="19"/>
    </row>
    <row r="118">
      <c r="B118" s="57" t="s">
        <v>2813</v>
      </c>
      <c r="C118" s="58" t="s">
        <v>2814</v>
      </c>
      <c r="D118" s="59" t="s">
        <v>1615</v>
      </c>
      <c r="E118" s="60">
        <v>2.0</v>
      </c>
      <c r="F118" s="61"/>
      <c r="G118" s="96">
        <f t="shared" si="12"/>
        <v>0</v>
      </c>
      <c r="H118" s="19"/>
    </row>
    <row r="119">
      <c r="B119" s="52" t="s">
        <v>2815</v>
      </c>
      <c r="C119" s="53" t="s">
        <v>2816</v>
      </c>
      <c r="D119" s="54"/>
      <c r="E119" s="60"/>
      <c r="F119" s="60"/>
      <c r="G119" s="95">
        <f>SUM(G120:G122)</f>
        <v>0</v>
      </c>
      <c r="H119" s="19"/>
    </row>
    <row r="120">
      <c r="B120" s="57" t="s">
        <v>2817</v>
      </c>
      <c r="C120" s="58" t="s">
        <v>2818</v>
      </c>
      <c r="D120" s="59" t="s">
        <v>1615</v>
      </c>
      <c r="E120" s="60">
        <v>159.0</v>
      </c>
      <c r="F120" s="61"/>
      <c r="G120" s="96">
        <f t="shared" ref="G120:G122" si="13">round(E120*F120,2)</f>
        <v>0</v>
      </c>
      <c r="H120" s="19"/>
    </row>
    <row r="121">
      <c r="B121" s="57" t="s">
        <v>2819</v>
      </c>
      <c r="C121" s="58" t="s">
        <v>2820</v>
      </c>
      <c r="D121" s="59" t="s">
        <v>1615</v>
      </c>
      <c r="E121" s="60">
        <v>64.0</v>
      </c>
      <c r="F121" s="61"/>
      <c r="G121" s="96">
        <f t="shared" si="13"/>
        <v>0</v>
      </c>
      <c r="H121" s="19"/>
    </row>
    <row r="122">
      <c r="B122" s="57" t="s">
        <v>2821</v>
      </c>
      <c r="C122" s="58" t="s">
        <v>2822</v>
      </c>
      <c r="D122" s="59" t="s">
        <v>1615</v>
      </c>
      <c r="E122" s="60">
        <v>3.0</v>
      </c>
      <c r="F122" s="61"/>
      <c r="G122" s="96">
        <f t="shared" si="13"/>
        <v>0</v>
      </c>
      <c r="H122" s="19"/>
    </row>
    <row r="123">
      <c r="B123" s="52" t="s">
        <v>2823</v>
      </c>
      <c r="C123" s="53" t="s">
        <v>2824</v>
      </c>
      <c r="D123" s="54"/>
      <c r="E123" s="60"/>
      <c r="F123" s="60"/>
      <c r="G123" s="95">
        <f>SUM(G124:G140)</f>
        <v>0</v>
      </c>
      <c r="H123" s="19"/>
    </row>
    <row r="124">
      <c r="B124" s="57" t="s">
        <v>2825</v>
      </c>
      <c r="C124" s="58" t="s">
        <v>2826</v>
      </c>
      <c r="D124" s="59" t="s">
        <v>100</v>
      </c>
      <c r="E124" s="60">
        <v>1379.0</v>
      </c>
      <c r="F124" s="61"/>
      <c r="G124" s="96">
        <f t="shared" ref="G124:G140" si="14">round(E124*F124,2)</f>
        <v>0</v>
      </c>
      <c r="H124" s="19"/>
    </row>
    <row r="125">
      <c r="B125" s="57" t="s">
        <v>2827</v>
      </c>
      <c r="C125" s="58" t="s">
        <v>2828</v>
      </c>
      <c r="D125" s="59" t="s">
        <v>100</v>
      </c>
      <c r="E125" s="60">
        <v>162.0</v>
      </c>
      <c r="F125" s="61"/>
      <c r="G125" s="96">
        <f t="shared" si="14"/>
        <v>0</v>
      </c>
      <c r="H125" s="19"/>
    </row>
    <row r="126">
      <c r="B126" s="57" t="s">
        <v>2829</v>
      </c>
      <c r="C126" s="58" t="s">
        <v>2830</v>
      </c>
      <c r="D126" s="59" t="s">
        <v>100</v>
      </c>
      <c r="E126" s="60">
        <v>101.0</v>
      </c>
      <c r="F126" s="61"/>
      <c r="G126" s="96">
        <f t="shared" si="14"/>
        <v>0</v>
      </c>
      <c r="H126" s="19"/>
    </row>
    <row r="127">
      <c r="B127" s="57" t="s">
        <v>2831</v>
      </c>
      <c r="C127" s="58" t="s">
        <v>2832</v>
      </c>
      <c r="D127" s="59" t="s">
        <v>100</v>
      </c>
      <c r="E127" s="60">
        <v>12.0</v>
      </c>
      <c r="F127" s="61"/>
      <c r="G127" s="96">
        <f t="shared" si="14"/>
        <v>0</v>
      </c>
      <c r="H127" s="19"/>
    </row>
    <row r="128">
      <c r="B128" s="57" t="s">
        <v>2833</v>
      </c>
      <c r="C128" s="58" t="s">
        <v>2834</v>
      </c>
      <c r="D128" s="59" t="s">
        <v>100</v>
      </c>
      <c r="E128" s="60">
        <v>1398.0</v>
      </c>
      <c r="F128" s="61"/>
      <c r="G128" s="96">
        <f t="shared" si="14"/>
        <v>0</v>
      </c>
      <c r="H128" s="19"/>
    </row>
    <row r="129">
      <c r="B129" s="57" t="s">
        <v>2835</v>
      </c>
      <c r="C129" s="58" t="s">
        <v>2836</v>
      </c>
      <c r="D129" s="59" t="s">
        <v>100</v>
      </c>
      <c r="E129" s="60">
        <v>31.0</v>
      </c>
      <c r="F129" s="61"/>
      <c r="G129" s="96">
        <f t="shared" si="14"/>
        <v>0</v>
      </c>
      <c r="H129" s="19"/>
    </row>
    <row r="130">
      <c r="B130" s="57" t="s">
        <v>2837</v>
      </c>
      <c r="C130" s="58" t="s">
        <v>2838</v>
      </c>
      <c r="D130" s="59" t="s">
        <v>100</v>
      </c>
      <c r="E130" s="60">
        <v>8.0</v>
      </c>
      <c r="F130" s="61"/>
      <c r="G130" s="96">
        <f t="shared" si="14"/>
        <v>0</v>
      </c>
      <c r="H130" s="19"/>
    </row>
    <row r="131">
      <c r="B131" s="57" t="s">
        <v>2839</v>
      </c>
      <c r="C131" s="58" t="s">
        <v>2840</v>
      </c>
      <c r="D131" s="59" t="s">
        <v>100</v>
      </c>
      <c r="E131" s="60">
        <v>116.0</v>
      </c>
      <c r="F131" s="61"/>
      <c r="G131" s="96">
        <f t="shared" si="14"/>
        <v>0</v>
      </c>
      <c r="H131" s="19"/>
    </row>
    <row r="132">
      <c r="B132" s="57" t="s">
        <v>2841</v>
      </c>
      <c r="C132" s="58" t="s">
        <v>2842</v>
      </c>
      <c r="D132" s="59" t="s">
        <v>100</v>
      </c>
      <c r="E132" s="60">
        <v>30.0</v>
      </c>
      <c r="F132" s="61"/>
      <c r="G132" s="96">
        <f t="shared" si="14"/>
        <v>0</v>
      </c>
      <c r="H132" s="19"/>
    </row>
    <row r="133">
      <c r="B133" s="57" t="s">
        <v>2843</v>
      </c>
      <c r="C133" s="58" t="s">
        <v>2844</v>
      </c>
      <c r="D133" s="59" t="s">
        <v>100</v>
      </c>
      <c r="E133" s="60">
        <v>20.0</v>
      </c>
      <c r="F133" s="61"/>
      <c r="G133" s="96">
        <f t="shared" si="14"/>
        <v>0</v>
      </c>
      <c r="H133" s="19"/>
    </row>
    <row r="134">
      <c r="B134" s="57" t="s">
        <v>2845</v>
      </c>
      <c r="C134" s="58" t="s">
        <v>2846</v>
      </c>
      <c r="D134" s="59" t="s">
        <v>100</v>
      </c>
      <c r="E134" s="60">
        <v>4.0</v>
      </c>
      <c r="F134" s="61"/>
      <c r="G134" s="96">
        <f t="shared" si="14"/>
        <v>0</v>
      </c>
      <c r="H134" s="19"/>
    </row>
    <row r="135">
      <c r="B135" s="57" t="s">
        <v>2847</v>
      </c>
      <c r="C135" s="58" t="s">
        <v>2848</v>
      </c>
      <c r="D135" s="59" t="s">
        <v>100</v>
      </c>
      <c r="E135" s="60">
        <v>4.0</v>
      </c>
      <c r="F135" s="61"/>
      <c r="G135" s="96">
        <f t="shared" si="14"/>
        <v>0</v>
      </c>
      <c r="H135" s="19"/>
    </row>
    <row r="136">
      <c r="B136" s="57" t="s">
        <v>2849</v>
      </c>
      <c r="C136" s="58" t="s">
        <v>2850</v>
      </c>
      <c r="D136" s="59" t="s">
        <v>100</v>
      </c>
      <c r="E136" s="60">
        <v>19.0</v>
      </c>
      <c r="F136" s="61"/>
      <c r="G136" s="96">
        <f t="shared" si="14"/>
        <v>0</v>
      </c>
      <c r="H136" s="19"/>
    </row>
    <row r="137">
      <c r="B137" s="57" t="s">
        <v>2851</v>
      </c>
      <c r="C137" s="58" t="s">
        <v>2852</v>
      </c>
      <c r="D137" s="59" t="s">
        <v>100</v>
      </c>
      <c r="E137" s="60">
        <v>16.0</v>
      </c>
      <c r="F137" s="61"/>
      <c r="G137" s="96">
        <f t="shared" si="14"/>
        <v>0</v>
      </c>
      <c r="H137" s="19"/>
    </row>
    <row r="138">
      <c r="B138" s="57" t="s">
        <v>2853</v>
      </c>
      <c r="C138" s="58" t="s">
        <v>2854</v>
      </c>
      <c r="D138" s="59" t="s">
        <v>100</v>
      </c>
      <c r="E138" s="60">
        <v>11.0</v>
      </c>
      <c r="F138" s="61"/>
      <c r="G138" s="96">
        <f t="shared" si="14"/>
        <v>0</v>
      </c>
      <c r="H138" s="19"/>
    </row>
    <row r="139">
      <c r="B139" s="57" t="s">
        <v>2855</v>
      </c>
      <c r="C139" s="58" t="s">
        <v>2856</v>
      </c>
      <c r="D139" s="59" t="s">
        <v>100</v>
      </c>
      <c r="E139" s="60">
        <v>1.0</v>
      </c>
      <c r="F139" s="61"/>
      <c r="G139" s="96">
        <f t="shared" si="14"/>
        <v>0</v>
      </c>
      <c r="H139" s="19"/>
    </row>
    <row r="140">
      <c r="B140" s="57" t="s">
        <v>2857</v>
      </c>
      <c r="C140" s="58" t="s">
        <v>2858</v>
      </c>
      <c r="D140" s="59" t="s">
        <v>100</v>
      </c>
      <c r="E140" s="60">
        <v>3.0</v>
      </c>
      <c r="F140" s="61"/>
      <c r="G140" s="96">
        <f t="shared" si="14"/>
        <v>0</v>
      </c>
      <c r="H140" s="19"/>
    </row>
    <row r="141">
      <c r="B141" s="46" t="s">
        <v>2859</v>
      </c>
      <c r="C141" s="47" t="s">
        <v>2860</v>
      </c>
      <c r="D141" s="48"/>
      <c r="E141" s="60"/>
      <c r="F141" s="60"/>
      <c r="G141" s="94">
        <f>SUM(G142:G144)</f>
        <v>0</v>
      </c>
      <c r="H141" s="19"/>
    </row>
    <row r="142">
      <c r="B142" s="57" t="s">
        <v>2861</v>
      </c>
      <c r="C142" s="58" t="s">
        <v>2862</v>
      </c>
      <c r="D142" s="59" t="s">
        <v>100</v>
      </c>
      <c r="E142" s="60">
        <v>5.0</v>
      </c>
      <c r="F142" s="61"/>
      <c r="G142" s="96">
        <f t="shared" ref="G142:G144" si="15">round(E142*F142,2)</f>
        <v>0</v>
      </c>
      <c r="H142" s="19"/>
    </row>
    <row r="143">
      <c r="B143" s="57" t="s">
        <v>2863</v>
      </c>
      <c r="C143" s="58" t="s">
        <v>2864</v>
      </c>
      <c r="D143" s="59" t="s">
        <v>100</v>
      </c>
      <c r="E143" s="60">
        <v>1.0</v>
      </c>
      <c r="F143" s="61"/>
      <c r="G143" s="96">
        <f t="shared" si="15"/>
        <v>0</v>
      </c>
      <c r="H143" s="19"/>
    </row>
    <row r="144">
      <c r="B144" s="57" t="s">
        <v>2865</v>
      </c>
      <c r="C144" s="58" t="s">
        <v>2866</v>
      </c>
      <c r="D144" s="59" t="s">
        <v>100</v>
      </c>
      <c r="E144" s="60">
        <v>1.0</v>
      </c>
      <c r="F144" s="61"/>
      <c r="G144" s="96">
        <f t="shared" si="15"/>
        <v>0</v>
      </c>
      <c r="H144" s="19"/>
    </row>
    <row r="145">
      <c r="B145" s="46" t="s">
        <v>2867</v>
      </c>
      <c r="C145" s="47" t="s">
        <v>2868</v>
      </c>
      <c r="D145" s="48"/>
      <c r="E145" s="60"/>
      <c r="F145" s="60"/>
      <c r="G145" s="94">
        <f>G146+G148+G157</f>
        <v>0</v>
      </c>
      <c r="H145" s="19"/>
    </row>
    <row r="146">
      <c r="B146" s="52" t="s">
        <v>2869</v>
      </c>
      <c r="C146" s="53" t="s">
        <v>2870</v>
      </c>
      <c r="D146" s="54"/>
      <c r="E146" s="60"/>
      <c r="F146" s="60"/>
      <c r="G146" s="95">
        <f>G147</f>
        <v>0</v>
      </c>
      <c r="H146" s="19"/>
    </row>
    <row r="147">
      <c r="B147" s="57" t="s">
        <v>2871</v>
      </c>
      <c r="C147" s="58" t="s">
        <v>2872</v>
      </c>
      <c r="D147" s="59" t="s">
        <v>122</v>
      </c>
      <c r="E147" s="60">
        <v>3630.39</v>
      </c>
      <c r="F147" s="61"/>
      <c r="G147" s="96">
        <f>round(E147*F147,2)</f>
        <v>0</v>
      </c>
      <c r="H147" s="19"/>
    </row>
    <row r="148">
      <c r="B148" s="52" t="s">
        <v>2873</v>
      </c>
      <c r="C148" s="53" t="s">
        <v>2874</v>
      </c>
      <c r="D148" s="54"/>
      <c r="E148" s="60"/>
      <c r="F148" s="60"/>
      <c r="G148" s="95">
        <f>SUM(G149:G156)</f>
        <v>0</v>
      </c>
      <c r="H148" s="19"/>
    </row>
    <row r="149">
      <c r="B149" s="57" t="s">
        <v>2875</v>
      </c>
      <c r="C149" s="58" t="s">
        <v>2876</v>
      </c>
      <c r="D149" s="59" t="s">
        <v>122</v>
      </c>
      <c r="E149" s="60">
        <v>673.2</v>
      </c>
      <c r="F149" s="61"/>
      <c r="G149" s="96">
        <f t="shared" ref="G149:G156" si="16">round(E149*F149,2)</f>
        <v>0</v>
      </c>
      <c r="H149" s="19"/>
    </row>
    <row r="150">
      <c r="B150" s="57" t="s">
        <v>2877</v>
      </c>
      <c r="C150" s="58" t="s">
        <v>2878</v>
      </c>
      <c r="D150" s="59" t="s">
        <v>122</v>
      </c>
      <c r="E150" s="60">
        <v>460.0</v>
      </c>
      <c r="F150" s="61"/>
      <c r="G150" s="96">
        <f t="shared" si="16"/>
        <v>0</v>
      </c>
      <c r="H150" s="19"/>
    </row>
    <row r="151">
      <c r="B151" s="57" t="s">
        <v>2879</v>
      </c>
      <c r="C151" s="58" t="s">
        <v>2880</v>
      </c>
      <c r="D151" s="59" t="s">
        <v>122</v>
      </c>
      <c r="E151" s="60">
        <v>434.0</v>
      </c>
      <c r="F151" s="61"/>
      <c r="G151" s="96">
        <f t="shared" si="16"/>
        <v>0</v>
      </c>
      <c r="H151" s="19"/>
    </row>
    <row r="152">
      <c r="B152" s="57" t="s">
        <v>2881</v>
      </c>
      <c r="C152" s="58" t="s">
        <v>2882</v>
      </c>
      <c r="D152" s="59" t="s">
        <v>122</v>
      </c>
      <c r="E152" s="60">
        <v>295.0</v>
      </c>
      <c r="F152" s="61"/>
      <c r="G152" s="96">
        <f t="shared" si="16"/>
        <v>0</v>
      </c>
      <c r="H152" s="19"/>
    </row>
    <row r="153">
      <c r="B153" s="57" t="s">
        <v>2883</v>
      </c>
      <c r="C153" s="58" t="s">
        <v>2884</v>
      </c>
      <c r="D153" s="59" t="s">
        <v>122</v>
      </c>
      <c r="E153" s="60">
        <v>41.0</v>
      </c>
      <c r="F153" s="61"/>
      <c r="G153" s="96">
        <f t="shared" si="16"/>
        <v>0</v>
      </c>
      <c r="H153" s="19"/>
    </row>
    <row r="154">
      <c r="B154" s="57" t="s">
        <v>2885</v>
      </c>
      <c r="C154" s="58" t="s">
        <v>2886</v>
      </c>
      <c r="D154" s="59" t="s">
        <v>122</v>
      </c>
      <c r="E154" s="60">
        <v>152.0</v>
      </c>
      <c r="F154" s="61"/>
      <c r="G154" s="96">
        <f t="shared" si="16"/>
        <v>0</v>
      </c>
      <c r="H154" s="19"/>
    </row>
    <row r="155">
      <c r="B155" s="57" t="s">
        <v>2887</v>
      </c>
      <c r="C155" s="58" t="s">
        <v>2888</v>
      </c>
      <c r="D155" s="59" t="s">
        <v>122</v>
      </c>
      <c r="E155" s="60">
        <v>1468.0</v>
      </c>
      <c r="F155" s="61"/>
      <c r="G155" s="96">
        <f t="shared" si="16"/>
        <v>0</v>
      </c>
      <c r="H155" s="19"/>
    </row>
    <row r="156">
      <c r="B156" s="57" t="s">
        <v>2889</v>
      </c>
      <c r="C156" s="58" t="s">
        <v>2890</v>
      </c>
      <c r="D156" s="59" t="s">
        <v>122</v>
      </c>
      <c r="E156" s="60">
        <v>1146.24</v>
      </c>
      <c r="F156" s="61"/>
      <c r="G156" s="96">
        <f t="shared" si="16"/>
        <v>0</v>
      </c>
      <c r="H156" s="19"/>
    </row>
    <row r="157">
      <c r="B157" s="52" t="s">
        <v>2891</v>
      </c>
      <c r="C157" s="53" t="s">
        <v>2892</v>
      </c>
      <c r="D157" s="54"/>
      <c r="E157" s="60"/>
      <c r="F157" s="60"/>
      <c r="G157" s="95">
        <f>G158</f>
        <v>0</v>
      </c>
      <c r="H157" s="19"/>
    </row>
    <row r="158">
      <c r="B158" s="57" t="s">
        <v>2893</v>
      </c>
      <c r="C158" s="58" t="s">
        <v>2894</v>
      </c>
      <c r="D158" s="59" t="s">
        <v>122</v>
      </c>
      <c r="E158" s="60">
        <v>12892.62</v>
      </c>
      <c r="F158" s="61"/>
      <c r="G158" s="96">
        <f>round(E158*F158,2)</f>
        <v>0</v>
      </c>
      <c r="H158" s="19"/>
    </row>
    <row r="159">
      <c r="B159" s="46" t="s">
        <v>2895</v>
      </c>
      <c r="C159" s="47" t="s">
        <v>2896</v>
      </c>
      <c r="D159" s="48"/>
      <c r="E159" s="60"/>
      <c r="F159" s="60"/>
      <c r="G159" s="94">
        <f>SUM(G160:G171)</f>
        <v>0</v>
      </c>
      <c r="H159" s="19"/>
    </row>
    <row r="160">
      <c r="B160" s="57" t="s">
        <v>2897</v>
      </c>
      <c r="C160" s="58" t="s">
        <v>2898</v>
      </c>
      <c r="D160" s="59" t="s">
        <v>122</v>
      </c>
      <c r="E160" s="60">
        <v>492.77</v>
      </c>
      <c r="F160" s="61"/>
      <c r="G160" s="96">
        <f t="shared" ref="G160:G171" si="17">round(E160*F160,2)</f>
        <v>0</v>
      </c>
      <c r="H160" s="19"/>
    </row>
    <row r="161">
      <c r="B161" s="57" t="s">
        <v>2899</v>
      </c>
      <c r="C161" s="58" t="s">
        <v>2900</v>
      </c>
      <c r="D161" s="59" t="s">
        <v>122</v>
      </c>
      <c r="E161" s="60">
        <v>88.0</v>
      </c>
      <c r="F161" s="61"/>
      <c r="G161" s="96">
        <f t="shared" si="17"/>
        <v>0</v>
      </c>
      <c r="H161" s="19"/>
    </row>
    <row r="162">
      <c r="B162" s="57" t="s">
        <v>2901</v>
      </c>
      <c r="C162" s="58" t="s">
        <v>2902</v>
      </c>
      <c r="D162" s="59" t="s">
        <v>122</v>
      </c>
      <c r="E162" s="60">
        <v>124.79</v>
      </c>
      <c r="F162" s="61"/>
      <c r="G162" s="96">
        <f t="shared" si="17"/>
        <v>0</v>
      </c>
      <c r="H162" s="19"/>
    </row>
    <row r="163">
      <c r="B163" s="57" t="s">
        <v>2903</v>
      </c>
      <c r="C163" s="58" t="s">
        <v>2904</v>
      </c>
      <c r="D163" s="59" t="s">
        <v>122</v>
      </c>
      <c r="E163" s="60">
        <v>48.0</v>
      </c>
      <c r="F163" s="61"/>
      <c r="G163" s="96">
        <f t="shared" si="17"/>
        <v>0</v>
      </c>
      <c r="H163" s="19"/>
    </row>
    <row r="164">
      <c r="B164" s="57" t="s">
        <v>2905</v>
      </c>
      <c r="C164" s="58" t="s">
        <v>2906</v>
      </c>
      <c r="D164" s="59" t="s">
        <v>100</v>
      </c>
      <c r="E164" s="60">
        <v>12.0</v>
      </c>
      <c r="F164" s="61"/>
      <c r="G164" s="96">
        <f t="shared" si="17"/>
        <v>0</v>
      </c>
      <c r="H164" s="19"/>
    </row>
    <row r="165">
      <c r="B165" s="57" t="s">
        <v>2907</v>
      </c>
      <c r="C165" s="58" t="s">
        <v>2908</v>
      </c>
      <c r="D165" s="59" t="s">
        <v>100</v>
      </c>
      <c r="E165" s="60">
        <v>11.0</v>
      </c>
      <c r="F165" s="61"/>
      <c r="G165" s="96">
        <f t="shared" si="17"/>
        <v>0</v>
      </c>
      <c r="H165" s="19"/>
    </row>
    <row r="166">
      <c r="B166" s="57" t="s">
        <v>2909</v>
      </c>
      <c r="C166" s="58" t="s">
        <v>2910</v>
      </c>
      <c r="D166" s="59" t="s">
        <v>100</v>
      </c>
      <c r="E166" s="60">
        <v>2.0</v>
      </c>
      <c r="F166" s="61"/>
      <c r="G166" s="96">
        <f t="shared" si="17"/>
        <v>0</v>
      </c>
      <c r="H166" s="19"/>
    </row>
    <row r="167">
      <c r="B167" s="57" t="s">
        <v>2911</v>
      </c>
      <c r="C167" s="58" t="s">
        <v>2912</v>
      </c>
      <c r="D167" s="59" t="s">
        <v>100</v>
      </c>
      <c r="E167" s="60">
        <v>2.0</v>
      </c>
      <c r="F167" s="61"/>
      <c r="G167" s="96">
        <f t="shared" si="17"/>
        <v>0</v>
      </c>
      <c r="H167" s="19"/>
    </row>
    <row r="168">
      <c r="B168" s="57" t="s">
        <v>2913</v>
      </c>
      <c r="C168" s="58" t="s">
        <v>2914</v>
      </c>
      <c r="D168" s="59" t="s">
        <v>100</v>
      </c>
      <c r="E168" s="60">
        <v>6.0</v>
      </c>
      <c r="F168" s="61"/>
      <c r="G168" s="96">
        <f t="shared" si="17"/>
        <v>0</v>
      </c>
      <c r="H168" s="19"/>
    </row>
    <row r="169">
      <c r="B169" s="57" t="s">
        <v>2915</v>
      </c>
      <c r="C169" s="58" t="s">
        <v>2916</v>
      </c>
      <c r="D169" s="59" t="s">
        <v>100</v>
      </c>
      <c r="E169" s="60">
        <v>1.0</v>
      </c>
      <c r="F169" s="61"/>
      <c r="G169" s="96">
        <f t="shared" si="17"/>
        <v>0</v>
      </c>
      <c r="H169" s="19"/>
    </row>
    <row r="170">
      <c r="B170" s="57" t="s">
        <v>2917</v>
      </c>
      <c r="C170" s="58" t="s">
        <v>2918</v>
      </c>
      <c r="D170" s="59" t="s">
        <v>100</v>
      </c>
      <c r="E170" s="60">
        <v>6.0</v>
      </c>
      <c r="F170" s="61"/>
      <c r="G170" s="96">
        <f t="shared" si="17"/>
        <v>0</v>
      </c>
      <c r="H170" s="19"/>
    </row>
    <row r="171">
      <c r="B171" s="57" t="s">
        <v>2919</v>
      </c>
      <c r="C171" s="58" t="s">
        <v>2920</v>
      </c>
      <c r="D171" s="59" t="s">
        <v>122</v>
      </c>
      <c r="E171" s="60">
        <v>617.56</v>
      </c>
      <c r="F171" s="61"/>
      <c r="G171" s="96">
        <f t="shared" si="17"/>
        <v>0</v>
      </c>
      <c r="H171" s="19"/>
    </row>
    <row r="172">
      <c r="B172" s="46" t="s">
        <v>2921</v>
      </c>
      <c r="C172" s="47" t="s">
        <v>2922</v>
      </c>
      <c r="D172" s="48"/>
      <c r="E172" s="60"/>
      <c r="F172" s="60"/>
      <c r="G172" s="94">
        <f>SUM(G173:G215)</f>
        <v>0</v>
      </c>
      <c r="H172" s="19"/>
    </row>
    <row r="173">
      <c r="B173" s="57" t="s">
        <v>2923</v>
      </c>
      <c r="C173" s="58" t="s">
        <v>2924</v>
      </c>
      <c r="D173" s="59" t="s">
        <v>122</v>
      </c>
      <c r="E173" s="60">
        <v>20.0</v>
      </c>
      <c r="F173" s="61"/>
      <c r="G173" s="96">
        <f t="shared" ref="G173:G215" si="18">round(E173*F173,2)</f>
        <v>0</v>
      </c>
      <c r="H173" s="19"/>
    </row>
    <row r="174">
      <c r="B174" s="57" t="s">
        <v>2925</v>
      </c>
      <c r="C174" s="58" t="s">
        <v>2926</v>
      </c>
      <c r="D174" s="59" t="s">
        <v>122</v>
      </c>
      <c r="E174" s="60">
        <v>36.0</v>
      </c>
      <c r="F174" s="61"/>
      <c r="G174" s="96">
        <f t="shared" si="18"/>
        <v>0</v>
      </c>
      <c r="H174" s="19"/>
    </row>
    <row r="175">
      <c r="B175" s="57" t="s">
        <v>2927</v>
      </c>
      <c r="C175" s="58" t="s">
        <v>2928</v>
      </c>
      <c r="D175" s="59" t="s">
        <v>122</v>
      </c>
      <c r="E175" s="60">
        <v>150.0</v>
      </c>
      <c r="F175" s="61"/>
      <c r="G175" s="96">
        <f t="shared" si="18"/>
        <v>0</v>
      </c>
      <c r="H175" s="19"/>
    </row>
    <row r="176">
      <c r="B176" s="57" t="s">
        <v>2929</v>
      </c>
      <c r="C176" s="58" t="s">
        <v>2930</v>
      </c>
      <c r="D176" s="59" t="s">
        <v>122</v>
      </c>
      <c r="E176" s="60">
        <v>100.0</v>
      </c>
      <c r="F176" s="61"/>
      <c r="G176" s="96">
        <f t="shared" si="18"/>
        <v>0</v>
      </c>
      <c r="H176" s="19"/>
    </row>
    <row r="177">
      <c r="B177" s="57" t="s">
        <v>2931</v>
      </c>
      <c r="C177" s="58" t="s">
        <v>2932</v>
      </c>
      <c r="D177" s="59" t="s">
        <v>122</v>
      </c>
      <c r="E177" s="60">
        <v>80.0</v>
      </c>
      <c r="F177" s="61"/>
      <c r="G177" s="96">
        <f t="shared" si="18"/>
        <v>0</v>
      </c>
      <c r="H177" s="19"/>
    </row>
    <row r="178">
      <c r="B178" s="57" t="s">
        <v>2933</v>
      </c>
      <c r="C178" s="58" t="s">
        <v>2934</v>
      </c>
      <c r="D178" s="59" t="s">
        <v>122</v>
      </c>
      <c r="E178" s="60">
        <v>120.0</v>
      </c>
      <c r="F178" s="61"/>
      <c r="G178" s="96">
        <f t="shared" si="18"/>
        <v>0</v>
      </c>
      <c r="H178" s="19"/>
    </row>
    <row r="179">
      <c r="B179" s="57" t="s">
        <v>2935</v>
      </c>
      <c r="C179" s="58" t="s">
        <v>2936</v>
      </c>
      <c r="D179" s="59" t="s">
        <v>122</v>
      </c>
      <c r="E179" s="60">
        <v>120.0</v>
      </c>
      <c r="F179" s="61"/>
      <c r="G179" s="96">
        <f t="shared" si="18"/>
        <v>0</v>
      </c>
      <c r="H179" s="19"/>
    </row>
    <row r="180">
      <c r="B180" s="57" t="s">
        <v>2937</v>
      </c>
      <c r="C180" s="58" t="s">
        <v>2938</v>
      </c>
      <c r="D180" s="59" t="s">
        <v>122</v>
      </c>
      <c r="E180" s="60">
        <v>101.0</v>
      </c>
      <c r="F180" s="61"/>
      <c r="G180" s="96">
        <f t="shared" si="18"/>
        <v>0</v>
      </c>
      <c r="H180" s="19"/>
    </row>
    <row r="181">
      <c r="B181" s="57" t="s">
        <v>2939</v>
      </c>
      <c r="C181" s="58" t="s">
        <v>2940</v>
      </c>
      <c r="D181" s="59" t="s">
        <v>122</v>
      </c>
      <c r="E181" s="60">
        <v>265.0</v>
      </c>
      <c r="F181" s="61"/>
      <c r="G181" s="96">
        <f t="shared" si="18"/>
        <v>0</v>
      </c>
      <c r="H181" s="19"/>
    </row>
    <row r="182">
      <c r="B182" s="57" t="s">
        <v>2941</v>
      </c>
      <c r="C182" s="58" t="s">
        <v>2942</v>
      </c>
      <c r="D182" s="59" t="s">
        <v>122</v>
      </c>
      <c r="E182" s="60">
        <v>63.0</v>
      </c>
      <c r="F182" s="61"/>
      <c r="G182" s="96">
        <f t="shared" si="18"/>
        <v>0</v>
      </c>
      <c r="H182" s="19"/>
    </row>
    <row r="183">
      <c r="B183" s="57" t="s">
        <v>2943</v>
      </c>
      <c r="C183" s="58" t="s">
        <v>2944</v>
      </c>
      <c r="D183" s="59" t="s">
        <v>122</v>
      </c>
      <c r="E183" s="60">
        <v>100.0</v>
      </c>
      <c r="F183" s="61"/>
      <c r="G183" s="96">
        <f t="shared" si="18"/>
        <v>0</v>
      </c>
      <c r="H183" s="19"/>
    </row>
    <row r="184">
      <c r="B184" s="57" t="s">
        <v>2945</v>
      </c>
      <c r="C184" s="58" t="s">
        <v>2946</v>
      </c>
      <c r="D184" s="59" t="s">
        <v>122</v>
      </c>
      <c r="E184" s="60">
        <v>45.0</v>
      </c>
      <c r="F184" s="61"/>
      <c r="G184" s="96">
        <f t="shared" si="18"/>
        <v>0</v>
      </c>
      <c r="H184" s="19"/>
    </row>
    <row r="185">
      <c r="B185" s="57" t="s">
        <v>2947</v>
      </c>
      <c r="C185" s="58" t="s">
        <v>2948</v>
      </c>
      <c r="D185" s="59" t="s">
        <v>122</v>
      </c>
      <c r="E185" s="60">
        <v>85.0</v>
      </c>
      <c r="F185" s="61"/>
      <c r="G185" s="96">
        <f t="shared" si="18"/>
        <v>0</v>
      </c>
      <c r="H185" s="19"/>
    </row>
    <row r="186">
      <c r="B186" s="57" t="s">
        <v>2949</v>
      </c>
      <c r="C186" s="58" t="s">
        <v>2950</v>
      </c>
      <c r="D186" s="59" t="s">
        <v>122</v>
      </c>
      <c r="E186" s="60">
        <v>198.0</v>
      </c>
      <c r="F186" s="61"/>
      <c r="G186" s="96">
        <f t="shared" si="18"/>
        <v>0</v>
      </c>
      <c r="H186" s="19"/>
    </row>
    <row r="187">
      <c r="B187" s="57" t="s">
        <v>2951</v>
      </c>
      <c r="C187" s="58" t="s">
        <v>2952</v>
      </c>
      <c r="D187" s="59" t="s">
        <v>122</v>
      </c>
      <c r="E187" s="60">
        <v>90.0</v>
      </c>
      <c r="F187" s="61"/>
      <c r="G187" s="96">
        <f t="shared" si="18"/>
        <v>0</v>
      </c>
      <c r="H187" s="19"/>
    </row>
    <row r="188">
      <c r="B188" s="57" t="s">
        <v>2953</v>
      </c>
      <c r="C188" s="58" t="s">
        <v>2954</v>
      </c>
      <c r="D188" s="59" t="s">
        <v>122</v>
      </c>
      <c r="E188" s="60">
        <v>197.0</v>
      </c>
      <c r="F188" s="61"/>
      <c r="G188" s="96">
        <f t="shared" si="18"/>
        <v>0</v>
      </c>
      <c r="H188" s="19"/>
    </row>
    <row r="189">
      <c r="B189" s="57" t="s">
        <v>2955</v>
      </c>
      <c r="C189" s="58" t="s">
        <v>2956</v>
      </c>
      <c r="D189" s="59" t="s">
        <v>122</v>
      </c>
      <c r="E189" s="60">
        <v>270.0</v>
      </c>
      <c r="F189" s="61"/>
      <c r="G189" s="96">
        <f t="shared" si="18"/>
        <v>0</v>
      </c>
      <c r="H189" s="19"/>
    </row>
    <row r="190">
      <c r="B190" s="57" t="s">
        <v>2957</v>
      </c>
      <c r="C190" s="58" t="s">
        <v>2958</v>
      </c>
      <c r="D190" s="59" t="s">
        <v>122</v>
      </c>
      <c r="E190" s="60">
        <v>110.0</v>
      </c>
      <c r="F190" s="61"/>
      <c r="G190" s="96">
        <f t="shared" si="18"/>
        <v>0</v>
      </c>
      <c r="H190" s="19"/>
    </row>
    <row r="191">
      <c r="B191" s="57" t="s">
        <v>2959</v>
      </c>
      <c r="C191" s="58" t="s">
        <v>2960</v>
      </c>
      <c r="D191" s="59" t="s">
        <v>122</v>
      </c>
      <c r="E191" s="60">
        <v>273.0</v>
      </c>
      <c r="F191" s="61"/>
      <c r="G191" s="96">
        <f t="shared" si="18"/>
        <v>0</v>
      </c>
      <c r="H191" s="19"/>
    </row>
    <row r="192">
      <c r="B192" s="57" t="s">
        <v>2961</v>
      </c>
      <c r="C192" s="58" t="s">
        <v>2962</v>
      </c>
      <c r="D192" s="59" t="s">
        <v>122</v>
      </c>
      <c r="E192" s="60">
        <v>392.0</v>
      </c>
      <c r="F192" s="61"/>
      <c r="G192" s="96">
        <f t="shared" si="18"/>
        <v>0</v>
      </c>
      <c r="H192" s="19"/>
    </row>
    <row r="193">
      <c r="B193" s="57" t="s">
        <v>2963</v>
      </c>
      <c r="C193" s="58" t="s">
        <v>2964</v>
      </c>
      <c r="D193" s="59" t="s">
        <v>122</v>
      </c>
      <c r="E193" s="60">
        <v>430.0</v>
      </c>
      <c r="F193" s="61"/>
      <c r="G193" s="96">
        <f t="shared" si="18"/>
        <v>0</v>
      </c>
      <c r="H193" s="19"/>
    </row>
    <row r="194">
      <c r="B194" s="57" t="s">
        <v>2965</v>
      </c>
      <c r="C194" s="58" t="s">
        <v>2966</v>
      </c>
      <c r="D194" s="59" t="s">
        <v>122</v>
      </c>
      <c r="E194" s="60">
        <v>770.0</v>
      </c>
      <c r="F194" s="61"/>
      <c r="G194" s="96">
        <f t="shared" si="18"/>
        <v>0</v>
      </c>
      <c r="H194" s="19"/>
    </row>
    <row r="195">
      <c r="B195" s="57" t="s">
        <v>2967</v>
      </c>
      <c r="C195" s="58" t="s">
        <v>2968</v>
      </c>
      <c r="D195" s="59" t="s">
        <v>122</v>
      </c>
      <c r="E195" s="60">
        <v>50.0</v>
      </c>
      <c r="F195" s="61"/>
      <c r="G195" s="96">
        <f t="shared" si="18"/>
        <v>0</v>
      </c>
      <c r="H195" s="19"/>
    </row>
    <row r="196">
      <c r="B196" s="57" t="s">
        <v>2969</v>
      </c>
      <c r="C196" s="58" t="s">
        <v>2970</v>
      </c>
      <c r="D196" s="59" t="s">
        <v>122</v>
      </c>
      <c r="E196" s="60">
        <v>156.0</v>
      </c>
      <c r="F196" s="61"/>
      <c r="G196" s="96">
        <f t="shared" si="18"/>
        <v>0</v>
      </c>
      <c r="H196" s="19"/>
    </row>
    <row r="197">
      <c r="B197" s="57" t="s">
        <v>2971</v>
      </c>
      <c r="C197" s="58" t="s">
        <v>2972</v>
      </c>
      <c r="D197" s="59" t="s">
        <v>122</v>
      </c>
      <c r="E197" s="60">
        <v>1475.0</v>
      </c>
      <c r="F197" s="61"/>
      <c r="G197" s="96">
        <f t="shared" si="18"/>
        <v>0</v>
      </c>
      <c r="H197" s="19"/>
    </row>
    <row r="198">
      <c r="B198" s="57" t="s">
        <v>2973</v>
      </c>
      <c r="C198" s="58" t="s">
        <v>2974</v>
      </c>
      <c r="D198" s="59" t="s">
        <v>122</v>
      </c>
      <c r="E198" s="60">
        <v>50.0</v>
      </c>
      <c r="F198" s="61"/>
      <c r="G198" s="96">
        <f t="shared" si="18"/>
        <v>0</v>
      </c>
      <c r="H198" s="19"/>
    </row>
    <row r="199">
      <c r="B199" s="57" t="s">
        <v>2975</v>
      </c>
      <c r="C199" s="58" t="s">
        <v>2976</v>
      </c>
      <c r="D199" s="59" t="s">
        <v>122</v>
      </c>
      <c r="E199" s="60">
        <v>1119.0</v>
      </c>
      <c r="F199" s="61"/>
      <c r="G199" s="96">
        <f t="shared" si="18"/>
        <v>0</v>
      </c>
      <c r="H199" s="19"/>
    </row>
    <row r="200">
      <c r="B200" s="57" t="s">
        <v>2977</v>
      </c>
      <c r="C200" s="58" t="s">
        <v>2978</v>
      </c>
      <c r="D200" s="59" t="s">
        <v>122</v>
      </c>
      <c r="E200" s="60">
        <v>365.0</v>
      </c>
      <c r="F200" s="61"/>
      <c r="G200" s="96">
        <f t="shared" si="18"/>
        <v>0</v>
      </c>
      <c r="H200" s="19"/>
    </row>
    <row r="201">
      <c r="B201" s="57" t="s">
        <v>2979</v>
      </c>
      <c r="C201" s="58" t="s">
        <v>2980</v>
      </c>
      <c r="D201" s="59" t="s">
        <v>122</v>
      </c>
      <c r="E201" s="60">
        <v>535.0</v>
      </c>
      <c r="F201" s="61"/>
      <c r="G201" s="96">
        <f t="shared" si="18"/>
        <v>0</v>
      </c>
      <c r="H201" s="19"/>
    </row>
    <row r="202">
      <c r="B202" s="57" t="s">
        <v>2981</v>
      </c>
      <c r="C202" s="58" t="s">
        <v>2982</v>
      </c>
      <c r="D202" s="59" t="s">
        <v>122</v>
      </c>
      <c r="E202" s="60">
        <v>260.0</v>
      </c>
      <c r="F202" s="61"/>
      <c r="G202" s="96">
        <f t="shared" si="18"/>
        <v>0</v>
      </c>
      <c r="H202" s="19"/>
    </row>
    <row r="203">
      <c r="B203" s="57" t="s">
        <v>2983</v>
      </c>
      <c r="C203" s="58" t="s">
        <v>2984</v>
      </c>
      <c r="D203" s="59" t="s">
        <v>122</v>
      </c>
      <c r="E203" s="60">
        <v>135.0</v>
      </c>
      <c r="F203" s="61"/>
      <c r="G203" s="96">
        <f t="shared" si="18"/>
        <v>0</v>
      </c>
      <c r="H203" s="19"/>
    </row>
    <row r="204">
      <c r="B204" s="57" t="s">
        <v>2985</v>
      </c>
      <c r="C204" s="58" t="s">
        <v>2986</v>
      </c>
      <c r="D204" s="59" t="s">
        <v>122</v>
      </c>
      <c r="E204" s="60">
        <v>105.0</v>
      </c>
      <c r="F204" s="61"/>
      <c r="G204" s="96">
        <f t="shared" si="18"/>
        <v>0</v>
      </c>
      <c r="H204" s="19"/>
    </row>
    <row r="205">
      <c r="B205" s="57" t="s">
        <v>2987</v>
      </c>
      <c r="C205" s="58" t="s">
        <v>2988</v>
      </c>
      <c r="D205" s="59" t="s">
        <v>122</v>
      </c>
      <c r="E205" s="60">
        <v>153.0</v>
      </c>
      <c r="F205" s="61"/>
      <c r="G205" s="96">
        <f t="shared" si="18"/>
        <v>0</v>
      </c>
      <c r="H205" s="19"/>
    </row>
    <row r="206">
      <c r="B206" s="57" t="s">
        <v>2989</v>
      </c>
      <c r="C206" s="58" t="s">
        <v>2990</v>
      </c>
      <c r="D206" s="59" t="s">
        <v>122</v>
      </c>
      <c r="E206" s="60">
        <v>170.0</v>
      </c>
      <c r="F206" s="61"/>
      <c r="G206" s="96">
        <f t="shared" si="18"/>
        <v>0</v>
      </c>
      <c r="H206" s="19"/>
    </row>
    <row r="207">
      <c r="B207" s="57" t="s">
        <v>2991</v>
      </c>
      <c r="C207" s="58" t="s">
        <v>2992</v>
      </c>
      <c r="D207" s="59" t="s">
        <v>122</v>
      </c>
      <c r="E207" s="60">
        <v>100.0</v>
      </c>
      <c r="F207" s="61"/>
      <c r="G207" s="96">
        <f t="shared" si="18"/>
        <v>0</v>
      </c>
      <c r="H207" s="19"/>
    </row>
    <row r="208">
      <c r="B208" s="57" t="s">
        <v>2993</v>
      </c>
      <c r="C208" s="58" t="s">
        <v>2994</v>
      </c>
      <c r="D208" s="59" t="s">
        <v>122</v>
      </c>
      <c r="E208" s="60">
        <v>260.0</v>
      </c>
      <c r="F208" s="61"/>
      <c r="G208" s="96">
        <f t="shared" si="18"/>
        <v>0</v>
      </c>
      <c r="H208" s="19"/>
    </row>
    <row r="209">
      <c r="B209" s="57" t="s">
        <v>2995</v>
      </c>
      <c r="C209" s="58" t="s">
        <v>2996</v>
      </c>
      <c r="D209" s="59" t="s">
        <v>122</v>
      </c>
      <c r="E209" s="60">
        <v>2505.0</v>
      </c>
      <c r="F209" s="61"/>
      <c r="G209" s="96">
        <f t="shared" si="18"/>
        <v>0</v>
      </c>
      <c r="H209" s="19"/>
    </row>
    <row r="210">
      <c r="B210" s="57" t="s">
        <v>2997</v>
      </c>
      <c r="C210" s="58" t="s">
        <v>2998</v>
      </c>
      <c r="D210" s="59" t="s">
        <v>122</v>
      </c>
      <c r="E210" s="60">
        <v>1315.0</v>
      </c>
      <c r="F210" s="61"/>
      <c r="G210" s="96">
        <f t="shared" si="18"/>
        <v>0</v>
      </c>
      <c r="H210" s="19"/>
    </row>
    <row r="211">
      <c r="B211" s="57" t="s">
        <v>2999</v>
      </c>
      <c r="C211" s="58" t="s">
        <v>3000</v>
      </c>
      <c r="D211" s="59" t="s">
        <v>122</v>
      </c>
      <c r="E211" s="60">
        <v>3515.0</v>
      </c>
      <c r="F211" s="61"/>
      <c r="G211" s="96">
        <f t="shared" si="18"/>
        <v>0</v>
      </c>
      <c r="H211" s="19"/>
    </row>
    <row r="212">
      <c r="B212" s="57" t="s">
        <v>3001</v>
      </c>
      <c r="C212" s="58" t="s">
        <v>3002</v>
      </c>
      <c r="D212" s="59" t="s">
        <v>122</v>
      </c>
      <c r="E212" s="60">
        <v>320.0</v>
      </c>
      <c r="F212" s="61"/>
      <c r="G212" s="96">
        <f t="shared" si="18"/>
        <v>0</v>
      </c>
      <c r="H212" s="19"/>
    </row>
    <row r="213">
      <c r="B213" s="57" t="s">
        <v>3003</v>
      </c>
      <c r="C213" s="58" t="s">
        <v>3004</v>
      </c>
      <c r="D213" s="59" t="s">
        <v>122</v>
      </c>
      <c r="E213" s="60">
        <v>670.0</v>
      </c>
      <c r="F213" s="61"/>
      <c r="G213" s="96">
        <f t="shared" si="18"/>
        <v>0</v>
      </c>
      <c r="H213" s="19"/>
    </row>
    <row r="214">
      <c r="B214" s="57" t="s">
        <v>3005</v>
      </c>
      <c r="C214" s="58" t="s">
        <v>3006</v>
      </c>
      <c r="D214" s="59" t="s">
        <v>122</v>
      </c>
      <c r="E214" s="60">
        <v>990.0</v>
      </c>
      <c r="F214" s="61"/>
      <c r="G214" s="96">
        <f t="shared" si="18"/>
        <v>0</v>
      </c>
      <c r="H214" s="19"/>
    </row>
    <row r="215">
      <c r="B215" s="57" t="s">
        <v>3007</v>
      </c>
      <c r="C215" s="58" t="s">
        <v>3008</v>
      </c>
      <c r="D215" s="59" t="s">
        <v>122</v>
      </c>
      <c r="E215" s="60">
        <v>29715.0</v>
      </c>
      <c r="F215" s="61"/>
      <c r="G215" s="96">
        <f t="shared" si="18"/>
        <v>0</v>
      </c>
      <c r="H215" s="19"/>
    </row>
    <row r="216">
      <c r="B216" s="46" t="s">
        <v>3009</v>
      </c>
      <c r="C216" s="47" t="s">
        <v>3010</v>
      </c>
      <c r="D216" s="48"/>
      <c r="E216" s="60"/>
      <c r="F216" s="60"/>
      <c r="G216" s="94">
        <f>SUM(G217:G249)</f>
        <v>0</v>
      </c>
      <c r="H216" s="19"/>
    </row>
    <row r="217">
      <c r="B217" s="57" t="s">
        <v>3011</v>
      </c>
      <c r="C217" s="58" t="s">
        <v>3012</v>
      </c>
      <c r="D217" s="59" t="s">
        <v>100</v>
      </c>
      <c r="E217" s="60">
        <v>1.0</v>
      </c>
      <c r="F217" s="61"/>
      <c r="G217" s="96">
        <f t="shared" ref="G217:G249" si="19">round(E217*F217,2)</f>
        <v>0</v>
      </c>
      <c r="H217" s="19"/>
    </row>
    <row r="218">
      <c r="B218" s="57" t="s">
        <v>3013</v>
      </c>
      <c r="C218" s="58" t="s">
        <v>3014</v>
      </c>
      <c r="D218" s="59" t="s">
        <v>100</v>
      </c>
      <c r="E218" s="60">
        <v>1.0</v>
      </c>
      <c r="F218" s="61"/>
      <c r="G218" s="96">
        <f t="shared" si="19"/>
        <v>0</v>
      </c>
      <c r="H218" s="19"/>
    </row>
    <row r="219">
      <c r="B219" s="57" t="s">
        <v>3015</v>
      </c>
      <c r="C219" s="58" t="s">
        <v>3016</v>
      </c>
      <c r="D219" s="59" t="s">
        <v>100</v>
      </c>
      <c r="E219" s="60">
        <v>1.0</v>
      </c>
      <c r="F219" s="61"/>
      <c r="G219" s="96">
        <f t="shared" si="19"/>
        <v>0</v>
      </c>
      <c r="H219" s="19"/>
    </row>
    <row r="220">
      <c r="B220" s="57" t="s">
        <v>3017</v>
      </c>
      <c r="C220" s="58" t="s">
        <v>3018</v>
      </c>
      <c r="D220" s="59" t="s">
        <v>100</v>
      </c>
      <c r="E220" s="60">
        <v>1.0</v>
      </c>
      <c r="F220" s="61"/>
      <c r="G220" s="96">
        <f t="shared" si="19"/>
        <v>0</v>
      </c>
      <c r="H220" s="19"/>
    </row>
    <row r="221">
      <c r="B221" s="57" t="s">
        <v>3019</v>
      </c>
      <c r="C221" s="58" t="s">
        <v>3020</v>
      </c>
      <c r="D221" s="59" t="s">
        <v>100</v>
      </c>
      <c r="E221" s="60">
        <v>1.0</v>
      </c>
      <c r="F221" s="61"/>
      <c r="G221" s="96">
        <f t="shared" si="19"/>
        <v>0</v>
      </c>
      <c r="H221" s="19"/>
    </row>
    <row r="222">
      <c r="B222" s="57" t="s">
        <v>3021</v>
      </c>
      <c r="C222" s="58" t="s">
        <v>3022</v>
      </c>
      <c r="D222" s="59" t="s">
        <v>100</v>
      </c>
      <c r="E222" s="60">
        <v>1.0</v>
      </c>
      <c r="F222" s="61"/>
      <c r="G222" s="96">
        <f t="shared" si="19"/>
        <v>0</v>
      </c>
      <c r="H222" s="19"/>
    </row>
    <row r="223">
      <c r="B223" s="57" t="s">
        <v>3023</v>
      </c>
      <c r="C223" s="58" t="s">
        <v>3024</v>
      </c>
      <c r="D223" s="59" t="s">
        <v>100</v>
      </c>
      <c r="E223" s="60">
        <v>1.0</v>
      </c>
      <c r="F223" s="61"/>
      <c r="G223" s="96">
        <f t="shared" si="19"/>
        <v>0</v>
      </c>
      <c r="H223" s="19"/>
    </row>
    <row r="224">
      <c r="B224" s="57" t="s">
        <v>3025</v>
      </c>
      <c r="C224" s="58" t="s">
        <v>3026</v>
      </c>
      <c r="D224" s="59" t="s">
        <v>100</v>
      </c>
      <c r="E224" s="60">
        <v>1.0</v>
      </c>
      <c r="F224" s="61"/>
      <c r="G224" s="96">
        <f t="shared" si="19"/>
        <v>0</v>
      </c>
      <c r="H224" s="19"/>
    </row>
    <row r="225">
      <c r="B225" s="57" t="s">
        <v>3027</v>
      </c>
      <c r="C225" s="58" t="s">
        <v>3028</v>
      </c>
      <c r="D225" s="59" t="s">
        <v>100</v>
      </c>
      <c r="E225" s="60">
        <v>1.0</v>
      </c>
      <c r="F225" s="61"/>
      <c r="G225" s="96">
        <f t="shared" si="19"/>
        <v>0</v>
      </c>
      <c r="H225" s="19"/>
    </row>
    <row r="226">
      <c r="B226" s="57" t="s">
        <v>3029</v>
      </c>
      <c r="C226" s="58" t="s">
        <v>3030</v>
      </c>
      <c r="D226" s="59" t="s">
        <v>100</v>
      </c>
      <c r="E226" s="60">
        <v>1.0</v>
      </c>
      <c r="F226" s="61"/>
      <c r="G226" s="96">
        <f t="shared" si="19"/>
        <v>0</v>
      </c>
      <c r="H226" s="19"/>
    </row>
    <row r="227">
      <c r="B227" s="57" t="s">
        <v>3031</v>
      </c>
      <c r="C227" s="58" t="s">
        <v>3032</v>
      </c>
      <c r="D227" s="59" t="s">
        <v>100</v>
      </c>
      <c r="E227" s="60">
        <v>1.0</v>
      </c>
      <c r="F227" s="61"/>
      <c r="G227" s="96">
        <f t="shared" si="19"/>
        <v>0</v>
      </c>
      <c r="H227" s="19"/>
    </row>
    <row r="228">
      <c r="B228" s="57" t="s">
        <v>3033</v>
      </c>
      <c r="C228" s="58" t="s">
        <v>3034</v>
      </c>
      <c r="D228" s="59" t="s">
        <v>100</v>
      </c>
      <c r="E228" s="60">
        <v>1.0</v>
      </c>
      <c r="F228" s="61"/>
      <c r="G228" s="96">
        <f t="shared" si="19"/>
        <v>0</v>
      </c>
      <c r="H228" s="19"/>
    </row>
    <row r="229">
      <c r="B229" s="57" t="s">
        <v>3035</v>
      </c>
      <c r="C229" s="58" t="s">
        <v>3036</v>
      </c>
      <c r="D229" s="59" t="s">
        <v>100</v>
      </c>
      <c r="E229" s="60">
        <v>1.0</v>
      </c>
      <c r="F229" s="61"/>
      <c r="G229" s="96">
        <f t="shared" si="19"/>
        <v>0</v>
      </c>
      <c r="H229" s="19"/>
    </row>
    <row r="230">
      <c r="B230" s="57" t="s">
        <v>3037</v>
      </c>
      <c r="C230" s="58" t="s">
        <v>3038</v>
      </c>
      <c r="D230" s="59" t="s">
        <v>100</v>
      </c>
      <c r="E230" s="60">
        <v>1.0</v>
      </c>
      <c r="F230" s="61"/>
      <c r="G230" s="96">
        <f t="shared" si="19"/>
        <v>0</v>
      </c>
      <c r="H230" s="19"/>
    </row>
    <row r="231">
      <c r="B231" s="57" t="s">
        <v>3039</v>
      </c>
      <c r="C231" s="58" t="s">
        <v>3040</v>
      </c>
      <c r="D231" s="59" t="s">
        <v>107</v>
      </c>
      <c r="E231" s="60">
        <v>1.0</v>
      </c>
      <c r="F231" s="61"/>
      <c r="G231" s="96">
        <f t="shared" si="19"/>
        <v>0</v>
      </c>
      <c r="H231" s="19"/>
    </row>
    <row r="232">
      <c r="B232" s="57" t="s">
        <v>3041</v>
      </c>
      <c r="C232" s="58" t="s">
        <v>3042</v>
      </c>
      <c r="D232" s="59" t="s">
        <v>100</v>
      </c>
      <c r="E232" s="60">
        <v>1.0</v>
      </c>
      <c r="F232" s="61"/>
      <c r="G232" s="96">
        <f t="shared" si="19"/>
        <v>0</v>
      </c>
      <c r="H232" s="19"/>
    </row>
    <row r="233">
      <c r="B233" s="57" t="s">
        <v>3043</v>
      </c>
      <c r="C233" s="58" t="s">
        <v>3044</v>
      </c>
      <c r="D233" s="59" t="s">
        <v>100</v>
      </c>
      <c r="E233" s="60">
        <v>1.0</v>
      </c>
      <c r="F233" s="61"/>
      <c r="G233" s="96">
        <f t="shared" si="19"/>
        <v>0</v>
      </c>
      <c r="H233" s="19"/>
    </row>
    <row r="234">
      <c r="B234" s="57" t="s">
        <v>3045</v>
      </c>
      <c r="C234" s="58" t="s">
        <v>3046</v>
      </c>
      <c r="D234" s="59" t="s">
        <v>100</v>
      </c>
      <c r="E234" s="60">
        <v>1.0</v>
      </c>
      <c r="F234" s="61"/>
      <c r="G234" s="96">
        <f t="shared" si="19"/>
        <v>0</v>
      </c>
      <c r="H234" s="19"/>
    </row>
    <row r="235">
      <c r="B235" s="57" t="s">
        <v>3047</v>
      </c>
      <c r="C235" s="58" t="s">
        <v>3048</v>
      </c>
      <c r="D235" s="59" t="s">
        <v>100</v>
      </c>
      <c r="E235" s="60">
        <v>1.0</v>
      </c>
      <c r="F235" s="61"/>
      <c r="G235" s="96">
        <f t="shared" si="19"/>
        <v>0</v>
      </c>
      <c r="H235" s="19"/>
    </row>
    <row r="236">
      <c r="B236" s="57" t="s">
        <v>3049</v>
      </c>
      <c r="C236" s="58" t="s">
        <v>3050</v>
      </c>
      <c r="D236" s="59" t="s">
        <v>100</v>
      </c>
      <c r="E236" s="60">
        <v>1.0</v>
      </c>
      <c r="F236" s="61"/>
      <c r="G236" s="96">
        <f t="shared" si="19"/>
        <v>0</v>
      </c>
      <c r="H236" s="19"/>
    </row>
    <row r="237">
      <c r="B237" s="57" t="s">
        <v>3051</v>
      </c>
      <c r="C237" s="58" t="s">
        <v>3052</v>
      </c>
      <c r="D237" s="59" t="s">
        <v>100</v>
      </c>
      <c r="E237" s="60">
        <v>1.0</v>
      </c>
      <c r="F237" s="61"/>
      <c r="G237" s="96">
        <f t="shared" si="19"/>
        <v>0</v>
      </c>
      <c r="H237" s="19"/>
    </row>
    <row r="238">
      <c r="B238" s="57" t="s">
        <v>3053</v>
      </c>
      <c r="C238" s="58" t="s">
        <v>3054</v>
      </c>
      <c r="D238" s="59" t="s">
        <v>100</v>
      </c>
      <c r="E238" s="60">
        <v>1.0</v>
      </c>
      <c r="F238" s="61"/>
      <c r="G238" s="96">
        <f t="shared" si="19"/>
        <v>0</v>
      </c>
      <c r="H238" s="19"/>
    </row>
    <row r="239">
      <c r="B239" s="57" t="s">
        <v>3055</v>
      </c>
      <c r="C239" s="58" t="s">
        <v>3056</v>
      </c>
      <c r="D239" s="59" t="s">
        <v>100</v>
      </c>
      <c r="E239" s="60">
        <v>1.0</v>
      </c>
      <c r="F239" s="61"/>
      <c r="G239" s="96">
        <f t="shared" si="19"/>
        <v>0</v>
      </c>
      <c r="H239" s="19"/>
    </row>
    <row r="240">
      <c r="B240" s="57" t="s">
        <v>3057</v>
      </c>
      <c r="C240" s="58" t="s">
        <v>3058</v>
      </c>
      <c r="D240" s="59" t="s">
        <v>100</v>
      </c>
      <c r="E240" s="60">
        <v>1.0</v>
      </c>
      <c r="F240" s="61"/>
      <c r="G240" s="96">
        <f t="shared" si="19"/>
        <v>0</v>
      </c>
      <c r="H240" s="19"/>
    </row>
    <row r="241">
      <c r="B241" s="57" t="s">
        <v>3059</v>
      </c>
      <c r="C241" s="58" t="s">
        <v>3060</v>
      </c>
      <c r="D241" s="59" t="s">
        <v>100</v>
      </c>
      <c r="E241" s="60">
        <v>1.0</v>
      </c>
      <c r="F241" s="61"/>
      <c r="G241" s="96">
        <f t="shared" si="19"/>
        <v>0</v>
      </c>
      <c r="H241" s="19"/>
    </row>
    <row r="242">
      <c r="B242" s="57" t="s">
        <v>3061</v>
      </c>
      <c r="C242" s="58" t="s">
        <v>3062</v>
      </c>
      <c r="D242" s="59" t="s">
        <v>100</v>
      </c>
      <c r="E242" s="60">
        <v>1.0</v>
      </c>
      <c r="F242" s="61"/>
      <c r="G242" s="96">
        <f t="shared" si="19"/>
        <v>0</v>
      </c>
      <c r="H242" s="19"/>
    </row>
    <row r="243">
      <c r="B243" s="57" t="s">
        <v>3063</v>
      </c>
      <c r="C243" s="58" t="s">
        <v>3064</v>
      </c>
      <c r="D243" s="59" t="s">
        <v>100</v>
      </c>
      <c r="E243" s="60">
        <v>1.0</v>
      </c>
      <c r="F243" s="61"/>
      <c r="G243" s="96">
        <f t="shared" si="19"/>
        <v>0</v>
      </c>
      <c r="H243" s="19"/>
    </row>
    <row r="244">
      <c r="B244" s="57" t="s">
        <v>3065</v>
      </c>
      <c r="C244" s="58" t="s">
        <v>3066</v>
      </c>
      <c r="D244" s="59" t="s">
        <v>100</v>
      </c>
      <c r="E244" s="60">
        <v>1.0</v>
      </c>
      <c r="F244" s="61"/>
      <c r="G244" s="96">
        <f t="shared" si="19"/>
        <v>0</v>
      </c>
      <c r="H244" s="19"/>
    </row>
    <row r="245">
      <c r="B245" s="57" t="s">
        <v>3067</v>
      </c>
      <c r="C245" s="58" t="s">
        <v>3068</v>
      </c>
      <c r="D245" s="59" t="s">
        <v>100</v>
      </c>
      <c r="E245" s="60">
        <v>1.0</v>
      </c>
      <c r="F245" s="61"/>
      <c r="G245" s="96">
        <f t="shared" si="19"/>
        <v>0</v>
      </c>
      <c r="H245" s="19"/>
    </row>
    <row r="246">
      <c r="B246" s="57" t="s">
        <v>3069</v>
      </c>
      <c r="C246" s="58" t="s">
        <v>3070</v>
      </c>
      <c r="D246" s="59" t="s">
        <v>100</v>
      </c>
      <c r="E246" s="60">
        <v>1.0</v>
      </c>
      <c r="F246" s="61"/>
      <c r="G246" s="96">
        <f t="shared" si="19"/>
        <v>0</v>
      </c>
      <c r="H246" s="19"/>
    </row>
    <row r="247">
      <c r="B247" s="57" t="s">
        <v>3071</v>
      </c>
      <c r="C247" s="58" t="s">
        <v>3072</v>
      </c>
      <c r="D247" s="59" t="s">
        <v>100</v>
      </c>
      <c r="E247" s="60">
        <v>1.0</v>
      </c>
      <c r="F247" s="61"/>
      <c r="G247" s="96">
        <f t="shared" si="19"/>
        <v>0</v>
      </c>
      <c r="H247" s="19"/>
    </row>
    <row r="248">
      <c r="B248" s="57" t="s">
        <v>3073</v>
      </c>
      <c r="C248" s="58" t="s">
        <v>3074</v>
      </c>
      <c r="D248" s="59" t="s">
        <v>100</v>
      </c>
      <c r="E248" s="60">
        <v>1.0</v>
      </c>
      <c r="F248" s="61"/>
      <c r="G248" s="96">
        <f t="shared" si="19"/>
        <v>0</v>
      </c>
      <c r="H248" s="19"/>
    </row>
    <row r="249">
      <c r="B249" s="57" t="s">
        <v>3075</v>
      </c>
      <c r="C249" s="58" t="s">
        <v>3076</v>
      </c>
      <c r="D249" s="59" t="s">
        <v>100</v>
      </c>
      <c r="E249" s="60">
        <v>1.0</v>
      </c>
      <c r="F249" s="61"/>
      <c r="G249" s="96">
        <f t="shared" si="19"/>
        <v>0</v>
      </c>
      <c r="H249" s="19"/>
    </row>
    <row r="250">
      <c r="B250" s="46" t="s">
        <v>3077</v>
      </c>
      <c r="C250" s="47" t="s">
        <v>3078</v>
      </c>
      <c r="D250" s="48"/>
      <c r="E250" s="60"/>
      <c r="F250" s="60"/>
      <c r="G250" s="94">
        <f>SUM(G251:G287)</f>
        <v>0</v>
      </c>
      <c r="H250" s="19"/>
    </row>
    <row r="251">
      <c r="B251" s="57" t="s">
        <v>3079</v>
      </c>
      <c r="C251" s="58" t="s">
        <v>3080</v>
      </c>
      <c r="D251" s="59" t="s">
        <v>100</v>
      </c>
      <c r="E251" s="60">
        <v>1.0</v>
      </c>
      <c r="F251" s="61"/>
      <c r="G251" s="96">
        <f t="shared" ref="G251:G287" si="20">round(E251*F251,2)</f>
        <v>0</v>
      </c>
      <c r="H251" s="19"/>
    </row>
    <row r="252">
      <c r="B252" s="57" t="s">
        <v>3081</v>
      </c>
      <c r="C252" s="58" t="s">
        <v>3082</v>
      </c>
      <c r="D252" s="59" t="s">
        <v>100</v>
      </c>
      <c r="E252" s="60">
        <v>1.0</v>
      </c>
      <c r="F252" s="61"/>
      <c r="G252" s="96">
        <f t="shared" si="20"/>
        <v>0</v>
      </c>
      <c r="H252" s="19"/>
    </row>
    <row r="253">
      <c r="B253" s="57" t="s">
        <v>3083</v>
      </c>
      <c r="C253" s="58" t="s">
        <v>3084</v>
      </c>
      <c r="D253" s="59" t="s">
        <v>100</v>
      </c>
      <c r="E253" s="60">
        <v>1.0</v>
      </c>
      <c r="F253" s="61"/>
      <c r="G253" s="96">
        <f t="shared" si="20"/>
        <v>0</v>
      </c>
      <c r="H253" s="19"/>
    </row>
    <row r="254">
      <c r="B254" s="57" t="s">
        <v>3085</v>
      </c>
      <c r="C254" s="58" t="s">
        <v>3086</v>
      </c>
      <c r="D254" s="59" t="s">
        <v>100</v>
      </c>
      <c r="E254" s="60">
        <v>1.0</v>
      </c>
      <c r="F254" s="61"/>
      <c r="G254" s="96">
        <f t="shared" si="20"/>
        <v>0</v>
      </c>
      <c r="H254" s="19"/>
    </row>
    <row r="255">
      <c r="B255" s="57" t="s">
        <v>3087</v>
      </c>
      <c r="C255" s="58" t="s">
        <v>3088</v>
      </c>
      <c r="D255" s="59" t="s">
        <v>100</v>
      </c>
      <c r="E255" s="60">
        <v>1.0</v>
      </c>
      <c r="F255" s="61"/>
      <c r="G255" s="96">
        <f t="shared" si="20"/>
        <v>0</v>
      </c>
      <c r="H255" s="19"/>
    </row>
    <row r="256">
      <c r="B256" s="57" t="s">
        <v>3089</v>
      </c>
      <c r="C256" s="58" t="s">
        <v>3090</v>
      </c>
      <c r="D256" s="59" t="s">
        <v>100</v>
      </c>
      <c r="E256" s="60">
        <v>1.0</v>
      </c>
      <c r="F256" s="61"/>
      <c r="G256" s="96">
        <f t="shared" si="20"/>
        <v>0</v>
      </c>
      <c r="H256" s="19"/>
    </row>
    <row r="257">
      <c r="B257" s="57" t="s">
        <v>3091</v>
      </c>
      <c r="C257" s="58" t="s">
        <v>3092</v>
      </c>
      <c r="D257" s="59" t="s">
        <v>100</v>
      </c>
      <c r="E257" s="60">
        <v>1.0</v>
      </c>
      <c r="F257" s="61"/>
      <c r="G257" s="96">
        <f t="shared" si="20"/>
        <v>0</v>
      </c>
      <c r="H257" s="19"/>
    </row>
    <row r="258">
      <c r="B258" s="57" t="s">
        <v>3093</v>
      </c>
      <c r="C258" s="58" t="s">
        <v>3094</v>
      </c>
      <c r="D258" s="59" t="s">
        <v>100</v>
      </c>
      <c r="E258" s="60">
        <v>1.0</v>
      </c>
      <c r="F258" s="61"/>
      <c r="G258" s="96">
        <f t="shared" si="20"/>
        <v>0</v>
      </c>
      <c r="H258" s="19"/>
    </row>
    <row r="259">
      <c r="B259" s="57" t="s">
        <v>3095</v>
      </c>
      <c r="C259" s="58" t="s">
        <v>3096</v>
      </c>
      <c r="D259" s="59" t="s">
        <v>100</v>
      </c>
      <c r="E259" s="60">
        <v>1.0</v>
      </c>
      <c r="F259" s="61"/>
      <c r="G259" s="96">
        <f t="shared" si="20"/>
        <v>0</v>
      </c>
      <c r="H259" s="19"/>
    </row>
    <row r="260">
      <c r="B260" s="57" t="s">
        <v>3097</v>
      </c>
      <c r="C260" s="58" t="s">
        <v>3098</v>
      </c>
      <c r="D260" s="59" t="s">
        <v>100</v>
      </c>
      <c r="E260" s="60">
        <v>1.0</v>
      </c>
      <c r="F260" s="61"/>
      <c r="G260" s="96">
        <f t="shared" si="20"/>
        <v>0</v>
      </c>
      <c r="H260" s="19"/>
    </row>
    <row r="261">
      <c r="B261" s="57" t="s">
        <v>3099</v>
      </c>
      <c r="C261" s="58" t="s">
        <v>3100</v>
      </c>
      <c r="D261" s="59" t="s">
        <v>100</v>
      </c>
      <c r="E261" s="60">
        <v>1.0</v>
      </c>
      <c r="F261" s="61"/>
      <c r="G261" s="96">
        <f t="shared" si="20"/>
        <v>0</v>
      </c>
      <c r="H261" s="19"/>
    </row>
    <row r="262">
      <c r="B262" s="57" t="s">
        <v>3101</v>
      </c>
      <c r="C262" s="58" t="s">
        <v>3102</v>
      </c>
      <c r="D262" s="59" t="s">
        <v>100</v>
      </c>
      <c r="E262" s="60">
        <v>1.0</v>
      </c>
      <c r="F262" s="61"/>
      <c r="G262" s="96">
        <f t="shared" si="20"/>
        <v>0</v>
      </c>
      <c r="H262" s="19"/>
    </row>
    <row r="263">
      <c r="B263" s="57" t="s">
        <v>3103</v>
      </c>
      <c r="C263" s="58" t="s">
        <v>3104</v>
      </c>
      <c r="D263" s="59" t="s">
        <v>100</v>
      </c>
      <c r="E263" s="60">
        <v>1.0</v>
      </c>
      <c r="F263" s="61"/>
      <c r="G263" s="96">
        <f t="shared" si="20"/>
        <v>0</v>
      </c>
      <c r="H263" s="19"/>
    </row>
    <row r="264">
      <c r="B264" s="57" t="s">
        <v>3105</v>
      </c>
      <c r="C264" s="58" t="s">
        <v>3106</v>
      </c>
      <c r="D264" s="59" t="s">
        <v>100</v>
      </c>
      <c r="E264" s="60">
        <v>1.0</v>
      </c>
      <c r="F264" s="61"/>
      <c r="G264" s="96">
        <f t="shared" si="20"/>
        <v>0</v>
      </c>
      <c r="H264" s="19"/>
    </row>
    <row r="265">
      <c r="B265" s="57" t="s">
        <v>3107</v>
      </c>
      <c r="C265" s="58" t="s">
        <v>3108</v>
      </c>
      <c r="D265" s="59" t="s">
        <v>100</v>
      </c>
      <c r="E265" s="60">
        <v>1.0</v>
      </c>
      <c r="F265" s="61"/>
      <c r="G265" s="96">
        <f t="shared" si="20"/>
        <v>0</v>
      </c>
      <c r="H265" s="19"/>
    </row>
    <row r="266">
      <c r="B266" s="57" t="s">
        <v>3109</v>
      </c>
      <c r="C266" s="58" t="s">
        <v>3110</v>
      </c>
      <c r="D266" s="59" t="s">
        <v>100</v>
      </c>
      <c r="E266" s="60">
        <v>1.0</v>
      </c>
      <c r="F266" s="61"/>
      <c r="G266" s="96">
        <f t="shared" si="20"/>
        <v>0</v>
      </c>
      <c r="H266" s="19"/>
    </row>
    <row r="267">
      <c r="B267" s="57" t="s">
        <v>3111</v>
      </c>
      <c r="C267" s="58" t="s">
        <v>3112</v>
      </c>
      <c r="D267" s="59" t="s">
        <v>100</v>
      </c>
      <c r="E267" s="60">
        <v>1.0</v>
      </c>
      <c r="F267" s="61"/>
      <c r="G267" s="96">
        <f t="shared" si="20"/>
        <v>0</v>
      </c>
      <c r="H267" s="19"/>
    </row>
    <row r="268">
      <c r="B268" s="57" t="s">
        <v>3113</v>
      </c>
      <c r="C268" s="58" t="s">
        <v>3114</v>
      </c>
      <c r="D268" s="59" t="s">
        <v>100</v>
      </c>
      <c r="E268" s="60">
        <v>1.0</v>
      </c>
      <c r="F268" s="61"/>
      <c r="G268" s="96">
        <f t="shared" si="20"/>
        <v>0</v>
      </c>
      <c r="H268" s="19"/>
    </row>
    <row r="269">
      <c r="B269" s="57" t="s">
        <v>3115</v>
      </c>
      <c r="C269" s="58" t="s">
        <v>3116</v>
      </c>
      <c r="D269" s="59" t="s">
        <v>100</v>
      </c>
      <c r="E269" s="60">
        <v>1.0</v>
      </c>
      <c r="F269" s="61"/>
      <c r="G269" s="96">
        <f t="shared" si="20"/>
        <v>0</v>
      </c>
      <c r="H269" s="19"/>
    </row>
    <row r="270">
      <c r="B270" s="57" t="s">
        <v>3117</v>
      </c>
      <c r="C270" s="58" t="s">
        <v>3118</v>
      </c>
      <c r="D270" s="59" t="s">
        <v>100</v>
      </c>
      <c r="E270" s="60">
        <v>1.0</v>
      </c>
      <c r="F270" s="61"/>
      <c r="G270" s="96">
        <f t="shared" si="20"/>
        <v>0</v>
      </c>
      <c r="H270" s="19"/>
    </row>
    <row r="271">
      <c r="B271" s="57" t="s">
        <v>3119</v>
      </c>
      <c r="C271" s="58" t="s">
        <v>3120</v>
      </c>
      <c r="D271" s="59" t="s">
        <v>100</v>
      </c>
      <c r="E271" s="60">
        <v>1.0</v>
      </c>
      <c r="F271" s="61"/>
      <c r="G271" s="96">
        <f t="shared" si="20"/>
        <v>0</v>
      </c>
      <c r="H271" s="19"/>
    </row>
    <row r="272">
      <c r="B272" s="57" t="s">
        <v>3121</v>
      </c>
      <c r="C272" s="58" t="s">
        <v>3122</v>
      </c>
      <c r="D272" s="59" t="s">
        <v>100</v>
      </c>
      <c r="E272" s="60">
        <v>1.0</v>
      </c>
      <c r="F272" s="61"/>
      <c r="G272" s="96">
        <f t="shared" si="20"/>
        <v>0</v>
      </c>
      <c r="H272" s="19"/>
    </row>
    <row r="273">
      <c r="B273" s="57" t="s">
        <v>3123</v>
      </c>
      <c r="C273" s="58" t="s">
        <v>3124</v>
      </c>
      <c r="D273" s="59" t="s">
        <v>100</v>
      </c>
      <c r="E273" s="60">
        <v>1.0</v>
      </c>
      <c r="F273" s="61"/>
      <c r="G273" s="96">
        <f t="shared" si="20"/>
        <v>0</v>
      </c>
      <c r="H273" s="19"/>
    </row>
    <row r="274">
      <c r="B274" s="57" t="s">
        <v>3125</v>
      </c>
      <c r="C274" s="58" t="s">
        <v>3126</v>
      </c>
      <c r="D274" s="59" t="s">
        <v>100</v>
      </c>
      <c r="E274" s="60">
        <v>1.0</v>
      </c>
      <c r="F274" s="61"/>
      <c r="G274" s="96">
        <f t="shared" si="20"/>
        <v>0</v>
      </c>
      <c r="H274" s="19"/>
    </row>
    <row r="275">
      <c r="B275" s="57" t="s">
        <v>3127</v>
      </c>
      <c r="C275" s="58" t="s">
        <v>3128</v>
      </c>
      <c r="D275" s="59" t="s">
        <v>100</v>
      </c>
      <c r="E275" s="60">
        <v>1.0</v>
      </c>
      <c r="F275" s="61"/>
      <c r="G275" s="96">
        <f t="shared" si="20"/>
        <v>0</v>
      </c>
      <c r="H275" s="19"/>
    </row>
    <row r="276">
      <c r="B276" s="57" t="s">
        <v>3129</v>
      </c>
      <c r="C276" s="58" t="s">
        <v>3130</v>
      </c>
      <c r="D276" s="59" t="s">
        <v>100</v>
      </c>
      <c r="E276" s="60">
        <v>1.0</v>
      </c>
      <c r="F276" s="61"/>
      <c r="G276" s="96">
        <f t="shared" si="20"/>
        <v>0</v>
      </c>
      <c r="H276" s="19"/>
    </row>
    <row r="277">
      <c r="B277" s="57" t="s">
        <v>3131</v>
      </c>
      <c r="C277" s="58" t="s">
        <v>3132</v>
      </c>
      <c r="D277" s="59" t="s">
        <v>100</v>
      </c>
      <c r="E277" s="60">
        <v>1.0</v>
      </c>
      <c r="F277" s="61"/>
      <c r="G277" s="96">
        <f t="shared" si="20"/>
        <v>0</v>
      </c>
      <c r="H277" s="19"/>
    </row>
    <row r="278">
      <c r="B278" s="57" t="s">
        <v>3133</v>
      </c>
      <c r="C278" s="58" t="s">
        <v>3134</v>
      </c>
      <c r="D278" s="59" t="s">
        <v>100</v>
      </c>
      <c r="E278" s="60">
        <v>1.0</v>
      </c>
      <c r="F278" s="61"/>
      <c r="G278" s="96">
        <f t="shared" si="20"/>
        <v>0</v>
      </c>
      <c r="H278" s="19"/>
    </row>
    <row r="279">
      <c r="B279" s="57" t="s">
        <v>3135</v>
      </c>
      <c r="C279" s="58" t="s">
        <v>3136</v>
      </c>
      <c r="D279" s="59" t="s">
        <v>100</v>
      </c>
      <c r="E279" s="60">
        <v>1.0</v>
      </c>
      <c r="F279" s="61"/>
      <c r="G279" s="96">
        <f t="shared" si="20"/>
        <v>0</v>
      </c>
      <c r="H279" s="19"/>
    </row>
    <row r="280">
      <c r="B280" s="57" t="s">
        <v>3137</v>
      </c>
      <c r="C280" s="58" t="s">
        <v>3138</v>
      </c>
      <c r="D280" s="59" t="s">
        <v>100</v>
      </c>
      <c r="E280" s="60">
        <v>1.0</v>
      </c>
      <c r="F280" s="61"/>
      <c r="G280" s="96">
        <f t="shared" si="20"/>
        <v>0</v>
      </c>
      <c r="H280" s="19"/>
    </row>
    <row r="281">
      <c r="B281" s="57" t="s">
        <v>3139</v>
      </c>
      <c r="C281" s="58" t="s">
        <v>3140</v>
      </c>
      <c r="D281" s="59" t="s">
        <v>100</v>
      </c>
      <c r="E281" s="60">
        <v>1.0</v>
      </c>
      <c r="F281" s="61"/>
      <c r="G281" s="96">
        <f t="shared" si="20"/>
        <v>0</v>
      </c>
      <c r="H281" s="19"/>
    </row>
    <row r="282">
      <c r="B282" s="57" t="s">
        <v>3141</v>
      </c>
      <c r="C282" s="58" t="s">
        <v>3142</v>
      </c>
      <c r="D282" s="59" t="s">
        <v>100</v>
      </c>
      <c r="E282" s="60">
        <v>1.0</v>
      </c>
      <c r="F282" s="61"/>
      <c r="G282" s="96">
        <f t="shared" si="20"/>
        <v>0</v>
      </c>
      <c r="H282" s="19"/>
    </row>
    <row r="283">
      <c r="B283" s="57" t="s">
        <v>3143</v>
      </c>
      <c r="C283" s="58" t="s">
        <v>3144</v>
      </c>
      <c r="D283" s="59" t="s">
        <v>100</v>
      </c>
      <c r="E283" s="60">
        <v>1.0</v>
      </c>
      <c r="F283" s="61"/>
      <c r="G283" s="96">
        <f t="shared" si="20"/>
        <v>0</v>
      </c>
      <c r="H283" s="19"/>
    </row>
    <row r="284">
      <c r="B284" s="57" t="s">
        <v>3145</v>
      </c>
      <c r="C284" s="58" t="s">
        <v>3146</v>
      </c>
      <c r="D284" s="59" t="s">
        <v>100</v>
      </c>
      <c r="E284" s="60">
        <v>1.0</v>
      </c>
      <c r="F284" s="61"/>
      <c r="G284" s="96">
        <f t="shared" si="20"/>
        <v>0</v>
      </c>
      <c r="H284" s="19"/>
    </row>
    <row r="285">
      <c r="B285" s="57" t="s">
        <v>3147</v>
      </c>
      <c r="C285" s="58" t="s">
        <v>3148</v>
      </c>
      <c r="D285" s="59" t="s">
        <v>100</v>
      </c>
      <c r="E285" s="60">
        <v>1.0</v>
      </c>
      <c r="F285" s="61"/>
      <c r="G285" s="96">
        <f t="shared" si="20"/>
        <v>0</v>
      </c>
      <c r="H285" s="19"/>
    </row>
    <row r="286">
      <c r="B286" s="57" t="s">
        <v>3149</v>
      </c>
      <c r="C286" s="58" t="s">
        <v>3150</v>
      </c>
      <c r="D286" s="59" t="s">
        <v>100</v>
      </c>
      <c r="E286" s="60">
        <v>1.0</v>
      </c>
      <c r="F286" s="61"/>
      <c r="G286" s="96">
        <f t="shared" si="20"/>
        <v>0</v>
      </c>
      <c r="H286" s="19"/>
    </row>
    <row r="287">
      <c r="B287" s="57" t="s">
        <v>3151</v>
      </c>
      <c r="C287" s="58" t="s">
        <v>3152</v>
      </c>
      <c r="D287" s="59" t="s">
        <v>100</v>
      </c>
      <c r="E287" s="60">
        <v>1.0</v>
      </c>
      <c r="F287" s="61"/>
      <c r="G287" s="96">
        <f t="shared" si="20"/>
        <v>0</v>
      </c>
      <c r="H287" s="19"/>
    </row>
    <row r="288">
      <c r="B288" s="46" t="s">
        <v>3153</v>
      </c>
      <c r="C288" s="47" t="s">
        <v>3154</v>
      </c>
      <c r="D288" s="48"/>
      <c r="E288" s="60"/>
      <c r="F288" s="60"/>
      <c r="G288" s="94">
        <f>SUM(G289:G352)</f>
        <v>0</v>
      </c>
      <c r="H288" s="19"/>
    </row>
    <row r="289">
      <c r="B289" s="57" t="s">
        <v>3155</v>
      </c>
      <c r="C289" s="58" t="s">
        <v>3156</v>
      </c>
      <c r="D289" s="59" t="s">
        <v>100</v>
      </c>
      <c r="E289" s="60">
        <v>1.0</v>
      </c>
      <c r="F289" s="61"/>
      <c r="G289" s="96">
        <f t="shared" ref="G289:G352" si="21">round(E289*F289,2)</f>
        <v>0</v>
      </c>
      <c r="H289" s="19"/>
    </row>
    <row r="290">
      <c r="B290" s="57" t="s">
        <v>3157</v>
      </c>
      <c r="C290" s="58" t="s">
        <v>3158</v>
      </c>
      <c r="D290" s="59" t="s">
        <v>100</v>
      </c>
      <c r="E290" s="60">
        <v>1.0</v>
      </c>
      <c r="F290" s="61"/>
      <c r="G290" s="96">
        <f t="shared" si="21"/>
        <v>0</v>
      </c>
      <c r="H290" s="19"/>
    </row>
    <row r="291">
      <c r="B291" s="57" t="s">
        <v>3159</v>
      </c>
      <c r="C291" s="58" t="s">
        <v>3160</v>
      </c>
      <c r="D291" s="59" t="s">
        <v>100</v>
      </c>
      <c r="E291" s="60">
        <v>1.0</v>
      </c>
      <c r="F291" s="61"/>
      <c r="G291" s="96">
        <f t="shared" si="21"/>
        <v>0</v>
      </c>
      <c r="H291" s="19"/>
    </row>
    <row r="292">
      <c r="B292" s="57" t="s">
        <v>3161</v>
      </c>
      <c r="C292" s="58" t="s">
        <v>3162</v>
      </c>
      <c r="D292" s="59" t="s">
        <v>100</v>
      </c>
      <c r="E292" s="60">
        <v>1.0</v>
      </c>
      <c r="F292" s="61"/>
      <c r="G292" s="96">
        <f t="shared" si="21"/>
        <v>0</v>
      </c>
      <c r="H292" s="19"/>
    </row>
    <row r="293">
      <c r="B293" s="57" t="s">
        <v>3163</v>
      </c>
      <c r="C293" s="58" t="s">
        <v>3164</v>
      </c>
      <c r="D293" s="59" t="s">
        <v>100</v>
      </c>
      <c r="E293" s="60">
        <v>1.0</v>
      </c>
      <c r="F293" s="61"/>
      <c r="G293" s="96">
        <f t="shared" si="21"/>
        <v>0</v>
      </c>
      <c r="H293" s="19"/>
    </row>
    <row r="294">
      <c r="B294" s="57" t="s">
        <v>3165</v>
      </c>
      <c r="C294" s="58" t="s">
        <v>3166</v>
      </c>
      <c r="D294" s="59" t="s">
        <v>100</v>
      </c>
      <c r="E294" s="60">
        <v>1.0</v>
      </c>
      <c r="F294" s="61"/>
      <c r="G294" s="96">
        <f t="shared" si="21"/>
        <v>0</v>
      </c>
      <c r="H294" s="19"/>
    </row>
    <row r="295">
      <c r="B295" s="57" t="s">
        <v>3167</v>
      </c>
      <c r="C295" s="58" t="s">
        <v>3168</v>
      </c>
      <c r="D295" s="59" t="s">
        <v>100</v>
      </c>
      <c r="E295" s="60">
        <v>1.0</v>
      </c>
      <c r="F295" s="61"/>
      <c r="G295" s="96">
        <f t="shared" si="21"/>
        <v>0</v>
      </c>
      <c r="H295" s="19"/>
    </row>
    <row r="296">
      <c r="B296" s="57" t="s">
        <v>3169</v>
      </c>
      <c r="C296" s="58" t="s">
        <v>3170</v>
      </c>
      <c r="D296" s="59" t="s">
        <v>100</v>
      </c>
      <c r="E296" s="60">
        <v>1.0</v>
      </c>
      <c r="F296" s="61"/>
      <c r="G296" s="96">
        <f t="shared" si="21"/>
        <v>0</v>
      </c>
      <c r="H296" s="19"/>
    </row>
    <row r="297">
      <c r="B297" s="57" t="s">
        <v>3171</v>
      </c>
      <c r="C297" s="58" t="s">
        <v>3172</v>
      </c>
      <c r="D297" s="59" t="s">
        <v>100</v>
      </c>
      <c r="E297" s="60">
        <v>1.0</v>
      </c>
      <c r="F297" s="61"/>
      <c r="G297" s="96">
        <f t="shared" si="21"/>
        <v>0</v>
      </c>
      <c r="H297" s="19"/>
    </row>
    <row r="298">
      <c r="B298" s="57" t="s">
        <v>3173</v>
      </c>
      <c r="C298" s="58" t="s">
        <v>3174</v>
      </c>
      <c r="D298" s="59" t="s">
        <v>100</v>
      </c>
      <c r="E298" s="60">
        <v>1.0</v>
      </c>
      <c r="F298" s="61"/>
      <c r="G298" s="96">
        <f t="shared" si="21"/>
        <v>0</v>
      </c>
      <c r="H298" s="19"/>
    </row>
    <row r="299">
      <c r="B299" s="57" t="s">
        <v>3175</v>
      </c>
      <c r="C299" s="58" t="s">
        <v>3176</v>
      </c>
      <c r="D299" s="59" t="s">
        <v>100</v>
      </c>
      <c r="E299" s="60">
        <v>1.0</v>
      </c>
      <c r="F299" s="61"/>
      <c r="G299" s="96">
        <f t="shared" si="21"/>
        <v>0</v>
      </c>
      <c r="H299" s="19"/>
    </row>
    <row r="300">
      <c r="B300" s="57" t="s">
        <v>3177</v>
      </c>
      <c r="C300" s="58" t="s">
        <v>3178</v>
      </c>
      <c r="D300" s="59" t="s">
        <v>100</v>
      </c>
      <c r="E300" s="60">
        <v>1.0</v>
      </c>
      <c r="F300" s="61"/>
      <c r="G300" s="96">
        <f t="shared" si="21"/>
        <v>0</v>
      </c>
      <c r="H300" s="19"/>
    </row>
    <row r="301">
      <c r="B301" s="57" t="s">
        <v>3179</v>
      </c>
      <c r="C301" s="58" t="s">
        <v>3180</v>
      </c>
      <c r="D301" s="59" t="s">
        <v>100</v>
      </c>
      <c r="E301" s="60">
        <v>1.0</v>
      </c>
      <c r="F301" s="61"/>
      <c r="G301" s="96">
        <f t="shared" si="21"/>
        <v>0</v>
      </c>
      <c r="H301" s="19"/>
    </row>
    <row r="302">
      <c r="B302" s="57" t="s">
        <v>3181</v>
      </c>
      <c r="C302" s="58" t="s">
        <v>3182</v>
      </c>
      <c r="D302" s="59" t="s">
        <v>100</v>
      </c>
      <c r="E302" s="60">
        <v>1.0</v>
      </c>
      <c r="F302" s="61"/>
      <c r="G302" s="96">
        <f t="shared" si="21"/>
        <v>0</v>
      </c>
      <c r="H302" s="19"/>
    </row>
    <row r="303">
      <c r="B303" s="57" t="s">
        <v>3183</v>
      </c>
      <c r="C303" s="58" t="s">
        <v>3184</v>
      </c>
      <c r="D303" s="59" t="s">
        <v>100</v>
      </c>
      <c r="E303" s="60">
        <v>1.0</v>
      </c>
      <c r="F303" s="61"/>
      <c r="G303" s="96">
        <f t="shared" si="21"/>
        <v>0</v>
      </c>
      <c r="H303" s="19"/>
    </row>
    <row r="304">
      <c r="B304" s="57" t="s">
        <v>3185</v>
      </c>
      <c r="C304" s="58" t="s">
        <v>3186</v>
      </c>
      <c r="D304" s="59" t="s">
        <v>100</v>
      </c>
      <c r="E304" s="60">
        <v>1.0</v>
      </c>
      <c r="F304" s="61"/>
      <c r="G304" s="96">
        <f t="shared" si="21"/>
        <v>0</v>
      </c>
      <c r="H304" s="19"/>
    </row>
    <row r="305">
      <c r="B305" s="57" t="s">
        <v>3187</v>
      </c>
      <c r="C305" s="58" t="s">
        <v>3188</v>
      </c>
      <c r="D305" s="59" t="s">
        <v>100</v>
      </c>
      <c r="E305" s="60">
        <v>1.0</v>
      </c>
      <c r="F305" s="61"/>
      <c r="G305" s="96">
        <f t="shared" si="21"/>
        <v>0</v>
      </c>
      <c r="H305" s="19"/>
    </row>
    <row r="306">
      <c r="B306" s="57" t="s">
        <v>3189</v>
      </c>
      <c r="C306" s="58" t="s">
        <v>3190</v>
      </c>
      <c r="D306" s="59" t="s">
        <v>100</v>
      </c>
      <c r="E306" s="60">
        <v>1.0</v>
      </c>
      <c r="F306" s="61"/>
      <c r="G306" s="96">
        <f t="shared" si="21"/>
        <v>0</v>
      </c>
      <c r="H306" s="19"/>
    </row>
    <row r="307">
      <c r="B307" s="57" t="s">
        <v>3191</v>
      </c>
      <c r="C307" s="58" t="s">
        <v>3192</v>
      </c>
      <c r="D307" s="59" t="s">
        <v>100</v>
      </c>
      <c r="E307" s="60">
        <v>1.0</v>
      </c>
      <c r="F307" s="61"/>
      <c r="G307" s="96">
        <f t="shared" si="21"/>
        <v>0</v>
      </c>
      <c r="H307" s="19"/>
    </row>
    <row r="308">
      <c r="B308" s="57" t="s">
        <v>3193</v>
      </c>
      <c r="C308" s="58" t="s">
        <v>3194</v>
      </c>
      <c r="D308" s="59" t="s">
        <v>100</v>
      </c>
      <c r="E308" s="60">
        <v>1.0</v>
      </c>
      <c r="F308" s="61"/>
      <c r="G308" s="96">
        <f t="shared" si="21"/>
        <v>0</v>
      </c>
      <c r="H308" s="19"/>
    </row>
    <row r="309">
      <c r="B309" s="57" t="s">
        <v>3195</v>
      </c>
      <c r="C309" s="58" t="s">
        <v>3196</v>
      </c>
      <c r="D309" s="59" t="s">
        <v>100</v>
      </c>
      <c r="E309" s="60">
        <v>1.0</v>
      </c>
      <c r="F309" s="61"/>
      <c r="G309" s="96">
        <f t="shared" si="21"/>
        <v>0</v>
      </c>
      <c r="H309" s="19"/>
    </row>
    <row r="310">
      <c r="B310" s="57" t="s">
        <v>3197</v>
      </c>
      <c r="C310" s="58" t="s">
        <v>3198</v>
      </c>
      <c r="D310" s="59" t="s">
        <v>100</v>
      </c>
      <c r="E310" s="60">
        <v>1.0</v>
      </c>
      <c r="F310" s="61"/>
      <c r="G310" s="96">
        <f t="shared" si="21"/>
        <v>0</v>
      </c>
      <c r="H310" s="19"/>
    </row>
    <row r="311">
      <c r="B311" s="57" t="s">
        <v>3199</v>
      </c>
      <c r="C311" s="58" t="s">
        <v>3200</v>
      </c>
      <c r="D311" s="59" t="s">
        <v>100</v>
      </c>
      <c r="E311" s="60">
        <v>1.0</v>
      </c>
      <c r="F311" s="61"/>
      <c r="G311" s="96">
        <f t="shared" si="21"/>
        <v>0</v>
      </c>
      <c r="H311" s="19"/>
    </row>
    <row r="312">
      <c r="B312" s="57" t="s">
        <v>3201</v>
      </c>
      <c r="C312" s="58" t="s">
        <v>3202</v>
      </c>
      <c r="D312" s="59" t="s">
        <v>100</v>
      </c>
      <c r="E312" s="60">
        <v>1.0</v>
      </c>
      <c r="F312" s="61"/>
      <c r="G312" s="96">
        <f t="shared" si="21"/>
        <v>0</v>
      </c>
      <c r="H312" s="19"/>
    </row>
    <row r="313">
      <c r="B313" s="57" t="s">
        <v>3203</v>
      </c>
      <c r="C313" s="58" t="s">
        <v>3204</v>
      </c>
      <c r="D313" s="59" t="s">
        <v>100</v>
      </c>
      <c r="E313" s="60">
        <v>1.0</v>
      </c>
      <c r="F313" s="61"/>
      <c r="G313" s="96">
        <f t="shared" si="21"/>
        <v>0</v>
      </c>
      <c r="H313" s="19"/>
    </row>
    <row r="314">
      <c r="B314" s="57" t="s">
        <v>3205</v>
      </c>
      <c r="C314" s="58" t="s">
        <v>3206</v>
      </c>
      <c r="D314" s="59" t="s">
        <v>100</v>
      </c>
      <c r="E314" s="60">
        <v>1.0</v>
      </c>
      <c r="F314" s="61"/>
      <c r="G314" s="96">
        <f t="shared" si="21"/>
        <v>0</v>
      </c>
      <c r="H314" s="19"/>
    </row>
    <row r="315">
      <c r="B315" s="57" t="s">
        <v>3207</v>
      </c>
      <c r="C315" s="58" t="s">
        <v>3208</v>
      </c>
      <c r="D315" s="59" t="s">
        <v>100</v>
      </c>
      <c r="E315" s="60">
        <v>1.0</v>
      </c>
      <c r="F315" s="61"/>
      <c r="G315" s="96">
        <f t="shared" si="21"/>
        <v>0</v>
      </c>
      <c r="H315" s="19"/>
    </row>
    <row r="316">
      <c r="B316" s="57" t="s">
        <v>3209</v>
      </c>
      <c r="C316" s="58" t="s">
        <v>3210</v>
      </c>
      <c r="D316" s="59" t="s">
        <v>100</v>
      </c>
      <c r="E316" s="60">
        <v>1.0</v>
      </c>
      <c r="F316" s="61"/>
      <c r="G316" s="96">
        <f t="shared" si="21"/>
        <v>0</v>
      </c>
      <c r="H316" s="19"/>
    </row>
    <row r="317">
      <c r="B317" s="57" t="s">
        <v>3211</v>
      </c>
      <c r="C317" s="58" t="s">
        <v>3212</v>
      </c>
      <c r="D317" s="59" t="s">
        <v>100</v>
      </c>
      <c r="E317" s="60">
        <v>1.0</v>
      </c>
      <c r="F317" s="61"/>
      <c r="G317" s="96">
        <f t="shared" si="21"/>
        <v>0</v>
      </c>
      <c r="H317" s="19"/>
    </row>
    <row r="318">
      <c r="B318" s="57" t="s">
        <v>3213</v>
      </c>
      <c r="C318" s="58" t="s">
        <v>3214</v>
      </c>
      <c r="D318" s="59" t="s">
        <v>100</v>
      </c>
      <c r="E318" s="60">
        <v>1.0</v>
      </c>
      <c r="F318" s="61"/>
      <c r="G318" s="96">
        <f t="shared" si="21"/>
        <v>0</v>
      </c>
      <c r="H318" s="19"/>
    </row>
    <row r="319">
      <c r="B319" s="57" t="s">
        <v>3215</v>
      </c>
      <c r="C319" s="58" t="s">
        <v>3216</v>
      </c>
      <c r="D319" s="59" t="s">
        <v>100</v>
      </c>
      <c r="E319" s="60">
        <v>1.0</v>
      </c>
      <c r="F319" s="61"/>
      <c r="G319" s="96">
        <f t="shared" si="21"/>
        <v>0</v>
      </c>
      <c r="H319" s="19"/>
    </row>
    <row r="320">
      <c r="B320" s="57" t="s">
        <v>3217</v>
      </c>
      <c r="C320" s="58" t="s">
        <v>3218</v>
      </c>
      <c r="D320" s="59" t="s">
        <v>100</v>
      </c>
      <c r="E320" s="60">
        <v>1.0</v>
      </c>
      <c r="F320" s="61"/>
      <c r="G320" s="96">
        <f t="shared" si="21"/>
        <v>0</v>
      </c>
      <c r="H320" s="19"/>
    </row>
    <row r="321">
      <c r="B321" s="57" t="s">
        <v>3219</v>
      </c>
      <c r="C321" s="58" t="s">
        <v>3220</v>
      </c>
      <c r="D321" s="59" t="s">
        <v>100</v>
      </c>
      <c r="E321" s="60">
        <v>1.0</v>
      </c>
      <c r="F321" s="61"/>
      <c r="G321" s="96">
        <f t="shared" si="21"/>
        <v>0</v>
      </c>
      <c r="H321" s="19"/>
    </row>
    <row r="322">
      <c r="B322" s="57" t="s">
        <v>3221</v>
      </c>
      <c r="C322" s="58" t="s">
        <v>3222</v>
      </c>
      <c r="D322" s="59" t="s">
        <v>100</v>
      </c>
      <c r="E322" s="60">
        <v>1.0</v>
      </c>
      <c r="F322" s="61"/>
      <c r="G322" s="96">
        <f t="shared" si="21"/>
        <v>0</v>
      </c>
      <c r="H322" s="19"/>
    </row>
    <row r="323">
      <c r="B323" s="57" t="s">
        <v>3223</v>
      </c>
      <c r="C323" s="58" t="s">
        <v>3224</v>
      </c>
      <c r="D323" s="59" t="s">
        <v>100</v>
      </c>
      <c r="E323" s="60">
        <v>1.0</v>
      </c>
      <c r="F323" s="61"/>
      <c r="G323" s="96">
        <f t="shared" si="21"/>
        <v>0</v>
      </c>
      <c r="H323" s="19"/>
    </row>
    <row r="324">
      <c r="B324" s="57" t="s">
        <v>3225</v>
      </c>
      <c r="C324" s="58" t="s">
        <v>3226</v>
      </c>
      <c r="D324" s="59" t="s">
        <v>100</v>
      </c>
      <c r="E324" s="60">
        <v>1.0</v>
      </c>
      <c r="F324" s="61"/>
      <c r="G324" s="96">
        <f t="shared" si="21"/>
        <v>0</v>
      </c>
      <c r="H324" s="19"/>
    </row>
    <row r="325">
      <c r="B325" s="57" t="s">
        <v>3227</v>
      </c>
      <c r="C325" s="58" t="s">
        <v>3228</v>
      </c>
      <c r="D325" s="59" t="s">
        <v>100</v>
      </c>
      <c r="E325" s="60">
        <v>1.0</v>
      </c>
      <c r="F325" s="61"/>
      <c r="G325" s="96">
        <f t="shared" si="21"/>
        <v>0</v>
      </c>
      <c r="H325" s="19"/>
    </row>
    <row r="326">
      <c r="B326" s="57" t="s">
        <v>3229</v>
      </c>
      <c r="C326" s="58" t="s">
        <v>3230</v>
      </c>
      <c r="D326" s="59" t="s">
        <v>100</v>
      </c>
      <c r="E326" s="60">
        <v>1.0</v>
      </c>
      <c r="F326" s="61"/>
      <c r="G326" s="96">
        <f t="shared" si="21"/>
        <v>0</v>
      </c>
      <c r="H326" s="19"/>
    </row>
    <row r="327">
      <c r="B327" s="57" t="s">
        <v>3231</v>
      </c>
      <c r="C327" s="58" t="s">
        <v>3232</v>
      </c>
      <c r="D327" s="59" t="s">
        <v>100</v>
      </c>
      <c r="E327" s="60">
        <v>1.0</v>
      </c>
      <c r="F327" s="61"/>
      <c r="G327" s="96">
        <f t="shared" si="21"/>
        <v>0</v>
      </c>
      <c r="H327" s="19"/>
    </row>
    <row r="328">
      <c r="B328" s="57" t="s">
        <v>3233</v>
      </c>
      <c r="C328" s="58" t="s">
        <v>3234</v>
      </c>
      <c r="D328" s="59" t="s">
        <v>100</v>
      </c>
      <c r="E328" s="60">
        <v>1.0</v>
      </c>
      <c r="F328" s="61"/>
      <c r="G328" s="96">
        <f t="shared" si="21"/>
        <v>0</v>
      </c>
      <c r="H328" s="19"/>
    </row>
    <row r="329">
      <c r="B329" s="57" t="s">
        <v>3235</v>
      </c>
      <c r="C329" s="58" t="s">
        <v>3236</v>
      </c>
      <c r="D329" s="59" t="s">
        <v>100</v>
      </c>
      <c r="E329" s="60">
        <v>1.0</v>
      </c>
      <c r="F329" s="61"/>
      <c r="G329" s="96">
        <f t="shared" si="21"/>
        <v>0</v>
      </c>
      <c r="H329" s="19"/>
    </row>
    <row r="330">
      <c r="B330" s="57" t="s">
        <v>3237</v>
      </c>
      <c r="C330" s="58" t="s">
        <v>3238</v>
      </c>
      <c r="D330" s="59" t="s">
        <v>100</v>
      </c>
      <c r="E330" s="60">
        <v>1.0</v>
      </c>
      <c r="F330" s="61"/>
      <c r="G330" s="96">
        <f t="shared" si="21"/>
        <v>0</v>
      </c>
      <c r="H330" s="19"/>
    </row>
    <row r="331">
      <c r="B331" s="57" t="s">
        <v>3239</v>
      </c>
      <c r="C331" s="58" t="s">
        <v>3240</v>
      </c>
      <c r="D331" s="59" t="s">
        <v>100</v>
      </c>
      <c r="E331" s="60">
        <v>1.0</v>
      </c>
      <c r="F331" s="61"/>
      <c r="G331" s="96">
        <f t="shared" si="21"/>
        <v>0</v>
      </c>
      <c r="H331" s="19"/>
    </row>
    <row r="332">
      <c r="B332" s="57" t="s">
        <v>3241</v>
      </c>
      <c r="C332" s="58" t="s">
        <v>3242</v>
      </c>
      <c r="D332" s="59" t="s">
        <v>100</v>
      </c>
      <c r="E332" s="60">
        <v>1.0</v>
      </c>
      <c r="F332" s="61"/>
      <c r="G332" s="96">
        <f t="shared" si="21"/>
        <v>0</v>
      </c>
      <c r="H332" s="19"/>
    </row>
    <row r="333">
      <c r="B333" s="57" t="s">
        <v>3243</v>
      </c>
      <c r="C333" s="58" t="s">
        <v>3244</v>
      </c>
      <c r="D333" s="59" t="s">
        <v>100</v>
      </c>
      <c r="E333" s="60">
        <v>1.0</v>
      </c>
      <c r="F333" s="61"/>
      <c r="G333" s="96">
        <f t="shared" si="21"/>
        <v>0</v>
      </c>
      <c r="H333" s="19"/>
    </row>
    <row r="334">
      <c r="B334" s="57" t="s">
        <v>3245</v>
      </c>
      <c r="C334" s="58" t="s">
        <v>3246</v>
      </c>
      <c r="D334" s="59" t="s">
        <v>100</v>
      </c>
      <c r="E334" s="60">
        <v>1.0</v>
      </c>
      <c r="F334" s="61"/>
      <c r="G334" s="96">
        <f t="shared" si="21"/>
        <v>0</v>
      </c>
      <c r="H334" s="19"/>
    </row>
    <row r="335">
      <c r="B335" s="57" t="s">
        <v>3247</v>
      </c>
      <c r="C335" s="58" t="s">
        <v>3248</v>
      </c>
      <c r="D335" s="59" t="s">
        <v>100</v>
      </c>
      <c r="E335" s="60">
        <v>1.0</v>
      </c>
      <c r="F335" s="61"/>
      <c r="G335" s="96">
        <f t="shared" si="21"/>
        <v>0</v>
      </c>
      <c r="H335" s="19"/>
    </row>
    <row r="336">
      <c r="B336" s="57" t="s">
        <v>3249</v>
      </c>
      <c r="C336" s="58" t="s">
        <v>3250</v>
      </c>
      <c r="D336" s="59" t="s">
        <v>100</v>
      </c>
      <c r="E336" s="60">
        <v>1.0</v>
      </c>
      <c r="F336" s="61"/>
      <c r="G336" s="96">
        <f t="shared" si="21"/>
        <v>0</v>
      </c>
      <c r="H336" s="19"/>
    </row>
    <row r="337">
      <c r="B337" s="57" t="s">
        <v>3251</v>
      </c>
      <c r="C337" s="58" t="s">
        <v>3252</v>
      </c>
      <c r="D337" s="59" t="s">
        <v>100</v>
      </c>
      <c r="E337" s="60">
        <v>1.0</v>
      </c>
      <c r="F337" s="61"/>
      <c r="G337" s="96">
        <f t="shared" si="21"/>
        <v>0</v>
      </c>
      <c r="H337" s="19"/>
    </row>
    <row r="338">
      <c r="B338" s="57" t="s">
        <v>3253</v>
      </c>
      <c r="C338" s="58" t="s">
        <v>3254</v>
      </c>
      <c r="D338" s="59" t="s">
        <v>100</v>
      </c>
      <c r="E338" s="60">
        <v>1.0</v>
      </c>
      <c r="F338" s="61"/>
      <c r="G338" s="96">
        <f t="shared" si="21"/>
        <v>0</v>
      </c>
      <c r="H338" s="19"/>
    </row>
    <row r="339">
      <c r="B339" s="57" t="s">
        <v>3255</v>
      </c>
      <c r="C339" s="58" t="s">
        <v>3256</v>
      </c>
      <c r="D339" s="59" t="s">
        <v>100</v>
      </c>
      <c r="E339" s="60">
        <v>1.0</v>
      </c>
      <c r="F339" s="61"/>
      <c r="G339" s="96">
        <f t="shared" si="21"/>
        <v>0</v>
      </c>
      <c r="H339" s="19"/>
    </row>
    <row r="340">
      <c r="B340" s="57" t="s">
        <v>3257</v>
      </c>
      <c r="C340" s="58" t="s">
        <v>3258</v>
      </c>
      <c r="D340" s="59" t="s">
        <v>100</v>
      </c>
      <c r="E340" s="60">
        <v>1.0</v>
      </c>
      <c r="F340" s="61"/>
      <c r="G340" s="96">
        <f t="shared" si="21"/>
        <v>0</v>
      </c>
      <c r="H340" s="19"/>
    </row>
    <row r="341">
      <c r="B341" s="57" t="s">
        <v>3259</v>
      </c>
      <c r="C341" s="58" t="s">
        <v>3260</v>
      </c>
      <c r="D341" s="59" t="s">
        <v>100</v>
      </c>
      <c r="E341" s="60">
        <v>1.0</v>
      </c>
      <c r="F341" s="61"/>
      <c r="G341" s="96">
        <f t="shared" si="21"/>
        <v>0</v>
      </c>
      <c r="H341" s="19"/>
    </row>
    <row r="342">
      <c r="B342" s="57" t="s">
        <v>3261</v>
      </c>
      <c r="C342" s="58" t="s">
        <v>3262</v>
      </c>
      <c r="D342" s="59" t="s">
        <v>100</v>
      </c>
      <c r="E342" s="60">
        <v>1.0</v>
      </c>
      <c r="F342" s="61"/>
      <c r="G342" s="96">
        <f t="shared" si="21"/>
        <v>0</v>
      </c>
      <c r="H342" s="19"/>
    </row>
    <row r="343">
      <c r="B343" s="57" t="s">
        <v>3263</v>
      </c>
      <c r="C343" s="58" t="s">
        <v>3264</v>
      </c>
      <c r="D343" s="59" t="s">
        <v>100</v>
      </c>
      <c r="E343" s="60">
        <v>1.0</v>
      </c>
      <c r="F343" s="61"/>
      <c r="G343" s="96">
        <f t="shared" si="21"/>
        <v>0</v>
      </c>
      <c r="H343" s="19"/>
    </row>
    <row r="344">
      <c r="B344" s="57" t="s">
        <v>3265</v>
      </c>
      <c r="C344" s="58" t="s">
        <v>3266</v>
      </c>
      <c r="D344" s="59" t="s">
        <v>100</v>
      </c>
      <c r="E344" s="60">
        <v>1.0</v>
      </c>
      <c r="F344" s="61"/>
      <c r="G344" s="96">
        <f t="shared" si="21"/>
        <v>0</v>
      </c>
      <c r="H344" s="19"/>
    </row>
    <row r="345">
      <c r="B345" s="57" t="s">
        <v>3267</v>
      </c>
      <c r="C345" s="58" t="s">
        <v>3268</v>
      </c>
      <c r="D345" s="59" t="s">
        <v>100</v>
      </c>
      <c r="E345" s="60">
        <v>1.0</v>
      </c>
      <c r="F345" s="61"/>
      <c r="G345" s="96">
        <f t="shared" si="21"/>
        <v>0</v>
      </c>
      <c r="H345" s="19"/>
    </row>
    <row r="346">
      <c r="B346" s="57" t="s">
        <v>3269</v>
      </c>
      <c r="C346" s="58" t="s">
        <v>3270</v>
      </c>
      <c r="D346" s="59" t="s">
        <v>100</v>
      </c>
      <c r="E346" s="60">
        <v>1.0</v>
      </c>
      <c r="F346" s="61"/>
      <c r="G346" s="96">
        <f t="shared" si="21"/>
        <v>0</v>
      </c>
      <c r="H346" s="19"/>
    </row>
    <row r="347">
      <c r="B347" s="57" t="s">
        <v>3271</v>
      </c>
      <c r="C347" s="58" t="s">
        <v>3272</v>
      </c>
      <c r="D347" s="59" t="s">
        <v>100</v>
      </c>
      <c r="E347" s="60">
        <v>1.0</v>
      </c>
      <c r="F347" s="61"/>
      <c r="G347" s="96">
        <f t="shared" si="21"/>
        <v>0</v>
      </c>
      <c r="H347" s="19"/>
    </row>
    <row r="348">
      <c r="B348" s="57" t="s">
        <v>3273</v>
      </c>
      <c r="C348" s="58" t="s">
        <v>3274</v>
      </c>
      <c r="D348" s="59" t="s">
        <v>100</v>
      </c>
      <c r="E348" s="60">
        <v>1.0</v>
      </c>
      <c r="F348" s="61"/>
      <c r="G348" s="96">
        <f t="shared" si="21"/>
        <v>0</v>
      </c>
      <c r="H348" s="19"/>
    </row>
    <row r="349">
      <c r="B349" s="57" t="s">
        <v>3275</v>
      </c>
      <c r="C349" s="58" t="s">
        <v>3276</v>
      </c>
      <c r="D349" s="59" t="s">
        <v>100</v>
      </c>
      <c r="E349" s="60">
        <v>1.0</v>
      </c>
      <c r="F349" s="61"/>
      <c r="G349" s="96">
        <f t="shared" si="21"/>
        <v>0</v>
      </c>
      <c r="H349" s="19"/>
    </row>
    <row r="350">
      <c r="B350" s="57" t="s">
        <v>3277</v>
      </c>
      <c r="C350" s="58" t="s">
        <v>3278</v>
      </c>
      <c r="D350" s="59" t="s">
        <v>100</v>
      </c>
      <c r="E350" s="60">
        <v>1.0</v>
      </c>
      <c r="F350" s="61"/>
      <c r="G350" s="96">
        <f t="shared" si="21"/>
        <v>0</v>
      </c>
      <c r="H350" s="19"/>
    </row>
    <row r="351">
      <c r="B351" s="57" t="s">
        <v>3279</v>
      </c>
      <c r="C351" s="58" t="s">
        <v>3280</v>
      </c>
      <c r="D351" s="59" t="s">
        <v>100</v>
      </c>
      <c r="E351" s="60">
        <v>1.0</v>
      </c>
      <c r="F351" s="61"/>
      <c r="G351" s="96">
        <f t="shared" si="21"/>
        <v>0</v>
      </c>
      <c r="H351" s="19"/>
    </row>
    <row r="352">
      <c r="B352" s="57" t="s">
        <v>3281</v>
      </c>
      <c r="C352" s="58" t="s">
        <v>3282</v>
      </c>
      <c r="D352" s="59" t="s">
        <v>100</v>
      </c>
      <c r="E352" s="60">
        <v>1.0</v>
      </c>
      <c r="F352" s="61"/>
      <c r="G352" s="96">
        <f t="shared" si="21"/>
        <v>0</v>
      </c>
      <c r="H352" s="19"/>
    </row>
    <row r="353">
      <c r="B353" s="46" t="s">
        <v>3283</v>
      </c>
      <c r="C353" s="47" t="s">
        <v>3284</v>
      </c>
      <c r="D353" s="48"/>
      <c r="E353" s="60"/>
      <c r="F353" s="60"/>
      <c r="G353" s="94">
        <f>SUM(G354:G391)</f>
        <v>0</v>
      </c>
      <c r="H353" s="19"/>
    </row>
    <row r="354">
      <c r="B354" s="57" t="s">
        <v>3285</v>
      </c>
      <c r="C354" s="58" t="s">
        <v>3286</v>
      </c>
      <c r="D354" s="59" t="s">
        <v>100</v>
      </c>
      <c r="E354" s="60">
        <v>1.0</v>
      </c>
      <c r="F354" s="61"/>
      <c r="G354" s="96">
        <f t="shared" ref="G354:G391" si="22">round(E354*F354,2)</f>
        <v>0</v>
      </c>
      <c r="H354" s="19"/>
    </row>
    <row r="355">
      <c r="B355" s="57" t="s">
        <v>3287</v>
      </c>
      <c r="C355" s="58" t="s">
        <v>3288</v>
      </c>
      <c r="D355" s="59" t="s">
        <v>100</v>
      </c>
      <c r="E355" s="60">
        <v>1.0</v>
      </c>
      <c r="F355" s="61"/>
      <c r="G355" s="96">
        <f t="shared" si="22"/>
        <v>0</v>
      </c>
      <c r="H355" s="19"/>
    </row>
    <row r="356">
      <c r="B356" s="57" t="s">
        <v>3289</v>
      </c>
      <c r="C356" s="58" t="s">
        <v>3290</v>
      </c>
      <c r="D356" s="59" t="s">
        <v>100</v>
      </c>
      <c r="E356" s="60">
        <v>1.0</v>
      </c>
      <c r="F356" s="61"/>
      <c r="G356" s="96">
        <f t="shared" si="22"/>
        <v>0</v>
      </c>
      <c r="H356" s="19"/>
    </row>
    <row r="357">
      <c r="B357" s="57" t="s">
        <v>3291</v>
      </c>
      <c r="C357" s="58" t="s">
        <v>3292</v>
      </c>
      <c r="D357" s="59" t="s">
        <v>100</v>
      </c>
      <c r="E357" s="60">
        <v>1.0</v>
      </c>
      <c r="F357" s="61"/>
      <c r="G357" s="96">
        <f t="shared" si="22"/>
        <v>0</v>
      </c>
      <c r="H357" s="19"/>
    </row>
    <row r="358">
      <c r="B358" s="57" t="s">
        <v>3293</v>
      </c>
      <c r="C358" s="58" t="s">
        <v>3294</v>
      </c>
      <c r="D358" s="59" t="s">
        <v>100</v>
      </c>
      <c r="E358" s="60">
        <v>1.0</v>
      </c>
      <c r="F358" s="61"/>
      <c r="G358" s="96">
        <f t="shared" si="22"/>
        <v>0</v>
      </c>
      <c r="H358" s="19"/>
    </row>
    <row r="359">
      <c r="B359" s="57" t="s">
        <v>3295</v>
      </c>
      <c r="C359" s="58" t="s">
        <v>3296</v>
      </c>
      <c r="D359" s="59" t="s">
        <v>100</v>
      </c>
      <c r="E359" s="60">
        <v>1.0</v>
      </c>
      <c r="F359" s="61"/>
      <c r="G359" s="96">
        <f t="shared" si="22"/>
        <v>0</v>
      </c>
      <c r="H359" s="19"/>
    </row>
    <row r="360">
      <c r="B360" s="57" t="s">
        <v>3297</v>
      </c>
      <c r="C360" s="58" t="s">
        <v>3298</v>
      </c>
      <c r="D360" s="59" t="s">
        <v>100</v>
      </c>
      <c r="E360" s="60">
        <v>1.0</v>
      </c>
      <c r="F360" s="61"/>
      <c r="G360" s="96">
        <f t="shared" si="22"/>
        <v>0</v>
      </c>
      <c r="H360" s="19"/>
    </row>
    <row r="361">
      <c r="B361" s="57" t="s">
        <v>3299</v>
      </c>
      <c r="C361" s="58" t="s">
        <v>3300</v>
      </c>
      <c r="D361" s="59" t="s">
        <v>100</v>
      </c>
      <c r="E361" s="60">
        <v>1.0</v>
      </c>
      <c r="F361" s="61"/>
      <c r="G361" s="96">
        <f t="shared" si="22"/>
        <v>0</v>
      </c>
      <c r="H361" s="19"/>
    </row>
    <row r="362">
      <c r="B362" s="57" t="s">
        <v>3301</v>
      </c>
      <c r="C362" s="58" t="s">
        <v>3302</v>
      </c>
      <c r="D362" s="59" t="s">
        <v>100</v>
      </c>
      <c r="E362" s="60">
        <v>1.0</v>
      </c>
      <c r="F362" s="61"/>
      <c r="G362" s="96">
        <f t="shared" si="22"/>
        <v>0</v>
      </c>
      <c r="H362" s="19"/>
    </row>
    <row r="363">
      <c r="B363" s="57" t="s">
        <v>3303</v>
      </c>
      <c r="C363" s="58" t="s">
        <v>3304</v>
      </c>
      <c r="D363" s="59" t="s">
        <v>100</v>
      </c>
      <c r="E363" s="60">
        <v>1.0</v>
      </c>
      <c r="F363" s="61"/>
      <c r="G363" s="96">
        <f t="shared" si="22"/>
        <v>0</v>
      </c>
      <c r="H363" s="19"/>
    </row>
    <row r="364">
      <c r="B364" s="57" t="s">
        <v>3305</v>
      </c>
      <c r="C364" s="58" t="s">
        <v>3306</v>
      </c>
      <c r="D364" s="59" t="s">
        <v>100</v>
      </c>
      <c r="E364" s="60">
        <v>1.0</v>
      </c>
      <c r="F364" s="61"/>
      <c r="G364" s="96">
        <f t="shared" si="22"/>
        <v>0</v>
      </c>
      <c r="H364" s="19"/>
    </row>
    <row r="365">
      <c r="B365" s="57" t="s">
        <v>3307</v>
      </c>
      <c r="C365" s="58" t="s">
        <v>3308</v>
      </c>
      <c r="D365" s="59" t="s">
        <v>100</v>
      </c>
      <c r="E365" s="60">
        <v>1.0</v>
      </c>
      <c r="F365" s="61"/>
      <c r="G365" s="96">
        <f t="shared" si="22"/>
        <v>0</v>
      </c>
      <c r="H365" s="19"/>
    </row>
    <row r="366">
      <c r="B366" s="57" t="s">
        <v>3309</v>
      </c>
      <c r="C366" s="58" t="s">
        <v>3310</v>
      </c>
      <c r="D366" s="59" t="s">
        <v>100</v>
      </c>
      <c r="E366" s="60">
        <v>1.0</v>
      </c>
      <c r="F366" s="61"/>
      <c r="G366" s="96">
        <f t="shared" si="22"/>
        <v>0</v>
      </c>
      <c r="H366" s="19"/>
    </row>
    <row r="367">
      <c r="B367" s="57" t="s">
        <v>3311</v>
      </c>
      <c r="C367" s="58" t="s">
        <v>3312</v>
      </c>
      <c r="D367" s="59" t="s">
        <v>100</v>
      </c>
      <c r="E367" s="60">
        <v>1.0</v>
      </c>
      <c r="F367" s="61"/>
      <c r="G367" s="96">
        <f t="shared" si="22"/>
        <v>0</v>
      </c>
      <c r="H367" s="19"/>
    </row>
    <row r="368">
      <c r="B368" s="57" t="s">
        <v>3313</v>
      </c>
      <c r="C368" s="58" t="s">
        <v>3314</v>
      </c>
      <c r="D368" s="59" t="s">
        <v>100</v>
      </c>
      <c r="E368" s="60">
        <v>1.0</v>
      </c>
      <c r="F368" s="61"/>
      <c r="G368" s="96">
        <f t="shared" si="22"/>
        <v>0</v>
      </c>
      <c r="H368" s="19"/>
    </row>
    <row r="369">
      <c r="B369" s="57" t="s">
        <v>3315</v>
      </c>
      <c r="C369" s="58" t="s">
        <v>3316</v>
      </c>
      <c r="D369" s="59" t="s">
        <v>100</v>
      </c>
      <c r="E369" s="60">
        <v>1.0</v>
      </c>
      <c r="F369" s="61"/>
      <c r="G369" s="96">
        <f t="shared" si="22"/>
        <v>0</v>
      </c>
      <c r="H369" s="19"/>
    </row>
    <row r="370">
      <c r="B370" s="57" t="s">
        <v>3317</v>
      </c>
      <c r="C370" s="58" t="s">
        <v>3318</v>
      </c>
      <c r="D370" s="59" t="s">
        <v>100</v>
      </c>
      <c r="E370" s="60">
        <v>1.0</v>
      </c>
      <c r="F370" s="61"/>
      <c r="G370" s="96">
        <f t="shared" si="22"/>
        <v>0</v>
      </c>
      <c r="H370" s="19"/>
    </row>
    <row r="371">
      <c r="B371" s="57" t="s">
        <v>3319</v>
      </c>
      <c r="C371" s="58" t="s">
        <v>3320</v>
      </c>
      <c r="D371" s="59" t="s">
        <v>100</v>
      </c>
      <c r="E371" s="60">
        <v>1.0</v>
      </c>
      <c r="F371" s="61"/>
      <c r="G371" s="96">
        <f t="shared" si="22"/>
        <v>0</v>
      </c>
      <c r="H371" s="19"/>
    </row>
    <row r="372">
      <c r="B372" s="57" t="s">
        <v>3321</v>
      </c>
      <c r="C372" s="58" t="s">
        <v>3322</v>
      </c>
      <c r="D372" s="59" t="s">
        <v>100</v>
      </c>
      <c r="E372" s="60">
        <v>1.0</v>
      </c>
      <c r="F372" s="61"/>
      <c r="G372" s="96">
        <f t="shared" si="22"/>
        <v>0</v>
      </c>
      <c r="H372" s="19"/>
    </row>
    <row r="373">
      <c r="B373" s="57" t="s">
        <v>3323</v>
      </c>
      <c r="C373" s="58" t="s">
        <v>3324</v>
      </c>
      <c r="D373" s="59" t="s">
        <v>100</v>
      </c>
      <c r="E373" s="60">
        <v>1.0</v>
      </c>
      <c r="F373" s="61"/>
      <c r="G373" s="96">
        <f t="shared" si="22"/>
        <v>0</v>
      </c>
      <c r="H373" s="19"/>
    </row>
    <row r="374">
      <c r="B374" s="57" t="s">
        <v>3325</v>
      </c>
      <c r="C374" s="58" t="s">
        <v>3326</v>
      </c>
      <c r="D374" s="59" t="s">
        <v>100</v>
      </c>
      <c r="E374" s="60">
        <v>1.0</v>
      </c>
      <c r="F374" s="61"/>
      <c r="G374" s="96">
        <f t="shared" si="22"/>
        <v>0</v>
      </c>
      <c r="H374" s="19"/>
    </row>
    <row r="375">
      <c r="B375" s="57" t="s">
        <v>3327</v>
      </c>
      <c r="C375" s="58" t="s">
        <v>3328</v>
      </c>
      <c r="D375" s="59" t="s">
        <v>100</v>
      </c>
      <c r="E375" s="60">
        <v>1.0</v>
      </c>
      <c r="F375" s="61"/>
      <c r="G375" s="96">
        <f t="shared" si="22"/>
        <v>0</v>
      </c>
      <c r="H375" s="19"/>
    </row>
    <row r="376">
      <c r="B376" s="57" t="s">
        <v>3329</v>
      </c>
      <c r="C376" s="58" t="s">
        <v>3330</v>
      </c>
      <c r="D376" s="59" t="s">
        <v>100</v>
      </c>
      <c r="E376" s="60">
        <v>1.0</v>
      </c>
      <c r="F376" s="61"/>
      <c r="G376" s="96">
        <f t="shared" si="22"/>
        <v>0</v>
      </c>
      <c r="H376" s="19"/>
    </row>
    <row r="377">
      <c r="B377" s="57" t="s">
        <v>3331</v>
      </c>
      <c r="C377" s="58" t="s">
        <v>3332</v>
      </c>
      <c r="D377" s="59" t="s">
        <v>100</v>
      </c>
      <c r="E377" s="60">
        <v>1.0</v>
      </c>
      <c r="F377" s="61"/>
      <c r="G377" s="96">
        <f t="shared" si="22"/>
        <v>0</v>
      </c>
      <c r="H377" s="19"/>
    </row>
    <row r="378">
      <c r="B378" s="57" t="s">
        <v>3333</v>
      </c>
      <c r="C378" s="58" t="s">
        <v>3334</v>
      </c>
      <c r="D378" s="59" t="s">
        <v>100</v>
      </c>
      <c r="E378" s="60">
        <v>1.0</v>
      </c>
      <c r="F378" s="61"/>
      <c r="G378" s="96">
        <f t="shared" si="22"/>
        <v>0</v>
      </c>
      <c r="H378" s="19"/>
    </row>
    <row r="379">
      <c r="B379" s="57" t="s">
        <v>3335</v>
      </c>
      <c r="C379" s="58" t="s">
        <v>3336</v>
      </c>
      <c r="D379" s="59" t="s">
        <v>100</v>
      </c>
      <c r="E379" s="60">
        <v>1.0</v>
      </c>
      <c r="F379" s="61"/>
      <c r="G379" s="96">
        <f t="shared" si="22"/>
        <v>0</v>
      </c>
      <c r="H379" s="19"/>
    </row>
    <row r="380">
      <c r="B380" s="57" t="s">
        <v>3337</v>
      </c>
      <c r="C380" s="58" t="s">
        <v>3338</v>
      </c>
      <c r="D380" s="59" t="s">
        <v>100</v>
      </c>
      <c r="E380" s="60">
        <v>1.0</v>
      </c>
      <c r="F380" s="61"/>
      <c r="G380" s="96">
        <f t="shared" si="22"/>
        <v>0</v>
      </c>
      <c r="H380" s="19"/>
    </row>
    <row r="381">
      <c r="B381" s="57" t="s">
        <v>3339</v>
      </c>
      <c r="C381" s="58" t="s">
        <v>3340</v>
      </c>
      <c r="D381" s="59" t="s">
        <v>100</v>
      </c>
      <c r="E381" s="60">
        <v>1.0</v>
      </c>
      <c r="F381" s="61"/>
      <c r="G381" s="96">
        <f t="shared" si="22"/>
        <v>0</v>
      </c>
      <c r="H381" s="19"/>
    </row>
    <row r="382">
      <c r="B382" s="57" t="s">
        <v>3341</v>
      </c>
      <c r="C382" s="58" t="s">
        <v>3342</v>
      </c>
      <c r="D382" s="59" t="s">
        <v>100</v>
      </c>
      <c r="E382" s="60">
        <v>1.0</v>
      </c>
      <c r="F382" s="61"/>
      <c r="G382" s="96">
        <f t="shared" si="22"/>
        <v>0</v>
      </c>
      <c r="H382" s="19"/>
    </row>
    <row r="383">
      <c r="B383" s="57" t="s">
        <v>3343</v>
      </c>
      <c r="C383" s="58" t="s">
        <v>3344</v>
      </c>
      <c r="D383" s="59" t="s">
        <v>100</v>
      </c>
      <c r="E383" s="60">
        <v>1.0</v>
      </c>
      <c r="F383" s="61"/>
      <c r="G383" s="96">
        <f t="shared" si="22"/>
        <v>0</v>
      </c>
      <c r="H383" s="19"/>
    </row>
    <row r="384">
      <c r="B384" s="57" t="s">
        <v>3345</v>
      </c>
      <c r="C384" s="58" t="s">
        <v>3346</v>
      </c>
      <c r="D384" s="59" t="s">
        <v>100</v>
      </c>
      <c r="E384" s="60">
        <v>1.0</v>
      </c>
      <c r="F384" s="61"/>
      <c r="G384" s="96">
        <f t="shared" si="22"/>
        <v>0</v>
      </c>
      <c r="H384" s="19"/>
    </row>
    <row r="385">
      <c r="B385" s="57" t="s">
        <v>3347</v>
      </c>
      <c r="C385" s="58" t="s">
        <v>3348</v>
      </c>
      <c r="D385" s="59" t="s">
        <v>100</v>
      </c>
      <c r="E385" s="60">
        <v>1.0</v>
      </c>
      <c r="F385" s="61"/>
      <c r="G385" s="96">
        <f t="shared" si="22"/>
        <v>0</v>
      </c>
      <c r="H385" s="19"/>
    </row>
    <row r="386">
      <c r="B386" s="57" t="s">
        <v>3349</v>
      </c>
      <c r="C386" s="58" t="s">
        <v>3350</v>
      </c>
      <c r="D386" s="59" t="s">
        <v>100</v>
      </c>
      <c r="E386" s="60">
        <v>1.0</v>
      </c>
      <c r="F386" s="61"/>
      <c r="G386" s="96">
        <f t="shared" si="22"/>
        <v>0</v>
      </c>
      <c r="H386" s="19"/>
    </row>
    <row r="387">
      <c r="B387" s="57" t="s">
        <v>3351</v>
      </c>
      <c r="C387" s="58" t="s">
        <v>3352</v>
      </c>
      <c r="D387" s="59" t="s">
        <v>100</v>
      </c>
      <c r="E387" s="60">
        <v>1.0</v>
      </c>
      <c r="F387" s="61"/>
      <c r="G387" s="96">
        <f t="shared" si="22"/>
        <v>0</v>
      </c>
      <c r="H387" s="19"/>
    </row>
    <row r="388">
      <c r="B388" s="57" t="s">
        <v>3353</v>
      </c>
      <c r="C388" s="58" t="s">
        <v>3354</v>
      </c>
      <c r="D388" s="59" t="s">
        <v>100</v>
      </c>
      <c r="E388" s="60">
        <v>1.0</v>
      </c>
      <c r="F388" s="61"/>
      <c r="G388" s="96">
        <f t="shared" si="22"/>
        <v>0</v>
      </c>
      <c r="H388" s="19"/>
    </row>
    <row r="389">
      <c r="B389" s="57" t="s">
        <v>3355</v>
      </c>
      <c r="C389" s="58" t="s">
        <v>3356</v>
      </c>
      <c r="D389" s="59" t="s">
        <v>100</v>
      </c>
      <c r="E389" s="60">
        <v>1.0</v>
      </c>
      <c r="F389" s="61"/>
      <c r="G389" s="96">
        <f t="shared" si="22"/>
        <v>0</v>
      </c>
      <c r="H389" s="19"/>
    </row>
    <row r="390">
      <c r="B390" s="57" t="s">
        <v>3357</v>
      </c>
      <c r="C390" s="58" t="s">
        <v>3358</v>
      </c>
      <c r="D390" s="59" t="s">
        <v>100</v>
      </c>
      <c r="E390" s="60">
        <v>1.0</v>
      </c>
      <c r="F390" s="61"/>
      <c r="G390" s="96">
        <f t="shared" si="22"/>
        <v>0</v>
      </c>
      <c r="H390" s="19"/>
    </row>
    <row r="391">
      <c r="B391" s="57" t="s">
        <v>3359</v>
      </c>
      <c r="C391" s="58" t="s">
        <v>3360</v>
      </c>
      <c r="D391" s="59" t="s">
        <v>100</v>
      </c>
      <c r="E391" s="60">
        <v>1.0</v>
      </c>
      <c r="F391" s="61"/>
      <c r="G391" s="96">
        <f t="shared" si="22"/>
        <v>0</v>
      </c>
      <c r="H391" s="19"/>
    </row>
    <row r="392">
      <c r="B392" s="40" t="s">
        <v>3361</v>
      </c>
      <c r="C392" s="41" t="s">
        <v>3362</v>
      </c>
      <c r="D392" s="42"/>
      <c r="E392" s="60"/>
      <c r="F392" s="60"/>
      <c r="G392" s="93">
        <f>SUM(G393:G412)</f>
        <v>0</v>
      </c>
      <c r="H392" s="19"/>
    </row>
    <row r="393">
      <c r="B393" s="57" t="s">
        <v>3363</v>
      </c>
      <c r="C393" s="58" t="s">
        <v>3364</v>
      </c>
      <c r="D393" s="59" t="s">
        <v>122</v>
      </c>
      <c r="E393" s="60">
        <v>52.56</v>
      </c>
      <c r="F393" s="61"/>
      <c r="G393" s="96">
        <f t="shared" ref="G393:G412" si="23">round(E393*F393,2)</f>
        <v>0</v>
      </c>
      <c r="H393" s="19"/>
    </row>
    <row r="394">
      <c r="B394" s="57" t="s">
        <v>3365</v>
      </c>
      <c r="C394" s="58" t="s">
        <v>3366</v>
      </c>
      <c r="D394" s="59" t="s">
        <v>122</v>
      </c>
      <c r="E394" s="60">
        <v>1145.2</v>
      </c>
      <c r="F394" s="61"/>
      <c r="G394" s="96">
        <f t="shared" si="23"/>
        <v>0</v>
      </c>
      <c r="H394" s="19"/>
    </row>
    <row r="395">
      <c r="B395" s="57" t="s">
        <v>3367</v>
      </c>
      <c r="C395" s="58" t="s">
        <v>3368</v>
      </c>
      <c r="D395" s="59" t="s">
        <v>122</v>
      </c>
      <c r="E395" s="60">
        <v>131.07</v>
      </c>
      <c r="F395" s="61"/>
      <c r="G395" s="96">
        <f t="shared" si="23"/>
        <v>0</v>
      </c>
      <c r="H395" s="19"/>
    </row>
    <row r="396">
      <c r="B396" s="57" t="s">
        <v>3369</v>
      </c>
      <c r="C396" s="58" t="s">
        <v>3370</v>
      </c>
      <c r="D396" s="59" t="s">
        <v>122</v>
      </c>
      <c r="E396" s="60">
        <v>203.1</v>
      </c>
      <c r="F396" s="61"/>
      <c r="G396" s="96">
        <f t="shared" si="23"/>
        <v>0</v>
      </c>
      <c r="H396" s="19"/>
    </row>
    <row r="397">
      <c r="B397" s="57" t="s">
        <v>3371</v>
      </c>
      <c r="C397" s="58" t="s">
        <v>3372</v>
      </c>
      <c r="D397" s="59" t="s">
        <v>122</v>
      </c>
      <c r="E397" s="60">
        <v>168.84</v>
      </c>
      <c r="F397" s="61"/>
      <c r="G397" s="96">
        <f t="shared" si="23"/>
        <v>0</v>
      </c>
      <c r="H397" s="19"/>
    </row>
    <row r="398">
      <c r="B398" s="57" t="s">
        <v>3373</v>
      </c>
      <c r="C398" s="58" t="s">
        <v>3374</v>
      </c>
      <c r="D398" s="59" t="s">
        <v>122</v>
      </c>
      <c r="E398" s="60">
        <v>111.49</v>
      </c>
      <c r="F398" s="61"/>
      <c r="G398" s="96">
        <f t="shared" si="23"/>
        <v>0</v>
      </c>
      <c r="H398" s="19"/>
    </row>
    <row r="399">
      <c r="B399" s="57" t="s">
        <v>3375</v>
      </c>
      <c r="C399" s="58" t="s">
        <v>3376</v>
      </c>
      <c r="D399" s="59" t="s">
        <v>122</v>
      </c>
      <c r="E399" s="60">
        <v>55.99</v>
      </c>
      <c r="F399" s="61"/>
      <c r="G399" s="96">
        <f t="shared" si="23"/>
        <v>0</v>
      </c>
      <c r="H399" s="19"/>
    </row>
    <row r="400">
      <c r="B400" s="57" t="s">
        <v>3377</v>
      </c>
      <c r="C400" s="58" t="s">
        <v>3378</v>
      </c>
      <c r="D400" s="59" t="s">
        <v>122</v>
      </c>
      <c r="E400" s="60">
        <v>36.81</v>
      </c>
      <c r="F400" s="61"/>
      <c r="G400" s="96">
        <f t="shared" si="23"/>
        <v>0</v>
      </c>
      <c r="H400" s="19"/>
    </row>
    <row r="401">
      <c r="B401" s="57" t="s">
        <v>3379</v>
      </c>
      <c r="C401" s="58" t="s">
        <v>3380</v>
      </c>
      <c r="D401" s="59" t="s">
        <v>122</v>
      </c>
      <c r="E401" s="60">
        <v>98.48</v>
      </c>
      <c r="F401" s="61"/>
      <c r="G401" s="96">
        <f t="shared" si="23"/>
        <v>0</v>
      </c>
      <c r="H401" s="19"/>
    </row>
    <row r="402">
      <c r="B402" s="57" t="s">
        <v>3381</v>
      </c>
      <c r="C402" s="58" t="s">
        <v>3382</v>
      </c>
      <c r="D402" s="59" t="s">
        <v>122</v>
      </c>
      <c r="E402" s="60">
        <v>56.98</v>
      </c>
      <c r="F402" s="61"/>
      <c r="G402" s="96">
        <f t="shared" si="23"/>
        <v>0</v>
      </c>
      <c r="H402" s="19"/>
    </row>
    <row r="403">
      <c r="B403" s="57" t="s">
        <v>3383</v>
      </c>
      <c r="C403" s="58" t="s">
        <v>3384</v>
      </c>
      <c r="D403" s="59" t="s">
        <v>100</v>
      </c>
      <c r="E403" s="60">
        <v>33.0</v>
      </c>
      <c r="F403" s="61"/>
      <c r="G403" s="96">
        <f t="shared" si="23"/>
        <v>0</v>
      </c>
      <c r="H403" s="19"/>
    </row>
    <row r="404">
      <c r="B404" s="57" t="s">
        <v>3385</v>
      </c>
      <c r="C404" s="58" t="s">
        <v>3386</v>
      </c>
      <c r="D404" s="59" t="s">
        <v>200</v>
      </c>
      <c r="E404" s="60">
        <v>291.0</v>
      </c>
      <c r="F404" s="61"/>
      <c r="G404" s="96">
        <f t="shared" si="23"/>
        <v>0</v>
      </c>
      <c r="H404" s="19"/>
    </row>
    <row r="405">
      <c r="B405" s="57" t="s">
        <v>3387</v>
      </c>
      <c r="C405" s="58" t="s">
        <v>3388</v>
      </c>
      <c r="D405" s="59" t="s">
        <v>100</v>
      </c>
      <c r="E405" s="60">
        <v>5.0</v>
      </c>
      <c r="F405" s="61"/>
      <c r="G405" s="96">
        <f t="shared" si="23"/>
        <v>0</v>
      </c>
      <c r="H405" s="19"/>
    </row>
    <row r="406">
      <c r="B406" s="57" t="s">
        <v>3389</v>
      </c>
      <c r="C406" s="58" t="s">
        <v>3390</v>
      </c>
      <c r="D406" s="59" t="s">
        <v>100</v>
      </c>
      <c r="E406" s="60">
        <v>16.0</v>
      </c>
      <c r="F406" s="61"/>
      <c r="G406" s="96">
        <f t="shared" si="23"/>
        <v>0</v>
      </c>
      <c r="H406" s="19"/>
    </row>
    <row r="407">
      <c r="B407" s="57" t="s">
        <v>3391</v>
      </c>
      <c r="C407" s="58" t="s">
        <v>3392</v>
      </c>
      <c r="D407" s="59" t="s">
        <v>122</v>
      </c>
      <c r="E407" s="60">
        <v>1145.2</v>
      </c>
      <c r="F407" s="61"/>
      <c r="G407" s="96">
        <f t="shared" si="23"/>
        <v>0</v>
      </c>
      <c r="H407" s="19"/>
    </row>
    <row r="408">
      <c r="B408" s="57" t="s">
        <v>3393</v>
      </c>
      <c r="C408" s="58" t="s">
        <v>3394</v>
      </c>
      <c r="D408" s="59" t="s">
        <v>100</v>
      </c>
      <c r="E408" s="60">
        <v>4.0</v>
      </c>
      <c r="F408" s="61"/>
      <c r="G408" s="96">
        <f t="shared" si="23"/>
        <v>0</v>
      </c>
      <c r="H408" s="19"/>
    </row>
    <row r="409">
      <c r="B409" s="57" t="s">
        <v>3395</v>
      </c>
      <c r="C409" s="58" t="s">
        <v>3396</v>
      </c>
      <c r="D409" s="59" t="s">
        <v>100</v>
      </c>
      <c r="E409" s="60">
        <v>46.0</v>
      </c>
      <c r="F409" s="61"/>
      <c r="G409" s="96">
        <f t="shared" si="23"/>
        <v>0</v>
      </c>
      <c r="H409" s="19"/>
    </row>
    <row r="410">
      <c r="B410" s="57" t="s">
        <v>3397</v>
      </c>
      <c r="C410" s="58" t="s">
        <v>3398</v>
      </c>
      <c r="D410" s="59" t="s">
        <v>100</v>
      </c>
      <c r="E410" s="60">
        <v>20.0</v>
      </c>
      <c r="F410" s="61"/>
      <c r="G410" s="96">
        <f t="shared" si="23"/>
        <v>0</v>
      </c>
      <c r="H410" s="19"/>
    </row>
    <row r="411">
      <c r="B411" s="57" t="s">
        <v>3399</v>
      </c>
      <c r="C411" s="58" t="s">
        <v>3400</v>
      </c>
      <c r="D411" s="59" t="s">
        <v>100</v>
      </c>
      <c r="E411" s="60">
        <v>4.0</v>
      </c>
      <c r="F411" s="61"/>
      <c r="G411" s="96">
        <f t="shared" si="23"/>
        <v>0</v>
      </c>
      <c r="H411" s="19"/>
    </row>
    <row r="412">
      <c r="B412" s="57" t="s">
        <v>3401</v>
      </c>
      <c r="C412" s="58" t="s">
        <v>3402</v>
      </c>
      <c r="D412" s="59" t="s">
        <v>100</v>
      </c>
      <c r="E412" s="60">
        <v>1.0</v>
      </c>
      <c r="F412" s="61"/>
      <c r="G412" s="96">
        <f t="shared" si="23"/>
        <v>0</v>
      </c>
      <c r="H412" s="19"/>
    </row>
    <row r="413">
      <c r="B413" s="40" t="s">
        <v>3403</v>
      </c>
      <c r="C413" s="41" t="s">
        <v>3404</v>
      </c>
      <c r="D413" s="42"/>
      <c r="E413" s="60"/>
      <c r="F413" s="60"/>
      <c r="G413" s="93">
        <f>SUM(G414:G427)</f>
        <v>0</v>
      </c>
      <c r="H413" s="19"/>
    </row>
    <row r="414">
      <c r="B414" s="57" t="s">
        <v>3405</v>
      </c>
      <c r="C414" s="58" t="s">
        <v>3406</v>
      </c>
      <c r="D414" s="59" t="s">
        <v>100</v>
      </c>
      <c r="E414" s="60">
        <v>1.0</v>
      </c>
      <c r="F414" s="61"/>
      <c r="G414" s="96">
        <f t="shared" ref="G414:G427" si="24">round(E414*F414,2)</f>
        <v>0</v>
      </c>
      <c r="H414" s="19"/>
    </row>
    <row r="415">
      <c r="B415" s="57" t="s">
        <v>3407</v>
      </c>
      <c r="C415" s="58" t="s">
        <v>3408</v>
      </c>
      <c r="D415" s="59" t="s">
        <v>100</v>
      </c>
      <c r="E415" s="60">
        <v>1.0</v>
      </c>
      <c r="F415" s="61"/>
      <c r="G415" s="96">
        <f t="shared" si="24"/>
        <v>0</v>
      </c>
      <c r="H415" s="19"/>
    </row>
    <row r="416">
      <c r="B416" s="57" t="s">
        <v>3409</v>
      </c>
      <c r="C416" s="58" t="s">
        <v>3410</v>
      </c>
      <c r="D416" s="59" t="s">
        <v>100</v>
      </c>
      <c r="E416" s="60">
        <v>1.0</v>
      </c>
      <c r="F416" s="61"/>
      <c r="G416" s="96">
        <f t="shared" si="24"/>
        <v>0</v>
      </c>
      <c r="H416" s="19"/>
    </row>
    <row r="417">
      <c r="B417" s="57" t="s">
        <v>3411</v>
      </c>
      <c r="C417" s="58" t="s">
        <v>3412</v>
      </c>
      <c r="D417" s="59" t="s">
        <v>100</v>
      </c>
      <c r="E417" s="60">
        <v>1.0</v>
      </c>
      <c r="F417" s="61"/>
      <c r="G417" s="96">
        <f t="shared" si="24"/>
        <v>0</v>
      </c>
      <c r="H417" s="19"/>
    </row>
    <row r="418">
      <c r="B418" s="57" t="s">
        <v>3413</v>
      </c>
      <c r="C418" s="58" t="s">
        <v>3414</v>
      </c>
      <c r="D418" s="59" t="s">
        <v>100</v>
      </c>
      <c r="E418" s="60">
        <v>1.0</v>
      </c>
      <c r="F418" s="61"/>
      <c r="G418" s="96">
        <f t="shared" si="24"/>
        <v>0</v>
      </c>
      <c r="H418" s="19"/>
    </row>
    <row r="419">
      <c r="B419" s="57" t="s">
        <v>3415</v>
      </c>
      <c r="C419" s="58" t="s">
        <v>3416</v>
      </c>
      <c r="D419" s="59" t="s">
        <v>100</v>
      </c>
      <c r="E419" s="60">
        <v>1.0</v>
      </c>
      <c r="F419" s="61"/>
      <c r="G419" s="96">
        <f t="shared" si="24"/>
        <v>0</v>
      </c>
      <c r="H419" s="19"/>
    </row>
    <row r="420">
      <c r="B420" s="57" t="s">
        <v>3417</v>
      </c>
      <c r="C420" s="58" t="s">
        <v>3418</v>
      </c>
      <c r="D420" s="59" t="s">
        <v>100</v>
      </c>
      <c r="E420" s="60">
        <v>1.0</v>
      </c>
      <c r="F420" s="61"/>
      <c r="G420" s="96">
        <f t="shared" si="24"/>
        <v>0</v>
      </c>
      <c r="H420" s="19"/>
    </row>
    <row r="421">
      <c r="B421" s="57" t="s">
        <v>3419</v>
      </c>
      <c r="C421" s="58" t="s">
        <v>3420</v>
      </c>
      <c r="D421" s="59" t="s">
        <v>100</v>
      </c>
      <c r="E421" s="60">
        <v>1.0</v>
      </c>
      <c r="F421" s="61"/>
      <c r="G421" s="96">
        <f t="shared" si="24"/>
        <v>0</v>
      </c>
      <c r="H421" s="19"/>
    </row>
    <row r="422">
      <c r="B422" s="57" t="s">
        <v>3421</v>
      </c>
      <c r="C422" s="58" t="s">
        <v>3422</v>
      </c>
      <c r="D422" s="59" t="s">
        <v>100</v>
      </c>
      <c r="E422" s="60">
        <v>1.0</v>
      </c>
      <c r="F422" s="61"/>
      <c r="G422" s="96">
        <f t="shared" si="24"/>
        <v>0</v>
      </c>
      <c r="H422" s="19"/>
    </row>
    <row r="423">
      <c r="B423" s="57" t="s">
        <v>3423</v>
      </c>
      <c r="C423" s="58" t="s">
        <v>3424</v>
      </c>
      <c r="D423" s="59" t="s">
        <v>100</v>
      </c>
      <c r="E423" s="60">
        <v>1.0</v>
      </c>
      <c r="F423" s="61"/>
      <c r="G423" s="96">
        <f t="shared" si="24"/>
        <v>0</v>
      </c>
      <c r="H423" s="19"/>
    </row>
    <row r="424">
      <c r="B424" s="57" t="s">
        <v>3425</v>
      </c>
      <c r="C424" s="58" t="s">
        <v>3412</v>
      </c>
      <c r="D424" s="59" t="s">
        <v>100</v>
      </c>
      <c r="E424" s="60">
        <v>1.0</v>
      </c>
      <c r="F424" s="61"/>
      <c r="G424" s="96">
        <f t="shared" si="24"/>
        <v>0</v>
      </c>
      <c r="H424" s="19"/>
    </row>
    <row r="425">
      <c r="B425" s="57" t="s">
        <v>3426</v>
      </c>
      <c r="C425" s="58" t="s">
        <v>3427</v>
      </c>
      <c r="D425" s="59" t="s">
        <v>100</v>
      </c>
      <c r="E425" s="60">
        <v>1.0</v>
      </c>
      <c r="F425" s="61"/>
      <c r="G425" s="96">
        <f t="shared" si="24"/>
        <v>0</v>
      </c>
      <c r="H425" s="19"/>
    </row>
    <row r="426">
      <c r="B426" s="57" t="s">
        <v>3428</v>
      </c>
      <c r="C426" s="58" t="s">
        <v>3429</v>
      </c>
      <c r="D426" s="59" t="s">
        <v>100</v>
      </c>
      <c r="E426" s="60">
        <v>1.0</v>
      </c>
      <c r="F426" s="61"/>
      <c r="G426" s="96">
        <f t="shared" si="24"/>
        <v>0</v>
      </c>
      <c r="H426" s="19"/>
    </row>
    <row r="427">
      <c r="B427" s="57" t="s">
        <v>3430</v>
      </c>
      <c r="C427" s="58" t="s">
        <v>3431</v>
      </c>
      <c r="D427" s="59" t="s">
        <v>100</v>
      </c>
      <c r="E427" s="60">
        <v>1.0</v>
      </c>
      <c r="F427" s="61"/>
      <c r="G427" s="96">
        <f t="shared" si="24"/>
        <v>0</v>
      </c>
      <c r="H427" s="19"/>
    </row>
    <row r="428">
      <c r="B428" s="40" t="s">
        <v>3432</v>
      </c>
      <c r="C428" s="41" t="s">
        <v>3433</v>
      </c>
      <c r="D428" s="42"/>
      <c r="E428" s="60"/>
      <c r="F428" s="60"/>
      <c r="G428" s="93">
        <f>SUM(G429:G433)</f>
        <v>0</v>
      </c>
      <c r="H428" s="19"/>
    </row>
    <row r="429">
      <c r="B429" s="57" t="s">
        <v>3434</v>
      </c>
      <c r="C429" s="58" t="s">
        <v>3435</v>
      </c>
      <c r="D429" s="59" t="s">
        <v>122</v>
      </c>
      <c r="E429" s="60">
        <v>67.01</v>
      </c>
      <c r="F429" s="61"/>
      <c r="G429" s="96">
        <f t="shared" ref="G429:G433" si="25">round(E429*F429,2)</f>
        <v>0</v>
      </c>
      <c r="H429" s="19"/>
    </row>
    <row r="430">
      <c r="B430" s="57" t="s">
        <v>3436</v>
      </c>
      <c r="C430" s="58" t="s">
        <v>3437</v>
      </c>
      <c r="D430" s="59" t="s">
        <v>100</v>
      </c>
      <c r="E430" s="60">
        <v>98.0</v>
      </c>
      <c r="F430" s="61"/>
      <c r="G430" s="96">
        <f t="shared" si="25"/>
        <v>0</v>
      </c>
      <c r="H430" s="19"/>
    </row>
    <row r="431">
      <c r="B431" s="57" t="s">
        <v>3438</v>
      </c>
      <c r="C431" s="58" t="s">
        <v>3439</v>
      </c>
      <c r="D431" s="59" t="s">
        <v>100</v>
      </c>
      <c r="E431" s="60">
        <v>2.0</v>
      </c>
      <c r="F431" s="61"/>
      <c r="G431" s="96">
        <f t="shared" si="25"/>
        <v>0</v>
      </c>
      <c r="H431" s="19"/>
    </row>
    <row r="432">
      <c r="B432" s="57" t="s">
        <v>3440</v>
      </c>
      <c r="C432" s="58" t="s">
        <v>3441</v>
      </c>
      <c r="D432" s="59" t="s">
        <v>100</v>
      </c>
      <c r="E432" s="60">
        <v>2.0</v>
      </c>
      <c r="F432" s="61"/>
      <c r="G432" s="96">
        <f t="shared" si="25"/>
        <v>0</v>
      </c>
      <c r="H432" s="19"/>
    </row>
    <row r="433">
      <c r="B433" s="57" t="s">
        <v>3442</v>
      </c>
      <c r="C433" s="58" t="s">
        <v>3443</v>
      </c>
      <c r="D433" s="59" t="s">
        <v>100</v>
      </c>
      <c r="E433" s="60">
        <v>2.0</v>
      </c>
      <c r="F433" s="61"/>
      <c r="G433" s="96">
        <f t="shared" si="25"/>
        <v>0</v>
      </c>
      <c r="H433" s="19"/>
    </row>
    <row r="434">
      <c r="B434" s="40" t="s">
        <v>3444</v>
      </c>
      <c r="C434" s="41" t="s">
        <v>3445</v>
      </c>
      <c r="D434" s="42"/>
      <c r="E434" s="60"/>
      <c r="F434" s="60"/>
      <c r="G434" s="93">
        <f>G435+G451</f>
        <v>0</v>
      </c>
      <c r="H434" s="19"/>
    </row>
    <row r="435">
      <c r="B435" s="46" t="s">
        <v>3446</v>
      </c>
      <c r="C435" s="47" t="s">
        <v>3447</v>
      </c>
      <c r="D435" s="48"/>
      <c r="E435" s="60"/>
      <c r="F435" s="60"/>
      <c r="G435" s="94">
        <f>SUM(G436:G450)</f>
        <v>0</v>
      </c>
      <c r="H435" s="19"/>
    </row>
    <row r="436">
      <c r="B436" s="57" t="s">
        <v>3448</v>
      </c>
      <c r="C436" s="58" t="s">
        <v>3449</v>
      </c>
      <c r="D436" s="59" t="s">
        <v>100</v>
      </c>
      <c r="E436" s="60">
        <v>13.0</v>
      </c>
      <c r="F436" s="61"/>
      <c r="G436" s="96">
        <f t="shared" ref="G436:G450" si="26">round(E436*F436,2)</f>
        <v>0</v>
      </c>
      <c r="H436" s="19"/>
    </row>
    <row r="437">
      <c r="B437" s="57" t="s">
        <v>3450</v>
      </c>
      <c r="C437" s="58" t="s">
        <v>3451</v>
      </c>
      <c r="D437" s="59" t="s">
        <v>100</v>
      </c>
      <c r="E437" s="60">
        <v>1307.0</v>
      </c>
      <c r="F437" s="61"/>
      <c r="G437" s="96">
        <f t="shared" si="26"/>
        <v>0</v>
      </c>
      <c r="H437" s="19"/>
    </row>
    <row r="438">
      <c r="B438" s="57" t="s">
        <v>3452</v>
      </c>
      <c r="C438" s="58" t="s">
        <v>3453</v>
      </c>
      <c r="D438" s="59" t="s">
        <v>100</v>
      </c>
      <c r="E438" s="60">
        <v>26.0</v>
      </c>
      <c r="F438" s="61"/>
      <c r="G438" s="96">
        <f t="shared" si="26"/>
        <v>0</v>
      </c>
      <c r="H438" s="19"/>
    </row>
    <row r="439">
      <c r="B439" s="57" t="s">
        <v>3454</v>
      </c>
      <c r="C439" s="58" t="s">
        <v>3455</v>
      </c>
      <c r="D439" s="59" t="s">
        <v>100</v>
      </c>
      <c r="E439" s="60">
        <v>36.0</v>
      </c>
      <c r="F439" s="61"/>
      <c r="G439" s="96">
        <f t="shared" si="26"/>
        <v>0</v>
      </c>
      <c r="H439" s="19"/>
    </row>
    <row r="440">
      <c r="B440" s="57" t="s">
        <v>3456</v>
      </c>
      <c r="C440" s="58" t="s">
        <v>3457</v>
      </c>
      <c r="D440" s="59" t="s">
        <v>100</v>
      </c>
      <c r="E440" s="60">
        <v>8.0</v>
      </c>
      <c r="F440" s="61"/>
      <c r="G440" s="96">
        <f t="shared" si="26"/>
        <v>0</v>
      </c>
      <c r="H440" s="19"/>
    </row>
    <row r="441">
      <c r="B441" s="57" t="s">
        <v>3458</v>
      </c>
      <c r="C441" s="58" t="s">
        <v>3459</v>
      </c>
      <c r="D441" s="59" t="s">
        <v>100</v>
      </c>
      <c r="E441" s="60">
        <v>367.0</v>
      </c>
      <c r="F441" s="61"/>
      <c r="G441" s="96">
        <f t="shared" si="26"/>
        <v>0</v>
      </c>
      <c r="H441" s="19"/>
    </row>
    <row r="442">
      <c r="B442" s="57" t="s">
        <v>3460</v>
      </c>
      <c r="C442" s="58" t="s">
        <v>3461</v>
      </c>
      <c r="D442" s="59" t="s">
        <v>100</v>
      </c>
      <c r="E442" s="60">
        <v>7.0</v>
      </c>
      <c r="F442" s="61"/>
      <c r="G442" s="96">
        <f t="shared" si="26"/>
        <v>0</v>
      </c>
      <c r="H442" s="19"/>
    </row>
    <row r="443">
      <c r="B443" s="57" t="s">
        <v>3462</v>
      </c>
      <c r="C443" s="58" t="s">
        <v>3463</v>
      </c>
      <c r="D443" s="59" t="s">
        <v>100</v>
      </c>
      <c r="E443" s="60">
        <v>445.0</v>
      </c>
      <c r="F443" s="61"/>
      <c r="G443" s="96">
        <f t="shared" si="26"/>
        <v>0</v>
      </c>
      <c r="H443" s="19"/>
    </row>
    <row r="444">
      <c r="B444" s="57" t="s">
        <v>3464</v>
      </c>
      <c r="C444" s="58" t="s">
        <v>3465</v>
      </c>
      <c r="D444" s="59" t="s">
        <v>100</v>
      </c>
      <c r="E444" s="60">
        <v>32.0</v>
      </c>
      <c r="F444" s="61"/>
      <c r="G444" s="96">
        <f t="shared" si="26"/>
        <v>0</v>
      </c>
      <c r="H444" s="19"/>
    </row>
    <row r="445">
      <c r="B445" s="57" t="s">
        <v>3466</v>
      </c>
      <c r="C445" s="58" t="s">
        <v>3467</v>
      </c>
      <c r="D445" s="59" t="s">
        <v>100</v>
      </c>
      <c r="E445" s="60">
        <v>35.0</v>
      </c>
      <c r="F445" s="61"/>
      <c r="G445" s="96">
        <f t="shared" si="26"/>
        <v>0</v>
      </c>
      <c r="H445" s="19"/>
    </row>
    <row r="446">
      <c r="B446" s="57" t="s">
        <v>3468</v>
      </c>
      <c r="C446" s="58" t="s">
        <v>3469</v>
      </c>
      <c r="D446" s="59" t="s">
        <v>100</v>
      </c>
      <c r="E446" s="60">
        <v>334.0</v>
      </c>
      <c r="F446" s="61"/>
      <c r="G446" s="96">
        <f t="shared" si="26"/>
        <v>0</v>
      </c>
      <c r="H446" s="19"/>
    </row>
    <row r="447">
      <c r="B447" s="57" t="s">
        <v>3470</v>
      </c>
      <c r="C447" s="58" t="s">
        <v>3471</v>
      </c>
      <c r="D447" s="59" t="s">
        <v>100</v>
      </c>
      <c r="E447" s="60">
        <v>65.0</v>
      </c>
      <c r="F447" s="61"/>
      <c r="G447" s="96">
        <f t="shared" si="26"/>
        <v>0</v>
      </c>
      <c r="H447" s="19"/>
    </row>
    <row r="448">
      <c r="B448" s="57" t="s">
        <v>3472</v>
      </c>
      <c r="C448" s="58" t="s">
        <v>3473</v>
      </c>
      <c r="D448" s="59" t="s">
        <v>100</v>
      </c>
      <c r="E448" s="60">
        <v>330.0</v>
      </c>
      <c r="F448" s="61"/>
      <c r="G448" s="96">
        <f t="shared" si="26"/>
        <v>0</v>
      </c>
      <c r="H448" s="19"/>
    </row>
    <row r="449">
      <c r="B449" s="57" t="s">
        <v>3474</v>
      </c>
      <c r="C449" s="58" t="s">
        <v>3475</v>
      </c>
      <c r="D449" s="59" t="s">
        <v>100</v>
      </c>
      <c r="E449" s="60">
        <v>25.0</v>
      </c>
      <c r="F449" s="61"/>
      <c r="G449" s="96">
        <f t="shared" si="26"/>
        <v>0</v>
      </c>
      <c r="H449" s="19"/>
    </row>
    <row r="450">
      <c r="B450" s="57" t="s">
        <v>3476</v>
      </c>
      <c r="C450" s="58" t="s">
        <v>3477</v>
      </c>
      <c r="D450" s="59" t="s">
        <v>100</v>
      </c>
      <c r="E450" s="60">
        <v>46.0</v>
      </c>
      <c r="F450" s="61"/>
      <c r="G450" s="96">
        <f t="shared" si="26"/>
        <v>0</v>
      </c>
      <c r="H450" s="19"/>
    </row>
    <row r="451">
      <c r="B451" s="46" t="s">
        <v>3478</v>
      </c>
      <c r="C451" s="47" t="s">
        <v>3479</v>
      </c>
      <c r="D451" s="48"/>
      <c r="E451" s="60"/>
      <c r="F451" s="60"/>
      <c r="G451" s="94">
        <f>SUM(G452:G465)</f>
        <v>0</v>
      </c>
      <c r="H451" s="19"/>
    </row>
    <row r="452">
      <c r="B452" s="57" t="s">
        <v>3480</v>
      </c>
      <c r="C452" s="58" t="s">
        <v>3481</v>
      </c>
      <c r="D452" s="59" t="s">
        <v>100</v>
      </c>
      <c r="E452" s="60">
        <v>31.0</v>
      </c>
      <c r="F452" s="61"/>
      <c r="G452" s="96">
        <f t="shared" ref="G452:G465" si="27">round(E452*F452,2)</f>
        <v>0</v>
      </c>
      <c r="H452" s="19"/>
    </row>
    <row r="453">
      <c r="B453" s="57" t="s">
        <v>3482</v>
      </c>
      <c r="C453" s="58" t="s">
        <v>3483</v>
      </c>
      <c r="D453" s="59" t="s">
        <v>100</v>
      </c>
      <c r="E453" s="60">
        <v>20.0</v>
      </c>
      <c r="F453" s="61"/>
      <c r="G453" s="96">
        <f t="shared" si="27"/>
        <v>0</v>
      </c>
      <c r="H453" s="19"/>
    </row>
    <row r="454">
      <c r="B454" s="57" t="s">
        <v>3484</v>
      </c>
      <c r="C454" s="58" t="s">
        <v>3485</v>
      </c>
      <c r="D454" s="59" t="s">
        <v>100</v>
      </c>
      <c r="E454" s="60">
        <v>27.0</v>
      </c>
      <c r="F454" s="61"/>
      <c r="G454" s="96">
        <f t="shared" si="27"/>
        <v>0</v>
      </c>
      <c r="H454" s="19"/>
    </row>
    <row r="455">
      <c r="B455" s="57" t="s">
        <v>3486</v>
      </c>
      <c r="C455" s="58" t="s">
        <v>3487</v>
      </c>
      <c r="D455" s="59" t="s">
        <v>100</v>
      </c>
      <c r="E455" s="60">
        <v>7.0</v>
      </c>
      <c r="F455" s="61"/>
      <c r="G455" s="96">
        <f t="shared" si="27"/>
        <v>0</v>
      </c>
      <c r="H455" s="19"/>
    </row>
    <row r="456">
      <c r="B456" s="57" t="s">
        <v>3488</v>
      </c>
      <c r="C456" s="58" t="s">
        <v>3489</v>
      </c>
      <c r="D456" s="59" t="s">
        <v>100</v>
      </c>
      <c r="E456" s="60">
        <v>12.0</v>
      </c>
      <c r="F456" s="61"/>
      <c r="G456" s="96">
        <f t="shared" si="27"/>
        <v>0</v>
      </c>
      <c r="H456" s="19"/>
    </row>
    <row r="457">
      <c r="B457" s="57" t="s">
        <v>3490</v>
      </c>
      <c r="C457" s="58" t="s">
        <v>3491</v>
      </c>
      <c r="D457" s="59" t="s">
        <v>100</v>
      </c>
      <c r="E457" s="60">
        <v>6.0</v>
      </c>
      <c r="F457" s="61"/>
      <c r="G457" s="96">
        <f t="shared" si="27"/>
        <v>0</v>
      </c>
      <c r="H457" s="19"/>
    </row>
    <row r="458">
      <c r="B458" s="57" t="s">
        <v>3492</v>
      </c>
      <c r="C458" s="58" t="s">
        <v>3493</v>
      </c>
      <c r="D458" s="59" t="s">
        <v>100</v>
      </c>
      <c r="E458" s="60">
        <v>25.0</v>
      </c>
      <c r="F458" s="61"/>
      <c r="G458" s="96">
        <f t="shared" si="27"/>
        <v>0</v>
      </c>
      <c r="H458" s="19"/>
    </row>
    <row r="459">
      <c r="B459" s="57" t="s">
        <v>3494</v>
      </c>
      <c r="C459" s="58" t="s">
        <v>3495</v>
      </c>
      <c r="D459" s="59" t="s">
        <v>100</v>
      </c>
      <c r="E459" s="60">
        <v>62.0</v>
      </c>
      <c r="F459" s="61"/>
      <c r="G459" s="96">
        <f t="shared" si="27"/>
        <v>0</v>
      </c>
      <c r="H459" s="19"/>
    </row>
    <row r="460">
      <c r="B460" s="57" t="s">
        <v>3496</v>
      </c>
      <c r="C460" s="58" t="s">
        <v>3497</v>
      </c>
      <c r="D460" s="59" t="s">
        <v>100</v>
      </c>
      <c r="E460" s="60">
        <v>6.0</v>
      </c>
      <c r="F460" s="61"/>
      <c r="G460" s="96">
        <f t="shared" si="27"/>
        <v>0</v>
      </c>
      <c r="H460" s="19"/>
    </row>
    <row r="461">
      <c r="B461" s="57" t="s">
        <v>3498</v>
      </c>
      <c r="C461" s="58" t="s">
        <v>3499</v>
      </c>
      <c r="D461" s="59" t="s">
        <v>100</v>
      </c>
      <c r="E461" s="60">
        <v>26.0</v>
      </c>
      <c r="F461" s="61"/>
      <c r="G461" s="96">
        <f t="shared" si="27"/>
        <v>0</v>
      </c>
      <c r="H461" s="19"/>
    </row>
    <row r="462">
      <c r="B462" s="57" t="s">
        <v>3500</v>
      </c>
      <c r="C462" s="58" t="s">
        <v>3501</v>
      </c>
      <c r="D462" s="59" t="s">
        <v>100</v>
      </c>
      <c r="E462" s="60">
        <v>24.0</v>
      </c>
      <c r="F462" s="61"/>
      <c r="G462" s="96">
        <f t="shared" si="27"/>
        <v>0</v>
      </c>
      <c r="H462" s="19"/>
    </row>
    <row r="463">
      <c r="B463" s="57" t="s">
        <v>3502</v>
      </c>
      <c r="C463" s="58" t="s">
        <v>3503</v>
      </c>
      <c r="D463" s="59" t="s">
        <v>122</v>
      </c>
      <c r="E463" s="60">
        <v>3390.02</v>
      </c>
      <c r="F463" s="61"/>
      <c r="G463" s="96">
        <f t="shared" si="27"/>
        <v>0</v>
      </c>
      <c r="H463" s="19"/>
    </row>
    <row r="464">
      <c r="B464" s="57" t="s">
        <v>3504</v>
      </c>
      <c r="C464" s="58" t="s">
        <v>3505</v>
      </c>
      <c r="D464" s="59" t="s">
        <v>122</v>
      </c>
      <c r="E464" s="60">
        <v>325.73</v>
      </c>
      <c r="F464" s="61"/>
      <c r="G464" s="96">
        <f t="shared" si="27"/>
        <v>0</v>
      </c>
      <c r="H464" s="19"/>
    </row>
    <row r="465">
      <c r="B465" s="57" t="s">
        <v>3506</v>
      </c>
      <c r="C465" s="58" t="s">
        <v>3507</v>
      </c>
      <c r="D465" s="59" t="s">
        <v>122</v>
      </c>
      <c r="E465" s="60">
        <v>68.83</v>
      </c>
      <c r="F465" s="61"/>
      <c r="G465" s="96">
        <f t="shared" si="27"/>
        <v>0</v>
      </c>
      <c r="H465" s="19"/>
    </row>
    <row r="466">
      <c r="B466" s="40" t="s">
        <v>3508</v>
      </c>
      <c r="C466" s="41" t="s">
        <v>3509</v>
      </c>
      <c r="D466" s="42"/>
      <c r="E466" s="60"/>
      <c r="F466" s="60"/>
      <c r="G466" s="93">
        <f>SUM(G467:G474)</f>
        <v>0</v>
      </c>
      <c r="H466" s="19"/>
    </row>
    <row r="467">
      <c r="B467" s="57" t="s">
        <v>3510</v>
      </c>
      <c r="C467" s="58" t="s">
        <v>3511</v>
      </c>
      <c r="D467" s="59" t="s">
        <v>100</v>
      </c>
      <c r="E467" s="60">
        <v>1.0</v>
      </c>
      <c r="F467" s="61"/>
      <c r="G467" s="96">
        <f t="shared" ref="G467:G474" si="28">round(E467*F467,2)</f>
        <v>0</v>
      </c>
      <c r="H467" s="19"/>
    </row>
    <row r="468">
      <c r="B468" s="57" t="s">
        <v>3512</v>
      </c>
      <c r="C468" s="58" t="s">
        <v>3513</v>
      </c>
      <c r="D468" s="59" t="s">
        <v>100</v>
      </c>
      <c r="E468" s="60">
        <v>1.0</v>
      </c>
      <c r="F468" s="61"/>
      <c r="G468" s="96">
        <f t="shared" si="28"/>
        <v>0</v>
      </c>
      <c r="H468" s="19"/>
    </row>
    <row r="469">
      <c r="B469" s="57" t="s">
        <v>3514</v>
      </c>
      <c r="C469" s="58" t="s">
        <v>3515</v>
      </c>
      <c r="D469" s="59" t="s">
        <v>100</v>
      </c>
      <c r="E469" s="60">
        <v>1.0</v>
      </c>
      <c r="F469" s="61"/>
      <c r="G469" s="96">
        <f t="shared" si="28"/>
        <v>0</v>
      </c>
      <c r="H469" s="19"/>
    </row>
    <row r="470">
      <c r="B470" s="57" t="s">
        <v>3516</v>
      </c>
      <c r="C470" s="58" t="s">
        <v>3517</v>
      </c>
      <c r="D470" s="59" t="s">
        <v>100</v>
      </c>
      <c r="E470" s="60">
        <v>1.0</v>
      </c>
      <c r="F470" s="61"/>
      <c r="G470" s="96">
        <f t="shared" si="28"/>
        <v>0</v>
      </c>
      <c r="H470" s="19"/>
    </row>
    <row r="471">
      <c r="B471" s="57" t="s">
        <v>3518</v>
      </c>
      <c r="C471" s="58" t="s">
        <v>3519</v>
      </c>
      <c r="D471" s="59" t="s">
        <v>100</v>
      </c>
      <c r="E471" s="60">
        <v>1.0</v>
      </c>
      <c r="F471" s="61"/>
      <c r="G471" s="96">
        <f t="shared" si="28"/>
        <v>0</v>
      </c>
      <c r="H471" s="19"/>
    </row>
    <row r="472">
      <c r="B472" s="57" t="s">
        <v>3520</v>
      </c>
      <c r="C472" s="58" t="s">
        <v>3521</v>
      </c>
      <c r="D472" s="59" t="s">
        <v>100</v>
      </c>
      <c r="E472" s="60">
        <v>1.0</v>
      </c>
      <c r="F472" s="61"/>
      <c r="G472" s="96">
        <f t="shared" si="28"/>
        <v>0</v>
      </c>
      <c r="H472" s="19"/>
    </row>
    <row r="473">
      <c r="B473" s="57" t="s">
        <v>3522</v>
      </c>
      <c r="C473" s="58" t="s">
        <v>3523</v>
      </c>
      <c r="D473" s="59" t="s">
        <v>100</v>
      </c>
      <c r="E473" s="60">
        <v>1.0</v>
      </c>
      <c r="F473" s="61"/>
      <c r="G473" s="96">
        <f t="shared" si="28"/>
        <v>0</v>
      </c>
      <c r="H473" s="19"/>
    </row>
    <row r="474">
      <c r="B474" s="57" t="s">
        <v>3524</v>
      </c>
      <c r="C474" s="58" t="s">
        <v>3525</v>
      </c>
      <c r="D474" s="59" t="s">
        <v>100</v>
      </c>
      <c r="E474" s="60">
        <v>1.0</v>
      </c>
      <c r="F474" s="61"/>
      <c r="G474" s="96">
        <f t="shared" si="28"/>
        <v>0</v>
      </c>
      <c r="H474" s="19"/>
    </row>
    <row r="475">
      <c r="B475" s="40" t="s">
        <v>3526</v>
      </c>
      <c r="C475" s="41" t="s">
        <v>3527</v>
      </c>
      <c r="D475" s="42"/>
      <c r="E475" s="60"/>
      <c r="F475" s="60"/>
      <c r="G475" s="93">
        <f>G476</f>
        <v>0</v>
      </c>
      <c r="H475" s="19"/>
    </row>
    <row r="476">
      <c r="B476" s="46" t="s">
        <v>3528</v>
      </c>
      <c r="C476" s="47" t="s">
        <v>3529</v>
      </c>
      <c r="D476" s="48"/>
      <c r="E476" s="60"/>
      <c r="F476" s="60"/>
      <c r="G476" s="94">
        <f>SUM(G477:G499)</f>
        <v>0</v>
      </c>
      <c r="H476" s="19"/>
    </row>
    <row r="477">
      <c r="B477" s="57" t="s">
        <v>3530</v>
      </c>
      <c r="C477" s="58" t="s">
        <v>3531</v>
      </c>
      <c r="D477" s="59" t="s">
        <v>100</v>
      </c>
      <c r="E477" s="60">
        <v>4.0</v>
      </c>
      <c r="F477" s="61"/>
      <c r="G477" s="96">
        <f t="shared" ref="G477:G499" si="29">round(E477*F477,2)</f>
        <v>0</v>
      </c>
      <c r="H477" s="19"/>
    </row>
    <row r="478">
      <c r="B478" s="57" t="s">
        <v>3532</v>
      </c>
      <c r="C478" s="58" t="s">
        <v>3533</v>
      </c>
      <c r="D478" s="59" t="s">
        <v>100</v>
      </c>
      <c r="E478" s="60">
        <v>1.0</v>
      </c>
      <c r="F478" s="61"/>
      <c r="G478" s="96">
        <f t="shared" si="29"/>
        <v>0</v>
      </c>
      <c r="H478" s="19"/>
    </row>
    <row r="479">
      <c r="B479" s="57" t="s">
        <v>3534</v>
      </c>
      <c r="C479" s="58" t="s">
        <v>3535</v>
      </c>
      <c r="D479" s="59" t="s">
        <v>107</v>
      </c>
      <c r="E479" s="60">
        <v>11.0</v>
      </c>
      <c r="F479" s="61"/>
      <c r="G479" s="96">
        <f t="shared" si="29"/>
        <v>0</v>
      </c>
      <c r="H479" s="19"/>
    </row>
    <row r="480">
      <c r="B480" s="57" t="s">
        <v>3536</v>
      </c>
      <c r="C480" s="58" t="s">
        <v>3537</v>
      </c>
      <c r="D480" s="59" t="s">
        <v>100</v>
      </c>
      <c r="E480" s="60">
        <v>1.0</v>
      </c>
      <c r="F480" s="61"/>
      <c r="G480" s="96">
        <f t="shared" si="29"/>
        <v>0</v>
      </c>
      <c r="H480" s="19"/>
    </row>
    <row r="481">
      <c r="B481" s="57" t="s">
        <v>3538</v>
      </c>
      <c r="C481" s="58" t="s">
        <v>3539</v>
      </c>
      <c r="D481" s="59" t="s">
        <v>100</v>
      </c>
      <c r="E481" s="60">
        <v>1.0</v>
      </c>
      <c r="F481" s="61"/>
      <c r="G481" s="96">
        <f t="shared" si="29"/>
        <v>0</v>
      </c>
      <c r="H481" s="19"/>
    </row>
    <row r="482">
      <c r="B482" s="57" t="s">
        <v>3540</v>
      </c>
      <c r="C482" s="58" t="s">
        <v>3541</v>
      </c>
      <c r="D482" s="59" t="s">
        <v>100</v>
      </c>
      <c r="E482" s="60">
        <v>1.0</v>
      </c>
      <c r="F482" s="61"/>
      <c r="G482" s="96">
        <f t="shared" si="29"/>
        <v>0</v>
      </c>
      <c r="H482" s="19"/>
    </row>
    <row r="483">
      <c r="B483" s="57" t="s">
        <v>3542</v>
      </c>
      <c r="C483" s="58" t="s">
        <v>3543</v>
      </c>
      <c r="D483" s="59" t="s">
        <v>100</v>
      </c>
      <c r="E483" s="60">
        <v>1.0</v>
      </c>
      <c r="F483" s="61"/>
      <c r="G483" s="96">
        <f t="shared" si="29"/>
        <v>0</v>
      </c>
      <c r="H483" s="19"/>
    </row>
    <row r="484">
      <c r="B484" s="57" t="s">
        <v>3544</v>
      </c>
      <c r="C484" s="58" t="s">
        <v>3545</v>
      </c>
      <c r="D484" s="59" t="s">
        <v>100</v>
      </c>
      <c r="E484" s="60">
        <v>1.0</v>
      </c>
      <c r="F484" s="61"/>
      <c r="G484" s="96">
        <f t="shared" si="29"/>
        <v>0</v>
      </c>
      <c r="H484" s="19"/>
    </row>
    <row r="485">
      <c r="B485" s="57" t="s">
        <v>3546</v>
      </c>
      <c r="C485" s="58" t="s">
        <v>3547</v>
      </c>
      <c r="D485" s="59" t="s">
        <v>100</v>
      </c>
      <c r="E485" s="60">
        <v>1.0</v>
      </c>
      <c r="F485" s="61"/>
      <c r="G485" s="96">
        <f t="shared" si="29"/>
        <v>0</v>
      </c>
      <c r="H485" s="19"/>
    </row>
    <row r="486">
      <c r="B486" s="57" t="s">
        <v>3548</v>
      </c>
      <c r="C486" s="58" t="s">
        <v>3549</v>
      </c>
      <c r="D486" s="59" t="s">
        <v>100</v>
      </c>
      <c r="E486" s="60">
        <v>3.0</v>
      </c>
      <c r="F486" s="61"/>
      <c r="G486" s="96">
        <f t="shared" si="29"/>
        <v>0</v>
      </c>
      <c r="H486" s="19"/>
    </row>
    <row r="487">
      <c r="B487" s="57" t="s">
        <v>3550</v>
      </c>
      <c r="C487" s="58" t="s">
        <v>3551</v>
      </c>
      <c r="D487" s="59" t="s">
        <v>100</v>
      </c>
      <c r="E487" s="60">
        <v>1.0</v>
      </c>
      <c r="F487" s="61"/>
      <c r="G487" s="96">
        <f t="shared" si="29"/>
        <v>0</v>
      </c>
      <c r="H487" s="19"/>
    </row>
    <row r="488">
      <c r="B488" s="57" t="s">
        <v>3552</v>
      </c>
      <c r="C488" s="58" t="s">
        <v>3553</v>
      </c>
      <c r="D488" s="59" t="s">
        <v>100</v>
      </c>
      <c r="E488" s="60">
        <v>3.0</v>
      </c>
      <c r="F488" s="61"/>
      <c r="G488" s="96">
        <f t="shared" si="29"/>
        <v>0</v>
      </c>
      <c r="H488" s="19"/>
    </row>
    <row r="489">
      <c r="B489" s="57" t="s">
        <v>3554</v>
      </c>
      <c r="C489" s="58" t="s">
        <v>3555</v>
      </c>
      <c r="D489" s="59" t="s">
        <v>100</v>
      </c>
      <c r="E489" s="60">
        <v>3.0</v>
      </c>
      <c r="F489" s="61"/>
      <c r="G489" s="96">
        <f t="shared" si="29"/>
        <v>0</v>
      </c>
      <c r="H489" s="19"/>
    </row>
    <row r="490">
      <c r="B490" s="57" t="s">
        <v>3556</v>
      </c>
      <c r="C490" s="58" t="s">
        <v>3557</v>
      </c>
      <c r="D490" s="59" t="s">
        <v>100</v>
      </c>
      <c r="E490" s="60">
        <v>1.0</v>
      </c>
      <c r="F490" s="61"/>
      <c r="G490" s="96">
        <f t="shared" si="29"/>
        <v>0</v>
      </c>
      <c r="H490" s="19"/>
    </row>
    <row r="491">
      <c r="B491" s="57" t="s">
        <v>3558</v>
      </c>
      <c r="C491" s="58" t="s">
        <v>3559</v>
      </c>
      <c r="D491" s="59" t="s">
        <v>100</v>
      </c>
      <c r="E491" s="60">
        <v>3.0</v>
      </c>
      <c r="F491" s="61"/>
      <c r="G491" s="96">
        <f t="shared" si="29"/>
        <v>0</v>
      </c>
      <c r="H491" s="19"/>
    </row>
    <row r="492">
      <c r="B492" s="57" t="s">
        <v>3560</v>
      </c>
      <c r="C492" s="58" t="s">
        <v>3561</v>
      </c>
      <c r="D492" s="59" t="s">
        <v>100</v>
      </c>
      <c r="E492" s="60">
        <v>3.0</v>
      </c>
      <c r="F492" s="61"/>
      <c r="G492" s="96">
        <f t="shared" si="29"/>
        <v>0</v>
      </c>
      <c r="H492" s="19"/>
    </row>
    <row r="493">
      <c r="B493" s="57" t="s">
        <v>3562</v>
      </c>
      <c r="C493" s="58" t="s">
        <v>3563</v>
      </c>
      <c r="D493" s="59" t="s">
        <v>100</v>
      </c>
      <c r="E493" s="60">
        <v>1.0</v>
      </c>
      <c r="F493" s="61"/>
      <c r="G493" s="96">
        <f t="shared" si="29"/>
        <v>0</v>
      </c>
      <c r="H493" s="19"/>
    </row>
    <row r="494">
      <c r="B494" s="57" t="s">
        <v>3564</v>
      </c>
      <c r="C494" s="58" t="s">
        <v>3565</v>
      </c>
      <c r="D494" s="59" t="s">
        <v>100</v>
      </c>
      <c r="E494" s="60">
        <v>1.0</v>
      </c>
      <c r="F494" s="61"/>
      <c r="G494" s="96">
        <f t="shared" si="29"/>
        <v>0</v>
      </c>
      <c r="H494" s="19"/>
    </row>
    <row r="495">
      <c r="B495" s="57" t="s">
        <v>3566</v>
      </c>
      <c r="C495" s="58" t="s">
        <v>3567</v>
      </c>
      <c r="D495" s="59" t="s">
        <v>100</v>
      </c>
      <c r="E495" s="60">
        <v>1.0</v>
      </c>
      <c r="F495" s="61"/>
      <c r="G495" s="96">
        <f t="shared" si="29"/>
        <v>0</v>
      </c>
      <c r="H495" s="19"/>
    </row>
    <row r="496">
      <c r="B496" s="57" t="s">
        <v>3568</v>
      </c>
      <c r="C496" s="58" t="s">
        <v>3569</v>
      </c>
      <c r="D496" s="59" t="s">
        <v>100</v>
      </c>
      <c r="E496" s="60">
        <v>1.0</v>
      </c>
      <c r="F496" s="61"/>
      <c r="G496" s="96">
        <f t="shared" si="29"/>
        <v>0</v>
      </c>
      <c r="H496" s="19"/>
    </row>
    <row r="497">
      <c r="B497" s="57" t="s">
        <v>3570</v>
      </c>
      <c r="C497" s="58" t="s">
        <v>3571</v>
      </c>
      <c r="D497" s="59" t="s">
        <v>100</v>
      </c>
      <c r="E497" s="60">
        <v>1.0</v>
      </c>
      <c r="F497" s="61"/>
      <c r="G497" s="96">
        <f t="shared" si="29"/>
        <v>0</v>
      </c>
      <c r="H497" s="19"/>
    </row>
    <row r="498">
      <c r="B498" s="57" t="s">
        <v>3572</v>
      </c>
      <c r="C498" s="58" t="s">
        <v>3573</v>
      </c>
      <c r="D498" s="59" t="s">
        <v>100</v>
      </c>
      <c r="E498" s="60">
        <v>1.0</v>
      </c>
      <c r="F498" s="61"/>
      <c r="G498" s="96">
        <f t="shared" si="29"/>
        <v>0</v>
      </c>
      <c r="H498" s="19"/>
    </row>
    <row r="499">
      <c r="B499" s="57" t="s">
        <v>3574</v>
      </c>
      <c r="C499" s="58" t="s">
        <v>3575</v>
      </c>
      <c r="D499" s="59" t="s">
        <v>100</v>
      </c>
      <c r="E499" s="60">
        <v>1.0</v>
      </c>
      <c r="F499" s="61"/>
      <c r="G499" s="96">
        <f t="shared" si="29"/>
        <v>0</v>
      </c>
      <c r="H499" s="19"/>
    </row>
    <row r="500">
      <c r="B500" s="40" t="s">
        <v>3576</v>
      </c>
      <c r="C500" s="41" t="s">
        <v>513</v>
      </c>
      <c r="D500" s="42"/>
      <c r="E500" s="60"/>
      <c r="F500" s="60"/>
      <c r="G500" s="93">
        <f>G501</f>
        <v>0</v>
      </c>
      <c r="H500" s="19"/>
    </row>
    <row r="501">
      <c r="B501" s="57" t="s">
        <v>3577</v>
      </c>
      <c r="C501" s="58" t="s">
        <v>3578</v>
      </c>
      <c r="D501" s="59" t="s">
        <v>100</v>
      </c>
      <c r="E501" s="60">
        <v>5.0</v>
      </c>
      <c r="F501" s="61"/>
      <c r="G501" s="96">
        <f>round(E501*F501,2)</f>
        <v>0</v>
      </c>
      <c r="H501" s="19"/>
    </row>
    <row r="502">
      <c r="B502" s="108" t="s">
        <v>3579</v>
      </c>
      <c r="C502" s="109" t="s">
        <v>3580</v>
      </c>
      <c r="D502" s="110"/>
      <c r="E502" s="111"/>
      <c r="F502" s="111"/>
      <c r="G502" s="112">
        <f>G503+G520+G592+G602+G608+G635+G640+G667+G721+G781+G868+G883+G888+G891+G901+G903+G905+G907+G913</f>
        <v>0</v>
      </c>
      <c r="H502" s="19"/>
    </row>
    <row r="503">
      <c r="B503" s="40" t="s">
        <v>3581</v>
      </c>
      <c r="C503" s="41" t="s">
        <v>3582</v>
      </c>
      <c r="D503" s="42"/>
      <c r="E503" s="60"/>
      <c r="F503" s="60"/>
      <c r="G503" s="93">
        <f>G504+G506+G512+G518</f>
        <v>0</v>
      </c>
      <c r="H503" s="19"/>
    </row>
    <row r="504">
      <c r="B504" s="46" t="s">
        <v>3583</v>
      </c>
      <c r="C504" s="47" t="s">
        <v>2667</v>
      </c>
      <c r="D504" s="48"/>
      <c r="E504" s="60"/>
      <c r="F504" s="60"/>
      <c r="G504" s="94">
        <f>G505</f>
        <v>0</v>
      </c>
      <c r="H504" s="19"/>
    </row>
    <row r="505">
      <c r="B505" s="57" t="s">
        <v>3584</v>
      </c>
      <c r="C505" s="58" t="s">
        <v>3585</v>
      </c>
      <c r="D505" s="59" t="s">
        <v>48</v>
      </c>
      <c r="E505" s="60">
        <v>126.35</v>
      </c>
      <c r="F505" s="61"/>
      <c r="G505" s="96">
        <f>round(E505*F505,2)</f>
        <v>0</v>
      </c>
      <c r="H505" s="19"/>
    </row>
    <row r="506">
      <c r="B506" s="46" t="s">
        <v>3586</v>
      </c>
      <c r="C506" s="47" t="s">
        <v>555</v>
      </c>
      <c r="D506" s="48"/>
      <c r="E506" s="60"/>
      <c r="F506" s="60"/>
      <c r="G506" s="94">
        <f>SUM(G507:G511)</f>
        <v>0</v>
      </c>
      <c r="H506" s="19"/>
    </row>
    <row r="507">
      <c r="B507" s="57" t="s">
        <v>3587</v>
      </c>
      <c r="C507" s="58" t="s">
        <v>3588</v>
      </c>
      <c r="D507" s="59" t="s">
        <v>200</v>
      </c>
      <c r="E507" s="60">
        <v>126.35</v>
      </c>
      <c r="F507" s="61"/>
      <c r="G507" s="96">
        <f t="shared" ref="G507:G511" si="30">round(E507*F507,2)</f>
        <v>0</v>
      </c>
      <c r="H507" s="19"/>
    </row>
    <row r="508">
      <c r="B508" s="57" t="s">
        <v>3589</v>
      </c>
      <c r="C508" s="58" t="s">
        <v>3590</v>
      </c>
      <c r="D508" s="59" t="s">
        <v>200</v>
      </c>
      <c r="E508" s="60">
        <v>66.64</v>
      </c>
      <c r="F508" s="61"/>
      <c r="G508" s="96">
        <f t="shared" si="30"/>
        <v>0</v>
      </c>
      <c r="H508" s="19"/>
    </row>
    <row r="509">
      <c r="B509" s="57" t="s">
        <v>3591</v>
      </c>
      <c r="C509" s="58" t="s">
        <v>3592</v>
      </c>
      <c r="D509" s="59" t="s">
        <v>200</v>
      </c>
      <c r="E509" s="60">
        <v>50.54</v>
      </c>
      <c r="F509" s="61"/>
      <c r="G509" s="96">
        <f t="shared" si="30"/>
        <v>0</v>
      </c>
      <c r="H509" s="19"/>
    </row>
    <row r="510">
      <c r="B510" s="57" t="s">
        <v>3593</v>
      </c>
      <c r="C510" s="58" t="s">
        <v>3594</v>
      </c>
      <c r="D510" s="59" t="s">
        <v>200</v>
      </c>
      <c r="E510" s="60">
        <v>9.17</v>
      </c>
      <c r="F510" s="61"/>
      <c r="G510" s="96">
        <f t="shared" si="30"/>
        <v>0</v>
      </c>
      <c r="H510" s="19"/>
    </row>
    <row r="511">
      <c r="B511" s="57" t="s">
        <v>3595</v>
      </c>
      <c r="C511" s="58" t="s">
        <v>2678</v>
      </c>
      <c r="D511" s="59" t="s">
        <v>122</v>
      </c>
      <c r="E511" s="60">
        <v>210.58</v>
      </c>
      <c r="F511" s="61"/>
      <c r="G511" s="96">
        <f t="shared" si="30"/>
        <v>0</v>
      </c>
      <c r="H511" s="19"/>
    </row>
    <row r="512">
      <c r="B512" s="46" t="s">
        <v>3596</v>
      </c>
      <c r="C512" s="47" t="s">
        <v>3597</v>
      </c>
      <c r="D512" s="48"/>
      <c r="E512" s="60"/>
      <c r="F512" s="60"/>
      <c r="G512" s="94">
        <f>SUM(G513:G517)</f>
        <v>0</v>
      </c>
      <c r="H512" s="19"/>
    </row>
    <row r="513">
      <c r="B513" s="57" t="s">
        <v>3598</v>
      </c>
      <c r="C513" s="58" t="s">
        <v>3599</v>
      </c>
      <c r="D513" s="59" t="s">
        <v>100</v>
      </c>
      <c r="E513" s="60">
        <v>3.0</v>
      </c>
      <c r="F513" s="61"/>
      <c r="G513" s="96">
        <f t="shared" ref="G513:G517" si="31">round(E513*F513,2)</f>
        <v>0</v>
      </c>
      <c r="H513" s="19"/>
    </row>
    <row r="514">
      <c r="B514" s="57" t="s">
        <v>3600</v>
      </c>
      <c r="C514" s="58" t="s">
        <v>3601</v>
      </c>
      <c r="D514" s="59" t="s">
        <v>100</v>
      </c>
      <c r="E514" s="60">
        <v>13.0</v>
      </c>
      <c r="F514" s="61"/>
      <c r="G514" s="96">
        <f t="shared" si="31"/>
        <v>0</v>
      </c>
      <c r="H514" s="19"/>
    </row>
    <row r="515">
      <c r="B515" s="57" t="s">
        <v>3602</v>
      </c>
      <c r="C515" s="58" t="s">
        <v>3507</v>
      </c>
      <c r="D515" s="59" t="s">
        <v>122</v>
      </c>
      <c r="E515" s="60">
        <v>20.8</v>
      </c>
      <c r="F515" s="61"/>
      <c r="G515" s="96">
        <f t="shared" si="31"/>
        <v>0</v>
      </c>
      <c r="H515" s="19"/>
    </row>
    <row r="516">
      <c r="B516" s="57" t="s">
        <v>3603</v>
      </c>
      <c r="C516" s="58" t="s">
        <v>3604</v>
      </c>
      <c r="D516" s="59" t="s">
        <v>122</v>
      </c>
      <c r="E516" s="60">
        <v>36.35</v>
      </c>
      <c r="F516" s="61"/>
      <c r="G516" s="96">
        <f t="shared" si="31"/>
        <v>0</v>
      </c>
      <c r="H516" s="19"/>
    </row>
    <row r="517">
      <c r="B517" s="57" t="s">
        <v>3605</v>
      </c>
      <c r="C517" s="58" t="s">
        <v>3606</v>
      </c>
      <c r="D517" s="59" t="s">
        <v>122</v>
      </c>
      <c r="E517" s="60">
        <v>306.86</v>
      </c>
      <c r="F517" s="61"/>
      <c r="G517" s="96">
        <f t="shared" si="31"/>
        <v>0</v>
      </c>
      <c r="H517" s="19"/>
    </row>
    <row r="518">
      <c r="B518" s="46" t="s">
        <v>3607</v>
      </c>
      <c r="C518" s="47" t="s">
        <v>2680</v>
      </c>
      <c r="D518" s="48"/>
      <c r="E518" s="60"/>
      <c r="F518" s="60"/>
      <c r="G518" s="94">
        <f>G519</f>
        <v>0</v>
      </c>
      <c r="H518" s="19"/>
    </row>
    <row r="519">
      <c r="B519" s="57" t="s">
        <v>3608</v>
      </c>
      <c r="C519" s="58" t="s">
        <v>230</v>
      </c>
      <c r="D519" s="59" t="s">
        <v>48</v>
      </c>
      <c r="E519" s="60">
        <v>59.89</v>
      </c>
      <c r="F519" s="61"/>
      <c r="G519" s="96">
        <f>round(E519*F519,2)</f>
        <v>0</v>
      </c>
      <c r="H519" s="19"/>
    </row>
    <row r="520">
      <c r="B520" s="40" t="s">
        <v>3609</v>
      </c>
      <c r="C520" s="41" t="s">
        <v>3610</v>
      </c>
      <c r="D520" s="42"/>
      <c r="E520" s="60"/>
      <c r="F520" s="60"/>
      <c r="G520" s="93">
        <f>G521+G526+G533+G535+G551+G559+G564+G570+G587</f>
        <v>0</v>
      </c>
      <c r="H520" s="19"/>
    </row>
    <row r="521">
      <c r="B521" s="46" t="s">
        <v>3611</v>
      </c>
      <c r="C521" s="47" t="s">
        <v>3612</v>
      </c>
      <c r="D521" s="48"/>
      <c r="E521" s="60"/>
      <c r="F521" s="60"/>
      <c r="G521" s="94">
        <f>G522+G524</f>
        <v>0</v>
      </c>
      <c r="H521" s="19"/>
    </row>
    <row r="522">
      <c r="B522" s="52" t="s">
        <v>3613</v>
      </c>
      <c r="C522" s="53" t="s">
        <v>3614</v>
      </c>
      <c r="D522" s="54"/>
      <c r="E522" s="60"/>
      <c r="F522" s="60"/>
      <c r="G522" s="95">
        <f>G523</f>
        <v>0</v>
      </c>
      <c r="H522" s="19"/>
    </row>
    <row r="523">
      <c r="B523" s="57" t="s">
        <v>3615</v>
      </c>
      <c r="C523" s="58" t="s">
        <v>3616</v>
      </c>
      <c r="D523" s="59" t="s">
        <v>122</v>
      </c>
      <c r="E523" s="60">
        <v>3248.46</v>
      </c>
      <c r="F523" s="61"/>
      <c r="G523" s="96">
        <f>round(E523*F523,2)</f>
        <v>0</v>
      </c>
      <c r="H523" s="19"/>
    </row>
    <row r="524">
      <c r="B524" s="52" t="s">
        <v>3617</v>
      </c>
      <c r="C524" s="53" t="s">
        <v>3618</v>
      </c>
      <c r="D524" s="54"/>
      <c r="E524" s="60"/>
      <c r="F524" s="60"/>
      <c r="G524" s="95">
        <f>G525</f>
        <v>0</v>
      </c>
      <c r="H524" s="19"/>
    </row>
    <row r="525">
      <c r="B525" s="57" t="s">
        <v>3619</v>
      </c>
      <c r="C525" s="58" t="s">
        <v>3616</v>
      </c>
      <c r="D525" s="59" t="s">
        <v>122</v>
      </c>
      <c r="E525" s="60">
        <v>1030.5</v>
      </c>
      <c r="F525" s="61"/>
      <c r="G525" s="96">
        <f>round(E525*F525,2)</f>
        <v>0</v>
      </c>
      <c r="H525" s="19"/>
    </row>
    <row r="526">
      <c r="B526" s="46" t="s">
        <v>3620</v>
      </c>
      <c r="C526" s="47" t="s">
        <v>3621</v>
      </c>
      <c r="D526" s="48"/>
      <c r="E526" s="60"/>
      <c r="F526" s="60"/>
      <c r="G526" s="94">
        <f>SUM(G527:G532)</f>
        <v>0</v>
      </c>
      <c r="H526" s="19"/>
    </row>
    <row r="527">
      <c r="B527" s="57" t="s">
        <v>3622</v>
      </c>
      <c r="C527" s="58" t="s">
        <v>3623</v>
      </c>
      <c r="D527" s="59" t="s">
        <v>122</v>
      </c>
      <c r="E527" s="60">
        <v>1333.71</v>
      </c>
      <c r="F527" s="61"/>
      <c r="G527" s="96">
        <f t="shared" ref="G527:G532" si="32">round(E527*F527,2)</f>
        <v>0</v>
      </c>
      <c r="H527" s="19"/>
    </row>
    <row r="528">
      <c r="B528" s="57" t="s">
        <v>3624</v>
      </c>
      <c r="C528" s="58" t="s">
        <v>3625</v>
      </c>
      <c r="D528" s="59" t="s">
        <v>122</v>
      </c>
      <c r="E528" s="60">
        <v>142.63</v>
      </c>
      <c r="F528" s="61"/>
      <c r="G528" s="96">
        <f t="shared" si="32"/>
        <v>0</v>
      </c>
      <c r="H528" s="19"/>
    </row>
    <row r="529">
      <c r="B529" s="57" t="s">
        <v>3626</v>
      </c>
      <c r="C529" s="58" t="s">
        <v>3627</v>
      </c>
      <c r="D529" s="59" t="s">
        <v>122</v>
      </c>
      <c r="E529" s="60">
        <v>55.95</v>
      </c>
      <c r="F529" s="61"/>
      <c r="G529" s="96">
        <f t="shared" si="32"/>
        <v>0</v>
      </c>
      <c r="H529" s="19"/>
    </row>
    <row r="530">
      <c r="B530" s="57" t="s">
        <v>3628</v>
      </c>
      <c r="C530" s="58" t="s">
        <v>3629</v>
      </c>
      <c r="D530" s="59" t="s">
        <v>100</v>
      </c>
      <c r="E530" s="60">
        <v>1540.0</v>
      </c>
      <c r="F530" s="61"/>
      <c r="G530" s="96">
        <f t="shared" si="32"/>
        <v>0</v>
      </c>
      <c r="H530" s="19"/>
    </row>
    <row r="531">
      <c r="B531" s="57" t="s">
        <v>3630</v>
      </c>
      <c r="C531" s="58" t="s">
        <v>3631</v>
      </c>
      <c r="D531" s="59" t="s">
        <v>122</v>
      </c>
      <c r="E531" s="60">
        <v>1535.0</v>
      </c>
      <c r="F531" s="61"/>
      <c r="G531" s="96">
        <f t="shared" si="32"/>
        <v>0</v>
      </c>
      <c r="H531" s="19"/>
    </row>
    <row r="532">
      <c r="B532" s="57" t="s">
        <v>3632</v>
      </c>
      <c r="C532" s="58" t="s">
        <v>3633</v>
      </c>
      <c r="D532" s="59" t="s">
        <v>100</v>
      </c>
      <c r="E532" s="60">
        <v>9.0</v>
      </c>
      <c r="F532" s="61"/>
      <c r="G532" s="96">
        <f t="shared" si="32"/>
        <v>0</v>
      </c>
      <c r="H532" s="19"/>
    </row>
    <row r="533">
      <c r="B533" s="46" t="s">
        <v>3634</v>
      </c>
      <c r="C533" s="47" t="s">
        <v>3635</v>
      </c>
      <c r="D533" s="48"/>
      <c r="E533" s="60"/>
      <c r="F533" s="60"/>
      <c r="G533" s="94">
        <f>G534</f>
        <v>0</v>
      </c>
      <c r="H533" s="19"/>
    </row>
    <row r="534">
      <c r="B534" s="57" t="s">
        <v>3636</v>
      </c>
      <c r="C534" s="58" t="s">
        <v>3637</v>
      </c>
      <c r="D534" s="59" t="s">
        <v>122</v>
      </c>
      <c r="E534" s="60">
        <v>62293.2</v>
      </c>
      <c r="F534" s="61"/>
      <c r="G534" s="96">
        <f>round(E534*F534,2)</f>
        <v>0</v>
      </c>
      <c r="H534" s="19"/>
    </row>
    <row r="535">
      <c r="B535" s="46" t="s">
        <v>3638</v>
      </c>
      <c r="C535" s="47" t="s">
        <v>2868</v>
      </c>
      <c r="D535" s="48"/>
      <c r="E535" s="60"/>
      <c r="F535" s="60"/>
      <c r="G535" s="94">
        <f>G536+G538+G541+G543</f>
        <v>0</v>
      </c>
      <c r="H535" s="19"/>
    </row>
    <row r="536">
      <c r="B536" s="52" t="s">
        <v>3639</v>
      </c>
      <c r="C536" s="53" t="s">
        <v>3640</v>
      </c>
      <c r="D536" s="54"/>
      <c r="E536" s="60"/>
      <c r="F536" s="60"/>
      <c r="G536" s="95">
        <f>G537</f>
        <v>0</v>
      </c>
      <c r="H536" s="19"/>
    </row>
    <row r="537">
      <c r="B537" s="57" t="s">
        <v>3641</v>
      </c>
      <c r="C537" s="58" t="s">
        <v>3642</v>
      </c>
      <c r="D537" s="59" t="s">
        <v>122</v>
      </c>
      <c r="E537" s="60">
        <v>141.6</v>
      </c>
      <c r="F537" s="61"/>
      <c r="G537" s="96">
        <f>round(E537*F537,2)</f>
        <v>0</v>
      </c>
      <c r="H537" s="19"/>
    </row>
    <row r="538">
      <c r="B538" s="52" t="s">
        <v>3643</v>
      </c>
      <c r="C538" s="53" t="s">
        <v>3644</v>
      </c>
      <c r="D538" s="54"/>
      <c r="E538" s="60"/>
      <c r="F538" s="60"/>
      <c r="G538" s="95">
        <f>SUM(G539:G540)</f>
        <v>0</v>
      </c>
      <c r="H538" s="19"/>
    </row>
    <row r="539">
      <c r="B539" s="57" t="s">
        <v>3645</v>
      </c>
      <c r="C539" s="58" t="s">
        <v>3646</v>
      </c>
      <c r="D539" s="59" t="s">
        <v>122</v>
      </c>
      <c r="E539" s="60">
        <v>311.47</v>
      </c>
      <c r="F539" s="61"/>
      <c r="G539" s="96">
        <f t="shared" ref="G539:G540" si="33">round(E539*F539,2)</f>
        <v>0</v>
      </c>
      <c r="H539" s="19"/>
    </row>
    <row r="540">
      <c r="B540" s="57" t="s">
        <v>3647</v>
      </c>
      <c r="C540" s="58" t="s">
        <v>3648</v>
      </c>
      <c r="D540" s="59" t="s">
        <v>122</v>
      </c>
      <c r="E540" s="60">
        <v>62.64</v>
      </c>
      <c r="F540" s="61"/>
      <c r="G540" s="96">
        <f t="shared" si="33"/>
        <v>0</v>
      </c>
      <c r="H540" s="19"/>
    </row>
    <row r="541">
      <c r="B541" s="52" t="s">
        <v>3649</v>
      </c>
      <c r="C541" s="53" t="s">
        <v>3650</v>
      </c>
      <c r="D541" s="54"/>
      <c r="E541" s="60"/>
      <c r="F541" s="60"/>
      <c r="G541" s="95">
        <f>G542</f>
        <v>0</v>
      </c>
      <c r="H541" s="19"/>
    </row>
    <row r="542">
      <c r="B542" s="57" t="s">
        <v>3651</v>
      </c>
      <c r="C542" s="58" t="s">
        <v>3652</v>
      </c>
      <c r="D542" s="59" t="s">
        <v>122</v>
      </c>
      <c r="E542" s="60">
        <v>988.85</v>
      </c>
      <c r="F542" s="61"/>
      <c r="G542" s="96">
        <f>round(E542*F542,2)</f>
        <v>0</v>
      </c>
      <c r="H542" s="19"/>
    </row>
    <row r="543">
      <c r="B543" s="52" t="s">
        <v>3653</v>
      </c>
      <c r="C543" s="53" t="s">
        <v>3654</v>
      </c>
      <c r="D543" s="54"/>
      <c r="E543" s="60"/>
      <c r="F543" s="60"/>
      <c r="G543" s="95">
        <f>SUM(G544:G550)</f>
        <v>0</v>
      </c>
      <c r="H543" s="19"/>
    </row>
    <row r="544">
      <c r="B544" s="57" t="s">
        <v>3655</v>
      </c>
      <c r="C544" s="58" t="s">
        <v>3656</v>
      </c>
      <c r="D544" s="59" t="s">
        <v>122</v>
      </c>
      <c r="E544" s="60">
        <v>1684.92</v>
      </c>
      <c r="F544" s="61"/>
      <c r="G544" s="96">
        <f t="shared" ref="G544:G550" si="34">round(E544*F544,2)</f>
        <v>0</v>
      </c>
      <c r="H544" s="19"/>
    </row>
    <row r="545">
      <c r="B545" s="57" t="s">
        <v>3657</v>
      </c>
      <c r="C545" s="58" t="s">
        <v>3658</v>
      </c>
      <c r="D545" s="59" t="s">
        <v>122</v>
      </c>
      <c r="E545" s="60">
        <v>161.34</v>
      </c>
      <c r="F545" s="61"/>
      <c r="G545" s="96">
        <f t="shared" si="34"/>
        <v>0</v>
      </c>
      <c r="H545" s="19"/>
    </row>
    <row r="546">
      <c r="B546" s="57" t="s">
        <v>3659</v>
      </c>
      <c r="C546" s="58" t="s">
        <v>3660</v>
      </c>
      <c r="D546" s="59" t="s">
        <v>122</v>
      </c>
      <c r="E546" s="60">
        <v>74.59</v>
      </c>
      <c r="F546" s="61"/>
      <c r="G546" s="96">
        <f t="shared" si="34"/>
        <v>0</v>
      </c>
      <c r="H546" s="19"/>
    </row>
    <row r="547">
      <c r="B547" s="57" t="s">
        <v>3661</v>
      </c>
      <c r="C547" s="58" t="s">
        <v>3662</v>
      </c>
      <c r="D547" s="59" t="s">
        <v>122</v>
      </c>
      <c r="E547" s="60">
        <v>200.24</v>
      </c>
      <c r="F547" s="61"/>
      <c r="G547" s="96">
        <f t="shared" si="34"/>
        <v>0</v>
      </c>
      <c r="H547" s="19"/>
    </row>
    <row r="548">
      <c r="B548" s="57" t="s">
        <v>3663</v>
      </c>
      <c r="C548" s="58" t="s">
        <v>3664</v>
      </c>
      <c r="D548" s="59" t="s">
        <v>100</v>
      </c>
      <c r="E548" s="60">
        <v>1125.0</v>
      </c>
      <c r="F548" s="61"/>
      <c r="G548" s="96">
        <f t="shared" si="34"/>
        <v>0</v>
      </c>
      <c r="H548" s="19"/>
    </row>
    <row r="549">
      <c r="B549" s="57" t="s">
        <v>3665</v>
      </c>
      <c r="C549" s="58" t="s">
        <v>3666</v>
      </c>
      <c r="D549" s="59" t="s">
        <v>100</v>
      </c>
      <c r="E549" s="60">
        <v>109.0</v>
      </c>
      <c r="F549" s="61"/>
      <c r="G549" s="96">
        <f t="shared" si="34"/>
        <v>0</v>
      </c>
      <c r="H549" s="19"/>
    </row>
    <row r="550">
      <c r="B550" s="57" t="s">
        <v>3667</v>
      </c>
      <c r="C550" s="58" t="s">
        <v>3668</v>
      </c>
      <c r="D550" s="59" t="s">
        <v>100</v>
      </c>
      <c r="E550" s="60">
        <v>51.0</v>
      </c>
      <c r="F550" s="61"/>
      <c r="G550" s="96">
        <f t="shared" si="34"/>
        <v>0</v>
      </c>
      <c r="H550" s="19"/>
    </row>
    <row r="551">
      <c r="B551" s="46" t="s">
        <v>3669</v>
      </c>
      <c r="C551" s="47" t="s">
        <v>3670</v>
      </c>
      <c r="D551" s="48"/>
      <c r="E551" s="60"/>
      <c r="F551" s="60"/>
      <c r="G551" s="94">
        <f>SUM(G552:G558)</f>
        <v>0</v>
      </c>
      <c r="H551" s="19"/>
    </row>
    <row r="552">
      <c r="B552" s="57" t="s">
        <v>3671</v>
      </c>
      <c r="C552" s="58" t="s">
        <v>3672</v>
      </c>
      <c r="D552" s="59" t="s">
        <v>1615</v>
      </c>
      <c r="E552" s="60">
        <v>451.0</v>
      </c>
      <c r="F552" s="61"/>
      <c r="G552" s="96">
        <f t="shared" ref="G552:G558" si="35">round(E552*F552,2)</f>
        <v>0</v>
      </c>
      <c r="H552" s="19"/>
    </row>
    <row r="553">
      <c r="B553" s="57" t="s">
        <v>3673</v>
      </c>
      <c r="C553" s="58" t="s">
        <v>3674</v>
      </c>
      <c r="D553" s="59" t="s">
        <v>1615</v>
      </c>
      <c r="E553" s="60">
        <v>32.0</v>
      </c>
      <c r="F553" s="61"/>
      <c r="G553" s="96">
        <f t="shared" si="35"/>
        <v>0</v>
      </c>
      <c r="H553" s="19"/>
    </row>
    <row r="554">
      <c r="B554" s="57" t="s">
        <v>3675</v>
      </c>
      <c r="C554" s="58" t="s">
        <v>3676</v>
      </c>
      <c r="D554" s="59" t="s">
        <v>1615</v>
      </c>
      <c r="E554" s="60">
        <v>209.0</v>
      </c>
      <c r="F554" s="61"/>
      <c r="G554" s="96">
        <f t="shared" si="35"/>
        <v>0</v>
      </c>
      <c r="H554" s="19"/>
    </row>
    <row r="555">
      <c r="B555" s="57" t="s">
        <v>3677</v>
      </c>
      <c r="C555" s="58" t="s">
        <v>3678</v>
      </c>
      <c r="D555" s="59" t="s">
        <v>1615</v>
      </c>
      <c r="E555" s="60">
        <v>158.0</v>
      </c>
      <c r="F555" s="61"/>
      <c r="G555" s="96">
        <f t="shared" si="35"/>
        <v>0</v>
      </c>
      <c r="H555" s="19"/>
    </row>
    <row r="556">
      <c r="B556" s="57" t="s">
        <v>3679</v>
      </c>
      <c r="C556" s="58" t="s">
        <v>3680</v>
      </c>
      <c r="D556" s="59" t="s">
        <v>1615</v>
      </c>
      <c r="E556" s="60">
        <v>43.0</v>
      </c>
      <c r="F556" s="61"/>
      <c r="G556" s="96">
        <f t="shared" si="35"/>
        <v>0</v>
      </c>
      <c r="H556" s="19"/>
    </row>
    <row r="557">
      <c r="B557" s="57" t="s">
        <v>3681</v>
      </c>
      <c r="C557" s="58" t="s">
        <v>3682</v>
      </c>
      <c r="D557" s="59" t="s">
        <v>1615</v>
      </c>
      <c r="E557" s="60">
        <v>8.0</v>
      </c>
      <c r="F557" s="61"/>
      <c r="G557" s="96">
        <f t="shared" si="35"/>
        <v>0</v>
      </c>
      <c r="H557" s="19"/>
    </row>
    <row r="558">
      <c r="B558" s="57" t="s">
        <v>3683</v>
      </c>
      <c r="C558" s="58" t="s">
        <v>3684</v>
      </c>
      <c r="D558" s="59" t="s">
        <v>100</v>
      </c>
      <c r="E558" s="60">
        <v>488.0</v>
      </c>
      <c r="F558" s="61"/>
      <c r="G558" s="96">
        <f t="shared" si="35"/>
        <v>0</v>
      </c>
      <c r="H558" s="19"/>
    </row>
    <row r="559">
      <c r="B559" s="46" t="s">
        <v>3685</v>
      </c>
      <c r="C559" s="47" t="s">
        <v>3686</v>
      </c>
      <c r="D559" s="48"/>
      <c r="E559" s="60"/>
      <c r="F559" s="60"/>
      <c r="G559" s="94">
        <f>SUM(G560:G563)</f>
        <v>0</v>
      </c>
      <c r="H559" s="19"/>
    </row>
    <row r="560">
      <c r="B560" s="57" t="s">
        <v>3687</v>
      </c>
      <c r="C560" s="58" t="s">
        <v>3688</v>
      </c>
      <c r="D560" s="59" t="s">
        <v>100</v>
      </c>
      <c r="E560" s="60">
        <v>695.0</v>
      </c>
      <c r="F560" s="61"/>
      <c r="G560" s="96">
        <f t="shared" ref="G560:G563" si="36">round(E560*F560,2)</f>
        <v>0</v>
      </c>
      <c r="H560" s="19"/>
    </row>
    <row r="561">
      <c r="B561" s="57" t="s">
        <v>3689</v>
      </c>
      <c r="C561" s="58" t="s">
        <v>3690</v>
      </c>
      <c r="D561" s="59" t="s">
        <v>100</v>
      </c>
      <c r="E561" s="60">
        <v>32.0</v>
      </c>
      <c r="F561" s="61"/>
      <c r="G561" s="96">
        <f t="shared" si="36"/>
        <v>0</v>
      </c>
      <c r="H561" s="19"/>
    </row>
    <row r="562">
      <c r="B562" s="57" t="s">
        <v>3691</v>
      </c>
      <c r="C562" s="58" t="s">
        <v>3692</v>
      </c>
      <c r="D562" s="59" t="s">
        <v>100</v>
      </c>
      <c r="E562" s="60">
        <v>2.0</v>
      </c>
      <c r="F562" s="61"/>
      <c r="G562" s="96">
        <f t="shared" si="36"/>
        <v>0</v>
      </c>
      <c r="H562" s="19"/>
    </row>
    <row r="563">
      <c r="B563" s="57" t="s">
        <v>3693</v>
      </c>
      <c r="C563" s="58" t="s">
        <v>3694</v>
      </c>
      <c r="D563" s="59" t="s">
        <v>100</v>
      </c>
      <c r="E563" s="60">
        <v>2.0</v>
      </c>
      <c r="F563" s="61"/>
      <c r="G563" s="96">
        <f t="shared" si="36"/>
        <v>0</v>
      </c>
      <c r="H563" s="19"/>
    </row>
    <row r="564">
      <c r="B564" s="46" t="s">
        <v>3695</v>
      </c>
      <c r="C564" s="47" t="s">
        <v>3696</v>
      </c>
      <c r="D564" s="48"/>
      <c r="E564" s="60"/>
      <c r="F564" s="60"/>
      <c r="G564" s="94">
        <f>SUM(G565:G569)</f>
        <v>0</v>
      </c>
      <c r="H564" s="19"/>
    </row>
    <row r="565">
      <c r="B565" s="57" t="s">
        <v>3697</v>
      </c>
      <c r="C565" s="58" t="s">
        <v>3698</v>
      </c>
      <c r="D565" s="59" t="s">
        <v>100</v>
      </c>
      <c r="E565" s="60">
        <v>1.0</v>
      </c>
      <c r="F565" s="61"/>
      <c r="G565" s="96">
        <f t="shared" ref="G565:G569" si="37">round(E565*F565,2)</f>
        <v>0</v>
      </c>
      <c r="H565" s="19"/>
    </row>
    <row r="566">
      <c r="B566" s="57" t="s">
        <v>3699</v>
      </c>
      <c r="C566" s="58" t="s">
        <v>3700</v>
      </c>
      <c r="D566" s="59" t="s">
        <v>100</v>
      </c>
      <c r="E566" s="60">
        <v>1.0</v>
      </c>
      <c r="F566" s="61"/>
      <c r="G566" s="96">
        <f t="shared" si="37"/>
        <v>0</v>
      </c>
      <c r="H566" s="19"/>
    </row>
    <row r="567">
      <c r="B567" s="57" t="s">
        <v>3701</v>
      </c>
      <c r="C567" s="58" t="s">
        <v>3702</v>
      </c>
      <c r="D567" s="59" t="s">
        <v>100</v>
      </c>
      <c r="E567" s="60">
        <v>7.0</v>
      </c>
      <c r="F567" s="61"/>
      <c r="G567" s="96">
        <f t="shared" si="37"/>
        <v>0</v>
      </c>
      <c r="H567" s="19"/>
    </row>
    <row r="568">
      <c r="B568" s="57" t="s">
        <v>3703</v>
      </c>
      <c r="C568" s="58" t="s">
        <v>3704</v>
      </c>
      <c r="D568" s="59" t="s">
        <v>100</v>
      </c>
      <c r="E568" s="60">
        <v>1.0</v>
      </c>
      <c r="F568" s="61"/>
      <c r="G568" s="96">
        <f t="shared" si="37"/>
        <v>0</v>
      </c>
      <c r="H568" s="19"/>
    </row>
    <row r="569">
      <c r="B569" s="57" t="s">
        <v>3705</v>
      </c>
      <c r="C569" s="58" t="s">
        <v>3706</v>
      </c>
      <c r="D569" s="59" t="s">
        <v>100</v>
      </c>
      <c r="E569" s="60">
        <v>2.0</v>
      </c>
      <c r="F569" s="61"/>
      <c r="G569" s="96">
        <f t="shared" si="37"/>
        <v>0</v>
      </c>
      <c r="H569" s="19"/>
    </row>
    <row r="570">
      <c r="B570" s="46" t="s">
        <v>3707</v>
      </c>
      <c r="C570" s="47" t="s">
        <v>3708</v>
      </c>
      <c r="D570" s="48"/>
      <c r="E570" s="60"/>
      <c r="F570" s="60"/>
      <c r="G570" s="94">
        <f>G571+G574</f>
        <v>0</v>
      </c>
      <c r="H570" s="19"/>
    </row>
    <row r="571">
      <c r="B571" s="52" t="s">
        <v>3709</v>
      </c>
      <c r="C571" s="53" t="s">
        <v>3710</v>
      </c>
      <c r="D571" s="54"/>
      <c r="E571" s="60"/>
      <c r="F571" s="60"/>
      <c r="G571" s="95">
        <f>SUM(G572:G573)</f>
        <v>0</v>
      </c>
      <c r="H571" s="19"/>
    </row>
    <row r="572">
      <c r="B572" s="57" t="s">
        <v>3711</v>
      </c>
      <c r="C572" s="58" t="s">
        <v>3712</v>
      </c>
      <c r="D572" s="59" t="s">
        <v>100</v>
      </c>
      <c r="E572" s="60">
        <v>20.0</v>
      </c>
      <c r="F572" s="61"/>
      <c r="G572" s="96">
        <f t="shared" ref="G572:G573" si="38">round(E572*F572,2)</f>
        <v>0</v>
      </c>
      <c r="H572" s="19"/>
    </row>
    <row r="573">
      <c r="B573" s="57" t="s">
        <v>3713</v>
      </c>
      <c r="C573" s="58" t="s">
        <v>3714</v>
      </c>
      <c r="D573" s="59" t="s">
        <v>100</v>
      </c>
      <c r="E573" s="60">
        <v>20.0</v>
      </c>
      <c r="F573" s="61"/>
      <c r="G573" s="96">
        <f t="shared" si="38"/>
        <v>0</v>
      </c>
      <c r="H573" s="19"/>
    </row>
    <row r="574">
      <c r="B574" s="52" t="s">
        <v>3715</v>
      </c>
      <c r="C574" s="53" t="s">
        <v>3716</v>
      </c>
      <c r="D574" s="54"/>
      <c r="E574" s="60"/>
      <c r="F574" s="60"/>
      <c r="G574" s="95">
        <f>SUM(G575:G586)</f>
        <v>0</v>
      </c>
      <c r="H574" s="19"/>
    </row>
    <row r="575">
      <c r="B575" s="57" t="s">
        <v>3717</v>
      </c>
      <c r="C575" s="58" t="s">
        <v>3718</v>
      </c>
      <c r="D575" s="59" t="s">
        <v>100</v>
      </c>
      <c r="E575" s="60">
        <v>50.0</v>
      </c>
      <c r="F575" s="61"/>
      <c r="G575" s="96">
        <f t="shared" ref="G575:G586" si="39">round(E575*F575,2)</f>
        <v>0</v>
      </c>
      <c r="H575" s="19"/>
    </row>
    <row r="576">
      <c r="B576" s="57" t="s">
        <v>3719</v>
      </c>
      <c r="C576" s="58" t="s">
        <v>3720</v>
      </c>
      <c r="D576" s="59" t="s">
        <v>100</v>
      </c>
      <c r="E576" s="60">
        <v>22.0</v>
      </c>
      <c r="F576" s="61"/>
      <c r="G576" s="96">
        <f t="shared" si="39"/>
        <v>0</v>
      </c>
      <c r="H576" s="19"/>
    </row>
    <row r="577">
      <c r="B577" s="57" t="s">
        <v>3721</v>
      </c>
      <c r="C577" s="58" t="s">
        <v>3722</v>
      </c>
      <c r="D577" s="59" t="s">
        <v>100</v>
      </c>
      <c r="E577" s="60">
        <v>4.0</v>
      </c>
      <c r="F577" s="61"/>
      <c r="G577" s="96">
        <f t="shared" si="39"/>
        <v>0</v>
      </c>
      <c r="H577" s="19"/>
    </row>
    <row r="578">
      <c r="B578" s="57" t="s">
        <v>3723</v>
      </c>
      <c r="C578" s="58" t="s">
        <v>3724</v>
      </c>
      <c r="D578" s="59" t="s">
        <v>100</v>
      </c>
      <c r="E578" s="60">
        <v>36.0</v>
      </c>
      <c r="F578" s="61"/>
      <c r="G578" s="96">
        <f t="shared" si="39"/>
        <v>0</v>
      </c>
      <c r="H578" s="19"/>
    </row>
    <row r="579">
      <c r="B579" s="57" t="s">
        <v>3725</v>
      </c>
      <c r="C579" s="58" t="s">
        <v>3726</v>
      </c>
      <c r="D579" s="59" t="s">
        <v>100</v>
      </c>
      <c r="E579" s="60">
        <v>22.0</v>
      </c>
      <c r="F579" s="61"/>
      <c r="G579" s="96">
        <f t="shared" si="39"/>
        <v>0</v>
      </c>
      <c r="H579" s="19"/>
    </row>
    <row r="580">
      <c r="B580" s="57" t="s">
        <v>3727</v>
      </c>
      <c r="C580" s="58" t="s">
        <v>3728</v>
      </c>
      <c r="D580" s="59" t="s">
        <v>100</v>
      </c>
      <c r="E580" s="60">
        <v>40.0</v>
      </c>
      <c r="F580" s="61"/>
      <c r="G580" s="96">
        <f t="shared" si="39"/>
        <v>0</v>
      </c>
      <c r="H580" s="19"/>
    </row>
    <row r="581">
      <c r="B581" s="57" t="s">
        <v>3729</v>
      </c>
      <c r="C581" s="58" t="s">
        <v>3730</v>
      </c>
      <c r="D581" s="59" t="s">
        <v>100</v>
      </c>
      <c r="E581" s="60">
        <v>52.0</v>
      </c>
      <c r="F581" s="61"/>
      <c r="G581" s="96">
        <f t="shared" si="39"/>
        <v>0</v>
      </c>
      <c r="H581" s="19"/>
    </row>
    <row r="582">
      <c r="B582" s="57" t="s">
        <v>3731</v>
      </c>
      <c r="C582" s="58" t="s">
        <v>3732</v>
      </c>
      <c r="D582" s="59" t="s">
        <v>100</v>
      </c>
      <c r="E582" s="60">
        <v>1110.0</v>
      </c>
      <c r="F582" s="61"/>
      <c r="G582" s="96">
        <f t="shared" si="39"/>
        <v>0</v>
      </c>
      <c r="H582" s="19"/>
    </row>
    <row r="583">
      <c r="B583" s="57" t="s">
        <v>3733</v>
      </c>
      <c r="C583" s="58" t="s">
        <v>3734</v>
      </c>
      <c r="D583" s="59" t="s">
        <v>100</v>
      </c>
      <c r="E583" s="60">
        <v>1110.0</v>
      </c>
      <c r="F583" s="61"/>
      <c r="G583" s="96">
        <f t="shared" si="39"/>
        <v>0</v>
      </c>
      <c r="H583" s="19"/>
    </row>
    <row r="584">
      <c r="B584" s="57" t="s">
        <v>3735</v>
      </c>
      <c r="C584" s="58" t="s">
        <v>3736</v>
      </c>
      <c r="D584" s="59" t="s">
        <v>100</v>
      </c>
      <c r="E584" s="60">
        <v>50.0</v>
      </c>
      <c r="F584" s="61"/>
      <c r="G584" s="96">
        <f t="shared" si="39"/>
        <v>0</v>
      </c>
      <c r="H584" s="19"/>
    </row>
    <row r="585">
      <c r="B585" s="57" t="s">
        <v>3737</v>
      </c>
      <c r="C585" s="58" t="s">
        <v>3738</v>
      </c>
      <c r="D585" s="59" t="s">
        <v>100</v>
      </c>
      <c r="E585" s="60">
        <v>25.0</v>
      </c>
      <c r="F585" s="61"/>
      <c r="G585" s="96">
        <f t="shared" si="39"/>
        <v>0</v>
      </c>
      <c r="H585" s="19"/>
    </row>
    <row r="586">
      <c r="B586" s="57" t="s">
        <v>3739</v>
      </c>
      <c r="C586" s="58" t="s">
        <v>3740</v>
      </c>
      <c r="D586" s="59" t="s">
        <v>100</v>
      </c>
      <c r="E586" s="60">
        <v>10.0</v>
      </c>
      <c r="F586" s="61"/>
      <c r="G586" s="96">
        <f t="shared" si="39"/>
        <v>0</v>
      </c>
      <c r="H586" s="19"/>
    </row>
    <row r="587">
      <c r="B587" s="46" t="s">
        <v>3741</v>
      </c>
      <c r="C587" s="47" t="s">
        <v>3742</v>
      </c>
      <c r="D587" s="48"/>
      <c r="E587" s="60"/>
      <c r="F587" s="60"/>
      <c r="G587" s="94">
        <f>SUM(G588:G591)</f>
        <v>0</v>
      </c>
      <c r="H587" s="19"/>
    </row>
    <row r="588">
      <c r="B588" s="57" t="s">
        <v>3743</v>
      </c>
      <c r="C588" s="58" t="s">
        <v>3744</v>
      </c>
      <c r="D588" s="59" t="s">
        <v>100</v>
      </c>
      <c r="E588" s="60">
        <v>9.0</v>
      </c>
      <c r="F588" s="61"/>
      <c r="G588" s="96">
        <f t="shared" ref="G588:G591" si="40">round(E588*F588,2)</f>
        <v>0</v>
      </c>
      <c r="H588" s="19"/>
    </row>
    <row r="589">
      <c r="B589" s="57" t="s">
        <v>3745</v>
      </c>
      <c r="C589" s="58" t="s">
        <v>3746</v>
      </c>
      <c r="D589" s="59" t="s">
        <v>100</v>
      </c>
      <c r="E589" s="60">
        <v>1.0</v>
      </c>
      <c r="F589" s="61"/>
      <c r="G589" s="96">
        <f t="shared" si="40"/>
        <v>0</v>
      </c>
      <c r="H589" s="19"/>
    </row>
    <row r="590">
      <c r="B590" s="57" t="s">
        <v>3747</v>
      </c>
      <c r="C590" s="58" t="s">
        <v>3748</v>
      </c>
      <c r="D590" s="59" t="s">
        <v>122</v>
      </c>
      <c r="E590" s="60">
        <v>30.0</v>
      </c>
      <c r="F590" s="61"/>
      <c r="G590" s="96">
        <f t="shared" si="40"/>
        <v>0</v>
      </c>
      <c r="H590" s="19"/>
    </row>
    <row r="591">
      <c r="B591" s="57" t="s">
        <v>3749</v>
      </c>
      <c r="C591" s="58" t="s">
        <v>3750</v>
      </c>
      <c r="D591" s="59" t="s">
        <v>146</v>
      </c>
      <c r="E591" s="60">
        <v>1.0</v>
      </c>
      <c r="F591" s="61"/>
      <c r="G591" s="96">
        <f t="shared" si="40"/>
        <v>0</v>
      </c>
      <c r="H591" s="19"/>
    </row>
    <row r="592">
      <c r="B592" s="40" t="s">
        <v>3751</v>
      </c>
      <c r="C592" s="41" t="s">
        <v>3752</v>
      </c>
      <c r="D592" s="42"/>
      <c r="E592" s="60"/>
      <c r="F592" s="60"/>
      <c r="G592" s="93">
        <f>SUM(G593:G601)</f>
        <v>0</v>
      </c>
      <c r="H592" s="19"/>
    </row>
    <row r="593">
      <c r="B593" s="57" t="s">
        <v>3753</v>
      </c>
      <c r="C593" s="58" t="s">
        <v>3754</v>
      </c>
      <c r="D593" s="59" t="s">
        <v>100</v>
      </c>
      <c r="E593" s="60">
        <v>10.0</v>
      </c>
      <c r="F593" s="61"/>
      <c r="G593" s="96">
        <f t="shared" ref="G593:G601" si="41">round(E593*F593,2)</f>
        <v>0</v>
      </c>
      <c r="H593" s="19"/>
    </row>
    <row r="594">
      <c r="B594" s="57" t="s">
        <v>3755</v>
      </c>
      <c r="C594" s="58" t="s">
        <v>3756</v>
      </c>
      <c r="D594" s="59" t="s">
        <v>100</v>
      </c>
      <c r="E594" s="60">
        <v>143.0</v>
      </c>
      <c r="F594" s="61"/>
      <c r="G594" s="96">
        <f t="shared" si="41"/>
        <v>0</v>
      </c>
      <c r="H594" s="19"/>
    </row>
    <row r="595">
      <c r="B595" s="57" t="s">
        <v>3757</v>
      </c>
      <c r="C595" s="58" t="s">
        <v>3758</v>
      </c>
      <c r="D595" s="59" t="s">
        <v>100</v>
      </c>
      <c r="E595" s="60">
        <v>33.0</v>
      </c>
      <c r="F595" s="61"/>
      <c r="G595" s="96">
        <f t="shared" si="41"/>
        <v>0</v>
      </c>
      <c r="H595" s="19"/>
    </row>
    <row r="596">
      <c r="B596" s="57" t="s">
        <v>3759</v>
      </c>
      <c r="C596" s="58" t="s">
        <v>3760</v>
      </c>
      <c r="D596" s="59" t="s">
        <v>100</v>
      </c>
      <c r="E596" s="60">
        <v>1.0</v>
      </c>
      <c r="F596" s="61"/>
      <c r="G596" s="96">
        <f t="shared" si="41"/>
        <v>0</v>
      </c>
      <c r="H596" s="19"/>
    </row>
    <row r="597">
      <c r="B597" s="57" t="s">
        <v>3761</v>
      </c>
      <c r="C597" s="58" t="s">
        <v>3762</v>
      </c>
      <c r="D597" s="59" t="s">
        <v>100</v>
      </c>
      <c r="E597" s="60">
        <v>1.0</v>
      </c>
      <c r="F597" s="61"/>
      <c r="G597" s="96">
        <f t="shared" si="41"/>
        <v>0</v>
      </c>
      <c r="H597" s="19"/>
    </row>
    <row r="598">
      <c r="B598" s="57" t="s">
        <v>3763</v>
      </c>
      <c r="C598" s="58" t="s">
        <v>3764</v>
      </c>
      <c r="D598" s="59" t="s">
        <v>100</v>
      </c>
      <c r="E598" s="60">
        <v>1.0</v>
      </c>
      <c r="F598" s="61"/>
      <c r="G598" s="96">
        <f t="shared" si="41"/>
        <v>0</v>
      </c>
      <c r="H598" s="19"/>
    </row>
    <row r="599">
      <c r="B599" s="57" t="s">
        <v>3765</v>
      </c>
      <c r="C599" s="58" t="s">
        <v>3766</v>
      </c>
      <c r="D599" s="59" t="s">
        <v>100</v>
      </c>
      <c r="E599" s="60">
        <v>1.0</v>
      </c>
      <c r="F599" s="61"/>
      <c r="G599" s="96">
        <f t="shared" si="41"/>
        <v>0</v>
      </c>
      <c r="H599" s="19"/>
    </row>
    <row r="600">
      <c r="B600" s="57" t="s">
        <v>3767</v>
      </c>
      <c r="C600" s="58" t="s">
        <v>3768</v>
      </c>
      <c r="D600" s="59" t="s">
        <v>146</v>
      </c>
      <c r="E600" s="60">
        <v>1.0</v>
      </c>
      <c r="F600" s="61"/>
      <c r="G600" s="96">
        <f t="shared" si="41"/>
        <v>0</v>
      </c>
      <c r="H600" s="19"/>
    </row>
    <row r="601">
      <c r="B601" s="57" t="s">
        <v>3769</v>
      </c>
      <c r="C601" s="58" t="s">
        <v>3770</v>
      </c>
      <c r="D601" s="59" t="s">
        <v>146</v>
      </c>
      <c r="E601" s="60">
        <v>1.0</v>
      </c>
      <c r="F601" s="61"/>
      <c r="G601" s="96">
        <f t="shared" si="41"/>
        <v>0</v>
      </c>
      <c r="H601" s="19"/>
    </row>
    <row r="602">
      <c r="B602" s="40" t="s">
        <v>3771</v>
      </c>
      <c r="C602" s="41" t="s">
        <v>3772</v>
      </c>
      <c r="D602" s="42"/>
      <c r="E602" s="60"/>
      <c r="F602" s="60"/>
      <c r="G602" s="93">
        <f>G603</f>
        <v>0</v>
      </c>
      <c r="H602" s="19"/>
    </row>
    <row r="603">
      <c r="B603" s="46" t="s">
        <v>3773</v>
      </c>
      <c r="C603" s="47" t="s">
        <v>3774</v>
      </c>
      <c r="D603" s="48"/>
      <c r="E603" s="60"/>
      <c r="F603" s="60"/>
      <c r="G603" s="94">
        <f>SUM(G604:G607)</f>
        <v>0</v>
      </c>
      <c r="H603" s="19"/>
    </row>
    <row r="604">
      <c r="B604" s="57" t="s">
        <v>3775</v>
      </c>
      <c r="C604" s="58" t="s">
        <v>3776</v>
      </c>
      <c r="D604" s="59" t="s">
        <v>100</v>
      </c>
      <c r="E604" s="60">
        <v>8.0</v>
      </c>
      <c r="F604" s="61"/>
      <c r="G604" s="96">
        <f t="shared" ref="G604:G607" si="42">round(E604*F604,2)</f>
        <v>0</v>
      </c>
      <c r="H604" s="19"/>
    </row>
    <row r="605">
      <c r="B605" s="57" t="s">
        <v>3777</v>
      </c>
      <c r="C605" s="58" t="s">
        <v>3778</v>
      </c>
      <c r="D605" s="59" t="s">
        <v>100</v>
      </c>
      <c r="E605" s="60">
        <v>125.0</v>
      </c>
      <c r="F605" s="61"/>
      <c r="G605" s="96">
        <f t="shared" si="42"/>
        <v>0</v>
      </c>
      <c r="H605" s="19"/>
    </row>
    <row r="606">
      <c r="B606" s="57" t="s">
        <v>3779</v>
      </c>
      <c r="C606" s="58" t="s">
        <v>3780</v>
      </c>
      <c r="D606" s="59" t="s">
        <v>100</v>
      </c>
      <c r="E606" s="60">
        <v>1.0</v>
      </c>
      <c r="F606" s="61"/>
      <c r="G606" s="96">
        <f t="shared" si="42"/>
        <v>0</v>
      </c>
      <c r="H606" s="19"/>
    </row>
    <row r="607">
      <c r="B607" s="57" t="s">
        <v>3781</v>
      </c>
      <c r="C607" s="58" t="s">
        <v>3782</v>
      </c>
      <c r="D607" s="59" t="s">
        <v>146</v>
      </c>
      <c r="E607" s="60">
        <v>1.0</v>
      </c>
      <c r="F607" s="61"/>
      <c r="G607" s="96">
        <f t="shared" si="42"/>
        <v>0</v>
      </c>
      <c r="H607" s="19"/>
    </row>
    <row r="608">
      <c r="B608" s="40" t="s">
        <v>3783</v>
      </c>
      <c r="C608" s="41" t="s">
        <v>3784</v>
      </c>
      <c r="D608" s="42"/>
      <c r="E608" s="60"/>
      <c r="F608" s="60"/>
      <c r="G608" s="93">
        <f>G609+G612+G614</f>
        <v>0</v>
      </c>
      <c r="H608" s="19"/>
    </row>
    <row r="609">
      <c r="B609" s="46" t="s">
        <v>3785</v>
      </c>
      <c r="C609" s="47" t="s">
        <v>3786</v>
      </c>
      <c r="D609" s="48"/>
      <c r="E609" s="60"/>
      <c r="F609" s="60"/>
      <c r="G609" s="94">
        <f>SUM(G610:G611)</f>
        <v>0</v>
      </c>
      <c r="H609" s="19"/>
    </row>
    <row r="610">
      <c r="B610" s="57" t="s">
        <v>3787</v>
      </c>
      <c r="C610" s="58" t="s">
        <v>3788</v>
      </c>
      <c r="D610" s="59" t="s">
        <v>122</v>
      </c>
      <c r="E610" s="60">
        <v>317.57</v>
      </c>
      <c r="F610" s="61"/>
      <c r="G610" s="96">
        <f t="shared" ref="G610:G611" si="43">round(E610*F610,2)</f>
        <v>0</v>
      </c>
      <c r="H610" s="19"/>
    </row>
    <row r="611">
      <c r="B611" s="57" t="s">
        <v>3789</v>
      </c>
      <c r="C611" s="58" t="s">
        <v>3790</v>
      </c>
      <c r="D611" s="59" t="s">
        <v>122</v>
      </c>
      <c r="E611" s="60">
        <v>60.0</v>
      </c>
      <c r="F611" s="61"/>
      <c r="G611" s="96">
        <f t="shared" si="43"/>
        <v>0</v>
      </c>
      <c r="H611" s="19"/>
    </row>
    <row r="612">
      <c r="B612" s="46" t="s">
        <v>3791</v>
      </c>
      <c r="C612" s="47" t="s">
        <v>3792</v>
      </c>
      <c r="D612" s="48"/>
      <c r="E612" s="60"/>
      <c r="F612" s="60"/>
      <c r="G612" s="94">
        <f>G613</f>
        <v>0</v>
      </c>
      <c r="H612" s="19"/>
    </row>
    <row r="613">
      <c r="B613" s="57" t="s">
        <v>3793</v>
      </c>
      <c r="C613" s="58" t="s">
        <v>3794</v>
      </c>
      <c r="D613" s="59" t="s">
        <v>122</v>
      </c>
      <c r="E613" s="60">
        <v>247.57</v>
      </c>
      <c r="F613" s="61"/>
      <c r="G613" s="96">
        <f>round(E613*F613,2)</f>
        <v>0</v>
      </c>
      <c r="H613" s="19"/>
    </row>
    <row r="614">
      <c r="B614" s="46" t="s">
        <v>3795</v>
      </c>
      <c r="C614" s="47" t="s">
        <v>3796</v>
      </c>
      <c r="D614" s="48"/>
      <c r="E614" s="60"/>
      <c r="F614" s="60"/>
      <c r="G614" s="94">
        <f>SUM(G615:G634)</f>
        <v>0</v>
      </c>
      <c r="H614" s="19"/>
    </row>
    <row r="615">
      <c r="B615" s="57" t="s">
        <v>3797</v>
      </c>
      <c r="C615" s="58" t="s">
        <v>3798</v>
      </c>
      <c r="D615" s="59" t="s">
        <v>100</v>
      </c>
      <c r="E615" s="60">
        <v>84.0</v>
      </c>
      <c r="F615" s="61"/>
      <c r="G615" s="96">
        <f t="shared" ref="G615:G634" si="44">round(E615*F615,2)</f>
        <v>0</v>
      </c>
      <c r="H615" s="19"/>
    </row>
    <row r="616">
      <c r="B616" s="57" t="s">
        <v>3799</v>
      </c>
      <c r="C616" s="58" t="s">
        <v>3800</v>
      </c>
      <c r="D616" s="59" t="s">
        <v>100</v>
      </c>
      <c r="E616" s="60">
        <v>1.0</v>
      </c>
      <c r="F616" s="61"/>
      <c r="G616" s="96">
        <f t="shared" si="44"/>
        <v>0</v>
      </c>
      <c r="H616" s="19"/>
    </row>
    <row r="617">
      <c r="B617" s="57" t="s">
        <v>3801</v>
      </c>
      <c r="C617" s="58" t="s">
        <v>3802</v>
      </c>
      <c r="D617" s="59" t="s">
        <v>100</v>
      </c>
      <c r="E617" s="60">
        <v>6.0</v>
      </c>
      <c r="F617" s="61"/>
      <c r="G617" s="96">
        <f t="shared" si="44"/>
        <v>0</v>
      </c>
      <c r="H617" s="19"/>
    </row>
    <row r="618">
      <c r="B618" s="57" t="s">
        <v>3803</v>
      </c>
      <c r="C618" s="58" t="s">
        <v>3804</v>
      </c>
      <c r="D618" s="59" t="s">
        <v>100</v>
      </c>
      <c r="E618" s="60">
        <v>3.0</v>
      </c>
      <c r="F618" s="61"/>
      <c r="G618" s="96">
        <f t="shared" si="44"/>
        <v>0</v>
      </c>
      <c r="H618" s="19"/>
    </row>
    <row r="619">
      <c r="B619" s="57" t="s">
        <v>3805</v>
      </c>
      <c r="C619" s="58" t="s">
        <v>3806</v>
      </c>
      <c r="D619" s="59" t="s">
        <v>100</v>
      </c>
      <c r="E619" s="60">
        <v>1.0</v>
      </c>
      <c r="F619" s="61"/>
      <c r="G619" s="96">
        <f t="shared" si="44"/>
        <v>0</v>
      </c>
      <c r="H619" s="19"/>
    </row>
    <row r="620">
      <c r="B620" s="57" t="s">
        <v>3807</v>
      </c>
      <c r="C620" s="58" t="s">
        <v>3808</v>
      </c>
      <c r="D620" s="59" t="s">
        <v>100</v>
      </c>
      <c r="E620" s="60">
        <v>1.0</v>
      </c>
      <c r="F620" s="61"/>
      <c r="G620" s="96">
        <f t="shared" si="44"/>
        <v>0</v>
      </c>
      <c r="H620" s="19"/>
    </row>
    <row r="621">
      <c r="B621" s="57" t="s">
        <v>3809</v>
      </c>
      <c r="C621" s="58" t="s">
        <v>3810</v>
      </c>
      <c r="D621" s="59" t="s">
        <v>100</v>
      </c>
      <c r="E621" s="60">
        <v>1.0</v>
      </c>
      <c r="F621" s="61"/>
      <c r="G621" s="96">
        <f t="shared" si="44"/>
        <v>0</v>
      </c>
      <c r="H621" s="19"/>
    </row>
    <row r="622">
      <c r="B622" s="57" t="s">
        <v>3811</v>
      </c>
      <c r="C622" s="58" t="s">
        <v>3812</v>
      </c>
      <c r="D622" s="59" t="s">
        <v>100</v>
      </c>
      <c r="E622" s="60">
        <v>1.0</v>
      </c>
      <c r="F622" s="61"/>
      <c r="G622" s="96">
        <f t="shared" si="44"/>
        <v>0</v>
      </c>
      <c r="H622" s="19"/>
    </row>
    <row r="623">
      <c r="B623" s="57" t="s">
        <v>3813</v>
      </c>
      <c r="C623" s="58" t="s">
        <v>3814</v>
      </c>
      <c r="D623" s="59" t="s">
        <v>100</v>
      </c>
      <c r="E623" s="60">
        <v>8.0</v>
      </c>
      <c r="F623" s="61"/>
      <c r="G623" s="96">
        <f t="shared" si="44"/>
        <v>0</v>
      </c>
      <c r="H623" s="19"/>
    </row>
    <row r="624">
      <c r="B624" s="57" t="s">
        <v>3815</v>
      </c>
      <c r="C624" s="58" t="s">
        <v>3816</v>
      </c>
      <c r="D624" s="59" t="s">
        <v>100</v>
      </c>
      <c r="E624" s="60">
        <v>1.0</v>
      </c>
      <c r="F624" s="61"/>
      <c r="G624" s="96">
        <f t="shared" si="44"/>
        <v>0</v>
      </c>
      <c r="H624" s="19"/>
    </row>
    <row r="625">
      <c r="B625" s="57" t="s">
        <v>3817</v>
      </c>
      <c r="C625" s="58" t="s">
        <v>3818</v>
      </c>
      <c r="D625" s="59" t="s">
        <v>100</v>
      </c>
      <c r="E625" s="60">
        <v>1.0</v>
      </c>
      <c r="F625" s="61"/>
      <c r="G625" s="96">
        <f t="shared" si="44"/>
        <v>0</v>
      </c>
      <c r="H625" s="19"/>
    </row>
    <row r="626">
      <c r="B626" s="57" t="s">
        <v>3819</v>
      </c>
      <c r="C626" s="58" t="s">
        <v>3820</v>
      </c>
      <c r="D626" s="59" t="s">
        <v>100</v>
      </c>
      <c r="E626" s="60">
        <v>7.0</v>
      </c>
      <c r="F626" s="61"/>
      <c r="G626" s="96">
        <f t="shared" si="44"/>
        <v>0</v>
      </c>
      <c r="H626" s="19"/>
    </row>
    <row r="627">
      <c r="B627" s="57" t="s">
        <v>3821</v>
      </c>
      <c r="C627" s="58" t="s">
        <v>3822</v>
      </c>
      <c r="D627" s="59" t="s">
        <v>100</v>
      </c>
      <c r="E627" s="60">
        <v>3.0</v>
      </c>
      <c r="F627" s="61"/>
      <c r="G627" s="96">
        <f t="shared" si="44"/>
        <v>0</v>
      </c>
      <c r="H627" s="19"/>
    </row>
    <row r="628">
      <c r="B628" s="57" t="s">
        <v>3823</v>
      </c>
      <c r="C628" s="58" t="s">
        <v>3824</v>
      </c>
      <c r="D628" s="59" t="s">
        <v>100</v>
      </c>
      <c r="E628" s="60">
        <v>2.0</v>
      </c>
      <c r="F628" s="61"/>
      <c r="G628" s="96">
        <f t="shared" si="44"/>
        <v>0</v>
      </c>
      <c r="H628" s="19"/>
    </row>
    <row r="629">
      <c r="B629" s="57" t="s">
        <v>3825</v>
      </c>
      <c r="C629" s="58" t="s">
        <v>3826</v>
      </c>
      <c r="D629" s="59" t="s">
        <v>100</v>
      </c>
      <c r="E629" s="60">
        <v>85.0</v>
      </c>
      <c r="F629" s="61"/>
      <c r="G629" s="96">
        <f t="shared" si="44"/>
        <v>0</v>
      </c>
      <c r="H629" s="19"/>
    </row>
    <row r="630">
      <c r="B630" s="57" t="s">
        <v>3827</v>
      </c>
      <c r="C630" s="58" t="s">
        <v>3828</v>
      </c>
      <c r="D630" s="59" t="s">
        <v>100</v>
      </c>
      <c r="E630" s="60">
        <v>85.0</v>
      </c>
      <c r="F630" s="61"/>
      <c r="G630" s="96">
        <f t="shared" si="44"/>
        <v>0</v>
      </c>
      <c r="H630" s="19"/>
    </row>
    <row r="631">
      <c r="B631" s="57" t="s">
        <v>3829</v>
      </c>
      <c r="C631" s="58" t="s">
        <v>3830</v>
      </c>
      <c r="D631" s="59" t="s">
        <v>100</v>
      </c>
      <c r="E631" s="60">
        <v>5.0</v>
      </c>
      <c r="F631" s="61"/>
      <c r="G631" s="96">
        <f t="shared" si="44"/>
        <v>0</v>
      </c>
      <c r="H631" s="19"/>
    </row>
    <row r="632">
      <c r="B632" s="57" t="s">
        <v>3831</v>
      </c>
      <c r="C632" s="58" t="s">
        <v>3832</v>
      </c>
      <c r="D632" s="59" t="s">
        <v>100</v>
      </c>
      <c r="E632" s="60">
        <v>1.0</v>
      </c>
      <c r="F632" s="61"/>
      <c r="G632" s="96">
        <f t="shared" si="44"/>
        <v>0</v>
      </c>
      <c r="H632" s="19"/>
    </row>
    <row r="633">
      <c r="B633" s="57" t="s">
        <v>3833</v>
      </c>
      <c r="C633" s="58" t="s">
        <v>3834</v>
      </c>
      <c r="D633" s="59" t="s">
        <v>100</v>
      </c>
      <c r="E633" s="60">
        <v>1.0</v>
      </c>
      <c r="F633" s="61"/>
      <c r="G633" s="96">
        <f t="shared" si="44"/>
        <v>0</v>
      </c>
      <c r="H633" s="19"/>
    </row>
    <row r="634">
      <c r="B634" s="57" t="s">
        <v>3835</v>
      </c>
      <c r="C634" s="58" t="s">
        <v>3836</v>
      </c>
      <c r="D634" s="59" t="s">
        <v>146</v>
      </c>
      <c r="E634" s="60">
        <v>1.0</v>
      </c>
      <c r="F634" s="61"/>
      <c r="G634" s="96">
        <f t="shared" si="44"/>
        <v>0</v>
      </c>
      <c r="H634" s="19"/>
    </row>
    <row r="635">
      <c r="B635" s="40" t="s">
        <v>3837</v>
      </c>
      <c r="C635" s="41" t="s">
        <v>3838</v>
      </c>
      <c r="D635" s="42"/>
      <c r="E635" s="60"/>
      <c r="F635" s="60"/>
      <c r="G635" s="93">
        <f>SUM(G636:G639)</f>
        <v>0</v>
      </c>
      <c r="H635" s="19"/>
    </row>
    <row r="636">
      <c r="B636" s="57" t="s">
        <v>3839</v>
      </c>
      <c r="C636" s="58" t="s">
        <v>3840</v>
      </c>
      <c r="D636" s="59" t="s">
        <v>100</v>
      </c>
      <c r="E636" s="60">
        <v>2.0</v>
      </c>
      <c r="F636" s="61"/>
      <c r="G636" s="96">
        <f t="shared" ref="G636:G639" si="45">round(E636*F636,2)</f>
        <v>0</v>
      </c>
      <c r="H636" s="19"/>
    </row>
    <row r="637">
      <c r="B637" s="57" t="s">
        <v>3841</v>
      </c>
      <c r="C637" s="58" t="s">
        <v>3842</v>
      </c>
      <c r="D637" s="59" t="s">
        <v>100</v>
      </c>
      <c r="E637" s="60">
        <v>1.0</v>
      </c>
      <c r="F637" s="61"/>
      <c r="G637" s="96">
        <f t="shared" si="45"/>
        <v>0</v>
      </c>
      <c r="H637" s="19"/>
    </row>
    <row r="638">
      <c r="B638" s="57" t="s">
        <v>3843</v>
      </c>
      <c r="C638" s="58" t="s">
        <v>3844</v>
      </c>
      <c r="D638" s="59" t="s">
        <v>100</v>
      </c>
      <c r="E638" s="60">
        <v>1.0</v>
      </c>
      <c r="F638" s="61"/>
      <c r="G638" s="96">
        <f t="shared" si="45"/>
        <v>0</v>
      </c>
      <c r="H638" s="19"/>
    </row>
    <row r="639">
      <c r="B639" s="57" t="s">
        <v>3845</v>
      </c>
      <c r="C639" s="58" t="s">
        <v>3846</v>
      </c>
      <c r="D639" s="59" t="s">
        <v>146</v>
      </c>
      <c r="E639" s="60">
        <v>1.0</v>
      </c>
      <c r="F639" s="61"/>
      <c r="G639" s="96">
        <f t="shared" si="45"/>
        <v>0</v>
      </c>
      <c r="H639" s="19"/>
    </row>
    <row r="640">
      <c r="B640" s="40" t="s">
        <v>3847</v>
      </c>
      <c r="C640" s="41" t="s">
        <v>3848</v>
      </c>
      <c r="D640" s="42"/>
      <c r="E640" s="60"/>
      <c r="F640" s="60"/>
      <c r="G640" s="93">
        <f>G641</f>
        <v>0</v>
      </c>
      <c r="H640" s="19"/>
    </row>
    <row r="641">
      <c r="B641" s="46" t="s">
        <v>3849</v>
      </c>
      <c r="C641" s="47" t="s">
        <v>3850</v>
      </c>
      <c r="D641" s="48"/>
      <c r="E641" s="60"/>
      <c r="F641" s="60"/>
      <c r="G641" s="94">
        <f>G642+G648+G650</f>
        <v>0</v>
      </c>
      <c r="H641" s="19"/>
    </row>
    <row r="642">
      <c r="B642" s="52" t="s">
        <v>3851</v>
      </c>
      <c r="C642" s="53" t="s">
        <v>3852</v>
      </c>
      <c r="D642" s="54"/>
      <c r="E642" s="60"/>
      <c r="F642" s="60"/>
      <c r="G642" s="95">
        <f>SUM(G643:G647)</f>
        <v>0</v>
      </c>
      <c r="H642" s="19"/>
    </row>
    <row r="643">
      <c r="B643" s="57" t="s">
        <v>3853</v>
      </c>
      <c r="C643" s="58" t="s">
        <v>3854</v>
      </c>
      <c r="D643" s="59" t="s">
        <v>122</v>
      </c>
      <c r="E643" s="60">
        <v>94.05</v>
      </c>
      <c r="F643" s="61"/>
      <c r="G643" s="96">
        <f t="shared" ref="G643:G647" si="46">round(E643*F643,2)</f>
        <v>0</v>
      </c>
      <c r="H643" s="19"/>
    </row>
    <row r="644">
      <c r="B644" s="57" t="s">
        <v>3855</v>
      </c>
      <c r="C644" s="58" t="s">
        <v>3856</v>
      </c>
      <c r="D644" s="59" t="s">
        <v>122</v>
      </c>
      <c r="E644" s="60">
        <v>94.05</v>
      </c>
      <c r="F644" s="61"/>
      <c r="G644" s="96">
        <f t="shared" si="46"/>
        <v>0</v>
      </c>
      <c r="H644" s="19"/>
    </row>
    <row r="645">
      <c r="B645" s="57" t="s">
        <v>3857</v>
      </c>
      <c r="C645" s="58" t="s">
        <v>3858</v>
      </c>
      <c r="D645" s="59" t="s">
        <v>122</v>
      </c>
      <c r="E645" s="60">
        <v>7.0</v>
      </c>
      <c r="F645" s="61"/>
      <c r="G645" s="96">
        <f t="shared" si="46"/>
        <v>0</v>
      </c>
      <c r="H645" s="19"/>
    </row>
    <row r="646">
      <c r="B646" s="57" t="s">
        <v>3859</v>
      </c>
      <c r="C646" s="58" t="s">
        <v>3860</v>
      </c>
      <c r="D646" s="59" t="s">
        <v>122</v>
      </c>
      <c r="E646" s="60">
        <v>7.0</v>
      </c>
      <c r="F646" s="61"/>
      <c r="G646" s="96">
        <f t="shared" si="46"/>
        <v>0</v>
      </c>
      <c r="H646" s="19"/>
    </row>
    <row r="647">
      <c r="B647" s="57" t="s">
        <v>3861</v>
      </c>
      <c r="C647" s="58" t="s">
        <v>3862</v>
      </c>
      <c r="D647" s="59" t="s">
        <v>100</v>
      </c>
      <c r="E647" s="60">
        <v>7.0</v>
      </c>
      <c r="F647" s="61"/>
      <c r="G647" s="96">
        <f t="shared" si="46"/>
        <v>0</v>
      </c>
      <c r="H647" s="19"/>
    </row>
    <row r="648">
      <c r="B648" s="52" t="s">
        <v>3863</v>
      </c>
      <c r="C648" s="53" t="s">
        <v>3644</v>
      </c>
      <c r="D648" s="54"/>
      <c r="E648" s="60"/>
      <c r="F648" s="60"/>
      <c r="G648" s="95">
        <f>G649</f>
        <v>0</v>
      </c>
      <c r="H648" s="19"/>
    </row>
    <row r="649">
      <c r="B649" s="57" t="s">
        <v>3864</v>
      </c>
      <c r="C649" s="58" t="s">
        <v>3865</v>
      </c>
      <c r="D649" s="59" t="s">
        <v>122</v>
      </c>
      <c r="E649" s="60">
        <v>85.5</v>
      </c>
      <c r="F649" s="61"/>
      <c r="G649" s="96">
        <f>round(E649*F649,2)</f>
        <v>0</v>
      </c>
      <c r="H649" s="19"/>
    </row>
    <row r="650">
      <c r="B650" s="52" t="s">
        <v>3866</v>
      </c>
      <c r="C650" s="53" t="s">
        <v>3867</v>
      </c>
      <c r="D650" s="54"/>
      <c r="E650" s="60"/>
      <c r="F650" s="60"/>
      <c r="G650" s="95">
        <f>SUM(G651:G666)</f>
        <v>0</v>
      </c>
      <c r="H650" s="19"/>
    </row>
    <row r="651">
      <c r="B651" s="57" t="s">
        <v>3868</v>
      </c>
      <c r="C651" s="58" t="s">
        <v>3869</v>
      </c>
      <c r="D651" s="59" t="s">
        <v>100</v>
      </c>
      <c r="E651" s="60">
        <v>1.0</v>
      </c>
      <c r="F651" s="61"/>
      <c r="G651" s="96">
        <f t="shared" ref="G651:G666" si="47">round(E651*F651,2)</f>
        <v>0</v>
      </c>
      <c r="H651" s="19"/>
    </row>
    <row r="652">
      <c r="B652" s="57" t="s">
        <v>3870</v>
      </c>
      <c r="C652" s="58" t="s">
        <v>3871</v>
      </c>
      <c r="D652" s="59" t="s">
        <v>100</v>
      </c>
      <c r="E652" s="60">
        <v>1.0</v>
      </c>
      <c r="F652" s="61"/>
      <c r="G652" s="96">
        <f t="shared" si="47"/>
        <v>0</v>
      </c>
      <c r="H652" s="19"/>
    </row>
    <row r="653">
      <c r="B653" s="57" t="s">
        <v>3872</v>
      </c>
      <c r="C653" s="58" t="s">
        <v>3873</v>
      </c>
      <c r="D653" s="59" t="s">
        <v>100</v>
      </c>
      <c r="E653" s="60">
        <v>1.0</v>
      </c>
      <c r="F653" s="61"/>
      <c r="G653" s="96">
        <f t="shared" si="47"/>
        <v>0</v>
      </c>
      <c r="H653" s="19"/>
    </row>
    <row r="654">
      <c r="B654" s="57" t="s">
        <v>3874</v>
      </c>
      <c r="C654" s="58" t="s">
        <v>3875</v>
      </c>
      <c r="D654" s="59" t="s">
        <v>100</v>
      </c>
      <c r="E654" s="60">
        <v>1.0</v>
      </c>
      <c r="F654" s="61"/>
      <c r="G654" s="96">
        <f t="shared" si="47"/>
        <v>0</v>
      </c>
      <c r="H654" s="19"/>
    </row>
    <row r="655">
      <c r="B655" s="57" t="s">
        <v>3876</v>
      </c>
      <c r="C655" s="58" t="s">
        <v>3877</v>
      </c>
      <c r="D655" s="59" t="s">
        <v>100</v>
      </c>
      <c r="E655" s="60">
        <v>1.0</v>
      </c>
      <c r="F655" s="61"/>
      <c r="G655" s="96">
        <f t="shared" si="47"/>
        <v>0</v>
      </c>
      <c r="H655" s="19"/>
    </row>
    <row r="656">
      <c r="B656" s="57" t="s">
        <v>3878</v>
      </c>
      <c r="C656" s="58" t="s">
        <v>3879</v>
      </c>
      <c r="D656" s="59" t="s">
        <v>100</v>
      </c>
      <c r="E656" s="60">
        <v>10.0</v>
      </c>
      <c r="F656" s="61"/>
      <c r="G656" s="96">
        <f t="shared" si="47"/>
        <v>0</v>
      </c>
      <c r="H656" s="19"/>
    </row>
    <row r="657">
      <c r="B657" s="57" t="s">
        <v>3880</v>
      </c>
      <c r="C657" s="58" t="s">
        <v>3881</v>
      </c>
      <c r="D657" s="59" t="s">
        <v>100</v>
      </c>
      <c r="E657" s="60">
        <v>2.0</v>
      </c>
      <c r="F657" s="61"/>
      <c r="G657" s="96">
        <f t="shared" si="47"/>
        <v>0</v>
      </c>
      <c r="H657" s="19"/>
    </row>
    <row r="658">
      <c r="B658" s="57" t="s">
        <v>3882</v>
      </c>
      <c r="C658" s="58" t="s">
        <v>3883</v>
      </c>
      <c r="D658" s="59" t="s">
        <v>100</v>
      </c>
      <c r="E658" s="60">
        <v>1.0</v>
      </c>
      <c r="F658" s="61"/>
      <c r="G658" s="96">
        <f t="shared" si="47"/>
        <v>0</v>
      </c>
      <c r="H658" s="19"/>
    </row>
    <row r="659">
      <c r="B659" s="57" t="s">
        <v>3884</v>
      </c>
      <c r="C659" s="58" t="s">
        <v>3885</v>
      </c>
      <c r="D659" s="59" t="s">
        <v>100</v>
      </c>
      <c r="E659" s="60">
        <v>1.0</v>
      </c>
      <c r="F659" s="61"/>
      <c r="G659" s="96">
        <f t="shared" si="47"/>
        <v>0</v>
      </c>
      <c r="H659" s="19"/>
    </row>
    <row r="660">
      <c r="B660" s="57" t="s">
        <v>3886</v>
      </c>
      <c r="C660" s="58" t="s">
        <v>3887</v>
      </c>
      <c r="D660" s="59" t="s">
        <v>100</v>
      </c>
      <c r="E660" s="60">
        <v>1.0</v>
      </c>
      <c r="F660" s="61"/>
      <c r="G660" s="96">
        <f t="shared" si="47"/>
        <v>0</v>
      </c>
      <c r="H660" s="19"/>
    </row>
    <row r="661">
      <c r="B661" s="57" t="s">
        <v>3888</v>
      </c>
      <c r="C661" s="58" t="s">
        <v>3889</v>
      </c>
      <c r="D661" s="59" t="s">
        <v>100</v>
      </c>
      <c r="E661" s="60">
        <v>1.0</v>
      </c>
      <c r="F661" s="61"/>
      <c r="G661" s="96">
        <f t="shared" si="47"/>
        <v>0</v>
      </c>
      <c r="H661" s="19"/>
    </row>
    <row r="662">
      <c r="B662" s="57" t="s">
        <v>3890</v>
      </c>
      <c r="C662" s="58" t="s">
        <v>3891</v>
      </c>
      <c r="D662" s="59" t="s">
        <v>100</v>
      </c>
      <c r="E662" s="60">
        <v>1.0</v>
      </c>
      <c r="F662" s="61"/>
      <c r="G662" s="96">
        <f t="shared" si="47"/>
        <v>0</v>
      </c>
      <c r="H662" s="19"/>
    </row>
    <row r="663">
      <c r="B663" s="57" t="s">
        <v>3892</v>
      </c>
      <c r="C663" s="58" t="s">
        <v>3893</v>
      </c>
      <c r="D663" s="59" t="s">
        <v>100</v>
      </c>
      <c r="E663" s="60">
        <v>2.0</v>
      </c>
      <c r="F663" s="61"/>
      <c r="G663" s="96">
        <f t="shared" si="47"/>
        <v>0</v>
      </c>
      <c r="H663" s="19"/>
    </row>
    <row r="664">
      <c r="B664" s="57" t="s">
        <v>3894</v>
      </c>
      <c r="C664" s="58" t="s">
        <v>3895</v>
      </c>
      <c r="D664" s="59" t="s">
        <v>100</v>
      </c>
      <c r="E664" s="60">
        <v>1.0</v>
      </c>
      <c r="F664" s="61"/>
      <c r="G664" s="96">
        <f t="shared" si="47"/>
        <v>0</v>
      </c>
      <c r="H664" s="19"/>
    </row>
    <row r="665">
      <c r="B665" s="57" t="s">
        <v>3896</v>
      </c>
      <c r="C665" s="58" t="s">
        <v>3897</v>
      </c>
      <c r="D665" s="59" t="s">
        <v>100</v>
      </c>
      <c r="E665" s="60">
        <v>1.0</v>
      </c>
      <c r="F665" s="61"/>
      <c r="G665" s="96">
        <f t="shared" si="47"/>
        <v>0</v>
      </c>
      <c r="H665" s="19"/>
    </row>
    <row r="666">
      <c r="B666" s="57" t="s">
        <v>3898</v>
      </c>
      <c r="C666" s="58" t="s">
        <v>3899</v>
      </c>
      <c r="D666" s="59" t="s">
        <v>146</v>
      </c>
      <c r="E666" s="60">
        <v>1.0</v>
      </c>
      <c r="F666" s="61"/>
      <c r="G666" s="96">
        <f t="shared" si="47"/>
        <v>0</v>
      </c>
      <c r="H666" s="19"/>
    </row>
    <row r="667">
      <c r="B667" s="40" t="s">
        <v>3900</v>
      </c>
      <c r="C667" s="41" t="s">
        <v>3901</v>
      </c>
      <c r="D667" s="42"/>
      <c r="E667" s="60"/>
      <c r="F667" s="60"/>
      <c r="G667" s="93">
        <f>G668+G711+G688</f>
        <v>0</v>
      </c>
      <c r="H667" s="19"/>
    </row>
    <row r="668">
      <c r="B668" s="46" t="s">
        <v>3902</v>
      </c>
      <c r="C668" s="47" t="s">
        <v>3903</v>
      </c>
      <c r="D668" s="48"/>
      <c r="E668" s="60"/>
      <c r="F668" s="60"/>
      <c r="G668" s="94">
        <f>G669+G671+G678+G681</f>
        <v>0</v>
      </c>
      <c r="H668" s="19"/>
    </row>
    <row r="669">
      <c r="B669" s="52" t="s">
        <v>3904</v>
      </c>
      <c r="C669" s="53" t="s">
        <v>3905</v>
      </c>
      <c r="D669" s="54"/>
      <c r="E669" s="60"/>
      <c r="F669" s="60"/>
      <c r="G669" s="95">
        <f>G670</f>
        <v>0</v>
      </c>
      <c r="H669" s="19"/>
    </row>
    <row r="670">
      <c r="B670" s="57" t="s">
        <v>3906</v>
      </c>
      <c r="C670" s="58" t="s">
        <v>3907</v>
      </c>
      <c r="D670" s="59" t="s">
        <v>122</v>
      </c>
      <c r="E670" s="60">
        <v>58.3</v>
      </c>
      <c r="F670" s="61"/>
      <c r="G670" s="96">
        <f>round(E670*F670,2)</f>
        <v>0</v>
      </c>
      <c r="H670" s="19"/>
    </row>
    <row r="671">
      <c r="B671" s="52" t="s">
        <v>3908</v>
      </c>
      <c r="C671" s="53" t="s">
        <v>3909</v>
      </c>
      <c r="D671" s="54"/>
      <c r="E671" s="60"/>
      <c r="F671" s="60"/>
      <c r="G671" s="95">
        <f>G672+G674</f>
        <v>0</v>
      </c>
      <c r="H671" s="19"/>
    </row>
    <row r="672">
      <c r="B672" s="64" t="s">
        <v>3910</v>
      </c>
      <c r="C672" s="65" t="s">
        <v>3911</v>
      </c>
      <c r="D672" s="66"/>
      <c r="E672" s="60"/>
      <c r="F672" s="60"/>
      <c r="G672" s="98">
        <f>G673</f>
        <v>0</v>
      </c>
      <c r="H672" s="19"/>
    </row>
    <row r="673">
      <c r="B673" s="113" t="s">
        <v>3912</v>
      </c>
      <c r="C673" s="58" t="s">
        <v>3913</v>
      </c>
      <c r="D673" s="59" t="s">
        <v>122</v>
      </c>
      <c r="E673" s="60">
        <v>38.5</v>
      </c>
      <c r="F673" s="61"/>
      <c r="G673" s="96">
        <f>round(E673*F673,2)</f>
        <v>0</v>
      </c>
      <c r="H673" s="19"/>
    </row>
    <row r="674">
      <c r="B674" s="64" t="s">
        <v>3914</v>
      </c>
      <c r="C674" s="65" t="s">
        <v>3915</v>
      </c>
      <c r="D674" s="66"/>
      <c r="E674" s="60"/>
      <c r="F674" s="60"/>
      <c r="G674" s="98">
        <f>SUM(G675:G677)</f>
        <v>0</v>
      </c>
      <c r="H674" s="19"/>
    </row>
    <row r="675">
      <c r="B675" s="113" t="s">
        <v>3916</v>
      </c>
      <c r="C675" s="58" t="s">
        <v>3917</v>
      </c>
      <c r="D675" s="59" t="s">
        <v>122</v>
      </c>
      <c r="E675" s="60">
        <v>19.8</v>
      </c>
      <c r="F675" s="61"/>
      <c r="G675" s="96">
        <f t="shared" ref="G675:G677" si="48">round(E675*F675,2)</f>
        <v>0</v>
      </c>
      <c r="H675" s="19"/>
    </row>
    <row r="676">
      <c r="B676" s="113" t="s">
        <v>3918</v>
      </c>
      <c r="C676" s="58" t="s">
        <v>3919</v>
      </c>
      <c r="D676" s="59" t="s">
        <v>122</v>
      </c>
      <c r="E676" s="60">
        <v>1.49</v>
      </c>
      <c r="F676" s="61"/>
      <c r="G676" s="96">
        <f t="shared" si="48"/>
        <v>0</v>
      </c>
      <c r="H676" s="19"/>
    </row>
    <row r="677">
      <c r="B677" s="113" t="s">
        <v>3920</v>
      </c>
      <c r="C677" s="58" t="s">
        <v>3921</v>
      </c>
      <c r="D677" s="59" t="s">
        <v>100</v>
      </c>
      <c r="E677" s="60">
        <v>16.0</v>
      </c>
      <c r="F677" s="61"/>
      <c r="G677" s="96">
        <f t="shared" si="48"/>
        <v>0</v>
      </c>
      <c r="H677" s="19"/>
    </row>
    <row r="678">
      <c r="B678" s="52" t="s">
        <v>3922</v>
      </c>
      <c r="C678" s="53" t="s">
        <v>3923</v>
      </c>
      <c r="D678" s="54"/>
      <c r="E678" s="60"/>
      <c r="F678" s="60"/>
      <c r="G678" s="95">
        <f>SUM(G679:G680)</f>
        <v>0</v>
      </c>
      <c r="H678" s="19"/>
    </row>
    <row r="679">
      <c r="B679" s="57" t="s">
        <v>3924</v>
      </c>
      <c r="C679" s="58" t="s">
        <v>3925</v>
      </c>
      <c r="D679" s="59" t="s">
        <v>1615</v>
      </c>
      <c r="E679" s="60">
        <v>11.0</v>
      </c>
      <c r="F679" s="61"/>
      <c r="G679" s="96">
        <f t="shared" ref="G679:G680" si="49">round(E679*F679,2)</f>
        <v>0</v>
      </c>
      <c r="H679" s="19"/>
    </row>
    <row r="680">
      <c r="B680" s="57" t="s">
        <v>3926</v>
      </c>
      <c r="C680" s="58" t="s">
        <v>3927</v>
      </c>
      <c r="D680" s="59" t="s">
        <v>1615</v>
      </c>
      <c r="E680" s="60">
        <v>11.0</v>
      </c>
      <c r="F680" s="61"/>
      <c r="G680" s="96">
        <f t="shared" si="49"/>
        <v>0</v>
      </c>
      <c r="H680" s="19"/>
    </row>
    <row r="681">
      <c r="B681" s="52" t="s">
        <v>3928</v>
      </c>
      <c r="C681" s="53" t="s">
        <v>3929</v>
      </c>
      <c r="D681" s="54"/>
      <c r="E681" s="60"/>
      <c r="F681" s="60"/>
      <c r="G681" s="95">
        <f>SUM(G682:G687)</f>
        <v>0</v>
      </c>
      <c r="H681" s="19"/>
    </row>
    <row r="682">
      <c r="B682" s="57" t="s">
        <v>3930</v>
      </c>
      <c r="C682" s="58" t="s">
        <v>3931</v>
      </c>
      <c r="D682" s="59" t="s">
        <v>100</v>
      </c>
      <c r="E682" s="60">
        <v>11.0</v>
      </c>
      <c r="F682" s="61"/>
      <c r="G682" s="96">
        <f t="shared" ref="G682:G687" si="50">round(E682*F682,2)</f>
        <v>0</v>
      </c>
      <c r="H682" s="19"/>
    </row>
    <row r="683">
      <c r="B683" s="57" t="s">
        <v>3932</v>
      </c>
      <c r="C683" s="58" t="s">
        <v>3933</v>
      </c>
      <c r="D683" s="59" t="s">
        <v>100</v>
      </c>
      <c r="E683" s="60">
        <v>11.0</v>
      </c>
      <c r="F683" s="61"/>
      <c r="G683" s="96">
        <f t="shared" si="50"/>
        <v>0</v>
      </c>
      <c r="H683" s="19"/>
    </row>
    <row r="684">
      <c r="B684" s="57" t="s">
        <v>3934</v>
      </c>
      <c r="C684" s="58" t="s">
        <v>3935</v>
      </c>
      <c r="D684" s="59" t="s">
        <v>100</v>
      </c>
      <c r="E684" s="60">
        <v>11.0</v>
      </c>
      <c r="F684" s="61"/>
      <c r="G684" s="96">
        <f t="shared" si="50"/>
        <v>0</v>
      </c>
      <c r="H684" s="19"/>
    </row>
    <row r="685">
      <c r="B685" s="57" t="s">
        <v>3936</v>
      </c>
      <c r="C685" s="58" t="s">
        <v>3937</v>
      </c>
      <c r="D685" s="59" t="s">
        <v>100</v>
      </c>
      <c r="E685" s="60">
        <v>11.0</v>
      </c>
      <c r="F685" s="61"/>
      <c r="G685" s="96">
        <f t="shared" si="50"/>
        <v>0</v>
      </c>
      <c r="H685" s="19"/>
    </row>
    <row r="686">
      <c r="B686" s="57" t="s">
        <v>3938</v>
      </c>
      <c r="C686" s="58" t="s">
        <v>3939</v>
      </c>
      <c r="D686" s="59" t="s">
        <v>100</v>
      </c>
      <c r="E686" s="60">
        <v>3.0</v>
      </c>
      <c r="F686" s="61"/>
      <c r="G686" s="96">
        <f t="shared" si="50"/>
        <v>0</v>
      </c>
      <c r="H686" s="19"/>
    </row>
    <row r="687">
      <c r="B687" s="57" t="s">
        <v>3940</v>
      </c>
      <c r="C687" s="58" t="s">
        <v>3941</v>
      </c>
      <c r="D687" s="59" t="s">
        <v>146</v>
      </c>
      <c r="E687" s="60">
        <v>1.0</v>
      </c>
      <c r="F687" s="61"/>
      <c r="G687" s="96">
        <f t="shared" si="50"/>
        <v>0</v>
      </c>
      <c r="H687" s="19"/>
    </row>
    <row r="688">
      <c r="B688" s="46" t="s">
        <v>3942</v>
      </c>
      <c r="C688" s="47" t="s">
        <v>3943</v>
      </c>
      <c r="D688" s="48"/>
      <c r="E688" s="60"/>
      <c r="F688" s="60"/>
      <c r="G688" s="94">
        <f>G689+G691+G698+G703</f>
        <v>0</v>
      </c>
      <c r="H688" s="19"/>
    </row>
    <row r="689">
      <c r="B689" s="52" t="s">
        <v>3944</v>
      </c>
      <c r="C689" s="53" t="s">
        <v>3945</v>
      </c>
      <c r="D689" s="54"/>
      <c r="E689" s="60"/>
      <c r="F689" s="60"/>
      <c r="G689" s="95">
        <f>G690</f>
        <v>0</v>
      </c>
      <c r="H689" s="19"/>
    </row>
    <row r="690">
      <c r="B690" s="57" t="s">
        <v>3946</v>
      </c>
      <c r="C690" s="58" t="s">
        <v>3947</v>
      </c>
      <c r="D690" s="59" t="s">
        <v>122</v>
      </c>
      <c r="E690" s="60">
        <v>625.42</v>
      </c>
      <c r="F690" s="61"/>
      <c r="G690" s="96">
        <f>round(E690*F690,2)</f>
        <v>0</v>
      </c>
      <c r="H690" s="19"/>
    </row>
    <row r="691">
      <c r="B691" s="52" t="s">
        <v>3948</v>
      </c>
      <c r="C691" s="53" t="s">
        <v>3909</v>
      </c>
      <c r="D691" s="54"/>
      <c r="E691" s="60"/>
      <c r="F691" s="60"/>
      <c r="G691" s="95">
        <f>G692+G694</f>
        <v>0</v>
      </c>
      <c r="H691" s="19"/>
    </row>
    <row r="692">
      <c r="B692" s="64" t="s">
        <v>3949</v>
      </c>
      <c r="C692" s="65" t="s">
        <v>3911</v>
      </c>
      <c r="D692" s="66"/>
      <c r="E692" s="60"/>
      <c r="F692" s="60"/>
      <c r="G692" s="98">
        <f>G693</f>
        <v>0</v>
      </c>
      <c r="H692" s="19"/>
    </row>
    <row r="693">
      <c r="B693" s="113" t="s">
        <v>3950</v>
      </c>
      <c r="C693" s="58" t="s">
        <v>3913</v>
      </c>
      <c r="D693" s="59" t="s">
        <v>122</v>
      </c>
      <c r="E693" s="60">
        <v>100.65</v>
      </c>
      <c r="F693" s="61"/>
      <c r="G693" s="96">
        <f>round(E693*F693,2)</f>
        <v>0</v>
      </c>
      <c r="H693" s="19"/>
    </row>
    <row r="694">
      <c r="B694" s="64" t="s">
        <v>3951</v>
      </c>
      <c r="C694" s="65" t="s">
        <v>3915</v>
      </c>
      <c r="D694" s="66"/>
      <c r="E694" s="60"/>
      <c r="F694" s="60"/>
      <c r="G694" s="98">
        <f>SUM(G695:G697)</f>
        <v>0</v>
      </c>
      <c r="H694" s="19"/>
    </row>
    <row r="695">
      <c r="B695" s="113" t="s">
        <v>3952</v>
      </c>
      <c r="C695" s="58" t="s">
        <v>3917</v>
      </c>
      <c r="D695" s="59" t="s">
        <v>122</v>
      </c>
      <c r="E695" s="60">
        <v>494.99</v>
      </c>
      <c r="F695" s="61"/>
      <c r="G695" s="96">
        <f t="shared" ref="G695:G697" si="51">round(E695*F695,2)</f>
        <v>0</v>
      </c>
      <c r="H695" s="19"/>
    </row>
    <row r="696">
      <c r="B696" s="113" t="s">
        <v>3953</v>
      </c>
      <c r="C696" s="58" t="s">
        <v>3919</v>
      </c>
      <c r="D696" s="59" t="s">
        <v>122</v>
      </c>
      <c r="E696" s="60">
        <v>37.12</v>
      </c>
      <c r="F696" s="61"/>
      <c r="G696" s="96">
        <f t="shared" si="51"/>
        <v>0</v>
      </c>
      <c r="H696" s="19"/>
    </row>
    <row r="697">
      <c r="B697" s="113" t="s">
        <v>3954</v>
      </c>
      <c r="C697" s="58" t="s">
        <v>3921</v>
      </c>
      <c r="D697" s="59" t="s">
        <v>100</v>
      </c>
      <c r="E697" s="60">
        <v>250.0</v>
      </c>
      <c r="F697" s="61"/>
      <c r="G697" s="96">
        <f t="shared" si="51"/>
        <v>0</v>
      </c>
      <c r="H697" s="19"/>
    </row>
    <row r="698">
      <c r="B698" s="52" t="s">
        <v>3955</v>
      </c>
      <c r="C698" s="53" t="s">
        <v>3956</v>
      </c>
      <c r="D698" s="54"/>
      <c r="E698" s="60"/>
      <c r="F698" s="60"/>
      <c r="G698" s="95">
        <f>SUM(G699:G702)</f>
        <v>0</v>
      </c>
      <c r="H698" s="19"/>
    </row>
    <row r="699">
      <c r="B699" s="57" t="s">
        <v>3957</v>
      </c>
      <c r="C699" s="58" t="s">
        <v>3958</v>
      </c>
      <c r="D699" s="59" t="s">
        <v>1615</v>
      </c>
      <c r="E699" s="60">
        <v>23.0</v>
      </c>
      <c r="F699" s="61"/>
      <c r="G699" s="96">
        <f t="shared" ref="G699:G702" si="52">round(E699*F699,2)</f>
        <v>0</v>
      </c>
      <c r="H699" s="19"/>
    </row>
    <row r="700">
      <c r="B700" s="57" t="s">
        <v>3959</v>
      </c>
      <c r="C700" s="58" t="s">
        <v>3960</v>
      </c>
      <c r="D700" s="59" t="s">
        <v>1615</v>
      </c>
      <c r="E700" s="60">
        <v>17.0</v>
      </c>
      <c r="F700" s="61"/>
      <c r="G700" s="96">
        <f t="shared" si="52"/>
        <v>0</v>
      </c>
      <c r="H700" s="19"/>
    </row>
    <row r="701">
      <c r="B701" s="57" t="s">
        <v>3961</v>
      </c>
      <c r="C701" s="58" t="s">
        <v>3962</v>
      </c>
      <c r="D701" s="59" t="s">
        <v>1615</v>
      </c>
      <c r="E701" s="60">
        <v>14.0</v>
      </c>
      <c r="F701" s="61"/>
      <c r="G701" s="96">
        <f t="shared" si="52"/>
        <v>0</v>
      </c>
      <c r="H701" s="19"/>
    </row>
    <row r="702">
      <c r="B702" s="57" t="s">
        <v>3963</v>
      </c>
      <c r="C702" s="58" t="s">
        <v>3964</v>
      </c>
      <c r="D702" s="59" t="s">
        <v>1615</v>
      </c>
      <c r="E702" s="60">
        <v>1.0</v>
      </c>
      <c r="F702" s="61"/>
      <c r="G702" s="96">
        <f t="shared" si="52"/>
        <v>0</v>
      </c>
      <c r="H702" s="19"/>
    </row>
    <row r="703">
      <c r="B703" s="52" t="s">
        <v>3965</v>
      </c>
      <c r="C703" s="53" t="s">
        <v>3966</v>
      </c>
      <c r="D703" s="54"/>
      <c r="E703" s="60"/>
      <c r="F703" s="60"/>
      <c r="G703" s="95">
        <f>SUM(G704:G710)</f>
        <v>0</v>
      </c>
      <c r="H703" s="19"/>
    </row>
    <row r="704">
      <c r="B704" s="57" t="s">
        <v>3967</v>
      </c>
      <c r="C704" s="58" t="s">
        <v>3968</v>
      </c>
      <c r="D704" s="59" t="s">
        <v>100</v>
      </c>
      <c r="E704" s="60">
        <v>23.0</v>
      </c>
      <c r="F704" s="61"/>
      <c r="G704" s="96">
        <f t="shared" ref="G704:G710" si="53">round(E704*F704,2)</f>
        <v>0</v>
      </c>
      <c r="H704" s="19"/>
    </row>
    <row r="705">
      <c r="B705" s="57" t="s">
        <v>3969</v>
      </c>
      <c r="C705" s="58" t="s">
        <v>3970</v>
      </c>
      <c r="D705" s="59" t="s">
        <v>100</v>
      </c>
      <c r="E705" s="60">
        <v>17.0</v>
      </c>
      <c r="F705" s="61"/>
      <c r="G705" s="96">
        <f t="shared" si="53"/>
        <v>0</v>
      </c>
      <c r="H705" s="19"/>
    </row>
    <row r="706">
      <c r="B706" s="57" t="s">
        <v>3971</v>
      </c>
      <c r="C706" s="58" t="s">
        <v>3972</v>
      </c>
      <c r="D706" s="59" t="s">
        <v>100</v>
      </c>
      <c r="E706" s="60">
        <v>14.0</v>
      </c>
      <c r="F706" s="61"/>
      <c r="G706" s="96">
        <f t="shared" si="53"/>
        <v>0</v>
      </c>
      <c r="H706" s="19"/>
    </row>
    <row r="707">
      <c r="B707" s="57" t="s">
        <v>3973</v>
      </c>
      <c r="C707" s="58" t="s">
        <v>3974</v>
      </c>
      <c r="D707" s="59" t="s">
        <v>100</v>
      </c>
      <c r="E707" s="60">
        <v>1.0</v>
      </c>
      <c r="F707" s="61"/>
      <c r="G707" s="96">
        <f t="shared" si="53"/>
        <v>0</v>
      </c>
      <c r="H707" s="19"/>
    </row>
    <row r="708">
      <c r="B708" s="57" t="s">
        <v>3975</v>
      </c>
      <c r="C708" s="58" t="s">
        <v>3976</v>
      </c>
      <c r="D708" s="59" t="s">
        <v>100</v>
      </c>
      <c r="E708" s="60">
        <v>1.0</v>
      </c>
      <c r="F708" s="61"/>
      <c r="G708" s="96">
        <f t="shared" si="53"/>
        <v>0</v>
      </c>
      <c r="H708" s="19"/>
    </row>
    <row r="709">
      <c r="B709" s="57" t="s">
        <v>3977</v>
      </c>
      <c r="C709" s="58" t="s">
        <v>3978</v>
      </c>
      <c r="D709" s="59" t="s">
        <v>100</v>
      </c>
      <c r="E709" s="60">
        <v>1.0</v>
      </c>
      <c r="F709" s="61"/>
      <c r="G709" s="96">
        <f t="shared" si="53"/>
        <v>0</v>
      </c>
      <c r="H709" s="19"/>
    </row>
    <row r="710">
      <c r="B710" s="57" t="s">
        <v>3979</v>
      </c>
      <c r="C710" s="58" t="s">
        <v>3980</v>
      </c>
      <c r="D710" s="59" t="s">
        <v>146</v>
      </c>
      <c r="E710" s="60">
        <v>1.0</v>
      </c>
      <c r="F710" s="61"/>
      <c r="G710" s="96">
        <f t="shared" si="53"/>
        <v>0</v>
      </c>
      <c r="H710" s="19"/>
    </row>
    <row r="711">
      <c r="B711" s="46" t="s">
        <v>3981</v>
      </c>
      <c r="C711" s="47" t="s">
        <v>3982</v>
      </c>
      <c r="D711" s="48"/>
      <c r="E711" s="60"/>
      <c r="F711" s="60"/>
      <c r="G711" s="94">
        <f>G712</f>
        <v>0</v>
      </c>
      <c r="H711" s="19"/>
    </row>
    <row r="712">
      <c r="B712" s="52" t="s">
        <v>3983</v>
      </c>
      <c r="C712" s="53" t="s">
        <v>3984</v>
      </c>
      <c r="D712" s="54"/>
      <c r="E712" s="60"/>
      <c r="F712" s="60"/>
      <c r="G712" s="95">
        <f>SUM(G713:G720)</f>
        <v>0</v>
      </c>
      <c r="H712" s="19"/>
    </row>
    <row r="713">
      <c r="B713" s="57" t="s">
        <v>3985</v>
      </c>
      <c r="C713" s="58" t="s">
        <v>3986</v>
      </c>
      <c r="D713" s="59" t="s">
        <v>100</v>
      </c>
      <c r="E713" s="60">
        <v>66.0</v>
      </c>
      <c r="F713" s="61"/>
      <c r="G713" s="96">
        <f t="shared" ref="G713:G720" si="54">round(E713*F713,2)</f>
        <v>0</v>
      </c>
      <c r="H713" s="19"/>
    </row>
    <row r="714">
      <c r="B714" s="57" t="s">
        <v>3987</v>
      </c>
      <c r="C714" s="58" t="s">
        <v>3988</v>
      </c>
      <c r="D714" s="59" t="s">
        <v>100</v>
      </c>
      <c r="E714" s="60">
        <v>3.0</v>
      </c>
      <c r="F714" s="61"/>
      <c r="G714" s="96">
        <f t="shared" si="54"/>
        <v>0</v>
      </c>
      <c r="H714" s="19"/>
    </row>
    <row r="715">
      <c r="B715" s="57" t="s">
        <v>3989</v>
      </c>
      <c r="C715" s="58" t="s">
        <v>3990</v>
      </c>
      <c r="D715" s="59" t="s">
        <v>100</v>
      </c>
      <c r="E715" s="60">
        <v>74.0</v>
      </c>
      <c r="F715" s="61"/>
      <c r="G715" s="96">
        <f t="shared" si="54"/>
        <v>0</v>
      </c>
      <c r="H715" s="19"/>
    </row>
    <row r="716">
      <c r="B716" s="57" t="s">
        <v>3991</v>
      </c>
      <c r="C716" s="58" t="s">
        <v>3992</v>
      </c>
      <c r="D716" s="59" t="s">
        <v>100</v>
      </c>
      <c r="E716" s="60">
        <v>3.0</v>
      </c>
      <c r="F716" s="61"/>
      <c r="G716" s="96">
        <f t="shared" si="54"/>
        <v>0</v>
      </c>
      <c r="H716" s="19"/>
    </row>
    <row r="717">
      <c r="B717" s="57" t="s">
        <v>3993</v>
      </c>
      <c r="C717" s="58" t="s">
        <v>3994</v>
      </c>
      <c r="D717" s="59" t="s">
        <v>100</v>
      </c>
      <c r="E717" s="60">
        <v>1.0</v>
      </c>
      <c r="F717" s="61"/>
      <c r="G717" s="96">
        <f t="shared" si="54"/>
        <v>0</v>
      </c>
      <c r="H717" s="19"/>
    </row>
    <row r="718">
      <c r="B718" s="57" t="s">
        <v>3995</v>
      </c>
      <c r="C718" s="58" t="s">
        <v>3996</v>
      </c>
      <c r="D718" s="59" t="s">
        <v>100</v>
      </c>
      <c r="E718" s="60">
        <v>2.0</v>
      </c>
      <c r="F718" s="61"/>
      <c r="G718" s="96">
        <f t="shared" si="54"/>
        <v>0</v>
      </c>
      <c r="H718" s="19"/>
    </row>
    <row r="719">
      <c r="B719" s="57" t="s">
        <v>3997</v>
      </c>
      <c r="C719" s="58" t="s">
        <v>3998</v>
      </c>
      <c r="D719" s="59" t="s">
        <v>100</v>
      </c>
      <c r="E719" s="60">
        <v>4.0</v>
      </c>
      <c r="F719" s="61"/>
      <c r="G719" s="96">
        <f t="shared" si="54"/>
        <v>0</v>
      </c>
      <c r="H719" s="19"/>
    </row>
    <row r="720">
      <c r="B720" s="57" t="s">
        <v>3999</v>
      </c>
      <c r="C720" s="58" t="s">
        <v>4000</v>
      </c>
      <c r="D720" s="59" t="s">
        <v>146</v>
      </c>
      <c r="E720" s="60">
        <v>1.0</v>
      </c>
      <c r="F720" s="61"/>
      <c r="G720" s="96">
        <f t="shared" si="54"/>
        <v>0</v>
      </c>
      <c r="H720" s="19"/>
    </row>
    <row r="721">
      <c r="B721" s="40" t="s">
        <v>4001</v>
      </c>
      <c r="C721" s="41" t="s">
        <v>4002</v>
      </c>
      <c r="D721" s="42"/>
      <c r="E721" s="60"/>
      <c r="F721" s="60"/>
      <c r="G721" s="93">
        <f>G722+G727+G736+G738+G757</f>
        <v>0</v>
      </c>
      <c r="H721" s="19"/>
    </row>
    <row r="722">
      <c r="B722" s="46" t="s">
        <v>4003</v>
      </c>
      <c r="C722" s="47" t="s">
        <v>4004</v>
      </c>
      <c r="D722" s="48"/>
      <c r="E722" s="60"/>
      <c r="F722" s="60"/>
      <c r="G722" s="94">
        <f>SUM(G723:G726)</f>
        <v>0</v>
      </c>
      <c r="H722" s="19"/>
    </row>
    <row r="723">
      <c r="B723" s="57" t="s">
        <v>4005</v>
      </c>
      <c r="C723" s="58" t="s">
        <v>4006</v>
      </c>
      <c r="D723" s="59" t="s">
        <v>122</v>
      </c>
      <c r="E723" s="60">
        <v>159.01</v>
      </c>
      <c r="F723" s="61"/>
      <c r="G723" s="96">
        <f t="shared" ref="G723:G726" si="55">round(E723*F723,2)</f>
        <v>0</v>
      </c>
      <c r="H723" s="19"/>
    </row>
    <row r="724">
      <c r="B724" s="57" t="s">
        <v>4007</v>
      </c>
      <c r="C724" s="58" t="s">
        <v>4008</v>
      </c>
      <c r="D724" s="59" t="s">
        <v>122</v>
      </c>
      <c r="E724" s="60">
        <v>1389.53</v>
      </c>
      <c r="F724" s="61"/>
      <c r="G724" s="96">
        <f t="shared" si="55"/>
        <v>0</v>
      </c>
      <c r="H724" s="19"/>
    </row>
    <row r="725">
      <c r="B725" s="57" t="s">
        <v>4009</v>
      </c>
      <c r="C725" s="58" t="s">
        <v>4010</v>
      </c>
      <c r="D725" s="59" t="s">
        <v>122</v>
      </c>
      <c r="E725" s="60">
        <v>5037.78</v>
      </c>
      <c r="F725" s="61"/>
      <c r="G725" s="96">
        <f t="shared" si="55"/>
        <v>0</v>
      </c>
      <c r="H725" s="19"/>
    </row>
    <row r="726">
      <c r="B726" s="57" t="s">
        <v>4011</v>
      </c>
      <c r="C726" s="58" t="s">
        <v>4012</v>
      </c>
      <c r="D726" s="59" t="s">
        <v>122</v>
      </c>
      <c r="E726" s="60">
        <v>120.9</v>
      </c>
      <c r="F726" s="61"/>
      <c r="G726" s="96">
        <f t="shared" si="55"/>
        <v>0</v>
      </c>
      <c r="H726" s="19"/>
    </row>
    <row r="727">
      <c r="B727" s="46" t="s">
        <v>4013</v>
      </c>
      <c r="C727" s="47" t="s">
        <v>2868</v>
      </c>
      <c r="D727" s="48"/>
      <c r="E727" s="60"/>
      <c r="F727" s="60"/>
      <c r="G727" s="94">
        <f>G728+G730+G732</f>
        <v>0</v>
      </c>
      <c r="H727" s="19"/>
    </row>
    <row r="728">
      <c r="B728" s="52" t="s">
        <v>4014</v>
      </c>
      <c r="C728" s="53" t="s">
        <v>3644</v>
      </c>
      <c r="D728" s="54"/>
      <c r="E728" s="60"/>
      <c r="F728" s="60"/>
      <c r="G728" s="95">
        <f>G729</f>
        <v>0</v>
      </c>
      <c r="H728" s="19"/>
    </row>
    <row r="729">
      <c r="B729" s="57" t="s">
        <v>4015</v>
      </c>
      <c r="C729" s="58" t="s">
        <v>3646</v>
      </c>
      <c r="D729" s="59" t="s">
        <v>122</v>
      </c>
      <c r="E729" s="60">
        <v>653.05</v>
      </c>
      <c r="F729" s="61"/>
      <c r="G729" s="96">
        <f>round(E729*F729,2)</f>
        <v>0</v>
      </c>
      <c r="H729" s="19"/>
    </row>
    <row r="730">
      <c r="B730" s="52" t="s">
        <v>4016</v>
      </c>
      <c r="C730" s="53" t="s">
        <v>4017</v>
      </c>
      <c r="D730" s="54"/>
      <c r="E730" s="60"/>
      <c r="F730" s="60"/>
      <c r="G730" s="95">
        <f>G731</f>
        <v>0</v>
      </c>
      <c r="H730" s="19"/>
    </row>
    <row r="731">
      <c r="B731" s="57" t="s">
        <v>4018</v>
      </c>
      <c r="C731" s="58" t="s">
        <v>4019</v>
      </c>
      <c r="D731" s="59" t="s">
        <v>122</v>
      </c>
      <c r="E731" s="60">
        <v>500.5</v>
      </c>
      <c r="F731" s="61"/>
      <c r="G731" s="96">
        <f>round(E731*F731,2)</f>
        <v>0</v>
      </c>
      <c r="H731" s="19"/>
    </row>
    <row r="732">
      <c r="B732" s="52" t="s">
        <v>4020</v>
      </c>
      <c r="C732" s="53" t="s">
        <v>3654</v>
      </c>
      <c r="D732" s="54"/>
      <c r="E732" s="60"/>
      <c r="F732" s="60"/>
      <c r="G732" s="95">
        <f>SUM(G733:G735)</f>
        <v>0</v>
      </c>
      <c r="H732" s="19"/>
    </row>
    <row r="733">
      <c r="B733" s="57" t="s">
        <v>4021</v>
      </c>
      <c r="C733" s="58" t="s">
        <v>3656</v>
      </c>
      <c r="D733" s="59" t="s">
        <v>122</v>
      </c>
      <c r="E733" s="60">
        <v>5016.2</v>
      </c>
      <c r="F733" s="61"/>
      <c r="G733" s="96">
        <f t="shared" ref="G733:G735" si="56">round(E733*F733,2)</f>
        <v>0</v>
      </c>
      <c r="H733" s="19"/>
    </row>
    <row r="734">
      <c r="B734" s="57" t="s">
        <v>4022</v>
      </c>
      <c r="C734" s="58" t="s">
        <v>3662</v>
      </c>
      <c r="D734" s="59" t="s">
        <v>122</v>
      </c>
      <c r="E734" s="60">
        <v>377.4</v>
      </c>
      <c r="F734" s="61"/>
      <c r="G734" s="96">
        <f t="shared" si="56"/>
        <v>0</v>
      </c>
      <c r="H734" s="19"/>
    </row>
    <row r="735">
      <c r="B735" s="57" t="s">
        <v>4023</v>
      </c>
      <c r="C735" s="58" t="s">
        <v>3664</v>
      </c>
      <c r="D735" s="59" t="s">
        <v>100</v>
      </c>
      <c r="E735" s="60">
        <v>2516.0</v>
      </c>
      <c r="F735" s="61"/>
      <c r="G735" s="96">
        <f t="shared" si="56"/>
        <v>0</v>
      </c>
      <c r="H735" s="19"/>
    </row>
    <row r="736">
      <c r="B736" s="46" t="s">
        <v>4024</v>
      </c>
      <c r="C736" s="47" t="s">
        <v>3686</v>
      </c>
      <c r="D736" s="48"/>
      <c r="E736" s="60"/>
      <c r="F736" s="60"/>
      <c r="G736" s="94">
        <f>G737</f>
        <v>0</v>
      </c>
      <c r="H736" s="19"/>
    </row>
    <row r="737">
      <c r="B737" s="57" t="s">
        <v>4025</v>
      </c>
      <c r="C737" s="58" t="s">
        <v>3688</v>
      </c>
      <c r="D737" s="59" t="s">
        <v>100</v>
      </c>
      <c r="E737" s="60">
        <v>330.0</v>
      </c>
      <c r="F737" s="61"/>
      <c r="G737" s="96">
        <f>round(E737*F737,2)</f>
        <v>0</v>
      </c>
      <c r="H737" s="19"/>
    </row>
    <row r="738">
      <c r="B738" s="46" t="s">
        <v>4026</v>
      </c>
      <c r="C738" s="47" t="s">
        <v>4027</v>
      </c>
      <c r="D738" s="48"/>
      <c r="E738" s="60"/>
      <c r="F738" s="60"/>
      <c r="G738" s="94">
        <f>SUM(G739:G756)</f>
        <v>0</v>
      </c>
      <c r="H738" s="19"/>
    </row>
    <row r="739">
      <c r="B739" s="57" t="s">
        <v>4028</v>
      </c>
      <c r="C739" s="58" t="s">
        <v>4029</v>
      </c>
      <c r="D739" s="59" t="s">
        <v>1615</v>
      </c>
      <c r="E739" s="60">
        <v>4.0</v>
      </c>
      <c r="F739" s="61"/>
      <c r="G739" s="96">
        <f t="shared" ref="G739:G756" si="57">round(E739*F739,2)</f>
        <v>0</v>
      </c>
      <c r="H739" s="19"/>
    </row>
    <row r="740">
      <c r="B740" s="57" t="s">
        <v>4030</v>
      </c>
      <c r="C740" s="58" t="s">
        <v>4031</v>
      </c>
      <c r="D740" s="59" t="s">
        <v>1615</v>
      </c>
      <c r="E740" s="60">
        <v>455.0</v>
      </c>
      <c r="F740" s="61"/>
      <c r="G740" s="96">
        <f t="shared" si="57"/>
        <v>0</v>
      </c>
      <c r="H740" s="19"/>
    </row>
    <row r="741">
      <c r="B741" s="57" t="s">
        <v>4032</v>
      </c>
      <c r="C741" s="58" t="s">
        <v>4033</v>
      </c>
      <c r="D741" s="59" t="s">
        <v>1615</v>
      </c>
      <c r="E741" s="60">
        <v>203.0</v>
      </c>
      <c r="F741" s="61"/>
      <c r="G741" s="96">
        <f t="shared" si="57"/>
        <v>0</v>
      </c>
      <c r="H741" s="19"/>
    </row>
    <row r="742">
      <c r="B742" s="57" t="s">
        <v>4034</v>
      </c>
      <c r="C742" s="58" t="s">
        <v>4035</v>
      </c>
      <c r="D742" s="59" t="s">
        <v>1615</v>
      </c>
      <c r="E742" s="60">
        <v>26.0</v>
      </c>
      <c r="F742" s="61"/>
      <c r="G742" s="96">
        <f t="shared" si="57"/>
        <v>0</v>
      </c>
      <c r="H742" s="19"/>
    </row>
    <row r="743">
      <c r="B743" s="57" t="s">
        <v>4036</v>
      </c>
      <c r="C743" s="58" t="s">
        <v>4037</v>
      </c>
      <c r="D743" s="59" t="s">
        <v>1615</v>
      </c>
      <c r="E743" s="60">
        <v>105.0</v>
      </c>
      <c r="F743" s="61"/>
      <c r="G743" s="96">
        <f t="shared" si="57"/>
        <v>0</v>
      </c>
      <c r="H743" s="19"/>
    </row>
    <row r="744">
      <c r="B744" s="57" t="s">
        <v>4038</v>
      </c>
      <c r="C744" s="58" t="s">
        <v>4039</v>
      </c>
      <c r="D744" s="59" t="s">
        <v>1615</v>
      </c>
      <c r="E744" s="60">
        <v>74.0</v>
      </c>
      <c r="F744" s="61"/>
      <c r="G744" s="96">
        <f t="shared" si="57"/>
        <v>0</v>
      </c>
      <c r="H744" s="19"/>
    </row>
    <row r="745">
      <c r="B745" s="57" t="s">
        <v>4040</v>
      </c>
      <c r="C745" s="58" t="s">
        <v>4041</v>
      </c>
      <c r="D745" s="59" t="s">
        <v>1615</v>
      </c>
      <c r="E745" s="60">
        <v>11.0</v>
      </c>
      <c r="F745" s="61"/>
      <c r="G745" s="96">
        <f t="shared" si="57"/>
        <v>0</v>
      </c>
      <c r="H745" s="19"/>
    </row>
    <row r="746">
      <c r="B746" s="57" t="s">
        <v>4042</v>
      </c>
      <c r="C746" s="58" t="s">
        <v>4043</v>
      </c>
      <c r="D746" s="59" t="s">
        <v>1615</v>
      </c>
      <c r="E746" s="60">
        <v>1.0</v>
      </c>
      <c r="F746" s="61"/>
      <c r="G746" s="96">
        <f t="shared" si="57"/>
        <v>0</v>
      </c>
      <c r="H746" s="19"/>
    </row>
    <row r="747">
      <c r="B747" s="57" t="s">
        <v>4044</v>
      </c>
      <c r="C747" s="58" t="s">
        <v>4045</v>
      </c>
      <c r="D747" s="59" t="s">
        <v>1615</v>
      </c>
      <c r="E747" s="60">
        <v>1.0</v>
      </c>
      <c r="F747" s="61"/>
      <c r="G747" s="96">
        <f t="shared" si="57"/>
        <v>0</v>
      </c>
      <c r="H747" s="19"/>
    </row>
    <row r="748">
      <c r="B748" s="57" t="s">
        <v>4046</v>
      </c>
      <c r="C748" s="58" t="s">
        <v>4047</v>
      </c>
      <c r="D748" s="59" t="s">
        <v>1615</v>
      </c>
      <c r="E748" s="60">
        <v>1.0</v>
      </c>
      <c r="F748" s="61"/>
      <c r="G748" s="96">
        <f t="shared" si="57"/>
        <v>0</v>
      </c>
      <c r="H748" s="19"/>
    </row>
    <row r="749">
      <c r="B749" s="57" t="s">
        <v>4048</v>
      </c>
      <c r="C749" s="58" t="s">
        <v>4049</v>
      </c>
      <c r="D749" s="59" t="s">
        <v>1615</v>
      </c>
      <c r="E749" s="60">
        <v>1.0</v>
      </c>
      <c r="F749" s="61"/>
      <c r="G749" s="96">
        <f t="shared" si="57"/>
        <v>0</v>
      </c>
      <c r="H749" s="19"/>
    </row>
    <row r="750">
      <c r="B750" s="57" t="s">
        <v>4050</v>
      </c>
      <c r="C750" s="58" t="s">
        <v>4051</v>
      </c>
      <c r="D750" s="59" t="s">
        <v>1615</v>
      </c>
      <c r="E750" s="60">
        <v>1.0</v>
      </c>
      <c r="F750" s="61"/>
      <c r="G750" s="96">
        <f t="shared" si="57"/>
        <v>0</v>
      </c>
      <c r="H750" s="19"/>
    </row>
    <row r="751">
      <c r="B751" s="57" t="s">
        <v>4052</v>
      </c>
      <c r="C751" s="58" t="s">
        <v>4053</v>
      </c>
      <c r="D751" s="59" t="s">
        <v>1615</v>
      </c>
      <c r="E751" s="60">
        <v>9.0</v>
      </c>
      <c r="F751" s="61"/>
      <c r="G751" s="96">
        <f t="shared" si="57"/>
        <v>0</v>
      </c>
      <c r="H751" s="19"/>
    </row>
    <row r="752">
      <c r="B752" s="57" t="s">
        <v>4054</v>
      </c>
      <c r="C752" s="58" t="s">
        <v>4055</v>
      </c>
      <c r="D752" s="59" t="s">
        <v>1615</v>
      </c>
      <c r="E752" s="60">
        <v>44.0</v>
      </c>
      <c r="F752" s="61"/>
      <c r="G752" s="96">
        <f t="shared" si="57"/>
        <v>0</v>
      </c>
      <c r="H752" s="19"/>
    </row>
    <row r="753">
      <c r="B753" s="57" t="s">
        <v>4056</v>
      </c>
      <c r="C753" s="58" t="s">
        <v>4057</v>
      </c>
      <c r="D753" s="59" t="s">
        <v>1615</v>
      </c>
      <c r="E753" s="60">
        <v>25.0</v>
      </c>
      <c r="F753" s="61"/>
      <c r="G753" s="96">
        <f t="shared" si="57"/>
        <v>0</v>
      </c>
      <c r="H753" s="19"/>
    </row>
    <row r="754">
      <c r="B754" s="57" t="s">
        <v>4058</v>
      </c>
      <c r="C754" s="58" t="s">
        <v>4059</v>
      </c>
      <c r="D754" s="59" t="s">
        <v>1615</v>
      </c>
      <c r="E754" s="60">
        <v>3.0</v>
      </c>
      <c r="F754" s="61"/>
      <c r="G754" s="96">
        <f t="shared" si="57"/>
        <v>0</v>
      </c>
      <c r="H754" s="19"/>
    </row>
    <row r="755">
      <c r="B755" s="57" t="s">
        <v>4060</v>
      </c>
      <c r="C755" s="58" t="s">
        <v>4061</v>
      </c>
      <c r="D755" s="59" t="s">
        <v>1615</v>
      </c>
      <c r="E755" s="60">
        <v>49.0</v>
      </c>
      <c r="F755" s="61"/>
      <c r="G755" s="96">
        <f t="shared" si="57"/>
        <v>0</v>
      </c>
      <c r="H755" s="19"/>
    </row>
    <row r="756">
      <c r="B756" s="57" t="s">
        <v>4062</v>
      </c>
      <c r="C756" s="58" t="s">
        <v>4063</v>
      </c>
      <c r="D756" s="59" t="s">
        <v>1615</v>
      </c>
      <c r="E756" s="60">
        <v>28.0</v>
      </c>
      <c r="F756" s="61"/>
      <c r="G756" s="96">
        <f t="shared" si="57"/>
        <v>0</v>
      </c>
      <c r="H756" s="19"/>
    </row>
    <row r="757">
      <c r="B757" s="46" t="s">
        <v>4064</v>
      </c>
      <c r="C757" s="47" t="s">
        <v>4065</v>
      </c>
      <c r="D757" s="48"/>
      <c r="E757" s="60"/>
      <c r="F757" s="60"/>
      <c r="G757" s="94">
        <f>SUM(G758:G780)</f>
        <v>0</v>
      </c>
      <c r="H757" s="19"/>
    </row>
    <row r="758">
      <c r="B758" s="57" t="s">
        <v>4066</v>
      </c>
      <c r="C758" s="58" t="s">
        <v>4067</v>
      </c>
      <c r="D758" s="59" t="s">
        <v>100</v>
      </c>
      <c r="E758" s="60">
        <v>4.0</v>
      </c>
      <c r="F758" s="61"/>
      <c r="G758" s="96">
        <f t="shared" ref="G758:G780" si="58">round(E758*F758,2)</f>
        <v>0</v>
      </c>
      <c r="H758" s="19"/>
    </row>
    <row r="759">
      <c r="B759" s="57" t="s">
        <v>4068</v>
      </c>
      <c r="C759" s="58" t="s">
        <v>4069</v>
      </c>
      <c r="D759" s="59" t="s">
        <v>100</v>
      </c>
      <c r="E759" s="60">
        <v>455.0</v>
      </c>
      <c r="F759" s="61"/>
      <c r="G759" s="96">
        <f t="shared" si="58"/>
        <v>0</v>
      </c>
      <c r="H759" s="19"/>
    </row>
    <row r="760">
      <c r="B760" s="57" t="s">
        <v>4070</v>
      </c>
      <c r="C760" s="58" t="s">
        <v>4071</v>
      </c>
      <c r="D760" s="59" t="s">
        <v>100</v>
      </c>
      <c r="E760" s="60">
        <v>203.0</v>
      </c>
      <c r="F760" s="61"/>
      <c r="G760" s="96">
        <f t="shared" si="58"/>
        <v>0</v>
      </c>
      <c r="H760" s="19"/>
    </row>
    <row r="761">
      <c r="B761" s="57" t="s">
        <v>4072</v>
      </c>
      <c r="C761" s="58" t="s">
        <v>4073</v>
      </c>
      <c r="D761" s="59" t="s">
        <v>100</v>
      </c>
      <c r="E761" s="60">
        <v>26.0</v>
      </c>
      <c r="F761" s="61"/>
      <c r="G761" s="96">
        <f t="shared" si="58"/>
        <v>0</v>
      </c>
      <c r="H761" s="19"/>
    </row>
    <row r="762">
      <c r="B762" s="57" t="s">
        <v>4074</v>
      </c>
      <c r="C762" s="58" t="s">
        <v>4075</v>
      </c>
      <c r="D762" s="59" t="s">
        <v>100</v>
      </c>
      <c r="E762" s="60">
        <v>105.0</v>
      </c>
      <c r="F762" s="61"/>
      <c r="G762" s="96">
        <f t="shared" si="58"/>
        <v>0</v>
      </c>
      <c r="H762" s="19"/>
    </row>
    <row r="763">
      <c r="B763" s="57" t="s">
        <v>4076</v>
      </c>
      <c r="C763" s="58" t="s">
        <v>4077</v>
      </c>
      <c r="D763" s="59" t="s">
        <v>100</v>
      </c>
      <c r="E763" s="60">
        <v>74.0</v>
      </c>
      <c r="F763" s="61"/>
      <c r="G763" s="96">
        <f t="shared" si="58"/>
        <v>0</v>
      </c>
      <c r="H763" s="19"/>
    </row>
    <row r="764">
      <c r="B764" s="57" t="s">
        <v>4078</v>
      </c>
      <c r="C764" s="58" t="s">
        <v>4079</v>
      </c>
      <c r="D764" s="59" t="s">
        <v>100</v>
      </c>
      <c r="E764" s="60">
        <v>11.0</v>
      </c>
      <c r="F764" s="61"/>
      <c r="G764" s="96">
        <f t="shared" si="58"/>
        <v>0</v>
      </c>
      <c r="H764" s="19"/>
    </row>
    <row r="765">
      <c r="B765" s="57" t="s">
        <v>4080</v>
      </c>
      <c r="C765" s="58" t="s">
        <v>4081</v>
      </c>
      <c r="D765" s="59" t="s">
        <v>100</v>
      </c>
      <c r="E765" s="60">
        <v>1.0</v>
      </c>
      <c r="F765" s="61"/>
      <c r="G765" s="96">
        <f t="shared" si="58"/>
        <v>0</v>
      </c>
      <c r="H765" s="19"/>
    </row>
    <row r="766">
      <c r="B766" s="57" t="s">
        <v>4082</v>
      </c>
      <c r="C766" s="58" t="s">
        <v>4083</v>
      </c>
      <c r="D766" s="59" t="s">
        <v>100</v>
      </c>
      <c r="E766" s="60">
        <v>1.0</v>
      </c>
      <c r="F766" s="61"/>
      <c r="G766" s="96">
        <f t="shared" si="58"/>
        <v>0</v>
      </c>
      <c r="H766" s="19"/>
    </row>
    <row r="767">
      <c r="B767" s="57" t="s">
        <v>4084</v>
      </c>
      <c r="C767" s="58" t="s">
        <v>4085</v>
      </c>
      <c r="D767" s="59" t="s">
        <v>100</v>
      </c>
      <c r="E767" s="60">
        <v>1.0</v>
      </c>
      <c r="F767" s="61"/>
      <c r="G767" s="96">
        <f t="shared" si="58"/>
        <v>0</v>
      </c>
      <c r="H767" s="19"/>
    </row>
    <row r="768">
      <c r="B768" s="57" t="s">
        <v>4086</v>
      </c>
      <c r="C768" s="58" t="s">
        <v>4087</v>
      </c>
      <c r="D768" s="59" t="s">
        <v>100</v>
      </c>
      <c r="E768" s="60">
        <v>1.0</v>
      </c>
      <c r="F768" s="61"/>
      <c r="G768" s="96">
        <f t="shared" si="58"/>
        <v>0</v>
      </c>
      <c r="H768" s="19"/>
    </row>
    <row r="769">
      <c r="B769" s="57" t="s">
        <v>4088</v>
      </c>
      <c r="C769" s="58" t="s">
        <v>4089</v>
      </c>
      <c r="D769" s="59" t="s">
        <v>100</v>
      </c>
      <c r="E769" s="60">
        <v>1.0</v>
      </c>
      <c r="F769" s="61"/>
      <c r="G769" s="96">
        <f t="shared" si="58"/>
        <v>0</v>
      </c>
      <c r="H769" s="19"/>
    </row>
    <row r="770">
      <c r="B770" s="57" t="s">
        <v>4090</v>
      </c>
      <c r="C770" s="58" t="s">
        <v>4091</v>
      </c>
      <c r="D770" s="59" t="s">
        <v>100</v>
      </c>
      <c r="E770" s="60">
        <v>9.0</v>
      </c>
      <c r="F770" s="61"/>
      <c r="G770" s="96">
        <f t="shared" si="58"/>
        <v>0</v>
      </c>
      <c r="H770" s="19"/>
    </row>
    <row r="771">
      <c r="B771" s="57" t="s">
        <v>4092</v>
      </c>
      <c r="C771" s="58" t="s">
        <v>4093</v>
      </c>
      <c r="D771" s="59" t="s">
        <v>100</v>
      </c>
      <c r="E771" s="60">
        <v>44.0</v>
      </c>
      <c r="F771" s="61"/>
      <c r="G771" s="96">
        <f t="shared" si="58"/>
        <v>0</v>
      </c>
      <c r="H771" s="19"/>
    </row>
    <row r="772">
      <c r="B772" s="57" t="s">
        <v>4094</v>
      </c>
      <c r="C772" s="58" t="s">
        <v>4095</v>
      </c>
      <c r="D772" s="59" t="s">
        <v>100</v>
      </c>
      <c r="E772" s="60">
        <v>25.0</v>
      </c>
      <c r="F772" s="61"/>
      <c r="G772" s="96">
        <f t="shared" si="58"/>
        <v>0</v>
      </c>
      <c r="H772" s="19"/>
    </row>
    <row r="773">
      <c r="B773" s="57" t="s">
        <v>4096</v>
      </c>
      <c r="C773" s="58" t="s">
        <v>4097</v>
      </c>
      <c r="D773" s="59" t="s">
        <v>100</v>
      </c>
      <c r="E773" s="60">
        <v>3.0</v>
      </c>
      <c r="F773" s="61"/>
      <c r="G773" s="96">
        <f t="shared" si="58"/>
        <v>0</v>
      </c>
      <c r="H773" s="19"/>
    </row>
    <row r="774">
      <c r="B774" s="57" t="s">
        <v>4098</v>
      </c>
      <c r="C774" s="58" t="s">
        <v>4099</v>
      </c>
      <c r="D774" s="59" t="s">
        <v>100</v>
      </c>
      <c r="E774" s="60">
        <v>41.0</v>
      </c>
      <c r="F774" s="61"/>
      <c r="G774" s="96">
        <f t="shared" si="58"/>
        <v>0</v>
      </c>
      <c r="H774" s="19"/>
    </row>
    <row r="775">
      <c r="B775" s="57" t="s">
        <v>4100</v>
      </c>
      <c r="C775" s="58" t="s">
        <v>4101</v>
      </c>
      <c r="D775" s="59" t="s">
        <v>100</v>
      </c>
      <c r="E775" s="60">
        <v>25.0</v>
      </c>
      <c r="F775" s="61"/>
      <c r="G775" s="96">
        <f t="shared" si="58"/>
        <v>0</v>
      </c>
      <c r="H775" s="19"/>
    </row>
    <row r="776">
      <c r="B776" s="57" t="s">
        <v>4102</v>
      </c>
      <c r="C776" s="58" t="s">
        <v>4103</v>
      </c>
      <c r="D776" s="59" t="s">
        <v>100</v>
      </c>
      <c r="E776" s="60">
        <v>1.0</v>
      </c>
      <c r="F776" s="61"/>
      <c r="G776" s="96">
        <f t="shared" si="58"/>
        <v>0</v>
      </c>
      <c r="H776" s="19"/>
    </row>
    <row r="777">
      <c r="B777" s="57" t="s">
        <v>4104</v>
      </c>
      <c r="C777" s="58" t="s">
        <v>4105</v>
      </c>
      <c r="D777" s="59" t="s">
        <v>100</v>
      </c>
      <c r="E777" s="60">
        <v>3.0</v>
      </c>
      <c r="F777" s="61"/>
      <c r="G777" s="96">
        <f t="shared" si="58"/>
        <v>0</v>
      </c>
      <c r="H777" s="19"/>
    </row>
    <row r="778">
      <c r="B778" s="57" t="s">
        <v>4106</v>
      </c>
      <c r="C778" s="58" t="s">
        <v>4107</v>
      </c>
      <c r="D778" s="59" t="s">
        <v>100</v>
      </c>
      <c r="E778" s="60">
        <v>1.0</v>
      </c>
      <c r="F778" s="61"/>
      <c r="G778" s="96">
        <f t="shared" si="58"/>
        <v>0</v>
      </c>
      <c r="H778" s="19"/>
    </row>
    <row r="779">
      <c r="B779" s="57" t="s">
        <v>4108</v>
      </c>
      <c r="C779" s="58" t="s">
        <v>4109</v>
      </c>
      <c r="D779" s="59" t="s">
        <v>100</v>
      </c>
      <c r="E779" s="60">
        <v>1.0</v>
      </c>
      <c r="F779" s="61"/>
      <c r="G779" s="96">
        <f t="shared" si="58"/>
        <v>0</v>
      </c>
      <c r="H779" s="19"/>
    </row>
    <row r="780">
      <c r="B780" s="57" t="s">
        <v>4110</v>
      </c>
      <c r="C780" s="58" t="s">
        <v>4111</v>
      </c>
      <c r="D780" s="59" t="s">
        <v>146</v>
      </c>
      <c r="E780" s="60">
        <v>1.0</v>
      </c>
      <c r="F780" s="61"/>
      <c r="G780" s="96">
        <f t="shared" si="58"/>
        <v>0</v>
      </c>
      <c r="H780" s="19"/>
    </row>
    <row r="781">
      <c r="B781" s="40" t="s">
        <v>4112</v>
      </c>
      <c r="C781" s="41" t="s">
        <v>4113</v>
      </c>
      <c r="D781" s="42"/>
      <c r="E781" s="60"/>
      <c r="F781" s="60"/>
      <c r="G781" s="93">
        <f>G782+G809+G847</f>
        <v>0</v>
      </c>
      <c r="H781" s="19"/>
    </row>
    <row r="782">
      <c r="B782" s="46" t="s">
        <v>4114</v>
      </c>
      <c r="C782" s="47" t="s">
        <v>4115</v>
      </c>
      <c r="D782" s="48"/>
      <c r="E782" s="60"/>
      <c r="F782" s="60"/>
      <c r="G782" s="94">
        <f>G783+G785+G792+G799</f>
        <v>0</v>
      </c>
      <c r="H782" s="19"/>
    </row>
    <row r="783">
      <c r="B783" s="52" t="s">
        <v>4116</v>
      </c>
      <c r="C783" s="53" t="s">
        <v>4117</v>
      </c>
      <c r="D783" s="54"/>
      <c r="E783" s="60"/>
      <c r="F783" s="60"/>
      <c r="G783" s="95">
        <f>G784</f>
        <v>0</v>
      </c>
      <c r="H783" s="19"/>
    </row>
    <row r="784">
      <c r="B784" s="57" t="s">
        <v>4118</v>
      </c>
      <c r="C784" s="58" t="s">
        <v>4119</v>
      </c>
      <c r="D784" s="59" t="s">
        <v>122</v>
      </c>
      <c r="E784" s="60">
        <v>1118.63</v>
      </c>
      <c r="F784" s="61"/>
      <c r="G784" s="96">
        <f>round(E784*F784,2)</f>
        <v>0</v>
      </c>
      <c r="H784" s="19"/>
    </row>
    <row r="785">
      <c r="B785" s="52" t="s">
        <v>4120</v>
      </c>
      <c r="C785" s="53" t="s">
        <v>3909</v>
      </c>
      <c r="D785" s="54"/>
      <c r="E785" s="60"/>
      <c r="F785" s="60"/>
      <c r="G785" s="95">
        <f>G786+G788</f>
        <v>0</v>
      </c>
      <c r="H785" s="19"/>
    </row>
    <row r="786">
      <c r="B786" s="64" t="s">
        <v>4121</v>
      </c>
      <c r="C786" s="65" t="s">
        <v>3911</v>
      </c>
      <c r="D786" s="66"/>
      <c r="E786" s="60"/>
      <c r="F786" s="60"/>
      <c r="G786" s="98">
        <f>G787</f>
        <v>0</v>
      </c>
      <c r="H786" s="19"/>
    </row>
    <row r="787">
      <c r="B787" s="113" t="s">
        <v>4122</v>
      </c>
      <c r="C787" s="58" t="s">
        <v>3913</v>
      </c>
      <c r="D787" s="59" t="s">
        <v>122</v>
      </c>
      <c r="E787" s="60">
        <v>117.6</v>
      </c>
      <c r="F787" s="61"/>
      <c r="G787" s="96">
        <f>round(E787*F787,2)</f>
        <v>0</v>
      </c>
      <c r="H787" s="19"/>
    </row>
    <row r="788">
      <c r="B788" s="64" t="s">
        <v>4123</v>
      </c>
      <c r="C788" s="65" t="s">
        <v>3915</v>
      </c>
      <c r="D788" s="66"/>
      <c r="E788" s="60"/>
      <c r="F788" s="60"/>
      <c r="G788" s="98">
        <f>SUM(G789:G791)</f>
        <v>0</v>
      </c>
      <c r="H788" s="19"/>
    </row>
    <row r="789">
      <c r="B789" s="113" t="s">
        <v>4124</v>
      </c>
      <c r="C789" s="58" t="s">
        <v>3917</v>
      </c>
      <c r="D789" s="59" t="s">
        <v>122</v>
      </c>
      <c r="E789" s="60">
        <v>777.3</v>
      </c>
      <c r="F789" s="61"/>
      <c r="G789" s="96">
        <f t="shared" ref="G789:G791" si="59">round(E789*F789,2)</f>
        <v>0</v>
      </c>
      <c r="H789" s="19"/>
    </row>
    <row r="790">
      <c r="B790" s="113" t="s">
        <v>4125</v>
      </c>
      <c r="C790" s="58" t="s">
        <v>3919</v>
      </c>
      <c r="D790" s="59" t="s">
        <v>122</v>
      </c>
      <c r="E790" s="60">
        <v>78.0</v>
      </c>
      <c r="F790" s="61"/>
      <c r="G790" s="96">
        <f t="shared" si="59"/>
        <v>0</v>
      </c>
      <c r="H790" s="19"/>
    </row>
    <row r="791">
      <c r="B791" s="113" t="s">
        <v>4126</v>
      </c>
      <c r="C791" s="58" t="s">
        <v>3921</v>
      </c>
      <c r="D791" s="59" t="s">
        <v>100</v>
      </c>
      <c r="E791" s="60">
        <v>520.0</v>
      </c>
      <c r="F791" s="61"/>
      <c r="G791" s="96">
        <f t="shared" si="59"/>
        <v>0</v>
      </c>
      <c r="H791" s="19"/>
    </row>
    <row r="792">
      <c r="B792" s="52" t="s">
        <v>4127</v>
      </c>
      <c r="C792" s="53" t="s">
        <v>4128</v>
      </c>
      <c r="D792" s="54"/>
      <c r="E792" s="60"/>
      <c r="F792" s="60"/>
      <c r="G792" s="95">
        <f>SUM(G793:G798)</f>
        <v>0</v>
      </c>
      <c r="H792" s="19"/>
    </row>
    <row r="793">
      <c r="B793" s="57" t="s">
        <v>4129</v>
      </c>
      <c r="C793" s="58" t="s">
        <v>4130</v>
      </c>
      <c r="D793" s="59" t="s">
        <v>1615</v>
      </c>
      <c r="E793" s="60">
        <v>95.0</v>
      </c>
      <c r="F793" s="61"/>
      <c r="G793" s="96">
        <f t="shared" ref="G793:G798" si="60">round(E793*F793,2)</f>
        <v>0</v>
      </c>
      <c r="H793" s="19"/>
    </row>
    <row r="794">
      <c r="B794" s="57" t="s">
        <v>4131</v>
      </c>
      <c r="C794" s="58" t="s">
        <v>4132</v>
      </c>
      <c r="D794" s="59" t="s">
        <v>1615</v>
      </c>
      <c r="E794" s="60">
        <v>39.0</v>
      </c>
      <c r="F794" s="61"/>
      <c r="G794" s="96">
        <f t="shared" si="60"/>
        <v>0</v>
      </c>
      <c r="H794" s="19"/>
    </row>
    <row r="795">
      <c r="B795" s="57" t="s">
        <v>4133</v>
      </c>
      <c r="C795" s="58" t="s">
        <v>4134</v>
      </c>
      <c r="D795" s="59" t="s">
        <v>1615</v>
      </c>
      <c r="E795" s="60">
        <v>39.0</v>
      </c>
      <c r="F795" s="61"/>
      <c r="G795" s="96">
        <f t="shared" si="60"/>
        <v>0</v>
      </c>
      <c r="H795" s="19"/>
    </row>
    <row r="796">
      <c r="B796" s="57" t="s">
        <v>4135</v>
      </c>
      <c r="C796" s="58" t="s">
        <v>4136</v>
      </c>
      <c r="D796" s="59" t="s">
        <v>1615</v>
      </c>
      <c r="E796" s="60">
        <v>3.0</v>
      </c>
      <c r="F796" s="61"/>
      <c r="G796" s="96">
        <f t="shared" si="60"/>
        <v>0</v>
      </c>
      <c r="H796" s="19"/>
    </row>
    <row r="797">
      <c r="B797" s="57" t="s">
        <v>4137</v>
      </c>
      <c r="C797" s="58" t="s">
        <v>4138</v>
      </c>
      <c r="D797" s="59" t="s">
        <v>1615</v>
      </c>
      <c r="E797" s="60">
        <v>44.0</v>
      </c>
      <c r="F797" s="61"/>
      <c r="G797" s="96">
        <f t="shared" si="60"/>
        <v>0</v>
      </c>
      <c r="H797" s="19"/>
    </row>
    <row r="798">
      <c r="B798" s="57" t="s">
        <v>4139</v>
      </c>
      <c r="C798" s="58" t="s">
        <v>4140</v>
      </c>
      <c r="D798" s="59" t="s">
        <v>1615</v>
      </c>
      <c r="E798" s="60">
        <v>56.0</v>
      </c>
      <c r="F798" s="61"/>
      <c r="G798" s="96">
        <f t="shared" si="60"/>
        <v>0</v>
      </c>
      <c r="H798" s="19"/>
    </row>
    <row r="799">
      <c r="B799" s="52" t="s">
        <v>4141</v>
      </c>
      <c r="C799" s="53" t="s">
        <v>4142</v>
      </c>
      <c r="D799" s="54"/>
      <c r="E799" s="60"/>
      <c r="F799" s="60"/>
      <c r="G799" s="95">
        <f>SUM(G800:G808)</f>
        <v>0</v>
      </c>
      <c r="H799" s="19"/>
    </row>
    <row r="800">
      <c r="B800" s="57" t="s">
        <v>4143</v>
      </c>
      <c r="C800" s="58" t="s">
        <v>4144</v>
      </c>
      <c r="D800" s="59" t="s">
        <v>1615</v>
      </c>
      <c r="E800" s="60">
        <v>95.0</v>
      </c>
      <c r="F800" s="61"/>
      <c r="G800" s="96">
        <f t="shared" ref="G800:G808" si="61">round(E800*F800,2)</f>
        <v>0</v>
      </c>
      <c r="H800" s="19"/>
    </row>
    <row r="801">
      <c r="B801" s="57" t="s">
        <v>4145</v>
      </c>
      <c r="C801" s="58" t="s">
        <v>4146</v>
      </c>
      <c r="D801" s="59" t="s">
        <v>100</v>
      </c>
      <c r="E801" s="60">
        <v>39.0</v>
      </c>
      <c r="F801" s="61"/>
      <c r="G801" s="96">
        <f t="shared" si="61"/>
        <v>0</v>
      </c>
      <c r="H801" s="19"/>
    </row>
    <row r="802">
      <c r="B802" s="57" t="s">
        <v>4147</v>
      </c>
      <c r="C802" s="58" t="s">
        <v>4148</v>
      </c>
      <c r="D802" s="59" t="s">
        <v>100</v>
      </c>
      <c r="E802" s="60">
        <v>39.0</v>
      </c>
      <c r="F802" s="61"/>
      <c r="G802" s="96">
        <f t="shared" si="61"/>
        <v>0</v>
      </c>
      <c r="H802" s="19"/>
    </row>
    <row r="803">
      <c r="B803" s="57" t="s">
        <v>4149</v>
      </c>
      <c r="C803" s="58" t="s">
        <v>4150</v>
      </c>
      <c r="D803" s="59" t="s">
        <v>1615</v>
      </c>
      <c r="E803" s="60">
        <v>3.0</v>
      </c>
      <c r="F803" s="61"/>
      <c r="G803" s="96">
        <f t="shared" si="61"/>
        <v>0</v>
      </c>
      <c r="H803" s="19"/>
    </row>
    <row r="804">
      <c r="B804" s="57" t="s">
        <v>4151</v>
      </c>
      <c r="C804" s="58" t="s">
        <v>4152</v>
      </c>
      <c r="D804" s="59" t="s">
        <v>100</v>
      </c>
      <c r="E804" s="60">
        <v>44.0</v>
      </c>
      <c r="F804" s="61"/>
      <c r="G804" s="96">
        <f t="shared" si="61"/>
        <v>0</v>
      </c>
      <c r="H804" s="19"/>
    </row>
    <row r="805">
      <c r="B805" s="57" t="s">
        <v>4153</v>
      </c>
      <c r="C805" s="58" t="s">
        <v>4154</v>
      </c>
      <c r="D805" s="59" t="s">
        <v>100</v>
      </c>
      <c r="E805" s="60">
        <v>56.0</v>
      </c>
      <c r="F805" s="61"/>
      <c r="G805" s="96">
        <f t="shared" si="61"/>
        <v>0</v>
      </c>
      <c r="H805" s="19"/>
    </row>
    <row r="806">
      <c r="B806" s="57" t="s">
        <v>4155</v>
      </c>
      <c r="C806" s="58" t="s">
        <v>4156</v>
      </c>
      <c r="D806" s="59" t="s">
        <v>100</v>
      </c>
      <c r="E806" s="60">
        <v>7.0</v>
      </c>
      <c r="F806" s="61"/>
      <c r="G806" s="96">
        <f t="shared" si="61"/>
        <v>0</v>
      </c>
      <c r="H806" s="19"/>
    </row>
    <row r="807">
      <c r="B807" s="57" t="s">
        <v>4157</v>
      </c>
      <c r="C807" s="58" t="s">
        <v>4158</v>
      </c>
      <c r="D807" s="59" t="s">
        <v>100</v>
      </c>
      <c r="E807" s="60">
        <v>1.0</v>
      </c>
      <c r="F807" s="61"/>
      <c r="G807" s="96">
        <f t="shared" si="61"/>
        <v>0</v>
      </c>
      <c r="H807" s="19"/>
    </row>
    <row r="808">
      <c r="B808" s="57" t="s">
        <v>4159</v>
      </c>
      <c r="C808" s="58" t="s">
        <v>4160</v>
      </c>
      <c r="D808" s="59" t="s">
        <v>146</v>
      </c>
      <c r="E808" s="60">
        <v>1.0</v>
      </c>
      <c r="F808" s="61"/>
      <c r="G808" s="96">
        <f t="shared" si="61"/>
        <v>0</v>
      </c>
      <c r="H808" s="19"/>
    </row>
    <row r="809">
      <c r="B809" s="46" t="s">
        <v>4161</v>
      </c>
      <c r="C809" s="47" t="s">
        <v>4162</v>
      </c>
      <c r="D809" s="48"/>
      <c r="E809" s="60"/>
      <c r="F809" s="60"/>
      <c r="G809" s="94">
        <f>G810+G813+G822+G824+G831</f>
        <v>0</v>
      </c>
      <c r="H809" s="19"/>
    </row>
    <row r="810">
      <c r="B810" s="52" t="s">
        <v>4163</v>
      </c>
      <c r="C810" s="53" t="s">
        <v>4164</v>
      </c>
      <c r="D810" s="54"/>
      <c r="E810" s="60"/>
      <c r="F810" s="60"/>
      <c r="G810" s="95">
        <f>SUM(G811:G812)</f>
        <v>0</v>
      </c>
      <c r="H810" s="19"/>
    </row>
    <row r="811">
      <c r="B811" s="57" t="s">
        <v>4165</v>
      </c>
      <c r="C811" s="58" t="s">
        <v>4166</v>
      </c>
      <c r="D811" s="59" t="s">
        <v>122</v>
      </c>
      <c r="E811" s="60">
        <v>1532.31</v>
      </c>
      <c r="F811" s="61"/>
      <c r="G811" s="96">
        <f t="shared" ref="G811:G812" si="62">round(E811*F811,2)</f>
        <v>0</v>
      </c>
      <c r="H811" s="19"/>
    </row>
    <row r="812">
      <c r="B812" s="57" t="s">
        <v>4167</v>
      </c>
      <c r="C812" s="58" t="s">
        <v>4168</v>
      </c>
      <c r="D812" s="59" t="s">
        <v>122</v>
      </c>
      <c r="E812" s="60">
        <v>161.72</v>
      </c>
      <c r="F812" s="61"/>
      <c r="G812" s="96">
        <f t="shared" si="62"/>
        <v>0</v>
      </c>
      <c r="H812" s="19"/>
    </row>
    <row r="813">
      <c r="B813" s="52" t="s">
        <v>4169</v>
      </c>
      <c r="C813" s="53" t="s">
        <v>3909</v>
      </c>
      <c r="D813" s="54"/>
      <c r="E813" s="60"/>
      <c r="F813" s="60"/>
      <c r="G813" s="95">
        <f>G814+G818+G816</f>
        <v>0</v>
      </c>
      <c r="H813" s="19"/>
    </row>
    <row r="814">
      <c r="B814" s="64" t="s">
        <v>4170</v>
      </c>
      <c r="C814" s="65" t="s">
        <v>3911</v>
      </c>
      <c r="D814" s="66"/>
      <c r="E814" s="60"/>
      <c r="F814" s="60"/>
      <c r="G814" s="98">
        <f>G815</f>
        <v>0</v>
      </c>
      <c r="H814" s="19"/>
    </row>
    <row r="815">
      <c r="B815" s="113" t="s">
        <v>4171</v>
      </c>
      <c r="C815" s="58" t="s">
        <v>4172</v>
      </c>
      <c r="D815" s="59" t="s">
        <v>122</v>
      </c>
      <c r="E815" s="60">
        <v>76.78</v>
      </c>
      <c r="F815" s="61"/>
      <c r="G815" s="96">
        <f>round(E815*F815,2)</f>
        <v>0</v>
      </c>
      <c r="H815" s="19"/>
    </row>
    <row r="816">
      <c r="B816" s="64" t="s">
        <v>4173</v>
      </c>
      <c r="C816" s="65" t="s">
        <v>4174</v>
      </c>
      <c r="D816" s="66"/>
      <c r="E816" s="60"/>
      <c r="F816" s="60"/>
      <c r="G816" s="98">
        <f>G817</f>
        <v>0</v>
      </c>
      <c r="H816" s="19"/>
    </row>
    <row r="817">
      <c r="B817" s="113" t="s">
        <v>4175</v>
      </c>
      <c r="C817" s="58" t="s">
        <v>4176</v>
      </c>
      <c r="D817" s="59" t="s">
        <v>122</v>
      </c>
      <c r="E817" s="60">
        <v>165.1</v>
      </c>
      <c r="F817" s="61"/>
      <c r="G817" s="96">
        <f>round(E817*F817,2)</f>
        <v>0</v>
      </c>
      <c r="H817" s="19"/>
    </row>
    <row r="818">
      <c r="B818" s="64" t="s">
        <v>4177</v>
      </c>
      <c r="C818" s="65" t="s">
        <v>3915</v>
      </c>
      <c r="D818" s="66"/>
      <c r="E818" s="60"/>
      <c r="F818" s="60"/>
      <c r="G818" s="98">
        <f>SUM(G819:G821)</f>
        <v>0</v>
      </c>
      <c r="H818" s="19"/>
    </row>
    <row r="819">
      <c r="B819" s="113" t="s">
        <v>4178</v>
      </c>
      <c r="C819" s="58" t="s">
        <v>4179</v>
      </c>
      <c r="D819" s="59" t="s">
        <v>122</v>
      </c>
      <c r="E819" s="60">
        <v>1098.66</v>
      </c>
      <c r="F819" s="61"/>
      <c r="G819" s="96">
        <f t="shared" ref="G819:G821" si="63">round(E819*F819,2)</f>
        <v>0</v>
      </c>
      <c r="H819" s="19"/>
    </row>
    <row r="820">
      <c r="B820" s="113" t="s">
        <v>4180</v>
      </c>
      <c r="C820" s="58" t="s">
        <v>3919</v>
      </c>
      <c r="D820" s="59" t="s">
        <v>122</v>
      </c>
      <c r="E820" s="60">
        <v>66.3</v>
      </c>
      <c r="F820" s="61"/>
      <c r="G820" s="96">
        <f t="shared" si="63"/>
        <v>0</v>
      </c>
      <c r="H820" s="19"/>
    </row>
    <row r="821">
      <c r="B821" s="113" t="s">
        <v>4181</v>
      </c>
      <c r="C821" s="58" t="s">
        <v>4182</v>
      </c>
      <c r="D821" s="59" t="s">
        <v>100</v>
      </c>
      <c r="E821" s="60">
        <v>735.0</v>
      </c>
      <c r="F821" s="61"/>
      <c r="G821" s="96">
        <f t="shared" si="63"/>
        <v>0</v>
      </c>
      <c r="H821" s="19"/>
    </row>
    <row r="822">
      <c r="B822" s="52" t="s">
        <v>4183</v>
      </c>
      <c r="C822" s="53" t="s">
        <v>4184</v>
      </c>
      <c r="D822" s="54"/>
      <c r="E822" s="60"/>
      <c r="F822" s="60"/>
      <c r="G822" s="95">
        <f>G823</f>
        <v>0</v>
      </c>
      <c r="H822" s="19"/>
    </row>
    <row r="823">
      <c r="B823" s="57" t="s">
        <v>4185</v>
      </c>
      <c r="C823" s="58" t="s">
        <v>4186</v>
      </c>
      <c r="D823" s="59" t="s">
        <v>100</v>
      </c>
      <c r="E823" s="60">
        <v>334.0</v>
      </c>
      <c r="F823" s="61"/>
      <c r="G823" s="96">
        <f>round(E823*F823,2)</f>
        <v>0</v>
      </c>
      <c r="H823" s="19"/>
    </row>
    <row r="824">
      <c r="B824" s="52" t="s">
        <v>4187</v>
      </c>
      <c r="C824" s="53" t="s">
        <v>4188</v>
      </c>
      <c r="D824" s="54"/>
      <c r="E824" s="60"/>
      <c r="F824" s="60"/>
      <c r="G824" s="95">
        <f>SUM(G825:G830)</f>
        <v>0</v>
      </c>
      <c r="H824" s="19"/>
    </row>
    <row r="825">
      <c r="B825" s="57" t="s">
        <v>4189</v>
      </c>
      <c r="C825" s="58" t="s">
        <v>4190</v>
      </c>
      <c r="D825" s="59" t="s">
        <v>1615</v>
      </c>
      <c r="E825" s="60">
        <v>156.0</v>
      </c>
      <c r="F825" s="61"/>
      <c r="G825" s="96">
        <f t="shared" ref="G825:G830" si="64">round(E825*F825,2)</f>
        <v>0</v>
      </c>
      <c r="H825" s="19"/>
    </row>
    <row r="826">
      <c r="B826" s="57" t="s">
        <v>4191</v>
      </c>
      <c r="C826" s="58" t="s">
        <v>4192</v>
      </c>
      <c r="D826" s="59" t="s">
        <v>1615</v>
      </c>
      <c r="E826" s="60">
        <v>6.0</v>
      </c>
      <c r="F826" s="61"/>
      <c r="G826" s="96">
        <f t="shared" si="64"/>
        <v>0</v>
      </c>
      <c r="H826" s="19"/>
    </row>
    <row r="827">
      <c r="B827" s="57" t="s">
        <v>4193</v>
      </c>
      <c r="C827" s="58" t="s">
        <v>4194</v>
      </c>
      <c r="D827" s="59" t="s">
        <v>1615</v>
      </c>
      <c r="E827" s="60">
        <v>12.0</v>
      </c>
      <c r="F827" s="61"/>
      <c r="G827" s="96">
        <f t="shared" si="64"/>
        <v>0</v>
      </c>
      <c r="H827" s="19"/>
    </row>
    <row r="828">
      <c r="B828" s="57" t="s">
        <v>4195</v>
      </c>
      <c r="C828" s="58" t="s">
        <v>4196</v>
      </c>
      <c r="D828" s="59" t="s">
        <v>1615</v>
      </c>
      <c r="E828" s="60">
        <v>1.0</v>
      </c>
      <c r="F828" s="61"/>
      <c r="G828" s="96">
        <f t="shared" si="64"/>
        <v>0</v>
      </c>
      <c r="H828" s="19"/>
    </row>
    <row r="829">
      <c r="B829" s="57" t="s">
        <v>4197</v>
      </c>
      <c r="C829" s="58" t="s">
        <v>4198</v>
      </c>
      <c r="D829" s="59" t="s">
        <v>1615</v>
      </c>
      <c r="E829" s="60">
        <v>6.0</v>
      </c>
      <c r="F829" s="61"/>
      <c r="G829" s="96">
        <f t="shared" si="64"/>
        <v>0</v>
      </c>
      <c r="H829" s="19"/>
    </row>
    <row r="830">
      <c r="B830" s="57" t="s">
        <v>4199</v>
      </c>
      <c r="C830" s="58" t="s">
        <v>4200</v>
      </c>
      <c r="D830" s="59" t="s">
        <v>1615</v>
      </c>
      <c r="E830" s="60">
        <v>3.0</v>
      </c>
      <c r="F830" s="61"/>
      <c r="G830" s="96">
        <f t="shared" si="64"/>
        <v>0</v>
      </c>
      <c r="H830" s="19"/>
    </row>
    <row r="831">
      <c r="B831" s="52" t="s">
        <v>4201</v>
      </c>
      <c r="C831" s="53" t="s">
        <v>4202</v>
      </c>
      <c r="D831" s="54"/>
      <c r="E831" s="60"/>
      <c r="F831" s="60"/>
      <c r="G831" s="95">
        <f>SUM(G832:G846)</f>
        <v>0</v>
      </c>
      <c r="H831" s="19"/>
    </row>
    <row r="832">
      <c r="B832" s="57" t="s">
        <v>4203</v>
      </c>
      <c r="C832" s="58" t="s">
        <v>4204</v>
      </c>
      <c r="D832" s="59" t="s">
        <v>100</v>
      </c>
      <c r="E832" s="60">
        <v>156.0</v>
      </c>
      <c r="F832" s="61"/>
      <c r="G832" s="96">
        <f t="shared" ref="G832:G846" si="65">round(E832*F832,2)</f>
        <v>0</v>
      </c>
      <c r="H832" s="19"/>
    </row>
    <row r="833">
      <c r="B833" s="57" t="s">
        <v>4205</v>
      </c>
      <c r="C833" s="58" t="s">
        <v>4206</v>
      </c>
      <c r="D833" s="59" t="s">
        <v>100</v>
      </c>
      <c r="E833" s="60">
        <v>6.0</v>
      </c>
      <c r="F833" s="61"/>
      <c r="G833" s="96">
        <f t="shared" si="65"/>
        <v>0</v>
      </c>
      <c r="H833" s="19"/>
    </row>
    <row r="834">
      <c r="B834" s="57" t="s">
        <v>4207</v>
      </c>
      <c r="C834" s="58" t="s">
        <v>4208</v>
      </c>
      <c r="D834" s="59" t="s">
        <v>100</v>
      </c>
      <c r="E834" s="60">
        <v>12.0</v>
      </c>
      <c r="F834" s="61"/>
      <c r="G834" s="96">
        <f t="shared" si="65"/>
        <v>0</v>
      </c>
      <c r="H834" s="19"/>
    </row>
    <row r="835">
      <c r="B835" s="57" t="s">
        <v>4209</v>
      </c>
      <c r="C835" s="58" t="s">
        <v>4210</v>
      </c>
      <c r="D835" s="59" t="s">
        <v>100</v>
      </c>
      <c r="E835" s="60">
        <v>1.0</v>
      </c>
      <c r="F835" s="61"/>
      <c r="G835" s="96">
        <f t="shared" si="65"/>
        <v>0</v>
      </c>
      <c r="H835" s="19"/>
    </row>
    <row r="836">
      <c r="B836" s="57" t="s">
        <v>4211</v>
      </c>
      <c r="C836" s="58" t="s">
        <v>4212</v>
      </c>
      <c r="D836" s="59" t="s">
        <v>100</v>
      </c>
      <c r="E836" s="60">
        <v>6.0</v>
      </c>
      <c r="F836" s="61"/>
      <c r="G836" s="96">
        <f t="shared" si="65"/>
        <v>0</v>
      </c>
      <c r="H836" s="19"/>
    </row>
    <row r="837">
      <c r="B837" s="57" t="s">
        <v>4213</v>
      </c>
      <c r="C837" s="58" t="s">
        <v>4214</v>
      </c>
      <c r="D837" s="59" t="s">
        <v>100</v>
      </c>
      <c r="E837" s="60">
        <v>3.0</v>
      </c>
      <c r="F837" s="61"/>
      <c r="G837" s="96">
        <f t="shared" si="65"/>
        <v>0</v>
      </c>
      <c r="H837" s="19"/>
    </row>
    <row r="838">
      <c r="B838" s="57" t="s">
        <v>4215</v>
      </c>
      <c r="C838" s="58" t="s">
        <v>4216</v>
      </c>
      <c r="D838" s="59" t="s">
        <v>100</v>
      </c>
      <c r="E838" s="60">
        <v>1.0</v>
      </c>
      <c r="F838" s="61"/>
      <c r="G838" s="96">
        <f t="shared" si="65"/>
        <v>0</v>
      </c>
      <c r="H838" s="19"/>
    </row>
    <row r="839">
      <c r="B839" s="57" t="s">
        <v>4217</v>
      </c>
      <c r="C839" s="58" t="s">
        <v>4218</v>
      </c>
      <c r="D839" s="59" t="s">
        <v>100</v>
      </c>
      <c r="E839" s="60">
        <v>3.0</v>
      </c>
      <c r="F839" s="61"/>
      <c r="G839" s="96">
        <f t="shared" si="65"/>
        <v>0</v>
      </c>
      <c r="H839" s="19"/>
    </row>
    <row r="840">
      <c r="B840" s="57" t="s">
        <v>4219</v>
      </c>
      <c r="C840" s="58" t="s">
        <v>4220</v>
      </c>
      <c r="D840" s="59" t="s">
        <v>100</v>
      </c>
      <c r="E840" s="60">
        <v>2.0</v>
      </c>
      <c r="F840" s="61"/>
      <c r="G840" s="96">
        <f t="shared" si="65"/>
        <v>0</v>
      </c>
      <c r="H840" s="19"/>
    </row>
    <row r="841">
      <c r="B841" s="57" t="s">
        <v>4221</v>
      </c>
      <c r="C841" s="58" t="s">
        <v>4222</v>
      </c>
      <c r="D841" s="59" t="s">
        <v>100</v>
      </c>
      <c r="E841" s="60">
        <v>1.0</v>
      </c>
      <c r="F841" s="61"/>
      <c r="G841" s="96">
        <f t="shared" si="65"/>
        <v>0</v>
      </c>
      <c r="H841" s="19"/>
    </row>
    <row r="842">
      <c r="B842" s="57" t="s">
        <v>4223</v>
      </c>
      <c r="C842" s="58" t="s">
        <v>4224</v>
      </c>
      <c r="D842" s="59" t="s">
        <v>100</v>
      </c>
      <c r="E842" s="60">
        <v>1.0</v>
      </c>
      <c r="F842" s="61"/>
      <c r="G842" s="96">
        <f t="shared" si="65"/>
        <v>0</v>
      </c>
      <c r="H842" s="19"/>
    </row>
    <row r="843">
      <c r="B843" s="57" t="s">
        <v>4225</v>
      </c>
      <c r="C843" s="58" t="s">
        <v>4226</v>
      </c>
      <c r="D843" s="59" t="s">
        <v>100</v>
      </c>
      <c r="E843" s="60">
        <v>7.0</v>
      </c>
      <c r="F843" s="61"/>
      <c r="G843" s="96">
        <f t="shared" si="65"/>
        <v>0</v>
      </c>
      <c r="H843" s="19"/>
    </row>
    <row r="844">
      <c r="B844" s="57" t="s">
        <v>4227</v>
      </c>
      <c r="C844" s="58" t="s">
        <v>4228</v>
      </c>
      <c r="D844" s="59" t="s">
        <v>100</v>
      </c>
      <c r="E844" s="60">
        <v>1.0</v>
      </c>
      <c r="F844" s="61"/>
      <c r="G844" s="96">
        <f t="shared" si="65"/>
        <v>0</v>
      </c>
      <c r="H844" s="19"/>
    </row>
    <row r="845">
      <c r="B845" s="57" t="s">
        <v>4229</v>
      </c>
      <c r="C845" s="58" t="s">
        <v>4230</v>
      </c>
      <c r="D845" s="59" t="s">
        <v>100</v>
      </c>
      <c r="E845" s="60">
        <v>1.0</v>
      </c>
      <c r="F845" s="61"/>
      <c r="G845" s="96">
        <f t="shared" si="65"/>
        <v>0</v>
      </c>
      <c r="H845" s="19"/>
    </row>
    <row r="846">
      <c r="B846" s="57" t="s">
        <v>4231</v>
      </c>
      <c r="C846" s="58" t="s">
        <v>4232</v>
      </c>
      <c r="D846" s="59" t="s">
        <v>146</v>
      </c>
      <c r="E846" s="60">
        <v>1.0</v>
      </c>
      <c r="F846" s="61"/>
      <c r="G846" s="96">
        <f t="shared" si="65"/>
        <v>0</v>
      </c>
      <c r="H846" s="19"/>
    </row>
    <row r="847">
      <c r="B847" s="46" t="s">
        <v>4233</v>
      </c>
      <c r="C847" s="47" t="s">
        <v>4234</v>
      </c>
      <c r="D847" s="48"/>
      <c r="E847" s="60"/>
      <c r="F847" s="60"/>
      <c r="G847" s="94">
        <f>G848+G853+G862+G864</f>
        <v>0</v>
      </c>
      <c r="H847" s="19"/>
    </row>
    <row r="848">
      <c r="B848" s="52" t="s">
        <v>4235</v>
      </c>
      <c r="C848" s="53" t="s">
        <v>4236</v>
      </c>
      <c r="D848" s="54"/>
      <c r="E848" s="60"/>
      <c r="F848" s="60"/>
      <c r="G848" s="95">
        <f>SUM(G849:G852)</f>
        <v>0</v>
      </c>
      <c r="H848" s="19"/>
    </row>
    <row r="849">
      <c r="B849" s="57" t="s">
        <v>4237</v>
      </c>
      <c r="C849" s="58" t="s">
        <v>4238</v>
      </c>
      <c r="D849" s="59" t="s">
        <v>122</v>
      </c>
      <c r="E849" s="60">
        <v>81.6</v>
      </c>
      <c r="F849" s="61"/>
      <c r="G849" s="96">
        <f t="shared" ref="G849:G852" si="66">round(E849*F849,2)</f>
        <v>0</v>
      </c>
      <c r="H849" s="19"/>
    </row>
    <row r="850">
      <c r="B850" s="57" t="s">
        <v>4239</v>
      </c>
      <c r="C850" s="58" t="s">
        <v>4240</v>
      </c>
      <c r="D850" s="59" t="s">
        <v>122</v>
      </c>
      <c r="E850" s="60">
        <v>81.6</v>
      </c>
      <c r="F850" s="61"/>
      <c r="G850" s="96">
        <f t="shared" si="66"/>
        <v>0</v>
      </c>
      <c r="H850" s="19"/>
    </row>
    <row r="851">
      <c r="B851" s="57" t="s">
        <v>4241</v>
      </c>
      <c r="C851" s="58" t="s">
        <v>4242</v>
      </c>
      <c r="D851" s="59" t="s">
        <v>122</v>
      </c>
      <c r="E851" s="60">
        <v>81.6</v>
      </c>
      <c r="F851" s="61"/>
      <c r="G851" s="96">
        <f t="shared" si="66"/>
        <v>0</v>
      </c>
      <c r="H851" s="19"/>
    </row>
    <row r="852">
      <c r="B852" s="57" t="s">
        <v>4243</v>
      </c>
      <c r="C852" s="58" t="s">
        <v>4244</v>
      </c>
      <c r="D852" s="59" t="s">
        <v>122</v>
      </c>
      <c r="E852" s="60">
        <v>81.6</v>
      </c>
      <c r="F852" s="61"/>
      <c r="G852" s="96">
        <f t="shared" si="66"/>
        <v>0</v>
      </c>
      <c r="H852" s="19"/>
    </row>
    <row r="853">
      <c r="B853" s="52" t="s">
        <v>4245</v>
      </c>
      <c r="C853" s="53" t="s">
        <v>3909</v>
      </c>
      <c r="D853" s="54"/>
      <c r="E853" s="60"/>
      <c r="F853" s="60"/>
      <c r="G853" s="95">
        <f>G854+G856+G858</f>
        <v>0</v>
      </c>
      <c r="H853" s="19"/>
    </row>
    <row r="854">
      <c r="B854" s="64" t="s">
        <v>4246</v>
      </c>
      <c r="C854" s="65" t="s">
        <v>3911</v>
      </c>
      <c r="D854" s="66"/>
      <c r="E854" s="60"/>
      <c r="F854" s="60"/>
      <c r="G854" s="98">
        <f>G855</f>
        <v>0</v>
      </c>
      <c r="H854" s="19"/>
    </row>
    <row r="855">
      <c r="B855" s="113" t="s">
        <v>4247</v>
      </c>
      <c r="C855" s="58" t="s">
        <v>4248</v>
      </c>
      <c r="D855" s="59" t="s">
        <v>122</v>
      </c>
      <c r="E855" s="60">
        <v>48.0</v>
      </c>
      <c r="F855" s="61"/>
      <c r="G855" s="96">
        <f>round(E855*F855,2)</f>
        <v>0</v>
      </c>
      <c r="H855" s="19"/>
    </row>
    <row r="856">
      <c r="B856" s="64" t="s">
        <v>4249</v>
      </c>
      <c r="C856" s="65" t="s">
        <v>4174</v>
      </c>
      <c r="D856" s="66"/>
      <c r="E856" s="60"/>
      <c r="F856" s="60"/>
      <c r="G856" s="98">
        <f>G857</f>
        <v>0</v>
      </c>
      <c r="H856" s="19"/>
    </row>
    <row r="857">
      <c r="B857" s="113" t="s">
        <v>4250</v>
      </c>
      <c r="C857" s="58" t="s">
        <v>4251</v>
      </c>
      <c r="D857" s="59" t="s">
        <v>122</v>
      </c>
      <c r="E857" s="60">
        <v>17.6</v>
      </c>
      <c r="F857" s="61"/>
      <c r="G857" s="96">
        <f>round(E857*F857,2)</f>
        <v>0</v>
      </c>
      <c r="H857" s="19"/>
    </row>
    <row r="858">
      <c r="B858" s="64" t="s">
        <v>4252</v>
      </c>
      <c r="C858" s="65" t="s">
        <v>3915</v>
      </c>
      <c r="D858" s="66"/>
      <c r="E858" s="60"/>
      <c r="F858" s="60"/>
      <c r="G858" s="98">
        <f>SUM(G859:G861)</f>
        <v>0</v>
      </c>
      <c r="H858" s="19"/>
    </row>
    <row r="859">
      <c r="B859" s="113" t="s">
        <v>4253</v>
      </c>
      <c r="C859" s="58" t="s">
        <v>4254</v>
      </c>
      <c r="D859" s="59" t="s">
        <v>122</v>
      </c>
      <c r="E859" s="60">
        <v>16.0</v>
      </c>
      <c r="F859" s="61"/>
      <c r="G859" s="96">
        <f t="shared" ref="G859:G861" si="67">round(E859*F859,2)</f>
        <v>0</v>
      </c>
      <c r="H859" s="19"/>
    </row>
    <row r="860">
      <c r="B860" s="113" t="s">
        <v>4255</v>
      </c>
      <c r="C860" s="58" t="s">
        <v>3919</v>
      </c>
      <c r="D860" s="59" t="s">
        <v>122</v>
      </c>
      <c r="E860" s="60">
        <v>1.65</v>
      </c>
      <c r="F860" s="61"/>
      <c r="G860" s="96">
        <f t="shared" si="67"/>
        <v>0</v>
      </c>
      <c r="H860" s="19"/>
    </row>
    <row r="861">
      <c r="B861" s="113" t="s">
        <v>4256</v>
      </c>
      <c r="C861" s="58" t="s">
        <v>4257</v>
      </c>
      <c r="D861" s="59" t="s">
        <v>100</v>
      </c>
      <c r="E861" s="60">
        <v>11.0</v>
      </c>
      <c r="F861" s="61"/>
      <c r="G861" s="96">
        <f t="shared" si="67"/>
        <v>0</v>
      </c>
      <c r="H861" s="19"/>
    </row>
    <row r="862">
      <c r="B862" s="52" t="s">
        <v>4258</v>
      </c>
      <c r="C862" s="53" t="s">
        <v>4259</v>
      </c>
      <c r="D862" s="54"/>
      <c r="E862" s="60"/>
      <c r="F862" s="60"/>
      <c r="G862" s="95">
        <f>G863</f>
        <v>0</v>
      </c>
      <c r="H862" s="19"/>
    </row>
    <row r="863">
      <c r="B863" s="57" t="s">
        <v>4260</v>
      </c>
      <c r="C863" s="58" t="s">
        <v>4261</v>
      </c>
      <c r="D863" s="59" t="s">
        <v>1615</v>
      </c>
      <c r="E863" s="60">
        <v>10.0</v>
      </c>
      <c r="F863" s="61"/>
      <c r="G863" s="96">
        <f>round(E863*F863,2)</f>
        <v>0</v>
      </c>
      <c r="H863" s="19"/>
    </row>
    <row r="864">
      <c r="B864" s="52" t="s">
        <v>4262</v>
      </c>
      <c r="C864" s="53" t="s">
        <v>4263</v>
      </c>
      <c r="D864" s="54"/>
      <c r="E864" s="60"/>
      <c r="F864" s="60"/>
      <c r="G864" s="95">
        <f>SUM(G865:G867)</f>
        <v>0</v>
      </c>
      <c r="H864" s="19"/>
    </row>
    <row r="865">
      <c r="B865" s="57" t="s">
        <v>4264</v>
      </c>
      <c r="C865" s="58" t="s">
        <v>4265</v>
      </c>
      <c r="D865" s="59" t="s">
        <v>100</v>
      </c>
      <c r="E865" s="60">
        <v>10.0</v>
      </c>
      <c r="F865" s="61"/>
      <c r="G865" s="96">
        <f t="shared" ref="G865:G867" si="68">round(E865*F865,2)</f>
        <v>0</v>
      </c>
      <c r="H865" s="19"/>
    </row>
    <row r="866">
      <c r="B866" s="57" t="s">
        <v>4266</v>
      </c>
      <c r="C866" s="58" t="s">
        <v>4267</v>
      </c>
      <c r="D866" s="59" t="s">
        <v>100</v>
      </c>
      <c r="E866" s="60">
        <v>5.0</v>
      </c>
      <c r="F866" s="61"/>
      <c r="G866" s="96">
        <f t="shared" si="68"/>
        <v>0</v>
      </c>
      <c r="H866" s="19"/>
    </row>
    <row r="867">
      <c r="B867" s="57" t="s">
        <v>4268</v>
      </c>
      <c r="C867" s="58" t="s">
        <v>4269</v>
      </c>
      <c r="D867" s="59" t="s">
        <v>100</v>
      </c>
      <c r="E867" s="60">
        <v>3.0</v>
      </c>
      <c r="F867" s="61"/>
      <c r="G867" s="96">
        <f t="shared" si="68"/>
        <v>0</v>
      </c>
      <c r="H867" s="19"/>
    </row>
    <row r="868">
      <c r="B868" s="40" t="s">
        <v>4270</v>
      </c>
      <c r="C868" s="41" t="s">
        <v>4271</v>
      </c>
      <c r="D868" s="42"/>
      <c r="E868" s="60"/>
      <c r="F868" s="60"/>
      <c r="G868" s="93">
        <f>G869+G871+G878+G880</f>
        <v>0</v>
      </c>
      <c r="H868" s="19"/>
    </row>
    <row r="869">
      <c r="B869" s="46" t="s">
        <v>4272</v>
      </c>
      <c r="C869" s="47" t="s">
        <v>4273</v>
      </c>
      <c r="D869" s="48"/>
      <c r="E869" s="60"/>
      <c r="F869" s="60"/>
      <c r="G869" s="94">
        <f>G870</f>
        <v>0</v>
      </c>
      <c r="H869" s="19"/>
    </row>
    <row r="870">
      <c r="B870" s="57" t="s">
        <v>4274</v>
      </c>
      <c r="C870" s="58" t="s">
        <v>4275</v>
      </c>
      <c r="D870" s="59" t="s">
        <v>122</v>
      </c>
      <c r="E870" s="60">
        <v>521.0</v>
      </c>
      <c r="F870" s="61"/>
      <c r="G870" s="96">
        <f>round(E870*F870,2)</f>
        <v>0</v>
      </c>
      <c r="H870" s="19"/>
    </row>
    <row r="871">
      <c r="B871" s="46" t="s">
        <v>4276</v>
      </c>
      <c r="C871" s="47" t="s">
        <v>3792</v>
      </c>
      <c r="D871" s="48"/>
      <c r="E871" s="60"/>
      <c r="F871" s="60"/>
      <c r="G871" s="94">
        <f>G872+G874</f>
        <v>0</v>
      </c>
      <c r="H871" s="19"/>
    </row>
    <row r="872">
      <c r="B872" s="52" t="s">
        <v>4277</v>
      </c>
      <c r="C872" s="53" t="s">
        <v>3650</v>
      </c>
      <c r="D872" s="54"/>
      <c r="E872" s="60"/>
      <c r="F872" s="60"/>
      <c r="G872" s="95">
        <f>G873</f>
        <v>0</v>
      </c>
      <c r="H872" s="19"/>
    </row>
    <row r="873">
      <c r="B873" s="57" t="s">
        <v>4278</v>
      </c>
      <c r="C873" s="58" t="s">
        <v>4279</v>
      </c>
      <c r="D873" s="59" t="s">
        <v>122</v>
      </c>
      <c r="E873" s="60">
        <v>42.5</v>
      </c>
      <c r="F873" s="61"/>
      <c r="G873" s="96">
        <f>round(E873*F873,2)</f>
        <v>0</v>
      </c>
      <c r="H873" s="19"/>
    </row>
    <row r="874">
      <c r="B874" s="52" t="s">
        <v>4280</v>
      </c>
      <c r="C874" s="53" t="s">
        <v>3909</v>
      </c>
      <c r="D874" s="54"/>
      <c r="E874" s="60"/>
      <c r="F874" s="60"/>
      <c r="G874" s="95">
        <f>SUM(G875:G877)</f>
        <v>0</v>
      </c>
      <c r="H874" s="19"/>
    </row>
    <row r="875">
      <c r="B875" s="57" t="s">
        <v>4281</v>
      </c>
      <c r="C875" s="58" t="s">
        <v>3648</v>
      </c>
      <c r="D875" s="59" t="s">
        <v>122</v>
      </c>
      <c r="E875" s="60">
        <v>54.07</v>
      </c>
      <c r="F875" s="61"/>
      <c r="G875" s="96">
        <f t="shared" ref="G875:G877" si="69">round(E875*F875,2)</f>
        <v>0</v>
      </c>
      <c r="H875" s="19"/>
    </row>
    <row r="876">
      <c r="B876" s="57" t="s">
        <v>4282</v>
      </c>
      <c r="C876" s="58" t="s">
        <v>4283</v>
      </c>
      <c r="D876" s="59" t="s">
        <v>122</v>
      </c>
      <c r="E876" s="60">
        <v>149.16</v>
      </c>
      <c r="F876" s="61"/>
      <c r="G876" s="96">
        <f t="shared" si="69"/>
        <v>0</v>
      </c>
      <c r="H876" s="19"/>
    </row>
    <row r="877">
      <c r="B877" s="57" t="s">
        <v>4284</v>
      </c>
      <c r="C877" s="58" t="s">
        <v>4285</v>
      </c>
      <c r="D877" s="59" t="s">
        <v>122</v>
      </c>
      <c r="E877" s="60">
        <v>27.24</v>
      </c>
      <c r="F877" s="61"/>
      <c r="G877" s="96">
        <f t="shared" si="69"/>
        <v>0</v>
      </c>
      <c r="H877" s="19"/>
    </row>
    <row r="878">
      <c r="B878" s="46" t="s">
        <v>4286</v>
      </c>
      <c r="C878" s="47" t="s">
        <v>3686</v>
      </c>
      <c r="D878" s="48"/>
      <c r="E878" s="60"/>
      <c r="F878" s="60"/>
      <c r="G878" s="94">
        <f>G879</f>
        <v>0</v>
      </c>
      <c r="H878" s="19"/>
    </row>
    <row r="879">
      <c r="B879" s="57" t="s">
        <v>4287</v>
      </c>
      <c r="C879" s="58" t="s">
        <v>3688</v>
      </c>
      <c r="D879" s="59" t="s">
        <v>100</v>
      </c>
      <c r="E879" s="60">
        <v>22.0</v>
      </c>
      <c r="F879" s="61"/>
      <c r="G879" s="96">
        <f>round(E879*F879,2)</f>
        <v>0</v>
      </c>
      <c r="H879" s="19"/>
    </row>
    <row r="880">
      <c r="B880" s="46" t="s">
        <v>4288</v>
      </c>
      <c r="C880" s="47" t="s">
        <v>4289</v>
      </c>
      <c r="D880" s="48"/>
      <c r="E880" s="60"/>
      <c r="F880" s="60"/>
      <c r="G880" s="94">
        <f>SUM(G881:G882)</f>
        <v>0</v>
      </c>
      <c r="H880" s="19"/>
    </row>
    <row r="881">
      <c r="B881" s="57" t="s">
        <v>4290</v>
      </c>
      <c r="C881" s="58" t="s">
        <v>4291</v>
      </c>
      <c r="D881" s="59" t="s">
        <v>100</v>
      </c>
      <c r="E881" s="60">
        <v>1.0</v>
      </c>
      <c r="F881" s="61"/>
      <c r="G881" s="96">
        <f t="shared" ref="G881:G882" si="70">round(E881*F881,2)</f>
        <v>0</v>
      </c>
      <c r="H881" s="19"/>
    </row>
    <row r="882">
      <c r="B882" s="57" t="s">
        <v>4292</v>
      </c>
      <c r="C882" s="58" t="s">
        <v>4293</v>
      </c>
      <c r="D882" s="59" t="s">
        <v>100</v>
      </c>
      <c r="E882" s="60">
        <v>1.0</v>
      </c>
      <c r="F882" s="61"/>
      <c r="G882" s="96">
        <f t="shared" si="70"/>
        <v>0</v>
      </c>
      <c r="H882" s="19"/>
    </row>
    <row r="883">
      <c r="B883" s="40" t="s">
        <v>4294</v>
      </c>
      <c r="C883" s="41" t="s">
        <v>4295</v>
      </c>
      <c r="D883" s="42"/>
      <c r="E883" s="60"/>
      <c r="F883" s="60"/>
      <c r="G883" s="93">
        <f>SUM(G884:G887)</f>
        <v>0</v>
      </c>
      <c r="H883" s="19"/>
    </row>
    <row r="884">
      <c r="B884" s="57" t="s">
        <v>4296</v>
      </c>
      <c r="C884" s="58" t="s">
        <v>4297</v>
      </c>
      <c r="D884" s="59" t="s">
        <v>100</v>
      </c>
      <c r="E884" s="60">
        <v>1.0</v>
      </c>
      <c r="F884" s="61"/>
      <c r="G884" s="96">
        <f t="shared" ref="G884:G887" si="71">round(E884*F884,2)</f>
        <v>0</v>
      </c>
      <c r="H884" s="19"/>
    </row>
    <row r="885">
      <c r="B885" s="57" t="s">
        <v>4298</v>
      </c>
      <c r="C885" s="58" t="s">
        <v>4299</v>
      </c>
      <c r="D885" s="59" t="s">
        <v>100</v>
      </c>
      <c r="E885" s="60">
        <v>1.0</v>
      </c>
      <c r="F885" s="61"/>
      <c r="G885" s="96">
        <f t="shared" si="71"/>
        <v>0</v>
      </c>
      <c r="H885" s="19"/>
    </row>
    <row r="886">
      <c r="B886" s="57" t="s">
        <v>4300</v>
      </c>
      <c r="C886" s="58" t="s">
        <v>4301</v>
      </c>
      <c r="D886" s="59" t="s">
        <v>100</v>
      </c>
      <c r="E886" s="60">
        <v>1.0</v>
      </c>
      <c r="F886" s="61"/>
      <c r="G886" s="96">
        <f t="shared" si="71"/>
        <v>0</v>
      </c>
      <c r="H886" s="19"/>
    </row>
    <row r="887">
      <c r="B887" s="57" t="s">
        <v>4302</v>
      </c>
      <c r="C887" s="58" t="s">
        <v>4303</v>
      </c>
      <c r="D887" s="59" t="s">
        <v>100</v>
      </c>
      <c r="E887" s="60">
        <v>1.0</v>
      </c>
      <c r="F887" s="61"/>
      <c r="G887" s="96">
        <f t="shared" si="71"/>
        <v>0</v>
      </c>
      <c r="H887" s="19"/>
    </row>
    <row r="888">
      <c r="B888" s="40" t="s">
        <v>4304</v>
      </c>
      <c r="C888" s="41" t="s">
        <v>4305</v>
      </c>
      <c r="D888" s="42"/>
      <c r="E888" s="60"/>
      <c r="F888" s="60"/>
      <c r="G888" s="93">
        <f>SUM(G889:G890)</f>
        <v>0</v>
      </c>
      <c r="H888" s="19"/>
    </row>
    <row r="889">
      <c r="B889" s="57" t="s">
        <v>4306</v>
      </c>
      <c r="C889" s="58" t="s">
        <v>4307</v>
      </c>
      <c r="D889" s="59" t="s">
        <v>100</v>
      </c>
      <c r="E889" s="60">
        <v>1.0</v>
      </c>
      <c r="F889" s="61"/>
      <c r="G889" s="96">
        <f t="shared" ref="G889:G890" si="72">round(E889*F889,2)</f>
        <v>0</v>
      </c>
      <c r="H889" s="19"/>
    </row>
    <row r="890">
      <c r="B890" s="57" t="s">
        <v>4308</v>
      </c>
      <c r="C890" s="58" t="s">
        <v>4309</v>
      </c>
      <c r="D890" s="59" t="s">
        <v>100</v>
      </c>
      <c r="E890" s="60">
        <v>1.0</v>
      </c>
      <c r="F890" s="61"/>
      <c r="G890" s="96">
        <f t="shared" si="72"/>
        <v>0</v>
      </c>
      <c r="H890" s="19"/>
    </row>
    <row r="891">
      <c r="B891" s="40" t="s">
        <v>4310</v>
      </c>
      <c r="C891" s="41" t="s">
        <v>4311</v>
      </c>
      <c r="D891" s="42"/>
      <c r="E891" s="60"/>
      <c r="F891" s="60"/>
      <c r="G891" s="93">
        <f>SUM(G892:G900)</f>
        <v>0</v>
      </c>
      <c r="H891" s="19"/>
    </row>
    <row r="892">
      <c r="B892" s="57" t="s">
        <v>4312</v>
      </c>
      <c r="C892" s="58" t="s">
        <v>4313</v>
      </c>
      <c r="D892" s="59" t="s">
        <v>100</v>
      </c>
      <c r="E892" s="60">
        <v>1.0</v>
      </c>
      <c r="F892" s="61"/>
      <c r="G892" s="96">
        <f t="shared" ref="G892:G900" si="73">round(E892*F892,2)</f>
        <v>0</v>
      </c>
      <c r="H892" s="19"/>
    </row>
    <row r="893">
      <c r="B893" s="57" t="s">
        <v>4314</v>
      </c>
      <c r="C893" s="58" t="s">
        <v>4315</v>
      </c>
      <c r="D893" s="59" t="s">
        <v>100</v>
      </c>
      <c r="E893" s="60">
        <v>1.0</v>
      </c>
      <c r="F893" s="61"/>
      <c r="G893" s="96">
        <f t="shared" si="73"/>
        <v>0</v>
      </c>
      <c r="H893" s="19"/>
    </row>
    <row r="894">
      <c r="B894" s="57" t="s">
        <v>4316</v>
      </c>
      <c r="C894" s="58" t="s">
        <v>4317</v>
      </c>
      <c r="D894" s="59" t="s">
        <v>100</v>
      </c>
      <c r="E894" s="60">
        <v>1.0</v>
      </c>
      <c r="F894" s="61"/>
      <c r="G894" s="96">
        <f t="shared" si="73"/>
        <v>0</v>
      </c>
      <c r="H894" s="19"/>
    </row>
    <row r="895">
      <c r="B895" s="57" t="s">
        <v>4318</v>
      </c>
      <c r="C895" s="58" t="s">
        <v>4319</v>
      </c>
      <c r="D895" s="59" t="s">
        <v>100</v>
      </c>
      <c r="E895" s="60">
        <v>25.0</v>
      </c>
      <c r="F895" s="61"/>
      <c r="G895" s="96">
        <f t="shared" si="73"/>
        <v>0</v>
      </c>
      <c r="H895" s="19"/>
    </row>
    <row r="896">
      <c r="B896" s="57" t="s">
        <v>4320</v>
      </c>
      <c r="C896" s="58" t="s">
        <v>4321</v>
      </c>
      <c r="D896" s="59" t="s">
        <v>100</v>
      </c>
      <c r="E896" s="60">
        <v>37.0</v>
      </c>
      <c r="F896" s="61"/>
      <c r="G896" s="96">
        <f t="shared" si="73"/>
        <v>0</v>
      </c>
      <c r="H896" s="19"/>
    </row>
    <row r="897">
      <c r="B897" s="57" t="s">
        <v>4322</v>
      </c>
      <c r="C897" s="58" t="s">
        <v>4323</v>
      </c>
      <c r="D897" s="59" t="s">
        <v>100</v>
      </c>
      <c r="E897" s="60">
        <v>1.0</v>
      </c>
      <c r="F897" s="61"/>
      <c r="G897" s="96">
        <f t="shared" si="73"/>
        <v>0</v>
      </c>
      <c r="H897" s="19"/>
    </row>
    <row r="898">
      <c r="B898" s="57" t="s">
        <v>4324</v>
      </c>
      <c r="C898" s="58" t="s">
        <v>4325</v>
      </c>
      <c r="D898" s="59" t="s">
        <v>100</v>
      </c>
      <c r="E898" s="60">
        <v>2.0</v>
      </c>
      <c r="F898" s="61"/>
      <c r="G898" s="96">
        <f t="shared" si="73"/>
        <v>0</v>
      </c>
      <c r="H898" s="19"/>
    </row>
    <row r="899">
      <c r="B899" s="57" t="s">
        <v>4326</v>
      </c>
      <c r="C899" s="58" t="s">
        <v>4327</v>
      </c>
      <c r="D899" s="59" t="s">
        <v>146</v>
      </c>
      <c r="E899" s="60">
        <v>1.0</v>
      </c>
      <c r="F899" s="61"/>
      <c r="G899" s="96">
        <f t="shared" si="73"/>
        <v>0</v>
      </c>
      <c r="H899" s="19"/>
    </row>
    <row r="900">
      <c r="B900" s="57" t="s">
        <v>4328</v>
      </c>
      <c r="C900" s="58" t="s">
        <v>4329</v>
      </c>
      <c r="D900" s="59" t="s">
        <v>146</v>
      </c>
      <c r="E900" s="60">
        <v>1.0</v>
      </c>
      <c r="F900" s="61"/>
      <c r="G900" s="96">
        <f t="shared" si="73"/>
        <v>0</v>
      </c>
      <c r="H900" s="19"/>
    </row>
    <row r="901">
      <c r="B901" s="40" t="s">
        <v>4330</v>
      </c>
      <c r="C901" s="41" t="s">
        <v>4331</v>
      </c>
      <c r="D901" s="42"/>
      <c r="E901" s="60"/>
      <c r="F901" s="60"/>
      <c r="G901" s="93">
        <f>G902</f>
        <v>0</v>
      </c>
      <c r="H901" s="19"/>
    </row>
    <row r="902">
      <c r="B902" s="57" t="s">
        <v>4332</v>
      </c>
      <c r="C902" s="58" t="s">
        <v>4333</v>
      </c>
      <c r="D902" s="59" t="s">
        <v>100</v>
      </c>
      <c r="E902" s="60">
        <v>1.0</v>
      </c>
      <c r="F902" s="61"/>
      <c r="G902" s="96">
        <f>round(E902*F902,2)</f>
        <v>0</v>
      </c>
      <c r="H902" s="19"/>
    </row>
    <row r="903">
      <c r="B903" s="40" t="s">
        <v>4334</v>
      </c>
      <c r="C903" s="41" t="s">
        <v>4335</v>
      </c>
      <c r="D903" s="42"/>
      <c r="E903" s="60"/>
      <c r="F903" s="60"/>
      <c r="G903" s="93">
        <f>G904</f>
        <v>0</v>
      </c>
      <c r="H903" s="19"/>
    </row>
    <row r="904">
      <c r="B904" s="57" t="s">
        <v>4336</v>
      </c>
      <c r="C904" s="58" t="s">
        <v>4337</v>
      </c>
      <c r="D904" s="59" t="s">
        <v>100</v>
      </c>
      <c r="E904" s="60">
        <v>1.0</v>
      </c>
      <c r="F904" s="61"/>
      <c r="G904" s="96">
        <f>round(E904*F904,2)</f>
        <v>0</v>
      </c>
      <c r="H904" s="19"/>
    </row>
    <row r="905">
      <c r="B905" s="40" t="s">
        <v>4338</v>
      </c>
      <c r="C905" s="41" t="s">
        <v>4339</v>
      </c>
      <c r="D905" s="42"/>
      <c r="E905" s="60"/>
      <c r="F905" s="60"/>
      <c r="G905" s="93">
        <f>G906</f>
        <v>0</v>
      </c>
      <c r="H905" s="19"/>
    </row>
    <row r="906">
      <c r="B906" s="57" t="s">
        <v>4340</v>
      </c>
      <c r="C906" s="58" t="s">
        <v>4341</v>
      </c>
      <c r="D906" s="59" t="s">
        <v>100</v>
      </c>
      <c r="E906" s="60">
        <v>1.0</v>
      </c>
      <c r="F906" s="61"/>
      <c r="G906" s="96">
        <f>round(E906*F906,2)</f>
        <v>0</v>
      </c>
      <c r="H906" s="19"/>
    </row>
    <row r="907">
      <c r="B907" s="40" t="s">
        <v>4342</v>
      </c>
      <c r="C907" s="41" t="s">
        <v>4343</v>
      </c>
      <c r="D907" s="42"/>
      <c r="E907" s="60"/>
      <c r="F907" s="60"/>
      <c r="G907" s="93">
        <f>SUM(G908:G912)</f>
        <v>0</v>
      </c>
      <c r="H907" s="19"/>
    </row>
    <row r="908">
      <c r="B908" s="57" t="s">
        <v>4344</v>
      </c>
      <c r="C908" s="58" t="s">
        <v>4345</v>
      </c>
      <c r="D908" s="59" t="s">
        <v>100</v>
      </c>
      <c r="E908" s="60">
        <v>4.0</v>
      </c>
      <c r="F908" s="61"/>
      <c r="G908" s="96">
        <f t="shared" ref="G908:G912" si="74">round(E908*F908,2)</f>
        <v>0</v>
      </c>
      <c r="H908" s="19"/>
    </row>
    <row r="909">
      <c r="B909" s="57" t="s">
        <v>4346</v>
      </c>
      <c r="C909" s="58" t="s">
        <v>4347</v>
      </c>
      <c r="D909" s="59" t="s">
        <v>100</v>
      </c>
      <c r="E909" s="60">
        <v>81.0</v>
      </c>
      <c r="F909" s="61"/>
      <c r="G909" s="96">
        <f t="shared" si="74"/>
        <v>0</v>
      </c>
      <c r="H909" s="19"/>
    </row>
    <row r="910">
      <c r="B910" s="57" t="s">
        <v>4348</v>
      </c>
      <c r="C910" s="58" t="s">
        <v>4349</v>
      </c>
      <c r="D910" s="59" t="s">
        <v>100</v>
      </c>
      <c r="E910" s="60">
        <v>81.0</v>
      </c>
      <c r="F910" s="61"/>
      <c r="G910" s="96">
        <f t="shared" si="74"/>
        <v>0</v>
      </c>
      <c r="H910" s="19"/>
    </row>
    <row r="911">
      <c r="B911" s="57" t="s">
        <v>4350</v>
      </c>
      <c r="C911" s="58" t="s">
        <v>4351</v>
      </c>
      <c r="D911" s="59" t="s">
        <v>100</v>
      </c>
      <c r="E911" s="60">
        <v>81.0</v>
      </c>
      <c r="F911" s="61"/>
      <c r="G911" s="96">
        <f t="shared" si="74"/>
        <v>0</v>
      </c>
      <c r="H911" s="19"/>
    </row>
    <row r="912">
      <c r="B912" s="57" t="s">
        <v>4352</v>
      </c>
      <c r="C912" s="58" t="s">
        <v>4353</v>
      </c>
      <c r="D912" s="59" t="s">
        <v>100</v>
      </c>
      <c r="E912" s="60">
        <v>81.0</v>
      </c>
      <c r="F912" s="61"/>
      <c r="G912" s="96">
        <f t="shared" si="74"/>
        <v>0</v>
      </c>
      <c r="H912" s="19"/>
    </row>
    <row r="913">
      <c r="B913" s="40" t="s">
        <v>4354</v>
      </c>
      <c r="C913" s="41" t="s">
        <v>4355</v>
      </c>
      <c r="D913" s="42"/>
      <c r="E913" s="60"/>
      <c r="F913" s="60"/>
      <c r="G913" s="93">
        <f>G914</f>
        <v>0</v>
      </c>
      <c r="H913" s="19"/>
    </row>
    <row r="914">
      <c r="B914" s="57" t="s">
        <v>4356</v>
      </c>
      <c r="C914" s="58" t="s">
        <v>4357</v>
      </c>
      <c r="D914" s="59" t="s">
        <v>146</v>
      </c>
      <c r="E914" s="60">
        <v>1.0</v>
      </c>
      <c r="F914" s="61"/>
      <c r="G914" s="96">
        <f>round(E914*F914,2)</f>
        <v>0</v>
      </c>
      <c r="H914" s="19"/>
    </row>
    <row r="915">
      <c r="B915" s="57"/>
      <c r="C915" s="58"/>
      <c r="D915" s="59"/>
      <c r="E915" s="59"/>
      <c r="F915" s="59"/>
      <c r="G915" s="57"/>
      <c r="H915" s="19"/>
    </row>
    <row r="916">
      <c r="B916" s="57"/>
      <c r="C916" s="58" t="s">
        <v>16</v>
      </c>
      <c r="D916" s="59"/>
      <c r="E916" s="60"/>
      <c r="F916" s="60"/>
      <c r="G916" s="101">
        <f>+G11+G502</f>
        <v>0</v>
      </c>
      <c r="H916" s="19"/>
    </row>
    <row r="917">
      <c r="B917" s="57"/>
      <c r="C917" s="58" t="s">
        <v>17</v>
      </c>
      <c r="D917" s="59"/>
      <c r="E917" s="107" t="str">
        <f>'Resumen GGU'!H23</f>
        <v>#DIV/0!</v>
      </c>
      <c r="F917" s="60"/>
      <c r="G917" s="96" t="str">
        <f>+ROUND(E917*G916,2)</f>
        <v>#DIV/0!</v>
      </c>
      <c r="H917" s="19"/>
    </row>
    <row r="918">
      <c r="B918" s="57"/>
      <c r="C918" s="58" t="s">
        <v>5558</v>
      </c>
      <c r="D918" s="59"/>
      <c r="E918" s="83" t="str">
        <f>'Resumen GGU'!E24</f>
        <v/>
      </c>
      <c r="F918" s="60"/>
      <c r="G918" s="96">
        <f>ROUND(E918*G916,2)</f>
        <v>0</v>
      </c>
      <c r="H918" s="19"/>
    </row>
    <row r="919">
      <c r="B919" s="57"/>
      <c r="C919" s="58"/>
      <c r="D919" s="59"/>
      <c r="E919" s="60"/>
      <c r="F919" s="60"/>
      <c r="G919" s="62" t="s">
        <v>5559</v>
      </c>
      <c r="H919" s="19"/>
    </row>
    <row r="920">
      <c r="B920" s="57"/>
      <c r="C920" s="58" t="s">
        <v>20</v>
      </c>
      <c r="D920" s="59"/>
      <c r="E920" s="60"/>
      <c r="F920" s="60"/>
      <c r="G920" s="101" t="str">
        <f>+G916+G917+G918</f>
        <v>#DIV/0!</v>
      </c>
      <c r="H920" s="19"/>
    </row>
    <row r="921">
      <c r="B921" s="57"/>
      <c r="C921" s="58" t="s">
        <v>5560</v>
      </c>
      <c r="D921" s="59"/>
      <c r="E921" s="60"/>
      <c r="F921" s="60"/>
      <c r="G921" s="96" t="str">
        <f>round(0.18*G920,2)</f>
        <v>#DIV/0!</v>
      </c>
      <c r="H921" s="19"/>
    </row>
    <row r="922">
      <c r="B922" s="57"/>
      <c r="C922" s="58"/>
      <c r="D922" s="59"/>
      <c r="E922" s="60"/>
      <c r="F922" s="60"/>
      <c r="G922" s="62" t="s">
        <v>5559</v>
      </c>
      <c r="H922" s="19"/>
    </row>
    <row r="923">
      <c r="B923" s="57"/>
      <c r="C923" s="58" t="s">
        <v>5561</v>
      </c>
      <c r="D923" s="59"/>
      <c r="E923" s="60"/>
      <c r="F923" s="60"/>
      <c r="G923" s="101" t="str">
        <f>+G920+G921</f>
        <v>#DIV/0!</v>
      </c>
      <c r="H923" s="19"/>
    </row>
    <row r="924">
      <c r="B924" s="19"/>
      <c r="C924" s="20"/>
      <c r="D924" s="21"/>
      <c r="E924" s="21"/>
      <c r="F924" s="21"/>
      <c r="G924" s="19"/>
      <c r="H924" s="19"/>
    </row>
    <row r="925">
      <c r="B925" s="19"/>
      <c r="C925" s="20"/>
      <c r="D925" s="21"/>
      <c r="E925" s="21"/>
      <c r="F925" s="21"/>
      <c r="G925" s="19"/>
      <c r="H925" s="19"/>
    </row>
    <row r="926">
      <c r="B926" s="19"/>
      <c r="C926" s="20"/>
      <c r="D926" s="21"/>
      <c r="E926" s="21"/>
      <c r="F926" s="21"/>
      <c r="G926" s="19"/>
      <c r="H926" s="19"/>
    </row>
    <row r="927">
      <c r="B927" s="19"/>
      <c r="C927" s="20"/>
      <c r="D927" s="21"/>
      <c r="E927" s="21"/>
      <c r="F927" s="21"/>
      <c r="G927" s="19"/>
      <c r="H927" s="19"/>
    </row>
    <row r="928">
      <c r="B928" s="19"/>
      <c r="C928" s="20"/>
      <c r="D928" s="21"/>
      <c r="E928" s="21"/>
      <c r="F928" s="21"/>
      <c r="G928" s="19"/>
      <c r="H928" s="19"/>
    </row>
    <row r="929">
      <c r="B929" s="19"/>
      <c r="C929" s="20"/>
      <c r="D929" s="21"/>
      <c r="E929" s="21"/>
      <c r="F929" s="21"/>
      <c r="G929" s="19"/>
      <c r="H929" s="19"/>
    </row>
    <row r="930">
      <c r="B930" s="19"/>
      <c r="C930" s="20"/>
      <c r="D930" s="21"/>
      <c r="E930" s="21"/>
      <c r="F930" s="21"/>
      <c r="G930" s="19"/>
      <c r="H930" s="19"/>
    </row>
    <row r="931">
      <c r="B931" s="19"/>
      <c r="C931" s="20"/>
      <c r="D931" s="21"/>
      <c r="E931" s="21"/>
      <c r="F931" s="21"/>
      <c r="G931" s="19"/>
      <c r="H931" s="19"/>
    </row>
    <row r="932">
      <c r="B932" s="19"/>
      <c r="C932" s="20"/>
      <c r="D932" s="21"/>
      <c r="E932" s="21"/>
      <c r="F932" s="21"/>
      <c r="G932" s="19"/>
      <c r="H932" s="19"/>
    </row>
    <row r="933">
      <c r="B933" s="19"/>
      <c r="C933" s="20"/>
      <c r="D933" s="21"/>
      <c r="E933" s="21"/>
      <c r="F933" s="21"/>
      <c r="G933" s="19"/>
      <c r="H933" s="19"/>
    </row>
    <row r="934">
      <c r="B934" s="19"/>
      <c r="C934" s="20"/>
      <c r="D934" s="21"/>
      <c r="E934" s="21"/>
      <c r="F934" s="21"/>
      <c r="G934" s="19"/>
      <c r="H934" s="19"/>
    </row>
    <row r="935">
      <c r="B935" s="19"/>
      <c r="C935" s="20"/>
      <c r="D935" s="21"/>
      <c r="E935" s="21"/>
      <c r="F935" s="21"/>
      <c r="G935" s="19"/>
      <c r="H935" s="19"/>
    </row>
    <row r="936">
      <c r="B936" s="19"/>
      <c r="C936" s="20"/>
      <c r="D936" s="21"/>
      <c r="E936" s="21"/>
      <c r="F936" s="21"/>
      <c r="G936" s="19"/>
      <c r="H936" s="19"/>
    </row>
    <row r="937">
      <c r="B937" s="19"/>
      <c r="C937" s="20"/>
      <c r="D937" s="21"/>
      <c r="E937" s="21"/>
      <c r="F937" s="21"/>
      <c r="G937" s="19"/>
      <c r="H937" s="19"/>
    </row>
    <row r="938">
      <c r="B938" s="19"/>
      <c r="C938" s="20"/>
      <c r="D938" s="21"/>
      <c r="E938" s="21"/>
      <c r="F938" s="21"/>
      <c r="G938" s="19"/>
      <c r="H938" s="19"/>
    </row>
    <row r="939">
      <c r="B939" s="19"/>
      <c r="C939" s="20"/>
      <c r="D939" s="21"/>
      <c r="E939" s="21"/>
      <c r="F939" s="21"/>
      <c r="G939" s="19"/>
      <c r="H939" s="19"/>
    </row>
    <row r="940">
      <c r="B940" s="19"/>
      <c r="C940" s="20"/>
      <c r="D940" s="21"/>
      <c r="E940" s="21"/>
      <c r="F940" s="21"/>
      <c r="G940" s="19"/>
      <c r="H940" s="19"/>
    </row>
    <row r="941">
      <c r="B941" s="19"/>
      <c r="C941" s="20"/>
      <c r="D941" s="21"/>
      <c r="E941" s="21"/>
      <c r="F941" s="21"/>
      <c r="G941" s="19"/>
      <c r="H941" s="19"/>
    </row>
    <row r="942">
      <c r="B942" s="19"/>
      <c r="C942" s="20"/>
      <c r="D942" s="21"/>
      <c r="E942" s="21"/>
      <c r="F942" s="21"/>
      <c r="G942" s="19"/>
      <c r="H942" s="19"/>
    </row>
    <row r="943">
      <c r="B943" s="19"/>
      <c r="C943" s="20"/>
      <c r="D943" s="21"/>
      <c r="E943" s="21"/>
      <c r="F943" s="21"/>
      <c r="G943" s="19"/>
      <c r="H943" s="19"/>
    </row>
    <row r="944">
      <c r="B944" s="19"/>
      <c r="C944" s="20"/>
      <c r="D944" s="21"/>
      <c r="E944" s="21"/>
      <c r="F944" s="21"/>
      <c r="G944" s="19"/>
      <c r="H944" s="19"/>
    </row>
    <row r="945">
      <c r="B945" s="19"/>
      <c r="C945" s="20"/>
      <c r="D945" s="21"/>
      <c r="E945" s="21"/>
      <c r="F945" s="21"/>
      <c r="G945" s="19"/>
      <c r="H945" s="19"/>
    </row>
    <row r="946">
      <c r="B946" s="19"/>
      <c r="C946" s="20"/>
      <c r="D946" s="21"/>
      <c r="E946" s="21"/>
      <c r="F946" s="21"/>
      <c r="G946" s="19"/>
      <c r="H946" s="19"/>
    </row>
    <row r="947">
      <c r="B947" s="19"/>
      <c r="C947" s="20"/>
      <c r="D947" s="21"/>
      <c r="E947" s="21"/>
      <c r="F947" s="21"/>
      <c r="G947" s="19"/>
      <c r="H947" s="19"/>
    </row>
    <row r="948">
      <c r="B948" s="19"/>
      <c r="C948" s="20"/>
      <c r="D948" s="21"/>
      <c r="E948" s="21"/>
      <c r="F948" s="21"/>
      <c r="G948" s="19"/>
      <c r="H948" s="19"/>
    </row>
    <row r="949">
      <c r="B949" s="19"/>
      <c r="C949" s="20"/>
      <c r="D949" s="21"/>
      <c r="E949" s="21"/>
      <c r="F949" s="21"/>
      <c r="G949" s="19"/>
      <c r="H949" s="19"/>
    </row>
    <row r="950">
      <c r="B950" s="19"/>
      <c r="C950" s="20"/>
      <c r="D950" s="21"/>
      <c r="E950" s="21"/>
      <c r="F950" s="21"/>
      <c r="G950" s="19"/>
      <c r="H950" s="19"/>
    </row>
    <row r="951">
      <c r="B951" s="19"/>
      <c r="C951" s="20"/>
      <c r="D951" s="21"/>
      <c r="E951" s="21"/>
      <c r="F951" s="21"/>
      <c r="G951" s="19"/>
      <c r="H951" s="19"/>
    </row>
    <row r="952">
      <c r="B952" s="19"/>
      <c r="C952" s="20"/>
      <c r="D952" s="21"/>
      <c r="E952" s="21"/>
      <c r="F952" s="21"/>
      <c r="G952" s="19"/>
      <c r="H952" s="19"/>
    </row>
    <row r="953">
      <c r="B953" s="19"/>
      <c r="C953" s="20"/>
      <c r="D953" s="21"/>
      <c r="E953" s="21"/>
      <c r="F953" s="21"/>
      <c r="G953" s="19"/>
      <c r="H953" s="19"/>
    </row>
    <row r="954">
      <c r="B954" s="19"/>
      <c r="C954" s="20"/>
      <c r="D954" s="21"/>
      <c r="E954" s="21"/>
      <c r="F954" s="21"/>
      <c r="G954" s="19"/>
      <c r="H954" s="19"/>
    </row>
    <row r="955">
      <c r="B955" s="19"/>
      <c r="C955" s="20"/>
      <c r="D955" s="21"/>
      <c r="E955" s="21"/>
      <c r="F955" s="21"/>
      <c r="G955" s="19"/>
      <c r="H955" s="19"/>
    </row>
    <row r="956">
      <c r="B956" s="19"/>
      <c r="C956" s="20"/>
      <c r="D956" s="21"/>
      <c r="E956" s="21"/>
      <c r="F956" s="21"/>
      <c r="G956" s="19"/>
      <c r="H956" s="19"/>
    </row>
    <row r="957">
      <c r="B957" s="19"/>
      <c r="C957" s="20"/>
      <c r="D957" s="21"/>
      <c r="E957" s="21"/>
      <c r="F957" s="21"/>
      <c r="G957" s="19"/>
      <c r="H957" s="19"/>
    </row>
    <row r="958">
      <c r="B958" s="19"/>
      <c r="C958" s="20"/>
      <c r="D958" s="21"/>
      <c r="E958" s="21"/>
      <c r="F958" s="21"/>
      <c r="G958" s="19"/>
      <c r="H958" s="19"/>
    </row>
    <row r="959">
      <c r="B959" s="19"/>
      <c r="C959" s="20"/>
      <c r="D959" s="21"/>
      <c r="E959" s="21"/>
      <c r="F959" s="21"/>
      <c r="G959" s="19"/>
      <c r="H959" s="19"/>
    </row>
    <row r="960">
      <c r="B960" s="19"/>
      <c r="C960" s="20"/>
      <c r="D960" s="21"/>
      <c r="E960" s="21"/>
      <c r="F960" s="21"/>
      <c r="G960" s="19"/>
      <c r="H960" s="19"/>
    </row>
    <row r="961">
      <c r="B961" s="19"/>
      <c r="C961" s="20"/>
      <c r="D961" s="21"/>
      <c r="E961" s="21"/>
      <c r="F961" s="21"/>
      <c r="G961" s="19"/>
      <c r="H961" s="19"/>
    </row>
    <row r="962">
      <c r="B962" s="19"/>
      <c r="C962" s="20"/>
      <c r="D962" s="21"/>
      <c r="E962" s="21"/>
      <c r="F962" s="21"/>
      <c r="G962" s="19"/>
      <c r="H962" s="19"/>
    </row>
    <row r="963">
      <c r="B963" s="19"/>
      <c r="C963" s="20"/>
      <c r="D963" s="21"/>
      <c r="E963" s="21"/>
      <c r="F963" s="21"/>
      <c r="G963" s="19"/>
      <c r="H963" s="19"/>
    </row>
    <row r="964">
      <c r="B964" s="19"/>
      <c r="C964" s="20"/>
      <c r="D964" s="21"/>
      <c r="E964" s="21"/>
      <c r="F964" s="21"/>
      <c r="G964" s="19"/>
      <c r="H964" s="19"/>
    </row>
    <row r="965">
      <c r="B965" s="19"/>
      <c r="C965" s="20"/>
      <c r="D965" s="21"/>
      <c r="E965" s="21"/>
      <c r="F965" s="21"/>
      <c r="G965" s="19"/>
      <c r="H965" s="19"/>
    </row>
    <row r="966">
      <c r="B966" s="19"/>
      <c r="C966" s="20"/>
      <c r="D966" s="21"/>
      <c r="E966" s="21"/>
      <c r="F966" s="21"/>
      <c r="G966" s="19"/>
      <c r="H966" s="19"/>
    </row>
    <row r="967">
      <c r="B967" s="19"/>
      <c r="C967" s="20"/>
      <c r="D967" s="21"/>
      <c r="E967" s="21"/>
      <c r="F967" s="21"/>
      <c r="G967" s="19"/>
      <c r="H967" s="19"/>
    </row>
    <row r="968">
      <c r="B968" s="19"/>
      <c r="C968" s="20"/>
      <c r="D968" s="21"/>
      <c r="E968" s="21"/>
      <c r="F968" s="21"/>
      <c r="G968" s="19"/>
      <c r="H968" s="19"/>
    </row>
    <row r="969">
      <c r="B969" s="19"/>
      <c r="C969" s="20"/>
      <c r="D969" s="21"/>
      <c r="E969" s="21"/>
      <c r="F969" s="21"/>
      <c r="G969" s="19"/>
      <c r="H969" s="19"/>
    </row>
    <row r="970">
      <c r="B970" s="19"/>
      <c r="C970" s="20"/>
      <c r="D970" s="21"/>
      <c r="E970" s="21"/>
      <c r="F970" s="21"/>
      <c r="G970" s="19"/>
      <c r="H970" s="19"/>
    </row>
    <row r="971">
      <c r="B971" s="19"/>
      <c r="C971" s="20"/>
      <c r="D971" s="21"/>
      <c r="E971" s="21"/>
      <c r="F971" s="21"/>
      <c r="G971" s="19"/>
      <c r="H971" s="19"/>
    </row>
    <row r="972">
      <c r="B972" s="19"/>
      <c r="C972" s="20"/>
      <c r="D972" s="21"/>
      <c r="E972" s="21"/>
      <c r="F972" s="21"/>
      <c r="G972" s="19"/>
      <c r="H972" s="19"/>
    </row>
    <row r="973">
      <c r="B973" s="19"/>
      <c r="C973" s="20"/>
      <c r="D973" s="21"/>
      <c r="E973" s="21"/>
      <c r="F973" s="21"/>
      <c r="G973" s="19"/>
      <c r="H973" s="19"/>
    </row>
    <row r="974">
      <c r="B974" s="19"/>
      <c r="C974" s="20"/>
      <c r="D974" s="21"/>
      <c r="E974" s="21"/>
      <c r="F974" s="21"/>
      <c r="G974" s="19"/>
      <c r="H974" s="19"/>
    </row>
    <row r="975">
      <c r="B975" s="19"/>
      <c r="C975" s="20"/>
      <c r="D975" s="21"/>
      <c r="E975" s="21"/>
      <c r="F975" s="21"/>
      <c r="G975" s="19"/>
      <c r="H975" s="19"/>
    </row>
    <row r="976">
      <c r="B976" s="19"/>
      <c r="C976" s="20"/>
      <c r="D976" s="21"/>
      <c r="E976" s="21"/>
      <c r="F976" s="21"/>
      <c r="G976" s="19"/>
      <c r="H976" s="19"/>
    </row>
    <row r="977">
      <c r="B977" s="19"/>
      <c r="C977" s="20"/>
      <c r="D977" s="21"/>
      <c r="E977" s="21"/>
      <c r="F977" s="21"/>
      <c r="G977" s="19"/>
      <c r="H977" s="19"/>
    </row>
    <row r="978">
      <c r="B978" s="19"/>
      <c r="C978" s="20"/>
      <c r="D978" s="21"/>
      <c r="E978" s="21"/>
      <c r="F978" s="21"/>
      <c r="G978" s="19"/>
      <c r="H978" s="19"/>
    </row>
    <row r="979">
      <c r="B979" s="19"/>
      <c r="C979" s="20"/>
      <c r="D979" s="21"/>
      <c r="E979" s="21"/>
      <c r="F979" s="21"/>
      <c r="G979" s="19"/>
      <c r="H979" s="19"/>
    </row>
    <row r="980">
      <c r="B980" s="19"/>
      <c r="C980" s="20"/>
      <c r="D980" s="21"/>
      <c r="E980" s="21"/>
      <c r="F980" s="21"/>
      <c r="G980" s="19"/>
      <c r="H980" s="19"/>
    </row>
    <row r="981">
      <c r="B981" s="19"/>
      <c r="C981" s="20"/>
      <c r="D981" s="21"/>
      <c r="E981" s="21"/>
      <c r="F981" s="21"/>
      <c r="G981" s="19"/>
      <c r="H981" s="19"/>
    </row>
    <row r="982">
      <c r="B982" s="19"/>
      <c r="C982" s="20"/>
      <c r="D982" s="21"/>
      <c r="E982" s="21"/>
      <c r="F982" s="21"/>
      <c r="G982" s="19"/>
      <c r="H982" s="19"/>
    </row>
    <row r="983">
      <c r="B983" s="19"/>
      <c r="C983" s="20"/>
      <c r="D983" s="21"/>
      <c r="E983" s="21"/>
      <c r="F983" s="21"/>
      <c r="G983" s="19"/>
      <c r="H983" s="19"/>
    </row>
    <row r="984">
      <c r="B984" s="19"/>
      <c r="C984" s="20"/>
      <c r="D984" s="21"/>
      <c r="E984" s="21"/>
      <c r="F984" s="21"/>
      <c r="G984" s="19"/>
      <c r="H984" s="19"/>
    </row>
    <row r="985">
      <c r="B985" s="19"/>
      <c r="C985" s="20"/>
      <c r="D985" s="21"/>
      <c r="E985" s="21"/>
      <c r="F985" s="21"/>
      <c r="G985" s="19"/>
      <c r="H985" s="19"/>
    </row>
    <row r="986">
      <c r="B986" s="19"/>
      <c r="C986" s="20"/>
      <c r="D986" s="21"/>
      <c r="E986" s="21"/>
      <c r="F986" s="21"/>
      <c r="G986" s="19"/>
      <c r="H986" s="19"/>
    </row>
    <row r="987">
      <c r="B987" s="19"/>
      <c r="C987" s="20"/>
      <c r="D987" s="21"/>
      <c r="E987" s="21"/>
      <c r="F987" s="21"/>
      <c r="G987" s="19"/>
      <c r="H987" s="19"/>
    </row>
    <row r="988">
      <c r="B988" s="19"/>
      <c r="C988" s="20"/>
      <c r="D988" s="21"/>
      <c r="E988" s="21"/>
      <c r="F988" s="21"/>
      <c r="G988" s="19"/>
      <c r="H988" s="19"/>
    </row>
    <row r="989">
      <c r="B989" s="19"/>
      <c r="C989" s="20"/>
      <c r="D989" s="21"/>
      <c r="E989" s="21"/>
      <c r="F989" s="21"/>
      <c r="G989" s="19"/>
      <c r="H989" s="19"/>
    </row>
    <row r="990">
      <c r="B990" s="19"/>
      <c r="C990" s="20"/>
      <c r="D990" s="21"/>
      <c r="E990" s="21"/>
      <c r="F990" s="21"/>
      <c r="G990" s="19"/>
      <c r="H990" s="19"/>
    </row>
    <row r="991">
      <c r="B991" s="19"/>
      <c r="C991" s="20"/>
      <c r="D991" s="21"/>
      <c r="E991" s="21"/>
      <c r="F991" s="21"/>
      <c r="G991" s="19"/>
      <c r="H991" s="19"/>
    </row>
    <row r="992">
      <c r="B992" s="19"/>
      <c r="C992" s="20"/>
      <c r="D992" s="21"/>
      <c r="E992" s="21"/>
      <c r="F992" s="21"/>
      <c r="G992" s="19"/>
      <c r="H992" s="19"/>
    </row>
    <row r="993">
      <c r="B993" s="19"/>
      <c r="C993" s="20"/>
      <c r="D993" s="21"/>
      <c r="E993" s="21"/>
      <c r="F993" s="21"/>
      <c r="G993" s="19"/>
      <c r="H993" s="19"/>
    </row>
    <row r="994">
      <c r="B994" s="19"/>
      <c r="C994" s="20"/>
      <c r="D994" s="21"/>
      <c r="E994" s="21"/>
      <c r="F994" s="21"/>
      <c r="G994" s="19"/>
      <c r="H994" s="19"/>
    </row>
    <row r="995">
      <c r="B995" s="19"/>
      <c r="C995" s="20"/>
      <c r="D995" s="21"/>
      <c r="E995" s="21"/>
      <c r="F995" s="21"/>
      <c r="G995" s="19"/>
      <c r="H995" s="19"/>
    </row>
    <row r="996">
      <c r="B996" s="19"/>
      <c r="C996" s="20"/>
      <c r="D996" s="21"/>
      <c r="E996" s="21"/>
      <c r="F996" s="21"/>
      <c r="G996" s="19"/>
      <c r="H996" s="19"/>
    </row>
    <row r="997">
      <c r="B997" s="19"/>
      <c r="C997" s="20"/>
      <c r="D997" s="21"/>
      <c r="E997" s="21"/>
      <c r="F997" s="21"/>
      <c r="G997" s="19"/>
      <c r="H997" s="19"/>
    </row>
    <row r="998">
      <c r="B998" s="19"/>
      <c r="C998" s="20"/>
      <c r="D998" s="21"/>
      <c r="E998" s="21"/>
      <c r="F998" s="21"/>
      <c r="G998" s="19"/>
      <c r="H998" s="19"/>
    </row>
    <row r="999">
      <c r="B999" s="19"/>
      <c r="C999" s="20"/>
      <c r="D999" s="21"/>
      <c r="E999" s="21"/>
      <c r="F999" s="21"/>
      <c r="G999" s="19"/>
      <c r="H999" s="19"/>
    </row>
    <row r="1000">
      <c r="B1000" s="19"/>
      <c r="C1000" s="20"/>
      <c r="D1000" s="21"/>
      <c r="E1000" s="21"/>
      <c r="F1000" s="21"/>
      <c r="G1000" s="19"/>
      <c r="H1000" s="19"/>
    </row>
  </sheetData>
  <autoFilter ref="$A$10:$U$914"/>
  <mergeCells count="2">
    <mergeCell ref="B2:G2"/>
    <mergeCell ref="C4:G5"/>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6.83" defaultRowHeight="15.0"/>
  <cols>
    <col customWidth="1" min="2" max="2" width="34.5"/>
    <col customWidth="1" min="3" max="3" width="85.83"/>
  </cols>
  <sheetData>
    <row r="1">
      <c r="B1" s="19"/>
      <c r="C1" s="20"/>
      <c r="D1" s="21"/>
      <c r="E1" s="21"/>
      <c r="F1" s="102"/>
      <c r="G1" s="102"/>
      <c r="H1" s="19"/>
    </row>
    <row r="2">
      <c r="B2" s="18" t="s">
        <v>23</v>
      </c>
      <c r="H2" s="19"/>
    </row>
    <row r="3">
      <c r="B3" s="19"/>
      <c r="C3" s="23" t="s">
        <v>5562</v>
      </c>
      <c r="D3" s="21"/>
      <c r="E3" s="21"/>
      <c r="F3" s="102"/>
      <c r="G3" s="102"/>
      <c r="H3" s="19"/>
    </row>
    <row r="4">
      <c r="B4" s="19" t="s">
        <v>25</v>
      </c>
      <c r="C4" s="25" t="s">
        <v>3</v>
      </c>
      <c r="H4" s="19"/>
    </row>
    <row r="5">
      <c r="B5" s="19"/>
      <c r="H5" s="19"/>
    </row>
    <row r="6">
      <c r="B6" s="19" t="s">
        <v>27</v>
      </c>
      <c r="C6" s="20" t="s">
        <v>28</v>
      </c>
      <c r="D6" s="21"/>
      <c r="E6" s="21"/>
      <c r="F6" s="102"/>
      <c r="G6" s="102"/>
      <c r="H6" s="19"/>
    </row>
    <row r="7">
      <c r="B7" s="19" t="s">
        <v>29</v>
      </c>
      <c r="C7" s="20" t="s">
        <v>30</v>
      </c>
      <c r="D7" s="21"/>
      <c r="E7" s="21" t="s">
        <v>31</v>
      </c>
      <c r="F7" s="102"/>
      <c r="G7" s="89">
        <v>45015.0</v>
      </c>
      <c r="H7" s="19"/>
    </row>
    <row r="8">
      <c r="B8" s="103" t="s">
        <v>5563</v>
      </c>
      <c r="C8" s="20" t="s">
        <v>5565</v>
      </c>
      <c r="D8" s="21"/>
      <c r="E8" s="21"/>
      <c r="F8" s="102"/>
      <c r="G8" s="102"/>
      <c r="H8" s="19"/>
    </row>
    <row r="9">
      <c r="B9" s="19"/>
      <c r="C9" s="20"/>
      <c r="D9" s="21"/>
      <c r="E9" s="21"/>
      <c r="F9" s="102"/>
      <c r="G9" s="102"/>
      <c r="H9" s="19"/>
    </row>
    <row r="10">
      <c r="B10" s="28" t="s">
        <v>32</v>
      </c>
      <c r="C10" s="29" t="s">
        <v>33</v>
      </c>
      <c r="D10" s="30" t="s">
        <v>34</v>
      </c>
      <c r="E10" s="31" t="s">
        <v>35</v>
      </c>
      <c r="F10" s="105" t="s">
        <v>36</v>
      </c>
      <c r="G10" s="105" t="s">
        <v>37</v>
      </c>
      <c r="H10" s="19"/>
    </row>
    <row r="11">
      <c r="B11" s="34" t="s">
        <v>4358</v>
      </c>
      <c r="C11" s="35" t="s">
        <v>13</v>
      </c>
      <c r="D11" s="36"/>
      <c r="E11" s="60"/>
      <c r="F11" s="96"/>
      <c r="G11" s="92">
        <f>G12+G20+G408+G563+G607+G642</f>
        <v>0</v>
      </c>
      <c r="H11" s="19"/>
    </row>
    <row r="12">
      <c r="B12" s="40" t="s">
        <v>4359</v>
      </c>
      <c r="C12" s="41" t="s">
        <v>3527</v>
      </c>
      <c r="D12" s="42"/>
      <c r="E12" s="60"/>
      <c r="F12" s="96"/>
      <c r="G12" s="93">
        <f>G13+G16</f>
        <v>0</v>
      </c>
      <c r="H12" s="19"/>
    </row>
    <row r="13">
      <c r="B13" s="46" t="s">
        <v>4360</v>
      </c>
      <c r="C13" s="47" t="s">
        <v>4361</v>
      </c>
      <c r="D13" s="48"/>
      <c r="E13" s="60"/>
      <c r="F13" s="96"/>
      <c r="G13" s="94">
        <f>SUM(G14:G15)</f>
        <v>0</v>
      </c>
      <c r="H13" s="19"/>
    </row>
    <row r="14">
      <c r="B14" s="57" t="s">
        <v>4362</v>
      </c>
      <c r="C14" s="58" t="s">
        <v>4363</v>
      </c>
      <c r="D14" s="59" t="s">
        <v>100</v>
      </c>
      <c r="E14" s="60">
        <v>2.0</v>
      </c>
      <c r="F14" s="97"/>
      <c r="G14" s="96">
        <f t="shared" ref="G14:G15" si="1">round(E14*F14,2)</f>
        <v>0</v>
      </c>
      <c r="H14" s="19"/>
    </row>
    <row r="15">
      <c r="B15" s="57" t="s">
        <v>4364</v>
      </c>
      <c r="C15" s="58" t="s">
        <v>4365</v>
      </c>
      <c r="D15" s="59" t="s">
        <v>100</v>
      </c>
      <c r="E15" s="60">
        <v>2.0</v>
      </c>
      <c r="F15" s="97"/>
      <c r="G15" s="96">
        <f t="shared" si="1"/>
        <v>0</v>
      </c>
      <c r="H15" s="19"/>
    </row>
    <row r="16">
      <c r="B16" s="46" t="s">
        <v>4366</v>
      </c>
      <c r="C16" s="47" t="s">
        <v>4367</v>
      </c>
      <c r="D16" s="48"/>
      <c r="E16" s="60"/>
      <c r="F16" s="96"/>
      <c r="G16" s="94">
        <f>SUM(G17:G19)</f>
        <v>0</v>
      </c>
      <c r="H16" s="19"/>
    </row>
    <row r="17">
      <c r="B17" s="57" t="s">
        <v>4368</v>
      </c>
      <c r="C17" s="58" t="s">
        <v>4369</v>
      </c>
      <c r="D17" s="59" t="s">
        <v>100</v>
      </c>
      <c r="E17" s="60">
        <v>2.0</v>
      </c>
      <c r="F17" s="97"/>
      <c r="G17" s="96">
        <f t="shared" ref="G17:G19" si="2">round(E17*F17,2)</f>
        <v>0</v>
      </c>
      <c r="H17" s="19"/>
    </row>
    <row r="18">
      <c r="B18" s="57" t="s">
        <v>4370</v>
      </c>
      <c r="C18" s="58" t="s">
        <v>4371</v>
      </c>
      <c r="D18" s="59" t="s">
        <v>100</v>
      </c>
      <c r="E18" s="60">
        <v>2.0</v>
      </c>
      <c r="F18" s="97"/>
      <c r="G18" s="96">
        <f t="shared" si="2"/>
        <v>0</v>
      </c>
      <c r="H18" s="19"/>
    </row>
    <row r="19">
      <c r="B19" s="57" t="s">
        <v>4372</v>
      </c>
      <c r="C19" s="58" t="s">
        <v>4373</v>
      </c>
      <c r="D19" s="59" t="s">
        <v>100</v>
      </c>
      <c r="E19" s="60">
        <v>2.0</v>
      </c>
      <c r="F19" s="97"/>
      <c r="G19" s="96">
        <f t="shared" si="2"/>
        <v>0</v>
      </c>
      <c r="H19" s="19"/>
    </row>
    <row r="20">
      <c r="B20" s="40" t="s">
        <v>4374</v>
      </c>
      <c r="C20" s="41" t="s">
        <v>4375</v>
      </c>
      <c r="D20" s="42"/>
      <c r="E20" s="60"/>
      <c r="F20" s="96"/>
      <c r="G20" s="93">
        <f>G21+G27+G29+G34+G38+G40+G42+G62+G69+G107+G176+G286+G312+G337+G357+G360+G379+G385+G393+G406</f>
        <v>0</v>
      </c>
      <c r="H20" s="19"/>
    </row>
    <row r="21">
      <c r="B21" s="46" t="s">
        <v>4376</v>
      </c>
      <c r="C21" s="47" t="s">
        <v>4377</v>
      </c>
      <c r="D21" s="48"/>
      <c r="E21" s="60"/>
      <c r="F21" s="96"/>
      <c r="G21" s="94">
        <f>SUM(G22:G26)</f>
        <v>0</v>
      </c>
      <c r="H21" s="19"/>
    </row>
    <row r="22">
      <c r="B22" s="57" t="s">
        <v>4378</v>
      </c>
      <c r="C22" s="58" t="s">
        <v>4379</v>
      </c>
      <c r="D22" s="59" t="s">
        <v>100</v>
      </c>
      <c r="E22" s="60">
        <v>2.0</v>
      </c>
      <c r="F22" s="97"/>
      <c r="G22" s="96">
        <f t="shared" ref="G22:G26" si="3">round(E22*F22,2)</f>
        <v>0</v>
      </c>
      <c r="H22" s="19"/>
    </row>
    <row r="23">
      <c r="B23" s="57" t="s">
        <v>4380</v>
      </c>
      <c r="C23" s="58" t="s">
        <v>4381</v>
      </c>
      <c r="D23" s="59" t="s">
        <v>100</v>
      </c>
      <c r="E23" s="60">
        <v>3.0</v>
      </c>
      <c r="F23" s="97"/>
      <c r="G23" s="96">
        <f t="shared" si="3"/>
        <v>0</v>
      </c>
      <c r="H23" s="19"/>
    </row>
    <row r="24">
      <c r="B24" s="57" t="s">
        <v>4382</v>
      </c>
      <c r="C24" s="58" t="s">
        <v>4383</v>
      </c>
      <c r="D24" s="59" t="s">
        <v>100</v>
      </c>
      <c r="E24" s="60">
        <v>2.0</v>
      </c>
      <c r="F24" s="97"/>
      <c r="G24" s="96">
        <f t="shared" si="3"/>
        <v>0</v>
      </c>
      <c r="H24" s="19"/>
    </row>
    <row r="25">
      <c r="B25" s="57" t="s">
        <v>4384</v>
      </c>
      <c r="C25" s="58" t="s">
        <v>4385</v>
      </c>
      <c r="D25" s="59" t="s">
        <v>100</v>
      </c>
      <c r="E25" s="60">
        <v>1.0</v>
      </c>
      <c r="F25" s="97"/>
      <c r="G25" s="96">
        <f t="shared" si="3"/>
        <v>0</v>
      </c>
      <c r="H25" s="19"/>
    </row>
    <row r="26">
      <c r="B26" s="57" t="s">
        <v>4386</v>
      </c>
      <c r="C26" s="58" t="s">
        <v>4387</v>
      </c>
      <c r="D26" s="59" t="s">
        <v>100</v>
      </c>
      <c r="E26" s="60">
        <v>1.0</v>
      </c>
      <c r="F26" s="97"/>
      <c r="G26" s="96">
        <f t="shared" si="3"/>
        <v>0</v>
      </c>
      <c r="H26" s="19"/>
    </row>
    <row r="27">
      <c r="B27" s="46" t="s">
        <v>4388</v>
      </c>
      <c r="C27" s="47" t="s">
        <v>4389</v>
      </c>
      <c r="D27" s="48"/>
      <c r="E27" s="60"/>
      <c r="F27" s="96"/>
      <c r="G27" s="94">
        <f>G28</f>
        <v>0</v>
      </c>
      <c r="H27" s="19"/>
    </row>
    <row r="28">
      <c r="B28" s="57" t="s">
        <v>4390</v>
      </c>
      <c r="C28" s="58" t="s">
        <v>4391</v>
      </c>
      <c r="D28" s="59" t="s">
        <v>100</v>
      </c>
      <c r="E28" s="60">
        <v>1.0</v>
      </c>
      <c r="F28" s="97"/>
      <c r="G28" s="96">
        <f>round(E28*F28,2)</f>
        <v>0</v>
      </c>
      <c r="H28" s="19"/>
    </row>
    <row r="29">
      <c r="B29" s="46" t="s">
        <v>4392</v>
      </c>
      <c r="C29" s="47" t="s">
        <v>4393</v>
      </c>
      <c r="D29" s="48"/>
      <c r="E29" s="60"/>
      <c r="F29" s="96"/>
      <c r="G29" s="94">
        <f>SUM(G30:G33)</f>
        <v>0</v>
      </c>
      <c r="H29" s="19"/>
    </row>
    <row r="30">
      <c r="B30" s="57" t="s">
        <v>4394</v>
      </c>
      <c r="C30" s="58" t="s">
        <v>4395</v>
      </c>
      <c r="D30" s="59" t="s">
        <v>100</v>
      </c>
      <c r="E30" s="60">
        <v>2.0</v>
      </c>
      <c r="F30" s="97"/>
      <c r="G30" s="96">
        <f t="shared" ref="G30:G33" si="4">round(E30*F30,2)</f>
        <v>0</v>
      </c>
      <c r="H30" s="19"/>
    </row>
    <row r="31">
      <c r="B31" s="57" t="s">
        <v>4396</v>
      </c>
      <c r="C31" s="58" t="s">
        <v>4397</v>
      </c>
      <c r="D31" s="59" t="s">
        <v>100</v>
      </c>
      <c r="E31" s="60">
        <v>4.0</v>
      </c>
      <c r="F31" s="97"/>
      <c r="G31" s="96">
        <f t="shared" si="4"/>
        <v>0</v>
      </c>
      <c r="H31" s="19"/>
    </row>
    <row r="32">
      <c r="B32" s="57" t="s">
        <v>4398</v>
      </c>
      <c r="C32" s="58" t="s">
        <v>4399</v>
      </c>
      <c r="D32" s="59" t="s">
        <v>100</v>
      </c>
      <c r="E32" s="60">
        <v>8.0</v>
      </c>
      <c r="F32" s="97"/>
      <c r="G32" s="96">
        <f t="shared" si="4"/>
        <v>0</v>
      </c>
      <c r="H32" s="19"/>
    </row>
    <row r="33">
      <c r="B33" s="57" t="s">
        <v>4400</v>
      </c>
      <c r="C33" s="58" t="s">
        <v>4401</v>
      </c>
      <c r="D33" s="59" t="s">
        <v>100</v>
      </c>
      <c r="E33" s="60">
        <v>1.0</v>
      </c>
      <c r="F33" s="97"/>
      <c r="G33" s="96">
        <f t="shared" si="4"/>
        <v>0</v>
      </c>
      <c r="H33" s="19"/>
    </row>
    <row r="34">
      <c r="B34" s="46" t="s">
        <v>4402</v>
      </c>
      <c r="C34" s="47" t="s">
        <v>4403</v>
      </c>
      <c r="D34" s="48"/>
      <c r="E34" s="60"/>
      <c r="F34" s="96"/>
      <c r="G34" s="94">
        <f>SUM(G35:G37)</f>
        <v>0</v>
      </c>
      <c r="H34" s="19"/>
    </row>
    <row r="35">
      <c r="B35" s="57" t="s">
        <v>4404</v>
      </c>
      <c r="C35" s="58" t="s">
        <v>4405</v>
      </c>
      <c r="D35" s="59" t="s">
        <v>100</v>
      </c>
      <c r="E35" s="60">
        <v>1.0</v>
      </c>
      <c r="F35" s="97"/>
      <c r="G35" s="96">
        <f t="shared" ref="G35:G37" si="5">round(E35*F35,2)</f>
        <v>0</v>
      </c>
      <c r="H35" s="19"/>
    </row>
    <row r="36">
      <c r="B36" s="57" t="s">
        <v>4406</v>
      </c>
      <c r="C36" s="58" t="s">
        <v>4407</v>
      </c>
      <c r="D36" s="59" t="s">
        <v>100</v>
      </c>
      <c r="E36" s="60">
        <v>1.0</v>
      </c>
      <c r="F36" s="97"/>
      <c r="G36" s="96">
        <f t="shared" si="5"/>
        <v>0</v>
      </c>
      <c r="H36" s="19"/>
    </row>
    <row r="37">
      <c r="B37" s="57" t="s">
        <v>4408</v>
      </c>
      <c r="C37" s="58" t="s">
        <v>4409</v>
      </c>
      <c r="D37" s="59" t="s">
        <v>100</v>
      </c>
      <c r="E37" s="60">
        <v>1.0</v>
      </c>
      <c r="F37" s="97"/>
      <c r="G37" s="96">
        <f t="shared" si="5"/>
        <v>0</v>
      </c>
      <c r="H37" s="19"/>
    </row>
    <row r="38">
      <c r="B38" s="46" t="s">
        <v>4410</v>
      </c>
      <c r="C38" s="47" t="s">
        <v>4411</v>
      </c>
      <c r="D38" s="48"/>
      <c r="E38" s="60"/>
      <c r="F38" s="96"/>
      <c r="G38" s="94">
        <f>G39</f>
        <v>0</v>
      </c>
      <c r="H38" s="19"/>
    </row>
    <row r="39">
      <c r="B39" s="57" t="s">
        <v>4412</v>
      </c>
      <c r="C39" s="58" t="s">
        <v>4413</v>
      </c>
      <c r="D39" s="59" t="s">
        <v>100</v>
      </c>
      <c r="E39" s="60">
        <v>2.0</v>
      </c>
      <c r="F39" s="97"/>
      <c r="G39" s="96">
        <f>round(E39*F39,2)</f>
        <v>0</v>
      </c>
      <c r="H39" s="19"/>
    </row>
    <row r="40">
      <c r="B40" s="46" t="s">
        <v>4414</v>
      </c>
      <c r="C40" s="47" t="s">
        <v>4415</v>
      </c>
      <c r="D40" s="48"/>
      <c r="E40" s="60"/>
      <c r="F40" s="96"/>
      <c r="G40" s="94">
        <f>G41</f>
        <v>0</v>
      </c>
      <c r="H40" s="19"/>
    </row>
    <row r="41">
      <c r="B41" s="57" t="s">
        <v>4416</v>
      </c>
      <c r="C41" s="58" t="s">
        <v>4417</v>
      </c>
      <c r="D41" s="59" t="s">
        <v>100</v>
      </c>
      <c r="E41" s="60">
        <v>1.0</v>
      </c>
      <c r="F41" s="97"/>
      <c r="G41" s="96">
        <f>round(E41*F41,2)</f>
        <v>0</v>
      </c>
      <c r="H41" s="19"/>
    </row>
    <row r="42">
      <c r="B42" s="46" t="s">
        <v>4418</v>
      </c>
      <c r="C42" s="47" t="s">
        <v>4419</v>
      </c>
      <c r="D42" s="48"/>
      <c r="E42" s="60"/>
      <c r="F42" s="96"/>
      <c r="G42" s="94">
        <f>SUM(G43:G61)</f>
        <v>0</v>
      </c>
      <c r="H42" s="19"/>
    </row>
    <row r="43">
      <c r="B43" s="57" t="s">
        <v>4420</v>
      </c>
      <c r="C43" s="58" t="s">
        <v>4421</v>
      </c>
      <c r="D43" s="59" t="s">
        <v>100</v>
      </c>
      <c r="E43" s="60">
        <v>1.0</v>
      </c>
      <c r="F43" s="97"/>
      <c r="G43" s="96">
        <f t="shared" ref="G43:G61" si="6">round(E43*F43,2)</f>
        <v>0</v>
      </c>
      <c r="H43" s="19"/>
    </row>
    <row r="44">
      <c r="B44" s="57" t="s">
        <v>4422</v>
      </c>
      <c r="C44" s="58" t="s">
        <v>4423</v>
      </c>
      <c r="D44" s="59" t="s">
        <v>100</v>
      </c>
      <c r="E44" s="60">
        <v>1.0</v>
      </c>
      <c r="F44" s="97"/>
      <c r="G44" s="96">
        <f t="shared" si="6"/>
        <v>0</v>
      </c>
      <c r="H44" s="19"/>
    </row>
    <row r="45">
      <c r="B45" s="57" t="s">
        <v>4424</v>
      </c>
      <c r="C45" s="58" t="s">
        <v>4425</v>
      </c>
      <c r="D45" s="59" t="s">
        <v>100</v>
      </c>
      <c r="E45" s="60">
        <v>1.0</v>
      </c>
      <c r="F45" s="97"/>
      <c r="G45" s="96">
        <f t="shared" si="6"/>
        <v>0</v>
      </c>
      <c r="H45" s="19"/>
    </row>
    <row r="46">
      <c r="B46" s="57" t="s">
        <v>4426</v>
      </c>
      <c r="C46" s="58" t="s">
        <v>4427</v>
      </c>
      <c r="D46" s="59" t="s">
        <v>100</v>
      </c>
      <c r="E46" s="60">
        <v>1.0</v>
      </c>
      <c r="F46" s="97"/>
      <c r="G46" s="96">
        <f t="shared" si="6"/>
        <v>0</v>
      </c>
      <c r="H46" s="19"/>
    </row>
    <row r="47">
      <c r="B47" s="57" t="s">
        <v>4428</v>
      </c>
      <c r="C47" s="58" t="s">
        <v>4429</v>
      </c>
      <c r="D47" s="59" t="s">
        <v>100</v>
      </c>
      <c r="E47" s="60">
        <v>1.0</v>
      </c>
      <c r="F47" s="97"/>
      <c r="G47" s="96">
        <f t="shared" si="6"/>
        <v>0</v>
      </c>
      <c r="H47" s="19"/>
    </row>
    <row r="48">
      <c r="B48" s="57" t="s">
        <v>4430</v>
      </c>
      <c r="C48" s="58" t="s">
        <v>4431</v>
      </c>
      <c r="D48" s="59" t="s">
        <v>100</v>
      </c>
      <c r="E48" s="60">
        <v>1.0</v>
      </c>
      <c r="F48" s="97"/>
      <c r="G48" s="96">
        <f t="shared" si="6"/>
        <v>0</v>
      </c>
      <c r="H48" s="19"/>
    </row>
    <row r="49">
      <c r="B49" s="57" t="s">
        <v>4432</v>
      </c>
      <c r="C49" s="58" t="s">
        <v>4433</v>
      </c>
      <c r="D49" s="59" t="s">
        <v>100</v>
      </c>
      <c r="E49" s="60">
        <v>1.0</v>
      </c>
      <c r="F49" s="97"/>
      <c r="G49" s="96">
        <f t="shared" si="6"/>
        <v>0</v>
      </c>
      <c r="H49" s="19"/>
    </row>
    <row r="50">
      <c r="B50" s="57" t="s">
        <v>4434</v>
      </c>
      <c r="C50" s="58" t="s">
        <v>4435</v>
      </c>
      <c r="D50" s="59" t="s">
        <v>100</v>
      </c>
      <c r="E50" s="60">
        <v>1.0</v>
      </c>
      <c r="F50" s="97"/>
      <c r="G50" s="96">
        <f t="shared" si="6"/>
        <v>0</v>
      </c>
      <c r="H50" s="19"/>
    </row>
    <row r="51">
      <c r="B51" s="57" t="s">
        <v>4436</v>
      </c>
      <c r="C51" s="58" t="s">
        <v>4437</v>
      </c>
      <c r="D51" s="59" t="s">
        <v>100</v>
      </c>
      <c r="E51" s="60">
        <v>1.0</v>
      </c>
      <c r="F51" s="97"/>
      <c r="G51" s="96">
        <f t="shared" si="6"/>
        <v>0</v>
      </c>
      <c r="H51" s="19"/>
    </row>
    <row r="52">
      <c r="B52" s="57" t="s">
        <v>4438</v>
      </c>
      <c r="C52" s="58" t="s">
        <v>4439</v>
      </c>
      <c r="D52" s="59" t="s">
        <v>100</v>
      </c>
      <c r="E52" s="60">
        <v>1.0</v>
      </c>
      <c r="F52" s="97"/>
      <c r="G52" s="96">
        <f t="shared" si="6"/>
        <v>0</v>
      </c>
      <c r="H52" s="19"/>
    </row>
    <row r="53">
      <c r="B53" s="57" t="s">
        <v>4440</v>
      </c>
      <c r="C53" s="58" t="s">
        <v>4441</v>
      </c>
      <c r="D53" s="59" t="s">
        <v>100</v>
      </c>
      <c r="E53" s="60">
        <v>1.0</v>
      </c>
      <c r="F53" s="97"/>
      <c r="G53" s="96">
        <f t="shared" si="6"/>
        <v>0</v>
      </c>
      <c r="H53" s="19"/>
    </row>
    <row r="54">
      <c r="B54" s="57" t="s">
        <v>4442</v>
      </c>
      <c r="C54" s="58" t="s">
        <v>4443</v>
      </c>
      <c r="D54" s="59" t="s">
        <v>100</v>
      </c>
      <c r="E54" s="60">
        <v>1.0</v>
      </c>
      <c r="F54" s="97"/>
      <c r="G54" s="96">
        <f t="shared" si="6"/>
        <v>0</v>
      </c>
      <c r="H54" s="19"/>
    </row>
    <row r="55">
      <c r="B55" s="57" t="s">
        <v>4444</v>
      </c>
      <c r="C55" s="58" t="s">
        <v>4445</v>
      </c>
      <c r="D55" s="59" t="s">
        <v>100</v>
      </c>
      <c r="E55" s="60">
        <v>1.0</v>
      </c>
      <c r="F55" s="97"/>
      <c r="G55" s="96">
        <f t="shared" si="6"/>
        <v>0</v>
      </c>
      <c r="H55" s="19"/>
    </row>
    <row r="56">
      <c r="B56" s="57" t="s">
        <v>4446</v>
      </c>
      <c r="C56" s="58" t="s">
        <v>4447</v>
      </c>
      <c r="D56" s="59" t="s">
        <v>100</v>
      </c>
      <c r="E56" s="60">
        <v>1.0</v>
      </c>
      <c r="F56" s="97"/>
      <c r="G56" s="96">
        <f t="shared" si="6"/>
        <v>0</v>
      </c>
      <c r="H56" s="19"/>
    </row>
    <row r="57">
      <c r="B57" s="57" t="s">
        <v>4448</v>
      </c>
      <c r="C57" s="58" t="s">
        <v>4449</v>
      </c>
      <c r="D57" s="59" t="s">
        <v>100</v>
      </c>
      <c r="E57" s="60">
        <v>1.0</v>
      </c>
      <c r="F57" s="97"/>
      <c r="G57" s="96">
        <f t="shared" si="6"/>
        <v>0</v>
      </c>
      <c r="H57" s="19"/>
    </row>
    <row r="58">
      <c r="B58" s="57" t="s">
        <v>4450</v>
      </c>
      <c r="C58" s="58" t="s">
        <v>4451</v>
      </c>
      <c r="D58" s="59" t="s">
        <v>100</v>
      </c>
      <c r="E58" s="60">
        <v>1.0</v>
      </c>
      <c r="F58" s="97"/>
      <c r="G58" s="96">
        <f t="shared" si="6"/>
        <v>0</v>
      </c>
      <c r="H58" s="19"/>
    </row>
    <row r="59">
      <c r="B59" s="57" t="s">
        <v>4452</v>
      </c>
      <c r="C59" s="58" t="s">
        <v>4453</v>
      </c>
      <c r="D59" s="59" t="s">
        <v>107</v>
      </c>
      <c r="E59" s="60">
        <v>1.0</v>
      </c>
      <c r="F59" s="97"/>
      <c r="G59" s="96">
        <f t="shared" si="6"/>
        <v>0</v>
      </c>
      <c r="H59" s="19"/>
    </row>
    <row r="60">
      <c r="B60" s="57" t="s">
        <v>4454</v>
      </c>
      <c r="C60" s="58" t="s">
        <v>4455</v>
      </c>
      <c r="D60" s="59" t="s">
        <v>100</v>
      </c>
      <c r="E60" s="60">
        <v>1.0</v>
      </c>
      <c r="F60" s="97"/>
      <c r="G60" s="96">
        <f t="shared" si="6"/>
        <v>0</v>
      </c>
      <c r="H60" s="19"/>
    </row>
    <row r="61">
      <c r="B61" s="57" t="s">
        <v>4456</v>
      </c>
      <c r="C61" s="58" t="s">
        <v>4457</v>
      </c>
      <c r="D61" s="59" t="s">
        <v>100</v>
      </c>
      <c r="E61" s="60">
        <v>1.0</v>
      </c>
      <c r="F61" s="97"/>
      <c r="G61" s="96">
        <f t="shared" si="6"/>
        <v>0</v>
      </c>
      <c r="H61" s="19"/>
    </row>
    <row r="62">
      <c r="B62" s="46" t="s">
        <v>4458</v>
      </c>
      <c r="C62" s="47" t="s">
        <v>4459</v>
      </c>
      <c r="D62" s="48"/>
      <c r="E62" s="60"/>
      <c r="F62" s="96"/>
      <c r="G62" s="94">
        <f>SUM(G63:G68)</f>
        <v>0</v>
      </c>
      <c r="H62" s="19"/>
    </row>
    <row r="63">
      <c r="B63" s="57" t="s">
        <v>4460</v>
      </c>
      <c r="C63" s="58" t="s">
        <v>4461</v>
      </c>
      <c r="D63" s="59" t="s">
        <v>100</v>
      </c>
      <c r="E63" s="60">
        <v>1.0</v>
      </c>
      <c r="F63" s="97"/>
      <c r="G63" s="96">
        <f t="shared" ref="G63:G68" si="7">round(E63*F63,2)</f>
        <v>0</v>
      </c>
      <c r="H63" s="19"/>
    </row>
    <row r="64">
      <c r="B64" s="57" t="s">
        <v>4462</v>
      </c>
      <c r="C64" s="58" t="s">
        <v>4463</v>
      </c>
      <c r="D64" s="59" t="s">
        <v>100</v>
      </c>
      <c r="E64" s="60">
        <v>1.0</v>
      </c>
      <c r="F64" s="97"/>
      <c r="G64" s="96">
        <f t="shared" si="7"/>
        <v>0</v>
      </c>
      <c r="H64" s="19"/>
    </row>
    <row r="65">
      <c r="B65" s="57" t="s">
        <v>4464</v>
      </c>
      <c r="C65" s="58" t="s">
        <v>4465</v>
      </c>
      <c r="D65" s="59" t="s">
        <v>100</v>
      </c>
      <c r="E65" s="60">
        <v>1.0</v>
      </c>
      <c r="F65" s="97"/>
      <c r="G65" s="96">
        <f t="shared" si="7"/>
        <v>0</v>
      </c>
      <c r="H65" s="19"/>
    </row>
    <row r="66">
      <c r="B66" s="57" t="s">
        <v>4466</v>
      </c>
      <c r="C66" s="58" t="s">
        <v>4467</v>
      </c>
      <c r="D66" s="59" t="s">
        <v>100</v>
      </c>
      <c r="E66" s="60">
        <v>1.0</v>
      </c>
      <c r="F66" s="97"/>
      <c r="G66" s="96">
        <f t="shared" si="7"/>
        <v>0</v>
      </c>
      <c r="H66" s="19"/>
    </row>
    <row r="67">
      <c r="B67" s="57" t="s">
        <v>4468</v>
      </c>
      <c r="C67" s="58" t="s">
        <v>4469</v>
      </c>
      <c r="D67" s="59" t="s">
        <v>100</v>
      </c>
      <c r="E67" s="60">
        <v>1.0</v>
      </c>
      <c r="F67" s="97"/>
      <c r="G67" s="96">
        <f t="shared" si="7"/>
        <v>0</v>
      </c>
      <c r="H67" s="19"/>
    </row>
    <row r="68">
      <c r="B68" s="57" t="s">
        <v>4470</v>
      </c>
      <c r="C68" s="58" t="s">
        <v>4471</v>
      </c>
      <c r="D68" s="59" t="s">
        <v>100</v>
      </c>
      <c r="E68" s="60">
        <v>1.0</v>
      </c>
      <c r="F68" s="97"/>
      <c r="G68" s="96">
        <f t="shared" si="7"/>
        <v>0</v>
      </c>
      <c r="H68" s="19"/>
    </row>
    <row r="69">
      <c r="B69" s="46" t="s">
        <v>4472</v>
      </c>
      <c r="C69" s="47" t="s">
        <v>4473</v>
      </c>
      <c r="D69" s="48"/>
      <c r="E69" s="60"/>
      <c r="F69" s="96"/>
      <c r="G69" s="94">
        <f>SUM(G70:G106)</f>
        <v>0</v>
      </c>
      <c r="H69" s="19"/>
    </row>
    <row r="70">
      <c r="B70" s="57" t="s">
        <v>4474</v>
      </c>
      <c r="C70" s="58" t="s">
        <v>4475</v>
      </c>
      <c r="D70" s="59" t="s">
        <v>100</v>
      </c>
      <c r="E70" s="60">
        <v>1.0</v>
      </c>
      <c r="F70" s="97"/>
      <c r="G70" s="96">
        <f t="shared" ref="G70:G106" si="8">round(E70*F70,2)</f>
        <v>0</v>
      </c>
      <c r="H70" s="19"/>
    </row>
    <row r="71">
      <c r="B71" s="57" t="s">
        <v>4476</v>
      </c>
      <c r="C71" s="58" t="s">
        <v>4477</v>
      </c>
      <c r="D71" s="59" t="s">
        <v>100</v>
      </c>
      <c r="E71" s="60">
        <v>1.0</v>
      </c>
      <c r="F71" s="97"/>
      <c r="G71" s="96">
        <f t="shared" si="8"/>
        <v>0</v>
      </c>
      <c r="H71" s="19"/>
    </row>
    <row r="72">
      <c r="B72" s="57" t="s">
        <v>4478</v>
      </c>
      <c r="C72" s="58" t="s">
        <v>4479</v>
      </c>
      <c r="D72" s="59" t="s">
        <v>100</v>
      </c>
      <c r="E72" s="60">
        <v>1.0</v>
      </c>
      <c r="F72" s="97"/>
      <c r="G72" s="96">
        <f t="shared" si="8"/>
        <v>0</v>
      </c>
      <c r="H72" s="19"/>
    </row>
    <row r="73">
      <c r="B73" s="57" t="s">
        <v>4480</v>
      </c>
      <c r="C73" s="58" t="s">
        <v>4481</v>
      </c>
      <c r="D73" s="59" t="s">
        <v>100</v>
      </c>
      <c r="E73" s="60">
        <v>1.0</v>
      </c>
      <c r="F73" s="97"/>
      <c r="G73" s="96">
        <f t="shared" si="8"/>
        <v>0</v>
      </c>
      <c r="H73" s="19"/>
    </row>
    <row r="74">
      <c r="B74" s="57" t="s">
        <v>4482</v>
      </c>
      <c r="C74" s="58" t="s">
        <v>4483</v>
      </c>
      <c r="D74" s="59" t="s">
        <v>100</v>
      </c>
      <c r="E74" s="60">
        <v>1.0</v>
      </c>
      <c r="F74" s="97"/>
      <c r="G74" s="96">
        <f t="shared" si="8"/>
        <v>0</v>
      </c>
      <c r="H74" s="19"/>
    </row>
    <row r="75">
      <c r="B75" s="57" t="s">
        <v>4484</v>
      </c>
      <c r="C75" s="58" t="s">
        <v>4485</v>
      </c>
      <c r="D75" s="59" t="s">
        <v>100</v>
      </c>
      <c r="E75" s="60">
        <v>1.0</v>
      </c>
      <c r="F75" s="97"/>
      <c r="G75" s="96">
        <f t="shared" si="8"/>
        <v>0</v>
      </c>
      <c r="H75" s="19"/>
    </row>
    <row r="76">
      <c r="B76" s="57" t="s">
        <v>4486</v>
      </c>
      <c r="C76" s="58" t="s">
        <v>4487</v>
      </c>
      <c r="D76" s="59" t="s">
        <v>100</v>
      </c>
      <c r="E76" s="60">
        <v>2.0</v>
      </c>
      <c r="F76" s="97"/>
      <c r="G76" s="96">
        <f t="shared" si="8"/>
        <v>0</v>
      </c>
      <c r="H76" s="19"/>
    </row>
    <row r="77">
      <c r="B77" s="57" t="s">
        <v>4488</v>
      </c>
      <c r="C77" s="58" t="s">
        <v>4489</v>
      </c>
      <c r="D77" s="59" t="s">
        <v>100</v>
      </c>
      <c r="E77" s="60">
        <v>1.0</v>
      </c>
      <c r="F77" s="97"/>
      <c r="G77" s="96">
        <f t="shared" si="8"/>
        <v>0</v>
      </c>
      <c r="H77" s="19"/>
    </row>
    <row r="78">
      <c r="B78" s="57" t="s">
        <v>4490</v>
      </c>
      <c r="C78" s="58" t="s">
        <v>4491</v>
      </c>
      <c r="D78" s="59" t="s">
        <v>100</v>
      </c>
      <c r="E78" s="60">
        <v>1.0</v>
      </c>
      <c r="F78" s="97"/>
      <c r="G78" s="96">
        <f t="shared" si="8"/>
        <v>0</v>
      </c>
      <c r="H78" s="19"/>
    </row>
    <row r="79">
      <c r="B79" s="57" t="s">
        <v>4492</v>
      </c>
      <c r="C79" s="58" t="s">
        <v>4493</v>
      </c>
      <c r="D79" s="59" t="s">
        <v>100</v>
      </c>
      <c r="E79" s="60">
        <v>1.0</v>
      </c>
      <c r="F79" s="97"/>
      <c r="G79" s="96">
        <f t="shared" si="8"/>
        <v>0</v>
      </c>
      <c r="H79" s="19"/>
    </row>
    <row r="80">
      <c r="B80" s="57" t="s">
        <v>4494</v>
      </c>
      <c r="C80" s="58" t="s">
        <v>4495</v>
      </c>
      <c r="D80" s="59" t="s">
        <v>100</v>
      </c>
      <c r="E80" s="60">
        <v>1.0</v>
      </c>
      <c r="F80" s="97"/>
      <c r="G80" s="96">
        <f t="shared" si="8"/>
        <v>0</v>
      </c>
      <c r="H80" s="19"/>
    </row>
    <row r="81">
      <c r="B81" s="57" t="s">
        <v>4496</v>
      </c>
      <c r="C81" s="58" t="s">
        <v>4497</v>
      </c>
      <c r="D81" s="59" t="s">
        <v>100</v>
      </c>
      <c r="E81" s="60">
        <v>1.0</v>
      </c>
      <c r="F81" s="97"/>
      <c r="G81" s="96">
        <f t="shared" si="8"/>
        <v>0</v>
      </c>
      <c r="H81" s="19"/>
    </row>
    <row r="82">
      <c r="B82" s="57" t="s">
        <v>4498</v>
      </c>
      <c r="C82" s="58" t="s">
        <v>4499</v>
      </c>
      <c r="D82" s="59" t="s">
        <v>100</v>
      </c>
      <c r="E82" s="60">
        <v>1.0</v>
      </c>
      <c r="F82" s="97"/>
      <c r="G82" s="96">
        <f t="shared" si="8"/>
        <v>0</v>
      </c>
      <c r="H82" s="19"/>
    </row>
    <row r="83">
      <c r="B83" s="57" t="s">
        <v>4500</v>
      </c>
      <c r="C83" s="58" t="s">
        <v>4501</v>
      </c>
      <c r="D83" s="59" t="s">
        <v>100</v>
      </c>
      <c r="E83" s="60">
        <v>1.0</v>
      </c>
      <c r="F83" s="97"/>
      <c r="G83" s="96">
        <f t="shared" si="8"/>
        <v>0</v>
      </c>
      <c r="H83" s="19"/>
    </row>
    <row r="84">
      <c r="B84" s="57" t="s">
        <v>4502</v>
      </c>
      <c r="C84" s="58" t="s">
        <v>4503</v>
      </c>
      <c r="D84" s="59" t="s">
        <v>100</v>
      </c>
      <c r="E84" s="60">
        <v>1.0</v>
      </c>
      <c r="F84" s="97"/>
      <c r="G84" s="96">
        <f t="shared" si="8"/>
        <v>0</v>
      </c>
      <c r="H84" s="19"/>
    </row>
    <row r="85">
      <c r="B85" s="57" t="s">
        <v>4504</v>
      </c>
      <c r="C85" s="58" t="s">
        <v>4505</v>
      </c>
      <c r="D85" s="59" t="s">
        <v>100</v>
      </c>
      <c r="E85" s="60">
        <v>1.0</v>
      </c>
      <c r="F85" s="97"/>
      <c r="G85" s="96">
        <f t="shared" si="8"/>
        <v>0</v>
      </c>
      <c r="H85" s="19"/>
    </row>
    <row r="86">
      <c r="B86" s="57" t="s">
        <v>4506</v>
      </c>
      <c r="C86" s="58" t="s">
        <v>4507</v>
      </c>
      <c r="D86" s="59" t="s">
        <v>100</v>
      </c>
      <c r="E86" s="60">
        <v>1.0</v>
      </c>
      <c r="F86" s="97"/>
      <c r="G86" s="96">
        <f t="shared" si="8"/>
        <v>0</v>
      </c>
      <c r="H86" s="19"/>
    </row>
    <row r="87">
      <c r="B87" s="57" t="s">
        <v>4508</v>
      </c>
      <c r="C87" s="58" t="s">
        <v>4509</v>
      </c>
      <c r="D87" s="59" t="s">
        <v>100</v>
      </c>
      <c r="E87" s="60">
        <v>1.0</v>
      </c>
      <c r="F87" s="97"/>
      <c r="G87" s="96">
        <f t="shared" si="8"/>
        <v>0</v>
      </c>
      <c r="H87" s="19"/>
    </row>
    <row r="88">
      <c r="B88" s="57" t="s">
        <v>4510</v>
      </c>
      <c r="C88" s="58" t="s">
        <v>4511</v>
      </c>
      <c r="D88" s="59" t="s">
        <v>100</v>
      </c>
      <c r="E88" s="60">
        <v>1.0</v>
      </c>
      <c r="F88" s="97"/>
      <c r="G88" s="96">
        <f t="shared" si="8"/>
        <v>0</v>
      </c>
      <c r="H88" s="19"/>
    </row>
    <row r="89">
      <c r="B89" s="57" t="s">
        <v>4512</v>
      </c>
      <c r="C89" s="58" t="s">
        <v>4513</v>
      </c>
      <c r="D89" s="59" t="s">
        <v>100</v>
      </c>
      <c r="E89" s="60">
        <v>1.0</v>
      </c>
      <c r="F89" s="97"/>
      <c r="G89" s="96">
        <f t="shared" si="8"/>
        <v>0</v>
      </c>
      <c r="H89" s="19"/>
    </row>
    <row r="90">
      <c r="B90" s="57" t="s">
        <v>4514</v>
      </c>
      <c r="C90" s="58" t="s">
        <v>4515</v>
      </c>
      <c r="D90" s="59" t="s">
        <v>100</v>
      </c>
      <c r="E90" s="60">
        <v>1.0</v>
      </c>
      <c r="F90" s="97"/>
      <c r="G90" s="96">
        <f t="shared" si="8"/>
        <v>0</v>
      </c>
      <c r="H90" s="19"/>
    </row>
    <row r="91">
      <c r="B91" s="57" t="s">
        <v>4516</v>
      </c>
      <c r="C91" s="58" t="s">
        <v>4517</v>
      </c>
      <c r="D91" s="59" t="s">
        <v>100</v>
      </c>
      <c r="E91" s="60">
        <v>1.0</v>
      </c>
      <c r="F91" s="97"/>
      <c r="G91" s="96">
        <f t="shared" si="8"/>
        <v>0</v>
      </c>
      <c r="H91" s="19"/>
    </row>
    <row r="92">
      <c r="B92" s="57" t="s">
        <v>4518</v>
      </c>
      <c r="C92" s="58" t="s">
        <v>4519</v>
      </c>
      <c r="D92" s="59" t="s">
        <v>100</v>
      </c>
      <c r="E92" s="60">
        <v>1.0</v>
      </c>
      <c r="F92" s="97"/>
      <c r="G92" s="96">
        <f t="shared" si="8"/>
        <v>0</v>
      </c>
      <c r="H92" s="19"/>
    </row>
    <row r="93">
      <c r="B93" s="57" t="s">
        <v>4520</v>
      </c>
      <c r="C93" s="58" t="s">
        <v>4521</v>
      </c>
      <c r="D93" s="59" t="s">
        <v>100</v>
      </c>
      <c r="E93" s="60">
        <v>1.0</v>
      </c>
      <c r="F93" s="97"/>
      <c r="G93" s="96">
        <f t="shared" si="8"/>
        <v>0</v>
      </c>
      <c r="H93" s="19"/>
    </row>
    <row r="94">
      <c r="B94" s="57" t="s">
        <v>4522</v>
      </c>
      <c r="C94" s="58" t="s">
        <v>4523</v>
      </c>
      <c r="D94" s="59" t="s">
        <v>100</v>
      </c>
      <c r="E94" s="60">
        <v>1.0</v>
      </c>
      <c r="F94" s="97"/>
      <c r="G94" s="96">
        <f t="shared" si="8"/>
        <v>0</v>
      </c>
      <c r="H94" s="19"/>
    </row>
    <row r="95">
      <c r="B95" s="57" t="s">
        <v>4524</v>
      </c>
      <c r="C95" s="58" t="s">
        <v>4525</v>
      </c>
      <c r="D95" s="59" t="s">
        <v>100</v>
      </c>
      <c r="E95" s="60">
        <v>1.0</v>
      </c>
      <c r="F95" s="97"/>
      <c r="G95" s="96">
        <f t="shared" si="8"/>
        <v>0</v>
      </c>
      <c r="H95" s="19"/>
    </row>
    <row r="96">
      <c r="B96" s="57" t="s">
        <v>4526</v>
      </c>
      <c r="C96" s="58" t="s">
        <v>4527</v>
      </c>
      <c r="D96" s="59" t="s">
        <v>100</v>
      </c>
      <c r="E96" s="60">
        <v>1.0</v>
      </c>
      <c r="F96" s="97"/>
      <c r="G96" s="96">
        <f t="shared" si="8"/>
        <v>0</v>
      </c>
      <c r="H96" s="19"/>
    </row>
    <row r="97">
      <c r="B97" s="57" t="s">
        <v>4528</v>
      </c>
      <c r="C97" s="58" t="s">
        <v>4529</v>
      </c>
      <c r="D97" s="59" t="s">
        <v>100</v>
      </c>
      <c r="E97" s="60">
        <v>1.0</v>
      </c>
      <c r="F97" s="97"/>
      <c r="G97" s="96">
        <f t="shared" si="8"/>
        <v>0</v>
      </c>
      <c r="H97" s="19"/>
    </row>
    <row r="98">
      <c r="B98" s="57" t="s">
        <v>4530</v>
      </c>
      <c r="C98" s="58" t="s">
        <v>4531</v>
      </c>
      <c r="D98" s="59" t="s">
        <v>100</v>
      </c>
      <c r="E98" s="60">
        <v>1.0</v>
      </c>
      <c r="F98" s="97"/>
      <c r="G98" s="96">
        <f t="shared" si="8"/>
        <v>0</v>
      </c>
      <c r="H98" s="19"/>
    </row>
    <row r="99">
      <c r="B99" s="57" t="s">
        <v>4532</v>
      </c>
      <c r="C99" s="58" t="s">
        <v>4533</v>
      </c>
      <c r="D99" s="59" t="s">
        <v>100</v>
      </c>
      <c r="E99" s="60">
        <v>1.0</v>
      </c>
      <c r="F99" s="97"/>
      <c r="G99" s="96">
        <f t="shared" si="8"/>
        <v>0</v>
      </c>
      <c r="H99" s="19"/>
    </row>
    <row r="100">
      <c r="B100" s="57" t="s">
        <v>4534</v>
      </c>
      <c r="C100" s="58" t="s">
        <v>4535</v>
      </c>
      <c r="D100" s="59" t="s">
        <v>100</v>
      </c>
      <c r="E100" s="60">
        <v>1.0</v>
      </c>
      <c r="F100" s="97"/>
      <c r="G100" s="96">
        <f t="shared" si="8"/>
        <v>0</v>
      </c>
      <c r="H100" s="19"/>
    </row>
    <row r="101">
      <c r="B101" s="57" t="s">
        <v>4536</v>
      </c>
      <c r="C101" s="58" t="s">
        <v>4537</v>
      </c>
      <c r="D101" s="59" t="s">
        <v>100</v>
      </c>
      <c r="E101" s="60">
        <v>1.0</v>
      </c>
      <c r="F101" s="97"/>
      <c r="G101" s="96">
        <f t="shared" si="8"/>
        <v>0</v>
      </c>
      <c r="H101" s="19"/>
    </row>
    <row r="102">
      <c r="B102" s="57" t="s">
        <v>4538</v>
      </c>
      <c r="C102" s="58" t="s">
        <v>4539</v>
      </c>
      <c r="D102" s="59" t="s">
        <v>100</v>
      </c>
      <c r="E102" s="60">
        <v>1.0</v>
      </c>
      <c r="F102" s="97"/>
      <c r="G102" s="96">
        <f t="shared" si="8"/>
        <v>0</v>
      </c>
      <c r="H102" s="19"/>
    </row>
    <row r="103">
      <c r="B103" s="57" t="s">
        <v>4540</v>
      </c>
      <c r="C103" s="58" t="s">
        <v>4541</v>
      </c>
      <c r="D103" s="59" t="s">
        <v>100</v>
      </c>
      <c r="E103" s="60">
        <v>1.0</v>
      </c>
      <c r="F103" s="97"/>
      <c r="G103" s="96">
        <f t="shared" si="8"/>
        <v>0</v>
      </c>
      <c r="H103" s="19"/>
    </row>
    <row r="104">
      <c r="B104" s="57" t="s">
        <v>4542</v>
      </c>
      <c r="C104" s="58" t="s">
        <v>4543</v>
      </c>
      <c r="D104" s="59" t="s">
        <v>100</v>
      </c>
      <c r="E104" s="60">
        <v>1.0</v>
      </c>
      <c r="F104" s="97"/>
      <c r="G104" s="96">
        <f t="shared" si="8"/>
        <v>0</v>
      </c>
      <c r="H104" s="19"/>
    </row>
    <row r="105">
      <c r="B105" s="57" t="s">
        <v>4544</v>
      </c>
      <c r="C105" s="58" t="s">
        <v>4545</v>
      </c>
      <c r="D105" s="59" t="s">
        <v>100</v>
      </c>
      <c r="E105" s="60">
        <v>1.0</v>
      </c>
      <c r="F105" s="97"/>
      <c r="G105" s="96">
        <f t="shared" si="8"/>
        <v>0</v>
      </c>
      <c r="H105" s="19"/>
    </row>
    <row r="106">
      <c r="B106" s="57" t="s">
        <v>4546</v>
      </c>
      <c r="C106" s="58" t="s">
        <v>4547</v>
      </c>
      <c r="D106" s="59" t="s">
        <v>100</v>
      </c>
      <c r="E106" s="60">
        <v>1.0</v>
      </c>
      <c r="F106" s="97"/>
      <c r="G106" s="96">
        <f t="shared" si="8"/>
        <v>0</v>
      </c>
      <c r="H106" s="19"/>
    </row>
    <row r="107">
      <c r="B107" s="46" t="s">
        <v>4548</v>
      </c>
      <c r="C107" s="47" t="s">
        <v>4549</v>
      </c>
      <c r="D107" s="48"/>
      <c r="E107" s="60"/>
      <c r="F107" s="96"/>
      <c r="G107" s="94">
        <f>SUM(G108:G175)</f>
        <v>0</v>
      </c>
      <c r="H107" s="19"/>
    </row>
    <row r="108">
      <c r="B108" s="57" t="s">
        <v>4550</v>
      </c>
      <c r="C108" s="58" t="s">
        <v>4551</v>
      </c>
      <c r="D108" s="59" t="s">
        <v>100</v>
      </c>
      <c r="E108" s="60">
        <v>1.0</v>
      </c>
      <c r="F108" s="97"/>
      <c r="G108" s="96">
        <f t="shared" ref="G108:G175" si="9">round(E108*F108,2)</f>
        <v>0</v>
      </c>
      <c r="H108" s="19"/>
    </row>
    <row r="109">
      <c r="B109" s="57" t="s">
        <v>4552</v>
      </c>
      <c r="C109" s="58" t="s">
        <v>4553</v>
      </c>
      <c r="D109" s="59" t="s">
        <v>100</v>
      </c>
      <c r="E109" s="60">
        <v>1.0</v>
      </c>
      <c r="F109" s="97"/>
      <c r="G109" s="96">
        <f t="shared" si="9"/>
        <v>0</v>
      </c>
      <c r="H109" s="19"/>
    </row>
    <row r="110">
      <c r="B110" s="57" t="s">
        <v>4554</v>
      </c>
      <c r="C110" s="58" t="s">
        <v>4555</v>
      </c>
      <c r="D110" s="59" t="s">
        <v>100</v>
      </c>
      <c r="E110" s="60">
        <v>1.0</v>
      </c>
      <c r="F110" s="97"/>
      <c r="G110" s="96">
        <f t="shared" si="9"/>
        <v>0</v>
      </c>
      <c r="H110" s="19"/>
    </row>
    <row r="111">
      <c r="B111" s="57" t="s">
        <v>4556</v>
      </c>
      <c r="C111" s="58" t="s">
        <v>4557</v>
      </c>
      <c r="D111" s="59" t="s">
        <v>100</v>
      </c>
      <c r="E111" s="60">
        <v>1.0</v>
      </c>
      <c r="F111" s="97"/>
      <c r="G111" s="96">
        <f t="shared" si="9"/>
        <v>0</v>
      </c>
      <c r="H111" s="19"/>
    </row>
    <row r="112">
      <c r="B112" s="57" t="s">
        <v>4558</v>
      </c>
      <c r="C112" s="58" t="s">
        <v>4559</v>
      </c>
      <c r="D112" s="59" t="s">
        <v>100</v>
      </c>
      <c r="E112" s="60">
        <v>1.0</v>
      </c>
      <c r="F112" s="97"/>
      <c r="G112" s="96">
        <f t="shared" si="9"/>
        <v>0</v>
      </c>
      <c r="H112" s="19"/>
    </row>
    <row r="113">
      <c r="B113" s="57" t="s">
        <v>4560</v>
      </c>
      <c r="C113" s="58" t="s">
        <v>4561</v>
      </c>
      <c r="D113" s="59" t="s">
        <v>100</v>
      </c>
      <c r="E113" s="60">
        <v>1.0</v>
      </c>
      <c r="F113" s="97"/>
      <c r="G113" s="96">
        <f t="shared" si="9"/>
        <v>0</v>
      </c>
      <c r="H113" s="19"/>
    </row>
    <row r="114">
      <c r="B114" s="57" t="s">
        <v>4562</v>
      </c>
      <c r="C114" s="58" t="s">
        <v>4563</v>
      </c>
      <c r="D114" s="59" t="s">
        <v>100</v>
      </c>
      <c r="E114" s="60">
        <v>1.0</v>
      </c>
      <c r="F114" s="97"/>
      <c r="G114" s="96">
        <f t="shared" si="9"/>
        <v>0</v>
      </c>
      <c r="H114" s="19"/>
    </row>
    <row r="115">
      <c r="B115" s="57" t="s">
        <v>4564</v>
      </c>
      <c r="C115" s="58" t="s">
        <v>4565</v>
      </c>
      <c r="D115" s="59" t="s">
        <v>100</v>
      </c>
      <c r="E115" s="60">
        <v>1.0</v>
      </c>
      <c r="F115" s="97"/>
      <c r="G115" s="96">
        <f t="shared" si="9"/>
        <v>0</v>
      </c>
      <c r="H115" s="19"/>
    </row>
    <row r="116">
      <c r="B116" s="57" t="s">
        <v>4566</v>
      </c>
      <c r="C116" s="58" t="s">
        <v>4567</v>
      </c>
      <c r="D116" s="59" t="s">
        <v>100</v>
      </c>
      <c r="E116" s="60">
        <v>1.0</v>
      </c>
      <c r="F116" s="97"/>
      <c r="G116" s="96">
        <f t="shared" si="9"/>
        <v>0</v>
      </c>
      <c r="H116" s="19"/>
    </row>
    <row r="117">
      <c r="B117" s="57" t="s">
        <v>4568</v>
      </c>
      <c r="C117" s="58" t="s">
        <v>4569</v>
      </c>
      <c r="D117" s="59" t="s">
        <v>100</v>
      </c>
      <c r="E117" s="60">
        <v>1.0</v>
      </c>
      <c r="F117" s="97"/>
      <c r="G117" s="96">
        <f t="shared" si="9"/>
        <v>0</v>
      </c>
      <c r="H117" s="19"/>
    </row>
    <row r="118">
      <c r="B118" s="57" t="s">
        <v>4570</v>
      </c>
      <c r="C118" s="58" t="s">
        <v>4571</v>
      </c>
      <c r="D118" s="59" t="s">
        <v>100</v>
      </c>
      <c r="E118" s="60">
        <v>1.0</v>
      </c>
      <c r="F118" s="97"/>
      <c r="G118" s="96">
        <f t="shared" si="9"/>
        <v>0</v>
      </c>
      <c r="H118" s="19"/>
    </row>
    <row r="119">
      <c r="B119" s="57" t="s">
        <v>4572</v>
      </c>
      <c r="C119" s="58" t="s">
        <v>4573</v>
      </c>
      <c r="D119" s="59" t="s">
        <v>100</v>
      </c>
      <c r="E119" s="60">
        <v>1.0</v>
      </c>
      <c r="F119" s="97"/>
      <c r="G119" s="96">
        <f t="shared" si="9"/>
        <v>0</v>
      </c>
      <c r="H119" s="19"/>
    </row>
    <row r="120">
      <c r="B120" s="57" t="s">
        <v>4574</v>
      </c>
      <c r="C120" s="58" t="s">
        <v>4575</v>
      </c>
      <c r="D120" s="59" t="s">
        <v>100</v>
      </c>
      <c r="E120" s="60">
        <v>1.0</v>
      </c>
      <c r="F120" s="97"/>
      <c r="G120" s="96">
        <f t="shared" si="9"/>
        <v>0</v>
      </c>
      <c r="H120" s="19"/>
    </row>
    <row r="121">
      <c r="B121" s="57" t="s">
        <v>4576</v>
      </c>
      <c r="C121" s="58" t="s">
        <v>4577</v>
      </c>
      <c r="D121" s="59" t="s">
        <v>100</v>
      </c>
      <c r="E121" s="60">
        <v>1.0</v>
      </c>
      <c r="F121" s="97"/>
      <c r="G121" s="96">
        <f t="shared" si="9"/>
        <v>0</v>
      </c>
      <c r="H121" s="19"/>
    </row>
    <row r="122">
      <c r="B122" s="57" t="s">
        <v>4578</v>
      </c>
      <c r="C122" s="58" t="s">
        <v>4579</v>
      </c>
      <c r="D122" s="59" t="s">
        <v>100</v>
      </c>
      <c r="E122" s="60">
        <v>1.0</v>
      </c>
      <c r="F122" s="97"/>
      <c r="G122" s="96">
        <f t="shared" si="9"/>
        <v>0</v>
      </c>
      <c r="H122" s="19"/>
    </row>
    <row r="123">
      <c r="B123" s="57" t="s">
        <v>4580</v>
      </c>
      <c r="C123" s="58" t="s">
        <v>4581</v>
      </c>
      <c r="D123" s="59" t="s">
        <v>100</v>
      </c>
      <c r="E123" s="60">
        <v>1.0</v>
      </c>
      <c r="F123" s="97"/>
      <c r="G123" s="96">
        <f t="shared" si="9"/>
        <v>0</v>
      </c>
      <c r="H123" s="19"/>
    </row>
    <row r="124">
      <c r="B124" s="57" t="s">
        <v>4582</v>
      </c>
      <c r="C124" s="58" t="s">
        <v>4583</v>
      </c>
      <c r="D124" s="59" t="s">
        <v>100</v>
      </c>
      <c r="E124" s="60">
        <v>1.0</v>
      </c>
      <c r="F124" s="97"/>
      <c r="G124" s="96">
        <f t="shared" si="9"/>
        <v>0</v>
      </c>
      <c r="H124" s="19"/>
    </row>
    <row r="125">
      <c r="B125" s="57" t="s">
        <v>4584</v>
      </c>
      <c r="C125" s="58" t="s">
        <v>4585</v>
      </c>
      <c r="D125" s="59" t="s">
        <v>100</v>
      </c>
      <c r="E125" s="60">
        <v>1.0</v>
      </c>
      <c r="F125" s="97"/>
      <c r="G125" s="96">
        <f t="shared" si="9"/>
        <v>0</v>
      </c>
      <c r="H125" s="19"/>
    </row>
    <row r="126">
      <c r="B126" s="57" t="s">
        <v>4586</v>
      </c>
      <c r="C126" s="58" t="s">
        <v>4587</v>
      </c>
      <c r="D126" s="59" t="s">
        <v>100</v>
      </c>
      <c r="E126" s="60">
        <v>1.0</v>
      </c>
      <c r="F126" s="97"/>
      <c r="G126" s="96">
        <f t="shared" si="9"/>
        <v>0</v>
      </c>
      <c r="H126" s="19"/>
    </row>
    <row r="127">
      <c r="B127" s="57" t="s">
        <v>4588</v>
      </c>
      <c r="C127" s="58" t="s">
        <v>4589</v>
      </c>
      <c r="D127" s="59" t="s">
        <v>100</v>
      </c>
      <c r="E127" s="60">
        <v>1.0</v>
      </c>
      <c r="F127" s="97"/>
      <c r="G127" s="96">
        <f t="shared" si="9"/>
        <v>0</v>
      </c>
      <c r="H127" s="19"/>
    </row>
    <row r="128">
      <c r="B128" s="57" t="s">
        <v>4590</v>
      </c>
      <c r="C128" s="58" t="s">
        <v>4591</v>
      </c>
      <c r="D128" s="59" t="s">
        <v>100</v>
      </c>
      <c r="E128" s="60">
        <v>1.0</v>
      </c>
      <c r="F128" s="97"/>
      <c r="G128" s="96">
        <f t="shared" si="9"/>
        <v>0</v>
      </c>
      <c r="H128" s="19"/>
    </row>
    <row r="129">
      <c r="B129" s="57" t="s">
        <v>4592</v>
      </c>
      <c r="C129" s="58" t="s">
        <v>4593</v>
      </c>
      <c r="D129" s="59" t="s">
        <v>100</v>
      </c>
      <c r="E129" s="60">
        <v>1.0</v>
      </c>
      <c r="F129" s="97"/>
      <c r="G129" s="96">
        <f t="shared" si="9"/>
        <v>0</v>
      </c>
      <c r="H129" s="19"/>
    </row>
    <row r="130">
      <c r="B130" s="57" t="s">
        <v>4594</v>
      </c>
      <c r="C130" s="58" t="s">
        <v>4595</v>
      </c>
      <c r="D130" s="59" t="s">
        <v>100</v>
      </c>
      <c r="E130" s="60">
        <v>1.0</v>
      </c>
      <c r="F130" s="97"/>
      <c r="G130" s="96">
        <f t="shared" si="9"/>
        <v>0</v>
      </c>
      <c r="H130" s="19"/>
    </row>
    <row r="131">
      <c r="B131" s="57" t="s">
        <v>4596</v>
      </c>
      <c r="C131" s="58" t="s">
        <v>4597</v>
      </c>
      <c r="D131" s="59" t="s">
        <v>100</v>
      </c>
      <c r="E131" s="60">
        <v>1.0</v>
      </c>
      <c r="F131" s="97"/>
      <c r="G131" s="96">
        <f t="shared" si="9"/>
        <v>0</v>
      </c>
      <c r="H131" s="19"/>
    </row>
    <row r="132">
      <c r="B132" s="57" t="s">
        <v>4598</v>
      </c>
      <c r="C132" s="58" t="s">
        <v>4599</v>
      </c>
      <c r="D132" s="59" t="s">
        <v>100</v>
      </c>
      <c r="E132" s="60">
        <v>1.0</v>
      </c>
      <c r="F132" s="97"/>
      <c r="G132" s="96">
        <f t="shared" si="9"/>
        <v>0</v>
      </c>
      <c r="H132" s="19"/>
    </row>
    <row r="133">
      <c r="B133" s="57" t="s">
        <v>4600</v>
      </c>
      <c r="C133" s="58" t="s">
        <v>4601</v>
      </c>
      <c r="D133" s="59" t="s">
        <v>100</v>
      </c>
      <c r="E133" s="60">
        <v>1.0</v>
      </c>
      <c r="F133" s="97"/>
      <c r="G133" s="96">
        <f t="shared" si="9"/>
        <v>0</v>
      </c>
      <c r="H133" s="19"/>
    </row>
    <row r="134">
      <c r="B134" s="57" t="s">
        <v>4602</v>
      </c>
      <c r="C134" s="58" t="s">
        <v>4603</v>
      </c>
      <c r="D134" s="59" t="s">
        <v>100</v>
      </c>
      <c r="E134" s="60">
        <v>1.0</v>
      </c>
      <c r="F134" s="97"/>
      <c r="G134" s="96">
        <f t="shared" si="9"/>
        <v>0</v>
      </c>
      <c r="H134" s="19"/>
    </row>
    <row r="135">
      <c r="B135" s="57" t="s">
        <v>4604</v>
      </c>
      <c r="C135" s="58" t="s">
        <v>4605</v>
      </c>
      <c r="D135" s="59" t="s">
        <v>100</v>
      </c>
      <c r="E135" s="60">
        <v>1.0</v>
      </c>
      <c r="F135" s="97"/>
      <c r="G135" s="96">
        <f t="shared" si="9"/>
        <v>0</v>
      </c>
      <c r="H135" s="19"/>
    </row>
    <row r="136">
      <c r="B136" s="57" t="s">
        <v>4606</v>
      </c>
      <c r="C136" s="58" t="s">
        <v>4607</v>
      </c>
      <c r="D136" s="59" t="s">
        <v>100</v>
      </c>
      <c r="E136" s="60">
        <v>1.0</v>
      </c>
      <c r="F136" s="97"/>
      <c r="G136" s="96">
        <f t="shared" si="9"/>
        <v>0</v>
      </c>
      <c r="H136" s="19"/>
    </row>
    <row r="137">
      <c r="B137" s="57" t="s">
        <v>4608</v>
      </c>
      <c r="C137" s="58" t="s">
        <v>4609</v>
      </c>
      <c r="D137" s="59" t="s">
        <v>100</v>
      </c>
      <c r="E137" s="60">
        <v>1.0</v>
      </c>
      <c r="F137" s="97"/>
      <c r="G137" s="96">
        <f t="shared" si="9"/>
        <v>0</v>
      </c>
      <c r="H137" s="19"/>
    </row>
    <row r="138">
      <c r="B138" s="57" t="s">
        <v>4610</v>
      </c>
      <c r="C138" s="58" t="s">
        <v>4611</v>
      </c>
      <c r="D138" s="59" t="s">
        <v>100</v>
      </c>
      <c r="E138" s="60">
        <v>1.0</v>
      </c>
      <c r="F138" s="97"/>
      <c r="G138" s="96">
        <f t="shared" si="9"/>
        <v>0</v>
      </c>
      <c r="H138" s="19"/>
    </row>
    <row r="139">
      <c r="B139" s="57" t="s">
        <v>4612</v>
      </c>
      <c r="C139" s="58" t="s">
        <v>4613</v>
      </c>
      <c r="D139" s="59" t="s">
        <v>100</v>
      </c>
      <c r="E139" s="60">
        <v>1.0</v>
      </c>
      <c r="F139" s="97"/>
      <c r="G139" s="96">
        <f t="shared" si="9"/>
        <v>0</v>
      </c>
      <c r="H139" s="19"/>
    </row>
    <row r="140">
      <c r="B140" s="57" t="s">
        <v>4614</v>
      </c>
      <c r="C140" s="58" t="s">
        <v>4615</v>
      </c>
      <c r="D140" s="59" t="s">
        <v>100</v>
      </c>
      <c r="E140" s="60">
        <v>1.0</v>
      </c>
      <c r="F140" s="97"/>
      <c r="G140" s="96">
        <f t="shared" si="9"/>
        <v>0</v>
      </c>
      <c r="H140" s="19"/>
    </row>
    <row r="141">
      <c r="B141" s="57" t="s">
        <v>4616</v>
      </c>
      <c r="C141" s="58" t="s">
        <v>4617</v>
      </c>
      <c r="D141" s="59" t="s">
        <v>100</v>
      </c>
      <c r="E141" s="60">
        <v>1.0</v>
      </c>
      <c r="F141" s="97"/>
      <c r="G141" s="96">
        <f t="shared" si="9"/>
        <v>0</v>
      </c>
      <c r="H141" s="19"/>
    </row>
    <row r="142">
      <c r="B142" s="57" t="s">
        <v>4618</v>
      </c>
      <c r="C142" s="58" t="s">
        <v>4619</v>
      </c>
      <c r="D142" s="59" t="s">
        <v>100</v>
      </c>
      <c r="E142" s="60">
        <v>1.0</v>
      </c>
      <c r="F142" s="97"/>
      <c r="G142" s="96">
        <f t="shared" si="9"/>
        <v>0</v>
      </c>
      <c r="H142" s="19"/>
    </row>
    <row r="143">
      <c r="B143" s="57" t="s">
        <v>4620</v>
      </c>
      <c r="C143" s="58" t="s">
        <v>4621</v>
      </c>
      <c r="D143" s="59" t="s">
        <v>100</v>
      </c>
      <c r="E143" s="60">
        <v>1.0</v>
      </c>
      <c r="F143" s="97"/>
      <c r="G143" s="96">
        <f t="shared" si="9"/>
        <v>0</v>
      </c>
      <c r="H143" s="19"/>
    </row>
    <row r="144">
      <c r="B144" s="57" t="s">
        <v>4622</v>
      </c>
      <c r="C144" s="58" t="s">
        <v>4623</v>
      </c>
      <c r="D144" s="59" t="s">
        <v>100</v>
      </c>
      <c r="E144" s="60">
        <v>1.0</v>
      </c>
      <c r="F144" s="97"/>
      <c r="G144" s="96">
        <f t="shared" si="9"/>
        <v>0</v>
      </c>
      <c r="H144" s="19"/>
    </row>
    <row r="145">
      <c r="B145" s="57" t="s">
        <v>4624</v>
      </c>
      <c r="C145" s="58" t="s">
        <v>4625</v>
      </c>
      <c r="D145" s="59" t="s">
        <v>100</v>
      </c>
      <c r="E145" s="60">
        <v>1.0</v>
      </c>
      <c r="F145" s="97"/>
      <c r="G145" s="96">
        <f t="shared" si="9"/>
        <v>0</v>
      </c>
      <c r="H145" s="19"/>
    </row>
    <row r="146">
      <c r="B146" s="57" t="s">
        <v>4626</v>
      </c>
      <c r="C146" s="58" t="s">
        <v>4627</v>
      </c>
      <c r="D146" s="59" t="s">
        <v>100</v>
      </c>
      <c r="E146" s="60">
        <v>1.0</v>
      </c>
      <c r="F146" s="97"/>
      <c r="G146" s="96">
        <f t="shared" si="9"/>
        <v>0</v>
      </c>
      <c r="H146" s="19"/>
    </row>
    <row r="147">
      <c r="B147" s="57" t="s">
        <v>4628</v>
      </c>
      <c r="C147" s="58" t="s">
        <v>4629</v>
      </c>
      <c r="D147" s="59" t="s">
        <v>100</v>
      </c>
      <c r="E147" s="60">
        <v>1.0</v>
      </c>
      <c r="F147" s="97"/>
      <c r="G147" s="96">
        <f t="shared" si="9"/>
        <v>0</v>
      </c>
      <c r="H147" s="19"/>
    </row>
    <row r="148">
      <c r="B148" s="57" t="s">
        <v>4630</v>
      </c>
      <c r="C148" s="58" t="s">
        <v>4631</v>
      </c>
      <c r="D148" s="59" t="s">
        <v>100</v>
      </c>
      <c r="E148" s="60">
        <v>1.0</v>
      </c>
      <c r="F148" s="97"/>
      <c r="G148" s="96">
        <f t="shared" si="9"/>
        <v>0</v>
      </c>
      <c r="H148" s="19"/>
    </row>
    <row r="149">
      <c r="B149" s="57" t="s">
        <v>4632</v>
      </c>
      <c r="C149" s="58" t="s">
        <v>4633</v>
      </c>
      <c r="D149" s="59" t="s">
        <v>100</v>
      </c>
      <c r="E149" s="60">
        <v>1.0</v>
      </c>
      <c r="F149" s="97"/>
      <c r="G149" s="96">
        <f t="shared" si="9"/>
        <v>0</v>
      </c>
      <c r="H149" s="19"/>
    </row>
    <row r="150">
      <c r="B150" s="57" t="s">
        <v>4634</v>
      </c>
      <c r="C150" s="58" t="s">
        <v>4635</v>
      </c>
      <c r="D150" s="59" t="s">
        <v>100</v>
      </c>
      <c r="E150" s="60">
        <v>1.0</v>
      </c>
      <c r="F150" s="97"/>
      <c r="G150" s="96">
        <f t="shared" si="9"/>
        <v>0</v>
      </c>
      <c r="H150" s="19"/>
    </row>
    <row r="151">
      <c r="B151" s="57" t="s">
        <v>4636</v>
      </c>
      <c r="C151" s="58" t="s">
        <v>4637</v>
      </c>
      <c r="D151" s="59" t="s">
        <v>100</v>
      </c>
      <c r="E151" s="60">
        <v>1.0</v>
      </c>
      <c r="F151" s="97"/>
      <c r="G151" s="96">
        <f t="shared" si="9"/>
        <v>0</v>
      </c>
      <c r="H151" s="19"/>
    </row>
    <row r="152">
      <c r="B152" s="57" t="s">
        <v>4638</v>
      </c>
      <c r="C152" s="58" t="s">
        <v>4639</v>
      </c>
      <c r="D152" s="59" t="s">
        <v>100</v>
      </c>
      <c r="E152" s="60">
        <v>1.0</v>
      </c>
      <c r="F152" s="97"/>
      <c r="G152" s="96">
        <f t="shared" si="9"/>
        <v>0</v>
      </c>
      <c r="H152" s="19"/>
    </row>
    <row r="153">
      <c r="B153" s="57" t="s">
        <v>4640</v>
      </c>
      <c r="C153" s="58" t="s">
        <v>4641</v>
      </c>
      <c r="D153" s="59" t="s">
        <v>100</v>
      </c>
      <c r="E153" s="60">
        <v>1.0</v>
      </c>
      <c r="F153" s="97"/>
      <c r="G153" s="96">
        <f t="shared" si="9"/>
        <v>0</v>
      </c>
      <c r="H153" s="19"/>
    </row>
    <row r="154">
      <c r="B154" s="57" t="s">
        <v>4642</v>
      </c>
      <c r="C154" s="58" t="s">
        <v>4643</v>
      </c>
      <c r="D154" s="59" t="s">
        <v>100</v>
      </c>
      <c r="E154" s="60">
        <v>1.0</v>
      </c>
      <c r="F154" s="97"/>
      <c r="G154" s="96">
        <f t="shared" si="9"/>
        <v>0</v>
      </c>
      <c r="H154" s="19"/>
    </row>
    <row r="155">
      <c r="B155" s="57" t="s">
        <v>4644</v>
      </c>
      <c r="C155" s="58" t="s">
        <v>4645</v>
      </c>
      <c r="D155" s="59" t="s">
        <v>100</v>
      </c>
      <c r="E155" s="60">
        <v>1.0</v>
      </c>
      <c r="F155" s="97"/>
      <c r="G155" s="96">
        <f t="shared" si="9"/>
        <v>0</v>
      </c>
      <c r="H155" s="19"/>
    </row>
    <row r="156">
      <c r="B156" s="57" t="s">
        <v>4646</v>
      </c>
      <c r="C156" s="58" t="s">
        <v>4647</v>
      </c>
      <c r="D156" s="59" t="s">
        <v>100</v>
      </c>
      <c r="E156" s="60">
        <v>1.0</v>
      </c>
      <c r="F156" s="97"/>
      <c r="G156" s="96">
        <f t="shared" si="9"/>
        <v>0</v>
      </c>
      <c r="H156" s="19"/>
    </row>
    <row r="157">
      <c r="B157" s="57" t="s">
        <v>4648</v>
      </c>
      <c r="C157" s="58" t="s">
        <v>4649</v>
      </c>
      <c r="D157" s="59" t="s">
        <v>100</v>
      </c>
      <c r="E157" s="60">
        <v>2.0</v>
      </c>
      <c r="F157" s="97"/>
      <c r="G157" s="96">
        <f t="shared" si="9"/>
        <v>0</v>
      </c>
      <c r="H157" s="19"/>
    </row>
    <row r="158">
      <c r="B158" s="57" t="s">
        <v>4650</v>
      </c>
      <c r="C158" s="58" t="s">
        <v>4651</v>
      </c>
      <c r="D158" s="59" t="s">
        <v>100</v>
      </c>
      <c r="E158" s="60">
        <v>1.0</v>
      </c>
      <c r="F158" s="97"/>
      <c r="G158" s="96">
        <f t="shared" si="9"/>
        <v>0</v>
      </c>
      <c r="H158" s="19"/>
    </row>
    <row r="159">
      <c r="B159" s="57" t="s">
        <v>4652</v>
      </c>
      <c r="C159" s="58" t="s">
        <v>4653</v>
      </c>
      <c r="D159" s="59" t="s">
        <v>100</v>
      </c>
      <c r="E159" s="60">
        <v>1.0</v>
      </c>
      <c r="F159" s="97"/>
      <c r="G159" s="96">
        <f t="shared" si="9"/>
        <v>0</v>
      </c>
      <c r="H159" s="19"/>
    </row>
    <row r="160">
      <c r="B160" s="57" t="s">
        <v>4654</v>
      </c>
      <c r="C160" s="58" t="s">
        <v>4655</v>
      </c>
      <c r="D160" s="59" t="s">
        <v>100</v>
      </c>
      <c r="E160" s="60">
        <v>1.0</v>
      </c>
      <c r="F160" s="97"/>
      <c r="G160" s="96">
        <f t="shared" si="9"/>
        <v>0</v>
      </c>
      <c r="H160" s="19"/>
    </row>
    <row r="161">
      <c r="B161" s="57" t="s">
        <v>4656</v>
      </c>
      <c r="C161" s="58" t="s">
        <v>4657</v>
      </c>
      <c r="D161" s="59" t="s">
        <v>100</v>
      </c>
      <c r="E161" s="60">
        <v>1.0</v>
      </c>
      <c r="F161" s="97"/>
      <c r="G161" s="96">
        <f t="shared" si="9"/>
        <v>0</v>
      </c>
      <c r="H161" s="19"/>
    </row>
    <row r="162">
      <c r="B162" s="57" t="s">
        <v>4658</v>
      </c>
      <c r="C162" s="58" t="s">
        <v>4659</v>
      </c>
      <c r="D162" s="59" t="s">
        <v>100</v>
      </c>
      <c r="E162" s="60">
        <v>1.0</v>
      </c>
      <c r="F162" s="97"/>
      <c r="G162" s="96">
        <f t="shared" si="9"/>
        <v>0</v>
      </c>
      <c r="H162" s="19"/>
    </row>
    <row r="163">
      <c r="B163" s="57" t="s">
        <v>4660</v>
      </c>
      <c r="C163" s="58" t="s">
        <v>4661</v>
      </c>
      <c r="D163" s="59" t="s">
        <v>100</v>
      </c>
      <c r="E163" s="60">
        <v>1.0</v>
      </c>
      <c r="F163" s="97"/>
      <c r="G163" s="96">
        <f t="shared" si="9"/>
        <v>0</v>
      </c>
      <c r="H163" s="19"/>
    </row>
    <row r="164">
      <c r="B164" s="57" t="s">
        <v>4662</v>
      </c>
      <c r="C164" s="58" t="s">
        <v>4663</v>
      </c>
      <c r="D164" s="59" t="s">
        <v>100</v>
      </c>
      <c r="E164" s="60">
        <v>1.0</v>
      </c>
      <c r="F164" s="97"/>
      <c r="G164" s="96">
        <f t="shared" si="9"/>
        <v>0</v>
      </c>
      <c r="H164" s="19"/>
    </row>
    <row r="165">
      <c r="B165" s="57" t="s">
        <v>4664</v>
      </c>
      <c r="C165" s="58" t="s">
        <v>4665</v>
      </c>
      <c r="D165" s="59" t="s">
        <v>100</v>
      </c>
      <c r="E165" s="60">
        <v>1.0</v>
      </c>
      <c r="F165" s="97"/>
      <c r="G165" s="96">
        <f t="shared" si="9"/>
        <v>0</v>
      </c>
      <c r="H165" s="19"/>
    </row>
    <row r="166">
      <c r="B166" s="57" t="s">
        <v>4666</v>
      </c>
      <c r="C166" s="58" t="s">
        <v>4667</v>
      </c>
      <c r="D166" s="59" t="s">
        <v>100</v>
      </c>
      <c r="E166" s="60">
        <v>1.0</v>
      </c>
      <c r="F166" s="97"/>
      <c r="G166" s="96">
        <f t="shared" si="9"/>
        <v>0</v>
      </c>
      <c r="H166" s="19"/>
    </row>
    <row r="167">
      <c r="B167" s="57" t="s">
        <v>4668</v>
      </c>
      <c r="C167" s="58" t="s">
        <v>4669</v>
      </c>
      <c r="D167" s="59" t="s">
        <v>100</v>
      </c>
      <c r="E167" s="60">
        <v>1.0</v>
      </c>
      <c r="F167" s="97"/>
      <c r="G167" s="96">
        <f t="shared" si="9"/>
        <v>0</v>
      </c>
      <c r="H167" s="19"/>
    </row>
    <row r="168">
      <c r="B168" s="57" t="s">
        <v>4670</v>
      </c>
      <c r="C168" s="58" t="s">
        <v>4671</v>
      </c>
      <c r="D168" s="59" t="s">
        <v>100</v>
      </c>
      <c r="E168" s="60">
        <v>1.0</v>
      </c>
      <c r="F168" s="97"/>
      <c r="G168" s="96">
        <f t="shared" si="9"/>
        <v>0</v>
      </c>
      <c r="H168" s="19"/>
    </row>
    <row r="169">
      <c r="B169" s="57" t="s">
        <v>4672</v>
      </c>
      <c r="C169" s="58" t="s">
        <v>4673</v>
      </c>
      <c r="D169" s="59" t="s">
        <v>100</v>
      </c>
      <c r="E169" s="60">
        <v>1.0</v>
      </c>
      <c r="F169" s="97"/>
      <c r="G169" s="96">
        <f t="shared" si="9"/>
        <v>0</v>
      </c>
      <c r="H169" s="19"/>
    </row>
    <row r="170">
      <c r="B170" s="57" t="s">
        <v>4674</v>
      </c>
      <c r="C170" s="58" t="s">
        <v>4675</v>
      </c>
      <c r="D170" s="59" t="s">
        <v>100</v>
      </c>
      <c r="E170" s="60">
        <v>1.0</v>
      </c>
      <c r="F170" s="97"/>
      <c r="G170" s="96">
        <f t="shared" si="9"/>
        <v>0</v>
      </c>
      <c r="H170" s="19"/>
    </row>
    <row r="171">
      <c r="B171" s="57" t="s">
        <v>4676</v>
      </c>
      <c r="C171" s="58" t="s">
        <v>4677</v>
      </c>
      <c r="D171" s="59" t="s">
        <v>100</v>
      </c>
      <c r="E171" s="60">
        <v>1.0</v>
      </c>
      <c r="F171" s="97"/>
      <c r="G171" s="96">
        <f t="shared" si="9"/>
        <v>0</v>
      </c>
      <c r="H171" s="19"/>
    </row>
    <row r="172">
      <c r="B172" s="57" t="s">
        <v>4678</v>
      </c>
      <c r="C172" s="58" t="s">
        <v>4679</v>
      </c>
      <c r="D172" s="59" t="s">
        <v>100</v>
      </c>
      <c r="E172" s="60">
        <v>1.0</v>
      </c>
      <c r="F172" s="97"/>
      <c r="G172" s="96">
        <f t="shared" si="9"/>
        <v>0</v>
      </c>
      <c r="H172" s="19"/>
    </row>
    <row r="173">
      <c r="B173" s="57" t="s">
        <v>4680</v>
      </c>
      <c r="C173" s="58" t="s">
        <v>4681</v>
      </c>
      <c r="D173" s="59" t="s">
        <v>100</v>
      </c>
      <c r="E173" s="60">
        <v>1.0</v>
      </c>
      <c r="F173" s="97"/>
      <c r="G173" s="96">
        <f t="shared" si="9"/>
        <v>0</v>
      </c>
      <c r="H173" s="19"/>
    </row>
    <row r="174">
      <c r="B174" s="57" t="s">
        <v>4682</v>
      </c>
      <c r="C174" s="58" t="s">
        <v>4683</v>
      </c>
      <c r="D174" s="59" t="s">
        <v>100</v>
      </c>
      <c r="E174" s="60">
        <v>1.0</v>
      </c>
      <c r="F174" s="97"/>
      <c r="G174" s="96">
        <f t="shared" si="9"/>
        <v>0</v>
      </c>
      <c r="H174" s="19"/>
    </row>
    <row r="175">
      <c r="B175" s="57" t="s">
        <v>4684</v>
      </c>
      <c r="C175" s="58" t="s">
        <v>4685</v>
      </c>
      <c r="D175" s="59" t="s">
        <v>100</v>
      </c>
      <c r="E175" s="60">
        <v>2.0</v>
      </c>
      <c r="F175" s="97"/>
      <c r="G175" s="96">
        <f t="shared" si="9"/>
        <v>0</v>
      </c>
      <c r="H175" s="19"/>
    </row>
    <row r="176">
      <c r="B176" s="46" t="s">
        <v>4686</v>
      </c>
      <c r="C176" s="47" t="s">
        <v>4687</v>
      </c>
      <c r="D176" s="48"/>
      <c r="E176" s="60"/>
      <c r="F176" s="96"/>
      <c r="G176" s="94">
        <f>SUM(G177:G285)</f>
        <v>0</v>
      </c>
      <c r="H176" s="19"/>
    </row>
    <row r="177">
      <c r="B177" s="57" t="s">
        <v>4688</v>
      </c>
      <c r="C177" s="58" t="s">
        <v>4689</v>
      </c>
      <c r="D177" s="59" t="s">
        <v>100</v>
      </c>
      <c r="E177" s="60">
        <v>1.0</v>
      </c>
      <c r="F177" s="97"/>
      <c r="G177" s="96">
        <f t="shared" ref="G177:G285" si="10">round(E177*F177,2)</f>
        <v>0</v>
      </c>
      <c r="H177" s="19"/>
    </row>
    <row r="178">
      <c r="B178" s="57" t="s">
        <v>4690</v>
      </c>
      <c r="C178" s="58" t="s">
        <v>4691</v>
      </c>
      <c r="D178" s="59" t="s">
        <v>100</v>
      </c>
      <c r="E178" s="60">
        <v>1.0</v>
      </c>
      <c r="F178" s="97"/>
      <c r="G178" s="96">
        <f t="shared" si="10"/>
        <v>0</v>
      </c>
      <c r="H178" s="19"/>
    </row>
    <row r="179">
      <c r="B179" s="57" t="s">
        <v>4692</v>
      </c>
      <c r="C179" s="58" t="s">
        <v>4693</v>
      </c>
      <c r="D179" s="59" t="s">
        <v>100</v>
      </c>
      <c r="E179" s="60">
        <v>1.0</v>
      </c>
      <c r="F179" s="97"/>
      <c r="G179" s="96">
        <f t="shared" si="10"/>
        <v>0</v>
      </c>
      <c r="H179" s="19"/>
    </row>
    <row r="180">
      <c r="B180" s="57" t="s">
        <v>4694</v>
      </c>
      <c r="C180" s="58" t="s">
        <v>4695</v>
      </c>
      <c r="D180" s="59" t="s">
        <v>100</v>
      </c>
      <c r="E180" s="60">
        <v>1.0</v>
      </c>
      <c r="F180" s="97"/>
      <c r="G180" s="96">
        <f t="shared" si="10"/>
        <v>0</v>
      </c>
      <c r="H180" s="19"/>
    </row>
    <row r="181">
      <c r="B181" s="57" t="s">
        <v>4696</v>
      </c>
      <c r="C181" s="58" t="s">
        <v>4697</v>
      </c>
      <c r="D181" s="59" t="s">
        <v>100</v>
      </c>
      <c r="E181" s="60">
        <v>1.0</v>
      </c>
      <c r="F181" s="97"/>
      <c r="G181" s="96">
        <f t="shared" si="10"/>
        <v>0</v>
      </c>
      <c r="H181" s="19"/>
    </row>
    <row r="182">
      <c r="B182" s="57" t="s">
        <v>4698</v>
      </c>
      <c r="C182" s="58" t="s">
        <v>4699</v>
      </c>
      <c r="D182" s="59" t="s">
        <v>100</v>
      </c>
      <c r="E182" s="60">
        <v>1.0</v>
      </c>
      <c r="F182" s="97"/>
      <c r="G182" s="96">
        <f t="shared" si="10"/>
        <v>0</v>
      </c>
      <c r="H182" s="19"/>
    </row>
    <row r="183">
      <c r="B183" s="57" t="s">
        <v>4700</v>
      </c>
      <c r="C183" s="58" t="s">
        <v>4701</v>
      </c>
      <c r="D183" s="59" t="s">
        <v>100</v>
      </c>
      <c r="E183" s="60">
        <v>1.0</v>
      </c>
      <c r="F183" s="97"/>
      <c r="G183" s="96">
        <f t="shared" si="10"/>
        <v>0</v>
      </c>
      <c r="H183" s="19"/>
    </row>
    <row r="184">
      <c r="B184" s="57" t="s">
        <v>4702</v>
      </c>
      <c r="C184" s="58" t="s">
        <v>4703</v>
      </c>
      <c r="D184" s="59" t="s">
        <v>100</v>
      </c>
      <c r="E184" s="60">
        <v>1.0</v>
      </c>
      <c r="F184" s="97"/>
      <c r="G184" s="96">
        <f t="shared" si="10"/>
        <v>0</v>
      </c>
      <c r="H184" s="19"/>
    </row>
    <row r="185">
      <c r="B185" s="57" t="s">
        <v>4704</v>
      </c>
      <c r="C185" s="58" t="s">
        <v>4705</v>
      </c>
      <c r="D185" s="59" t="s">
        <v>100</v>
      </c>
      <c r="E185" s="60">
        <v>1.0</v>
      </c>
      <c r="F185" s="97"/>
      <c r="G185" s="96">
        <f t="shared" si="10"/>
        <v>0</v>
      </c>
      <c r="H185" s="19"/>
    </row>
    <row r="186">
      <c r="B186" s="57" t="s">
        <v>4706</v>
      </c>
      <c r="C186" s="58" t="s">
        <v>4707</v>
      </c>
      <c r="D186" s="59" t="s">
        <v>100</v>
      </c>
      <c r="E186" s="60">
        <v>1.0</v>
      </c>
      <c r="F186" s="97"/>
      <c r="G186" s="96">
        <f t="shared" si="10"/>
        <v>0</v>
      </c>
      <c r="H186" s="19"/>
    </row>
    <row r="187">
      <c r="B187" s="57" t="s">
        <v>4708</v>
      </c>
      <c r="C187" s="58" t="s">
        <v>4709</v>
      </c>
      <c r="D187" s="59" t="s">
        <v>100</v>
      </c>
      <c r="E187" s="60">
        <v>1.0</v>
      </c>
      <c r="F187" s="97"/>
      <c r="G187" s="96">
        <f t="shared" si="10"/>
        <v>0</v>
      </c>
      <c r="H187" s="19"/>
    </row>
    <row r="188">
      <c r="B188" s="57" t="s">
        <v>4710</v>
      </c>
      <c r="C188" s="58" t="s">
        <v>4711</v>
      </c>
      <c r="D188" s="59" t="s">
        <v>100</v>
      </c>
      <c r="E188" s="60">
        <v>1.0</v>
      </c>
      <c r="F188" s="97"/>
      <c r="G188" s="96">
        <f t="shared" si="10"/>
        <v>0</v>
      </c>
      <c r="H188" s="19"/>
    </row>
    <row r="189">
      <c r="B189" s="57" t="s">
        <v>4712</v>
      </c>
      <c r="C189" s="58" t="s">
        <v>4713</v>
      </c>
      <c r="D189" s="59" t="s">
        <v>100</v>
      </c>
      <c r="E189" s="60">
        <v>1.0</v>
      </c>
      <c r="F189" s="97"/>
      <c r="G189" s="96">
        <f t="shared" si="10"/>
        <v>0</v>
      </c>
      <c r="H189" s="19"/>
    </row>
    <row r="190">
      <c r="B190" s="57" t="s">
        <v>4714</v>
      </c>
      <c r="C190" s="58" t="s">
        <v>4715</v>
      </c>
      <c r="D190" s="59" t="s">
        <v>100</v>
      </c>
      <c r="E190" s="60">
        <v>1.0</v>
      </c>
      <c r="F190" s="97"/>
      <c r="G190" s="96">
        <f t="shared" si="10"/>
        <v>0</v>
      </c>
      <c r="H190" s="19"/>
    </row>
    <row r="191">
      <c r="B191" s="57" t="s">
        <v>4716</v>
      </c>
      <c r="C191" s="58" t="s">
        <v>4717</v>
      </c>
      <c r="D191" s="59" t="s">
        <v>100</v>
      </c>
      <c r="E191" s="60">
        <v>1.0</v>
      </c>
      <c r="F191" s="97"/>
      <c r="G191" s="96">
        <f t="shared" si="10"/>
        <v>0</v>
      </c>
      <c r="H191" s="19"/>
    </row>
    <row r="192">
      <c r="B192" s="57" t="s">
        <v>4718</v>
      </c>
      <c r="C192" s="58" t="s">
        <v>4719</v>
      </c>
      <c r="D192" s="59" t="s">
        <v>100</v>
      </c>
      <c r="E192" s="60">
        <v>1.0</v>
      </c>
      <c r="F192" s="97"/>
      <c r="G192" s="96">
        <f t="shared" si="10"/>
        <v>0</v>
      </c>
      <c r="H192" s="19"/>
    </row>
    <row r="193">
      <c r="B193" s="57" t="s">
        <v>4720</v>
      </c>
      <c r="C193" s="58" t="s">
        <v>4721</v>
      </c>
      <c r="D193" s="59" t="s">
        <v>100</v>
      </c>
      <c r="E193" s="60">
        <v>1.0</v>
      </c>
      <c r="F193" s="97"/>
      <c r="G193" s="96">
        <f t="shared" si="10"/>
        <v>0</v>
      </c>
      <c r="H193" s="19"/>
    </row>
    <row r="194">
      <c r="B194" s="57" t="s">
        <v>4722</v>
      </c>
      <c r="C194" s="58" t="s">
        <v>4723</v>
      </c>
      <c r="D194" s="59" t="s">
        <v>100</v>
      </c>
      <c r="E194" s="60">
        <v>1.0</v>
      </c>
      <c r="F194" s="97"/>
      <c r="G194" s="96">
        <f t="shared" si="10"/>
        <v>0</v>
      </c>
      <c r="H194" s="19"/>
    </row>
    <row r="195">
      <c r="B195" s="57" t="s">
        <v>4724</v>
      </c>
      <c r="C195" s="58" t="s">
        <v>4725</v>
      </c>
      <c r="D195" s="59" t="s">
        <v>100</v>
      </c>
      <c r="E195" s="60">
        <v>1.0</v>
      </c>
      <c r="F195" s="97"/>
      <c r="G195" s="96">
        <f t="shared" si="10"/>
        <v>0</v>
      </c>
      <c r="H195" s="19"/>
    </row>
    <row r="196">
      <c r="B196" s="57" t="s">
        <v>4726</v>
      </c>
      <c r="C196" s="58" t="s">
        <v>4727</v>
      </c>
      <c r="D196" s="59" t="s">
        <v>100</v>
      </c>
      <c r="E196" s="60">
        <v>1.0</v>
      </c>
      <c r="F196" s="97"/>
      <c r="G196" s="96">
        <f t="shared" si="10"/>
        <v>0</v>
      </c>
      <c r="H196" s="19"/>
    </row>
    <row r="197">
      <c r="B197" s="57" t="s">
        <v>4728</v>
      </c>
      <c r="C197" s="58" t="s">
        <v>4729</v>
      </c>
      <c r="D197" s="59" t="s">
        <v>100</v>
      </c>
      <c r="E197" s="60">
        <v>1.0</v>
      </c>
      <c r="F197" s="97"/>
      <c r="G197" s="96">
        <f t="shared" si="10"/>
        <v>0</v>
      </c>
      <c r="H197" s="19"/>
    </row>
    <row r="198">
      <c r="B198" s="57" t="s">
        <v>4730</v>
      </c>
      <c r="C198" s="58" t="s">
        <v>4731</v>
      </c>
      <c r="D198" s="59" t="s">
        <v>100</v>
      </c>
      <c r="E198" s="60">
        <v>3.0</v>
      </c>
      <c r="F198" s="97"/>
      <c r="G198" s="96">
        <f t="shared" si="10"/>
        <v>0</v>
      </c>
      <c r="H198" s="19"/>
    </row>
    <row r="199">
      <c r="B199" s="57" t="s">
        <v>4732</v>
      </c>
      <c r="C199" s="58" t="s">
        <v>4733</v>
      </c>
      <c r="D199" s="59" t="s">
        <v>100</v>
      </c>
      <c r="E199" s="60">
        <v>2.0</v>
      </c>
      <c r="F199" s="97"/>
      <c r="G199" s="96">
        <f t="shared" si="10"/>
        <v>0</v>
      </c>
      <c r="H199" s="19"/>
    </row>
    <row r="200">
      <c r="B200" s="57" t="s">
        <v>4734</v>
      </c>
      <c r="C200" s="58" t="s">
        <v>4735</v>
      </c>
      <c r="D200" s="59" t="s">
        <v>100</v>
      </c>
      <c r="E200" s="60">
        <v>1.0</v>
      </c>
      <c r="F200" s="97"/>
      <c r="G200" s="96">
        <f t="shared" si="10"/>
        <v>0</v>
      </c>
      <c r="H200" s="19"/>
    </row>
    <row r="201">
      <c r="B201" s="57" t="s">
        <v>4736</v>
      </c>
      <c r="C201" s="58" t="s">
        <v>4737</v>
      </c>
      <c r="D201" s="59" t="s">
        <v>100</v>
      </c>
      <c r="E201" s="60">
        <v>1.0</v>
      </c>
      <c r="F201" s="97"/>
      <c r="G201" s="96">
        <f t="shared" si="10"/>
        <v>0</v>
      </c>
      <c r="H201" s="19"/>
    </row>
    <row r="202">
      <c r="B202" s="57" t="s">
        <v>4738</v>
      </c>
      <c r="C202" s="58" t="s">
        <v>4739</v>
      </c>
      <c r="D202" s="59" t="s">
        <v>100</v>
      </c>
      <c r="E202" s="60">
        <v>1.0</v>
      </c>
      <c r="F202" s="97"/>
      <c r="G202" s="96">
        <f t="shared" si="10"/>
        <v>0</v>
      </c>
      <c r="H202" s="19"/>
    </row>
    <row r="203">
      <c r="B203" s="57" t="s">
        <v>4740</v>
      </c>
      <c r="C203" s="58" t="s">
        <v>4741</v>
      </c>
      <c r="D203" s="59" t="s">
        <v>100</v>
      </c>
      <c r="E203" s="60">
        <v>1.0</v>
      </c>
      <c r="F203" s="97"/>
      <c r="G203" s="96">
        <f t="shared" si="10"/>
        <v>0</v>
      </c>
      <c r="H203" s="19"/>
    </row>
    <row r="204">
      <c r="B204" s="57" t="s">
        <v>4742</v>
      </c>
      <c r="C204" s="58" t="s">
        <v>4743</v>
      </c>
      <c r="D204" s="59" t="s">
        <v>100</v>
      </c>
      <c r="E204" s="60">
        <v>1.0</v>
      </c>
      <c r="F204" s="97"/>
      <c r="G204" s="96">
        <f t="shared" si="10"/>
        <v>0</v>
      </c>
      <c r="H204" s="19"/>
    </row>
    <row r="205">
      <c r="B205" s="57" t="s">
        <v>4744</v>
      </c>
      <c r="C205" s="58" t="s">
        <v>4745</v>
      </c>
      <c r="D205" s="59" t="s">
        <v>100</v>
      </c>
      <c r="E205" s="60">
        <v>1.0</v>
      </c>
      <c r="F205" s="97"/>
      <c r="G205" s="96">
        <f t="shared" si="10"/>
        <v>0</v>
      </c>
      <c r="H205" s="19"/>
    </row>
    <row r="206">
      <c r="B206" s="57" t="s">
        <v>4746</v>
      </c>
      <c r="C206" s="58" t="s">
        <v>4747</v>
      </c>
      <c r="D206" s="59" t="s">
        <v>100</v>
      </c>
      <c r="E206" s="60">
        <v>1.0</v>
      </c>
      <c r="F206" s="97"/>
      <c r="G206" s="96">
        <f t="shared" si="10"/>
        <v>0</v>
      </c>
      <c r="H206" s="19"/>
    </row>
    <row r="207">
      <c r="B207" s="57" t="s">
        <v>4748</v>
      </c>
      <c r="C207" s="58" t="s">
        <v>4749</v>
      </c>
      <c r="D207" s="59" t="s">
        <v>100</v>
      </c>
      <c r="E207" s="60">
        <v>1.0</v>
      </c>
      <c r="F207" s="97"/>
      <c r="G207" s="96">
        <f t="shared" si="10"/>
        <v>0</v>
      </c>
      <c r="H207" s="19"/>
    </row>
    <row r="208">
      <c r="B208" s="57" t="s">
        <v>4750</v>
      </c>
      <c r="C208" s="58" t="s">
        <v>4751</v>
      </c>
      <c r="D208" s="59" t="s">
        <v>100</v>
      </c>
      <c r="E208" s="60">
        <v>2.0</v>
      </c>
      <c r="F208" s="97"/>
      <c r="G208" s="96">
        <f t="shared" si="10"/>
        <v>0</v>
      </c>
      <c r="H208" s="19"/>
    </row>
    <row r="209">
      <c r="B209" s="57" t="s">
        <v>4752</v>
      </c>
      <c r="C209" s="58" t="s">
        <v>4753</v>
      </c>
      <c r="D209" s="59" t="s">
        <v>100</v>
      </c>
      <c r="E209" s="60">
        <v>1.0</v>
      </c>
      <c r="F209" s="97"/>
      <c r="G209" s="96">
        <f t="shared" si="10"/>
        <v>0</v>
      </c>
      <c r="H209" s="19"/>
    </row>
    <row r="210">
      <c r="B210" s="57" t="s">
        <v>4754</v>
      </c>
      <c r="C210" s="58" t="s">
        <v>4755</v>
      </c>
      <c r="D210" s="59" t="s">
        <v>100</v>
      </c>
      <c r="E210" s="60">
        <v>2.0</v>
      </c>
      <c r="F210" s="97"/>
      <c r="G210" s="96">
        <f t="shared" si="10"/>
        <v>0</v>
      </c>
      <c r="H210" s="19"/>
    </row>
    <row r="211">
      <c r="B211" s="57" t="s">
        <v>4756</v>
      </c>
      <c r="C211" s="58" t="s">
        <v>4757</v>
      </c>
      <c r="D211" s="59" t="s">
        <v>100</v>
      </c>
      <c r="E211" s="60">
        <v>1.0</v>
      </c>
      <c r="F211" s="97"/>
      <c r="G211" s="96">
        <f t="shared" si="10"/>
        <v>0</v>
      </c>
      <c r="H211" s="19"/>
    </row>
    <row r="212">
      <c r="B212" s="57" t="s">
        <v>4758</v>
      </c>
      <c r="C212" s="58" t="s">
        <v>4759</v>
      </c>
      <c r="D212" s="59" t="s">
        <v>100</v>
      </c>
      <c r="E212" s="60">
        <v>1.0</v>
      </c>
      <c r="F212" s="97"/>
      <c r="G212" s="96">
        <f t="shared" si="10"/>
        <v>0</v>
      </c>
      <c r="H212" s="19"/>
    </row>
    <row r="213">
      <c r="B213" s="57" t="s">
        <v>4760</v>
      </c>
      <c r="C213" s="58" t="s">
        <v>4761</v>
      </c>
      <c r="D213" s="59" t="s">
        <v>100</v>
      </c>
      <c r="E213" s="60">
        <v>1.0</v>
      </c>
      <c r="F213" s="97"/>
      <c r="G213" s="96">
        <f t="shared" si="10"/>
        <v>0</v>
      </c>
      <c r="H213" s="19"/>
    </row>
    <row r="214">
      <c r="B214" s="57" t="s">
        <v>4762</v>
      </c>
      <c r="C214" s="58" t="s">
        <v>4763</v>
      </c>
      <c r="D214" s="59" t="s">
        <v>100</v>
      </c>
      <c r="E214" s="60">
        <v>1.0</v>
      </c>
      <c r="F214" s="97"/>
      <c r="G214" s="96">
        <f t="shared" si="10"/>
        <v>0</v>
      </c>
      <c r="H214" s="19"/>
    </row>
    <row r="215">
      <c r="B215" s="57" t="s">
        <v>4764</v>
      </c>
      <c r="C215" s="58" t="s">
        <v>4765</v>
      </c>
      <c r="D215" s="59" t="s">
        <v>100</v>
      </c>
      <c r="E215" s="60">
        <v>1.0</v>
      </c>
      <c r="F215" s="97"/>
      <c r="G215" s="96">
        <f t="shared" si="10"/>
        <v>0</v>
      </c>
      <c r="H215" s="19"/>
    </row>
    <row r="216">
      <c r="B216" s="57" t="s">
        <v>4766</v>
      </c>
      <c r="C216" s="58" t="s">
        <v>4767</v>
      </c>
      <c r="D216" s="59" t="s">
        <v>100</v>
      </c>
      <c r="E216" s="60">
        <v>2.0</v>
      </c>
      <c r="F216" s="97"/>
      <c r="G216" s="96">
        <f t="shared" si="10"/>
        <v>0</v>
      </c>
      <c r="H216" s="19"/>
    </row>
    <row r="217">
      <c r="B217" s="57" t="s">
        <v>4768</v>
      </c>
      <c r="C217" s="58" t="s">
        <v>4769</v>
      </c>
      <c r="D217" s="59" t="s">
        <v>100</v>
      </c>
      <c r="E217" s="60">
        <v>2.0</v>
      </c>
      <c r="F217" s="97"/>
      <c r="G217" s="96">
        <f t="shared" si="10"/>
        <v>0</v>
      </c>
      <c r="H217" s="19"/>
    </row>
    <row r="218">
      <c r="B218" s="57" t="s">
        <v>4770</v>
      </c>
      <c r="C218" s="58" t="s">
        <v>4771</v>
      </c>
      <c r="D218" s="59" t="s">
        <v>100</v>
      </c>
      <c r="E218" s="60">
        <v>1.0</v>
      </c>
      <c r="F218" s="97"/>
      <c r="G218" s="96">
        <f t="shared" si="10"/>
        <v>0</v>
      </c>
      <c r="H218" s="19"/>
    </row>
    <row r="219">
      <c r="B219" s="57" t="s">
        <v>4772</v>
      </c>
      <c r="C219" s="58" t="s">
        <v>4773</v>
      </c>
      <c r="D219" s="59" t="s">
        <v>100</v>
      </c>
      <c r="E219" s="60">
        <v>2.0</v>
      </c>
      <c r="F219" s="97"/>
      <c r="G219" s="96">
        <f t="shared" si="10"/>
        <v>0</v>
      </c>
      <c r="H219" s="19"/>
    </row>
    <row r="220">
      <c r="B220" s="57" t="s">
        <v>4774</v>
      </c>
      <c r="C220" s="58" t="s">
        <v>4775</v>
      </c>
      <c r="D220" s="59" t="s">
        <v>100</v>
      </c>
      <c r="E220" s="60">
        <v>1.0</v>
      </c>
      <c r="F220" s="97"/>
      <c r="G220" s="96">
        <f t="shared" si="10"/>
        <v>0</v>
      </c>
      <c r="H220" s="19"/>
    </row>
    <row r="221">
      <c r="B221" s="57" t="s">
        <v>4776</v>
      </c>
      <c r="C221" s="58" t="s">
        <v>4777</v>
      </c>
      <c r="D221" s="59" t="s">
        <v>100</v>
      </c>
      <c r="E221" s="60">
        <v>1.0</v>
      </c>
      <c r="F221" s="97"/>
      <c r="G221" s="96">
        <f t="shared" si="10"/>
        <v>0</v>
      </c>
      <c r="H221" s="19"/>
    </row>
    <row r="222">
      <c r="B222" s="57" t="s">
        <v>4778</v>
      </c>
      <c r="C222" s="58" t="s">
        <v>4779</v>
      </c>
      <c r="D222" s="59" t="s">
        <v>100</v>
      </c>
      <c r="E222" s="60">
        <v>1.0</v>
      </c>
      <c r="F222" s="97"/>
      <c r="G222" s="96">
        <f t="shared" si="10"/>
        <v>0</v>
      </c>
      <c r="H222" s="19"/>
    </row>
    <row r="223">
      <c r="B223" s="57" t="s">
        <v>4780</v>
      </c>
      <c r="C223" s="58" t="s">
        <v>4781</v>
      </c>
      <c r="D223" s="59" t="s">
        <v>100</v>
      </c>
      <c r="E223" s="60">
        <v>2.0</v>
      </c>
      <c r="F223" s="97"/>
      <c r="G223" s="96">
        <f t="shared" si="10"/>
        <v>0</v>
      </c>
      <c r="H223" s="19"/>
    </row>
    <row r="224">
      <c r="B224" s="57" t="s">
        <v>4782</v>
      </c>
      <c r="C224" s="58" t="s">
        <v>4783</v>
      </c>
      <c r="D224" s="59" t="s">
        <v>100</v>
      </c>
      <c r="E224" s="60">
        <v>2.0</v>
      </c>
      <c r="F224" s="97"/>
      <c r="G224" s="96">
        <f t="shared" si="10"/>
        <v>0</v>
      </c>
      <c r="H224" s="19"/>
    </row>
    <row r="225">
      <c r="B225" s="57" t="s">
        <v>4784</v>
      </c>
      <c r="C225" s="58" t="s">
        <v>4785</v>
      </c>
      <c r="D225" s="59" t="s">
        <v>100</v>
      </c>
      <c r="E225" s="60">
        <v>3.0</v>
      </c>
      <c r="F225" s="97"/>
      <c r="G225" s="96">
        <f t="shared" si="10"/>
        <v>0</v>
      </c>
      <c r="H225" s="19"/>
    </row>
    <row r="226">
      <c r="B226" s="57" t="s">
        <v>4786</v>
      </c>
      <c r="C226" s="58" t="s">
        <v>4787</v>
      </c>
      <c r="D226" s="59" t="s">
        <v>100</v>
      </c>
      <c r="E226" s="60">
        <v>1.0</v>
      </c>
      <c r="F226" s="97"/>
      <c r="G226" s="96">
        <f t="shared" si="10"/>
        <v>0</v>
      </c>
      <c r="H226" s="19"/>
    </row>
    <row r="227">
      <c r="B227" s="57" t="s">
        <v>4788</v>
      </c>
      <c r="C227" s="58" t="s">
        <v>4789</v>
      </c>
      <c r="D227" s="59" t="s">
        <v>100</v>
      </c>
      <c r="E227" s="60">
        <v>2.0</v>
      </c>
      <c r="F227" s="97"/>
      <c r="G227" s="96">
        <f t="shared" si="10"/>
        <v>0</v>
      </c>
      <c r="H227" s="19"/>
    </row>
    <row r="228">
      <c r="B228" s="57" t="s">
        <v>4790</v>
      </c>
      <c r="C228" s="58" t="s">
        <v>4791</v>
      </c>
      <c r="D228" s="59" t="s">
        <v>100</v>
      </c>
      <c r="E228" s="60">
        <v>1.0</v>
      </c>
      <c r="F228" s="97"/>
      <c r="G228" s="96">
        <f t="shared" si="10"/>
        <v>0</v>
      </c>
      <c r="H228" s="19"/>
    </row>
    <row r="229">
      <c r="B229" s="57" t="s">
        <v>4792</v>
      </c>
      <c r="C229" s="58" t="s">
        <v>4793</v>
      </c>
      <c r="D229" s="59" t="s">
        <v>100</v>
      </c>
      <c r="E229" s="60">
        <v>1.0</v>
      </c>
      <c r="F229" s="97"/>
      <c r="G229" s="96">
        <f t="shared" si="10"/>
        <v>0</v>
      </c>
      <c r="H229" s="19"/>
    </row>
    <row r="230">
      <c r="B230" s="57" t="s">
        <v>4794</v>
      </c>
      <c r="C230" s="58" t="s">
        <v>4795</v>
      </c>
      <c r="D230" s="59" t="s">
        <v>100</v>
      </c>
      <c r="E230" s="60">
        <v>1.0</v>
      </c>
      <c r="F230" s="97"/>
      <c r="G230" s="96">
        <f t="shared" si="10"/>
        <v>0</v>
      </c>
      <c r="H230" s="19"/>
    </row>
    <row r="231">
      <c r="B231" s="57" t="s">
        <v>4796</v>
      </c>
      <c r="C231" s="58" t="s">
        <v>4797</v>
      </c>
      <c r="D231" s="59" t="s">
        <v>100</v>
      </c>
      <c r="E231" s="60">
        <v>1.0</v>
      </c>
      <c r="F231" s="97"/>
      <c r="G231" s="96">
        <f t="shared" si="10"/>
        <v>0</v>
      </c>
      <c r="H231" s="19"/>
    </row>
    <row r="232">
      <c r="B232" s="57" t="s">
        <v>4798</v>
      </c>
      <c r="C232" s="58" t="s">
        <v>4799</v>
      </c>
      <c r="D232" s="59" t="s">
        <v>100</v>
      </c>
      <c r="E232" s="60">
        <v>1.0</v>
      </c>
      <c r="F232" s="97"/>
      <c r="G232" s="96">
        <f t="shared" si="10"/>
        <v>0</v>
      </c>
      <c r="H232" s="19"/>
    </row>
    <row r="233">
      <c r="B233" s="57" t="s">
        <v>4800</v>
      </c>
      <c r="C233" s="58" t="s">
        <v>4801</v>
      </c>
      <c r="D233" s="59" t="s">
        <v>100</v>
      </c>
      <c r="E233" s="60">
        <v>1.0</v>
      </c>
      <c r="F233" s="97"/>
      <c r="G233" s="96">
        <f t="shared" si="10"/>
        <v>0</v>
      </c>
      <c r="H233" s="19"/>
    </row>
    <row r="234">
      <c r="B234" s="57" t="s">
        <v>4802</v>
      </c>
      <c r="C234" s="58" t="s">
        <v>4803</v>
      </c>
      <c r="D234" s="59" t="s">
        <v>100</v>
      </c>
      <c r="E234" s="60">
        <v>1.0</v>
      </c>
      <c r="F234" s="97"/>
      <c r="G234" s="96">
        <f t="shared" si="10"/>
        <v>0</v>
      </c>
      <c r="H234" s="19"/>
    </row>
    <row r="235">
      <c r="B235" s="57" t="s">
        <v>4804</v>
      </c>
      <c r="C235" s="58" t="s">
        <v>4805</v>
      </c>
      <c r="D235" s="59" t="s">
        <v>100</v>
      </c>
      <c r="E235" s="60">
        <v>2.0</v>
      </c>
      <c r="F235" s="97"/>
      <c r="G235" s="96">
        <f t="shared" si="10"/>
        <v>0</v>
      </c>
      <c r="H235" s="19"/>
    </row>
    <row r="236">
      <c r="B236" s="57" t="s">
        <v>4806</v>
      </c>
      <c r="C236" s="58" t="s">
        <v>4807</v>
      </c>
      <c r="D236" s="59" t="s">
        <v>100</v>
      </c>
      <c r="E236" s="60">
        <v>1.0</v>
      </c>
      <c r="F236" s="97"/>
      <c r="G236" s="96">
        <f t="shared" si="10"/>
        <v>0</v>
      </c>
      <c r="H236" s="19"/>
    </row>
    <row r="237">
      <c r="B237" s="57" t="s">
        <v>4808</v>
      </c>
      <c r="C237" s="58" t="s">
        <v>4809</v>
      </c>
      <c r="D237" s="59" t="s">
        <v>100</v>
      </c>
      <c r="E237" s="60">
        <v>3.0</v>
      </c>
      <c r="F237" s="97"/>
      <c r="G237" s="96">
        <f t="shared" si="10"/>
        <v>0</v>
      </c>
      <c r="H237" s="19"/>
    </row>
    <row r="238">
      <c r="B238" s="57" t="s">
        <v>4810</v>
      </c>
      <c r="C238" s="58" t="s">
        <v>4811</v>
      </c>
      <c r="D238" s="59" t="s">
        <v>100</v>
      </c>
      <c r="E238" s="60">
        <v>2.0</v>
      </c>
      <c r="F238" s="97"/>
      <c r="G238" s="96">
        <f t="shared" si="10"/>
        <v>0</v>
      </c>
      <c r="H238" s="19"/>
    </row>
    <row r="239">
      <c r="B239" s="57" t="s">
        <v>4812</v>
      </c>
      <c r="C239" s="58" t="s">
        <v>4813</v>
      </c>
      <c r="D239" s="59" t="s">
        <v>100</v>
      </c>
      <c r="E239" s="60">
        <v>1.0</v>
      </c>
      <c r="F239" s="97"/>
      <c r="G239" s="96">
        <f t="shared" si="10"/>
        <v>0</v>
      </c>
      <c r="H239" s="19"/>
    </row>
    <row r="240">
      <c r="B240" s="57" t="s">
        <v>4814</v>
      </c>
      <c r="C240" s="58" t="s">
        <v>4815</v>
      </c>
      <c r="D240" s="59" t="s">
        <v>100</v>
      </c>
      <c r="E240" s="60">
        <v>1.0</v>
      </c>
      <c r="F240" s="97"/>
      <c r="G240" s="96">
        <f t="shared" si="10"/>
        <v>0</v>
      </c>
      <c r="H240" s="19"/>
    </row>
    <row r="241">
      <c r="B241" s="57" t="s">
        <v>4816</v>
      </c>
      <c r="C241" s="58" t="s">
        <v>4817</v>
      </c>
      <c r="D241" s="59" t="s">
        <v>100</v>
      </c>
      <c r="E241" s="60">
        <v>1.0</v>
      </c>
      <c r="F241" s="97"/>
      <c r="G241" s="96">
        <f t="shared" si="10"/>
        <v>0</v>
      </c>
      <c r="H241" s="19"/>
    </row>
    <row r="242">
      <c r="B242" s="57" t="s">
        <v>4818</v>
      </c>
      <c r="C242" s="58" t="s">
        <v>4819</v>
      </c>
      <c r="D242" s="59" t="s">
        <v>100</v>
      </c>
      <c r="E242" s="60">
        <v>1.0</v>
      </c>
      <c r="F242" s="97"/>
      <c r="G242" s="96">
        <f t="shared" si="10"/>
        <v>0</v>
      </c>
      <c r="H242" s="19"/>
    </row>
    <row r="243">
      <c r="B243" s="57" t="s">
        <v>4820</v>
      </c>
      <c r="C243" s="58" t="s">
        <v>4821</v>
      </c>
      <c r="D243" s="59" t="s">
        <v>100</v>
      </c>
      <c r="E243" s="60">
        <v>1.0</v>
      </c>
      <c r="F243" s="97"/>
      <c r="G243" s="96">
        <f t="shared" si="10"/>
        <v>0</v>
      </c>
      <c r="H243" s="19"/>
    </row>
    <row r="244">
      <c r="B244" s="57" t="s">
        <v>4822</v>
      </c>
      <c r="C244" s="58" t="s">
        <v>4823</v>
      </c>
      <c r="D244" s="59" t="s">
        <v>100</v>
      </c>
      <c r="E244" s="60">
        <v>1.0</v>
      </c>
      <c r="F244" s="97"/>
      <c r="G244" s="96">
        <f t="shared" si="10"/>
        <v>0</v>
      </c>
      <c r="H244" s="19"/>
    </row>
    <row r="245">
      <c r="B245" s="57" t="s">
        <v>4824</v>
      </c>
      <c r="C245" s="58" t="s">
        <v>4825</v>
      </c>
      <c r="D245" s="59" t="s">
        <v>100</v>
      </c>
      <c r="E245" s="60">
        <v>2.0</v>
      </c>
      <c r="F245" s="97"/>
      <c r="G245" s="96">
        <f t="shared" si="10"/>
        <v>0</v>
      </c>
      <c r="H245" s="19"/>
    </row>
    <row r="246">
      <c r="B246" s="57" t="s">
        <v>4826</v>
      </c>
      <c r="C246" s="58" t="s">
        <v>4827</v>
      </c>
      <c r="D246" s="59" t="s">
        <v>100</v>
      </c>
      <c r="E246" s="60">
        <v>1.0</v>
      </c>
      <c r="F246" s="97"/>
      <c r="G246" s="96">
        <f t="shared" si="10"/>
        <v>0</v>
      </c>
      <c r="H246" s="19"/>
    </row>
    <row r="247">
      <c r="B247" s="57" t="s">
        <v>4828</v>
      </c>
      <c r="C247" s="58" t="s">
        <v>4829</v>
      </c>
      <c r="D247" s="59" t="s">
        <v>100</v>
      </c>
      <c r="E247" s="60">
        <v>1.0</v>
      </c>
      <c r="F247" s="97"/>
      <c r="G247" s="96">
        <f t="shared" si="10"/>
        <v>0</v>
      </c>
      <c r="H247" s="19"/>
    </row>
    <row r="248">
      <c r="B248" s="57" t="s">
        <v>4830</v>
      </c>
      <c r="C248" s="58" t="s">
        <v>4831</v>
      </c>
      <c r="D248" s="59" t="s">
        <v>100</v>
      </c>
      <c r="E248" s="60">
        <v>1.0</v>
      </c>
      <c r="F248" s="97"/>
      <c r="G248" s="96">
        <f t="shared" si="10"/>
        <v>0</v>
      </c>
      <c r="H248" s="19"/>
    </row>
    <row r="249">
      <c r="B249" s="57" t="s">
        <v>4832</v>
      </c>
      <c r="C249" s="58" t="s">
        <v>4833</v>
      </c>
      <c r="D249" s="59" t="s">
        <v>100</v>
      </c>
      <c r="E249" s="60">
        <v>1.0</v>
      </c>
      <c r="F249" s="97"/>
      <c r="G249" s="96">
        <f t="shared" si="10"/>
        <v>0</v>
      </c>
      <c r="H249" s="19"/>
    </row>
    <row r="250">
      <c r="B250" s="57" t="s">
        <v>4834</v>
      </c>
      <c r="C250" s="58" t="s">
        <v>4835</v>
      </c>
      <c r="D250" s="59" t="s">
        <v>100</v>
      </c>
      <c r="E250" s="60">
        <v>1.0</v>
      </c>
      <c r="F250" s="97"/>
      <c r="G250" s="96">
        <f t="shared" si="10"/>
        <v>0</v>
      </c>
      <c r="H250" s="19"/>
    </row>
    <row r="251">
      <c r="B251" s="57" t="s">
        <v>4836</v>
      </c>
      <c r="C251" s="58" t="s">
        <v>4837</v>
      </c>
      <c r="D251" s="59" t="s">
        <v>100</v>
      </c>
      <c r="E251" s="60">
        <v>1.0</v>
      </c>
      <c r="F251" s="97"/>
      <c r="G251" s="96">
        <f t="shared" si="10"/>
        <v>0</v>
      </c>
      <c r="H251" s="19"/>
    </row>
    <row r="252">
      <c r="B252" s="57" t="s">
        <v>4838</v>
      </c>
      <c r="C252" s="58" t="s">
        <v>4839</v>
      </c>
      <c r="D252" s="59" t="s">
        <v>100</v>
      </c>
      <c r="E252" s="60">
        <v>1.0</v>
      </c>
      <c r="F252" s="97"/>
      <c r="G252" s="96">
        <f t="shared" si="10"/>
        <v>0</v>
      </c>
      <c r="H252" s="19"/>
    </row>
    <row r="253">
      <c r="B253" s="57" t="s">
        <v>4840</v>
      </c>
      <c r="C253" s="58" t="s">
        <v>4841</v>
      </c>
      <c r="D253" s="59" t="s">
        <v>100</v>
      </c>
      <c r="E253" s="60">
        <v>1.0</v>
      </c>
      <c r="F253" s="97"/>
      <c r="G253" s="96">
        <f t="shared" si="10"/>
        <v>0</v>
      </c>
      <c r="H253" s="19"/>
    </row>
    <row r="254">
      <c r="B254" s="57" t="s">
        <v>4842</v>
      </c>
      <c r="C254" s="58" t="s">
        <v>4843</v>
      </c>
      <c r="D254" s="59" t="s">
        <v>100</v>
      </c>
      <c r="E254" s="60">
        <v>1.0</v>
      </c>
      <c r="F254" s="97"/>
      <c r="G254" s="96">
        <f t="shared" si="10"/>
        <v>0</v>
      </c>
      <c r="H254" s="19"/>
    </row>
    <row r="255">
      <c r="B255" s="57" t="s">
        <v>4844</v>
      </c>
      <c r="C255" s="58" t="s">
        <v>4845</v>
      </c>
      <c r="D255" s="59" t="s">
        <v>100</v>
      </c>
      <c r="E255" s="60">
        <v>2.0</v>
      </c>
      <c r="F255" s="97"/>
      <c r="G255" s="96">
        <f t="shared" si="10"/>
        <v>0</v>
      </c>
      <c r="H255" s="19"/>
    </row>
    <row r="256">
      <c r="B256" s="57" t="s">
        <v>4846</v>
      </c>
      <c r="C256" s="58" t="s">
        <v>4847</v>
      </c>
      <c r="D256" s="59" t="s">
        <v>100</v>
      </c>
      <c r="E256" s="60">
        <v>1.0</v>
      </c>
      <c r="F256" s="97"/>
      <c r="G256" s="96">
        <f t="shared" si="10"/>
        <v>0</v>
      </c>
      <c r="H256" s="19"/>
    </row>
    <row r="257">
      <c r="B257" s="57" t="s">
        <v>4848</v>
      </c>
      <c r="C257" s="58" t="s">
        <v>4849</v>
      </c>
      <c r="D257" s="59" t="s">
        <v>100</v>
      </c>
      <c r="E257" s="60">
        <v>2.0</v>
      </c>
      <c r="F257" s="97"/>
      <c r="G257" s="96">
        <f t="shared" si="10"/>
        <v>0</v>
      </c>
      <c r="H257" s="19"/>
    </row>
    <row r="258">
      <c r="B258" s="57" t="s">
        <v>4850</v>
      </c>
      <c r="C258" s="58" t="s">
        <v>4851</v>
      </c>
      <c r="D258" s="59" t="s">
        <v>100</v>
      </c>
      <c r="E258" s="60">
        <v>1.0</v>
      </c>
      <c r="F258" s="97"/>
      <c r="G258" s="96">
        <f t="shared" si="10"/>
        <v>0</v>
      </c>
      <c r="H258" s="19"/>
    </row>
    <row r="259">
      <c r="B259" s="57" t="s">
        <v>4852</v>
      </c>
      <c r="C259" s="58" t="s">
        <v>4853</v>
      </c>
      <c r="D259" s="59" t="s">
        <v>100</v>
      </c>
      <c r="E259" s="60">
        <v>2.0</v>
      </c>
      <c r="F259" s="97"/>
      <c r="G259" s="96">
        <f t="shared" si="10"/>
        <v>0</v>
      </c>
      <c r="H259" s="19"/>
    </row>
    <row r="260">
      <c r="B260" s="57" t="s">
        <v>4854</v>
      </c>
      <c r="C260" s="58" t="s">
        <v>4855</v>
      </c>
      <c r="D260" s="59" t="s">
        <v>100</v>
      </c>
      <c r="E260" s="60">
        <v>1.0</v>
      </c>
      <c r="F260" s="97"/>
      <c r="G260" s="96">
        <f t="shared" si="10"/>
        <v>0</v>
      </c>
      <c r="H260" s="19"/>
    </row>
    <row r="261">
      <c r="B261" s="57" t="s">
        <v>4856</v>
      </c>
      <c r="C261" s="58" t="s">
        <v>4857</v>
      </c>
      <c r="D261" s="59" t="s">
        <v>100</v>
      </c>
      <c r="E261" s="60">
        <v>1.0</v>
      </c>
      <c r="F261" s="97"/>
      <c r="G261" s="96">
        <f t="shared" si="10"/>
        <v>0</v>
      </c>
      <c r="H261" s="19"/>
    </row>
    <row r="262">
      <c r="B262" s="57" t="s">
        <v>4858</v>
      </c>
      <c r="C262" s="58" t="s">
        <v>4859</v>
      </c>
      <c r="D262" s="59" t="s">
        <v>100</v>
      </c>
      <c r="E262" s="60">
        <v>1.0</v>
      </c>
      <c r="F262" s="97"/>
      <c r="G262" s="96">
        <f t="shared" si="10"/>
        <v>0</v>
      </c>
      <c r="H262" s="19"/>
    </row>
    <row r="263">
      <c r="B263" s="57" t="s">
        <v>4860</v>
      </c>
      <c r="C263" s="58" t="s">
        <v>4861</v>
      </c>
      <c r="D263" s="59" t="s">
        <v>100</v>
      </c>
      <c r="E263" s="60">
        <v>1.0</v>
      </c>
      <c r="F263" s="97"/>
      <c r="G263" s="96">
        <f t="shared" si="10"/>
        <v>0</v>
      </c>
      <c r="H263" s="19"/>
    </row>
    <row r="264">
      <c r="B264" s="57" t="s">
        <v>4862</v>
      </c>
      <c r="C264" s="58" t="s">
        <v>4863</v>
      </c>
      <c r="D264" s="59" t="s">
        <v>100</v>
      </c>
      <c r="E264" s="60">
        <v>1.0</v>
      </c>
      <c r="F264" s="97"/>
      <c r="G264" s="96">
        <f t="shared" si="10"/>
        <v>0</v>
      </c>
      <c r="H264" s="19"/>
    </row>
    <row r="265">
      <c r="B265" s="57" t="s">
        <v>4864</v>
      </c>
      <c r="C265" s="58" t="s">
        <v>4865</v>
      </c>
      <c r="D265" s="59" t="s">
        <v>100</v>
      </c>
      <c r="E265" s="60">
        <v>1.0</v>
      </c>
      <c r="F265" s="97"/>
      <c r="G265" s="96">
        <f t="shared" si="10"/>
        <v>0</v>
      </c>
      <c r="H265" s="19"/>
    </row>
    <row r="266">
      <c r="B266" s="57" t="s">
        <v>4866</v>
      </c>
      <c r="C266" s="58" t="s">
        <v>4867</v>
      </c>
      <c r="D266" s="59" t="s">
        <v>100</v>
      </c>
      <c r="E266" s="60">
        <v>1.0</v>
      </c>
      <c r="F266" s="97"/>
      <c r="G266" s="96">
        <f t="shared" si="10"/>
        <v>0</v>
      </c>
      <c r="H266" s="19"/>
    </row>
    <row r="267">
      <c r="B267" s="57" t="s">
        <v>4868</v>
      </c>
      <c r="C267" s="58" t="s">
        <v>4869</v>
      </c>
      <c r="D267" s="59" t="s">
        <v>100</v>
      </c>
      <c r="E267" s="60">
        <v>1.0</v>
      </c>
      <c r="F267" s="97"/>
      <c r="G267" s="96">
        <f t="shared" si="10"/>
        <v>0</v>
      </c>
      <c r="H267" s="19"/>
    </row>
    <row r="268">
      <c r="B268" s="57" t="s">
        <v>4870</v>
      </c>
      <c r="C268" s="58" t="s">
        <v>4871</v>
      </c>
      <c r="D268" s="59" t="s">
        <v>100</v>
      </c>
      <c r="E268" s="60">
        <v>1.0</v>
      </c>
      <c r="F268" s="97"/>
      <c r="G268" s="96">
        <f t="shared" si="10"/>
        <v>0</v>
      </c>
      <c r="H268" s="19"/>
    </row>
    <row r="269">
      <c r="B269" s="57" t="s">
        <v>4872</v>
      </c>
      <c r="C269" s="58" t="s">
        <v>4873</v>
      </c>
      <c r="D269" s="59" t="s">
        <v>100</v>
      </c>
      <c r="E269" s="60">
        <v>1.0</v>
      </c>
      <c r="F269" s="97"/>
      <c r="G269" s="96">
        <f t="shared" si="10"/>
        <v>0</v>
      </c>
      <c r="H269" s="19"/>
    </row>
    <row r="270">
      <c r="B270" s="57" t="s">
        <v>4874</v>
      </c>
      <c r="C270" s="58" t="s">
        <v>4875</v>
      </c>
      <c r="D270" s="59" t="s">
        <v>100</v>
      </c>
      <c r="E270" s="60">
        <v>1.0</v>
      </c>
      <c r="F270" s="97"/>
      <c r="G270" s="96">
        <f t="shared" si="10"/>
        <v>0</v>
      </c>
      <c r="H270" s="19"/>
    </row>
    <row r="271">
      <c r="B271" s="57" t="s">
        <v>4876</v>
      </c>
      <c r="C271" s="58" t="s">
        <v>4877</v>
      </c>
      <c r="D271" s="59" t="s">
        <v>100</v>
      </c>
      <c r="E271" s="60">
        <v>2.0</v>
      </c>
      <c r="F271" s="97"/>
      <c r="G271" s="96">
        <f t="shared" si="10"/>
        <v>0</v>
      </c>
      <c r="H271" s="19"/>
    </row>
    <row r="272">
      <c r="B272" s="57" t="s">
        <v>4878</v>
      </c>
      <c r="C272" s="58" t="s">
        <v>4879</v>
      </c>
      <c r="D272" s="59" t="s">
        <v>100</v>
      </c>
      <c r="E272" s="60">
        <v>1.0</v>
      </c>
      <c r="F272" s="97"/>
      <c r="G272" s="96">
        <f t="shared" si="10"/>
        <v>0</v>
      </c>
      <c r="H272" s="19"/>
    </row>
    <row r="273">
      <c r="B273" s="57" t="s">
        <v>4880</v>
      </c>
      <c r="C273" s="58" t="s">
        <v>4881</v>
      </c>
      <c r="D273" s="59" t="s">
        <v>100</v>
      </c>
      <c r="E273" s="60">
        <v>1.0</v>
      </c>
      <c r="F273" s="97"/>
      <c r="G273" s="96">
        <f t="shared" si="10"/>
        <v>0</v>
      </c>
      <c r="H273" s="19"/>
    </row>
    <row r="274">
      <c r="B274" s="57" t="s">
        <v>4882</v>
      </c>
      <c r="C274" s="58" t="s">
        <v>4883</v>
      </c>
      <c r="D274" s="59" t="s">
        <v>100</v>
      </c>
      <c r="E274" s="60">
        <v>1.0</v>
      </c>
      <c r="F274" s="97"/>
      <c r="G274" s="96">
        <f t="shared" si="10"/>
        <v>0</v>
      </c>
      <c r="H274" s="19"/>
    </row>
    <row r="275">
      <c r="B275" s="57" t="s">
        <v>4884</v>
      </c>
      <c r="C275" s="58" t="s">
        <v>4885</v>
      </c>
      <c r="D275" s="59" t="s">
        <v>100</v>
      </c>
      <c r="E275" s="60">
        <v>1.0</v>
      </c>
      <c r="F275" s="97"/>
      <c r="G275" s="96">
        <f t="shared" si="10"/>
        <v>0</v>
      </c>
      <c r="H275" s="19"/>
    </row>
    <row r="276">
      <c r="B276" s="57" t="s">
        <v>4886</v>
      </c>
      <c r="C276" s="58" t="s">
        <v>4887</v>
      </c>
      <c r="D276" s="59" t="s">
        <v>100</v>
      </c>
      <c r="E276" s="60">
        <v>1.0</v>
      </c>
      <c r="F276" s="97"/>
      <c r="G276" s="96">
        <f t="shared" si="10"/>
        <v>0</v>
      </c>
      <c r="H276" s="19"/>
    </row>
    <row r="277">
      <c r="B277" s="57" t="s">
        <v>4688</v>
      </c>
      <c r="C277" s="58" t="s">
        <v>4888</v>
      </c>
      <c r="D277" s="59" t="s">
        <v>100</v>
      </c>
      <c r="E277" s="60">
        <v>1.0</v>
      </c>
      <c r="F277" s="97"/>
      <c r="G277" s="96">
        <f t="shared" si="10"/>
        <v>0</v>
      </c>
      <c r="H277" s="19"/>
    </row>
    <row r="278">
      <c r="B278" s="57" t="s">
        <v>4690</v>
      </c>
      <c r="C278" s="58" t="s">
        <v>4889</v>
      </c>
      <c r="D278" s="59" t="s">
        <v>100</v>
      </c>
      <c r="E278" s="60">
        <v>1.0</v>
      </c>
      <c r="F278" s="97"/>
      <c r="G278" s="96">
        <f t="shared" si="10"/>
        <v>0</v>
      </c>
      <c r="H278" s="19"/>
    </row>
    <row r="279">
      <c r="B279" s="57" t="s">
        <v>4692</v>
      </c>
      <c r="C279" s="58" t="s">
        <v>4890</v>
      </c>
      <c r="D279" s="59" t="s">
        <v>100</v>
      </c>
      <c r="E279" s="60">
        <v>1.0</v>
      </c>
      <c r="F279" s="97"/>
      <c r="G279" s="96">
        <f t="shared" si="10"/>
        <v>0</v>
      </c>
      <c r="H279" s="19"/>
    </row>
    <row r="280">
      <c r="B280" s="57" t="s">
        <v>4694</v>
      </c>
      <c r="C280" s="58" t="s">
        <v>4891</v>
      </c>
      <c r="D280" s="59" t="s">
        <v>100</v>
      </c>
      <c r="E280" s="60">
        <v>1.0</v>
      </c>
      <c r="F280" s="97"/>
      <c r="G280" s="96">
        <f t="shared" si="10"/>
        <v>0</v>
      </c>
      <c r="H280" s="19"/>
    </row>
    <row r="281">
      <c r="B281" s="57" t="s">
        <v>4696</v>
      </c>
      <c r="C281" s="58" t="s">
        <v>4892</v>
      </c>
      <c r="D281" s="59" t="s">
        <v>100</v>
      </c>
      <c r="E281" s="60">
        <v>1.0</v>
      </c>
      <c r="F281" s="97"/>
      <c r="G281" s="96">
        <f t="shared" si="10"/>
        <v>0</v>
      </c>
      <c r="H281" s="19"/>
    </row>
    <row r="282">
      <c r="B282" s="57" t="s">
        <v>4698</v>
      </c>
      <c r="C282" s="58" t="s">
        <v>4893</v>
      </c>
      <c r="D282" s="59" t="s">
        <v>100</v>
      </c>
      <c r="E282" s="60">
        <v>1.0</v>
      </c>
      <c r="F282" s="97"/>
      <c r="G282" s="96">
        <f t="shared" si="10"/>
        <v>0</v>
      </c>
      <c r="H282" s="19"/>
    </row>
    <row r="283">
      <c r="B283" s="57" t="s">
        <v>4700</v>
      </c>
      <c r="C283" s="58" t="s">
        <v>4894</v>
      </c>
      <c r="D283" s="59" t="s">
        <v>100</v>
      </c>
      <c r="E283" s="60">
        <v>2.0</v>
      </c>
      <c r="F283" s="97"/>
      <c r="G283" s="96">
        <f t="shared" si="10"/>
        <v>0</v>
      </c>
      <c r="H283" s="19"/>
    </row>
    <row r="284">
      <c r="B284" s="57" t="s">
        <v>4702</v>
      </c>
      <c r="C284" s="58" t="s">
        <v>4895</v>
      </c>
      <c r="D284" s="59" t="s">
        <v>100</v>
      </c>
      <c r="E284" s="60">
        <v>1.0</v>
      </c>
      <c r="F284" s="97"/>
      <c r="G284" s="96">
        <f t="shared" si="10"/>
        <v>0</v>
      </c>
      <c r="H284" s="19"/>
    </row>
    <row r="285">
      <c r="B285" s="57" t="s">
        <v>4704</v>
      </c>
      <c r="C285" s="58" t="s">
        <v>4896</v>
      </c>
      <c r="D285" s="59" t="s">
        <v>100</v>
      </c>
      <c r="E285" s="60">
        <v>1.0</v>
      </c>
      <c r="F285" s="97"/>
      <c r="G285" s="96">
        <f t="shared" si="10"/>
        <v>0</v>
      </c>
      <c r="H285" s="19"/>
    </row>
    <row r="286">
      <c r="B286" s="46" t="s">
        <v>4897</v>
      </c>
      <c r="C286" s="47" t="s">
        <v>4898</v>
      </c>
      <c r="D286" s="48"/>
      <c r="E286" s="60"/>
      <c r="F286" s="96"/>
      <c r="G286" s="94">
        <f>SUM(G287:G311)</f>
        <v>0</v>
      </c>
      <c r="H286" s="19"/>
    </row>
    <row r="287">
      <c r="B287" s="57" t="s">
        <v>4899</v>
      </c>
      <c r="C287" s="58" t="s">
        <v>4900</v>
      </c>
      <c r="D287" s="59" t="s">
        <v>100</v>
      </c>
      <c r="E287" s="60">
        <v>2.0</v>
      </c>
      <c r="F287" s="97"/>
      <c r="G287" s="96">
        <f t="shared" ref="G287:G311" si="11">round(E287*F287,2)</f>
        <v>0</v>
      </c>
      <c r="H287" s="19"/>
    </row>
    <row r="288">
      <c r="B288" s="57" t="s">
        <v>4901</v>
      </c>
      <c r="C288" s="58" t="s">
        <v>4902</v>
      </c>
      <c r="D288" s="59" t="s">
        <v>100</v>
      </c>
      <c r="E288" s="60">
        <v>2.0</v>
      </c>
      <c r="F288" s="97"/>
      <c r="G288" s="96">
        <f t="shared" si="11"/>
        <v>0</v>
      </c>
      <c r="H288" s="19"/>
    </row>
    <row r="289">
      <c r="B289" s="57" t="s">
        <v>4903</v>
      </c>
      <c r="C289" s="58" t="s">
        <v>4904</v>
      </c>
      <c r="D289" s="59" t="s">
        <v>100</v>
      </c>
      <c r="E289" s="60">
        <v>1.0</v>
      </c>
      <c r="F289" s="97"/>
      <c r="G289" s="96">
        <f t="shared" si="11"/>
        <v>0</v>
      </c>
      <c r="H289" s="19"/>
    </row>
    <row r="290">
      <c r="B290" s="57" t="s">
        <v>4905</v>
      </c>
      <c r="C290" s="58" t="s">
        <v>4906</v>
      </c>
      <c r="D290" s="59" t="s">
        <v>100</v>
      </c>
      <c r="E290" s="60">
        <v>1.0</v>
      </c>
      <c r="F290" s="97"/>
      <c r="G290" s="96">
        <f t="shared" si="11"/>
        <v>0</v>
      </c>
      <c r="H290" s="19"/>
    </row>
    <row r="291">
      <c r="B291" s="57" t="s">
        <v>4907</v>
      </c>
      <c r="C291" s="58" t="s">
        <v>4908</v>
      </c>
      <c r="D291" s="59" t="s">
        <v>100</v>
      </c>
      <c r="E291" s="60">
        <v>1.0</v>
      </c>
      <c r="F291" s="97"/>
      <c r="G291" s="96">
        <f t="shared" si="11"/>
        <v>0</v>
      </c>
      <c r="H291" s="19"/>
    </row>
    <row r="292">
      <c r="B292" s="57" t="s">
        <v>4909</v>
      </c>
      <c r="C292" s="58" t="s">
        <v>4910</v>
      </c>
      <c r="D292" s="59" t="s">
        <v>100</v>
      </c>
      <c r="E292" s="60">
        <v>1.0</v>
      </c>
      <c r="F292" s="97"/>
      <c r="G292" s="96">
        <f t="shared" si="11"/>
        <v>0</v>
      </c>
      <c r="H292" s="19"/>
    </row>
    <row r="293">
      <c r="B293" s="57" t="s">
        <v>4911</v>
      </c>
      <c r="C293" s="58" t="s">
        <v>4912</v>
      </c>
      <c r="D293" s="59" t="s">
        <v>100</v>
      </c>
      <c r="E293" s="60">
        <v>2.0</v>
      </c>
      <c r="F293" s="97"/>
      <c r="G293" s="96">
        <f t="shared" si="11"/>
        <v>0</v>
      </c>
      <c r="H293" s="19"/>
    </row>
    <row r="294">
      <c r="B294" s="57" t="s">
        <v>4913</v>
      </c>
      <c r="C294" s="58" t="s">
        <v>4914</v>
      </c>
      <c r="D294" s="59" t="s">
        <v>100</v>
      </c>
      <c r="E294" s="60">
        <v>1.0</v>
      </c>
      <c r="F294" s="97"/>
      <c r="G294" s="96">
        <f t="shared" si="11"/>
        <v>0</v>
      </c>
      <c r="H294" s="19"/>
    </row>
    <row r="295">
      <c r="B295" s="57" t="s">
        <v>4915</v>
      </c>
      <c r="C295" s="58" t="s">
        <v>4916</v>
      </c>
      <c r="D295" s="59" t="s">
        <v>100</v>
      </c>
      <c r="E295" s="60">
        <v>1.0</v>
      </c>
      <c r="F295" s="97"/>
      <c r="G295" s="96">
        <f t="shared" si="11"/>
        <v>0</v>
      </c>
      <c r="H295" s="19"/>
    </row>
    <row r="296">
      <c r="B296" s="57" t="s">
        <v>4917</v>
      </c>
      <c r="C296" s="58" t="s">
        <v>4918</v>
      </c>
      <c r="D296" s="59" t="s">
        <v>100</v>
      </c>
      <c r="E296" s="60">
        <v>1.0</v>
      </c>
      <c r="F296" s="97"/>
      <c r="G296" s="96">
        <f t="shared" si="11"/>
        <v>0</v>
      </c>
      <c r="H296" s="19"/>
    </row>
    <row r="297">
      <c r="B297" s="57" t="s">
        <v>4919</v>
      </c>
      <c r="C297" s="58" t="s">
        <v>4920</v>
      </c>
      <c r="D297" s="59" t="s">
        <v>100</v>
      </c>
      <c r="E297" s="60">
        <v>1.0</v>
      </c>
      <c r="F297" s="97"/>
      <c r="G297" s="96">
        <f t="shared" si="11"/>
        <v>0</v>
      </c>
      <c r="H297" s="19"/>
    </row>
    <row r="298">
      <c r="B298" s="57" t="s">
        <v>4921</v>
      </c>
      <c r="C298" s="58" t="s">
        <v>4922</v>
      </c>
      <c r="D298" s="59" t="s">
        <v>100</v>
      </c>
      <c r="E298" s="60">
        <v>2.0</v>
      </c>
      <c r="F298" s="97"/>
      <c r="G298" s="96">
        <f t="shared" si="11"/>
        <v>0</v>
      </c>
      <c r="H298" s="19"/>
    </row>
    <row r="299">
      <c r="B299" s="57" t="s">
        <v>4923</v>
      </c>
      <c r="C299" s="58" t="s">
        <v>4924</v>
      </c>
      <c r="D299" s="59" t="s">
        <v>100</v>
      </c>
      <c r="E299" s="60">
        <v>1.0</v>
      </c>
      <c r="F299" s="97"/>
      <c r="G299" s="96">
        <f t="shared" si="11"/>
        <v>0</v>
      </c>
      <c r="H299" s="19"/>
    </row>
    <row r="300">
      <c r="B300" s="57" t="s">
        <v>4925</v>
      </c>
      <c r="C300" s="58" t="s">
        <v>4926</v>
      </c>
      <c r="D300" s="59" t="s">
        <v>100</v>
      </c>
      <c r="E300" s="60">
        <v>1.0</v>
      </c>
      <c r="F300" s="97"/>
      <c r="G300" s="96">
        <f t="shared" si="11"/>
        <v>0</v>
      </c>
      <c r="H300" s="19"/>
    </row>
    <row r="301">
      <c r="B301" s="57" t="s">
        <v>4927</v>
      </c>
      <c r="C301" s="58" t="s">
        <v>4928</v>
      </c>
      <c r="D301" s="59" t="s">
        <v>100</v>
      </c>
      <c r="E301" s="60">
        <v>1.0</v>
      </c>
      <c r="F301" s="97"/>
      <c r="G301" s="96">
        <f t="shared" si="11"/>
        <v>0</v>
      </c>
      <c r="H301" s="19"/>
    </row>
    <row r="302">
      <c r="B302" s="57" t="s">
        <v>4929</v>
      </c>
      <c r="C302" s="58" t="s">
        <v>4930</v>
      </c>
      <c r="D302" s="59" t="s">
        <v>100</v>
      </c>
      <c r="E302" s="60">
        <v>1.0</v>
      </c>
      <c r="F302" s="97"/>
      <c r="G302" s="96">
        <f t="shared" si="11"/>
        <v>0</v>
      </c>
      <c r="H302" s="19"/>
    </row>
    <row r="303">
      <c r="B303" s="57" t="s">
        <v>4931</v>
      </c>
      <c r="C303" s="58" t="s">
        <v>4932</v>
      </c>
      <c r="D303" s="59" t="s">
        <v>100</v>
      </c>
      <c r="E303" s="60">
        <v>1.0</v>
      </c>
      <c r="F303" s="97"/>
      <c r="G303" s="96">
        <f t="shared" si="11"/>
        <v>0</v>
      </c>
      <c r="H303" s="19"/>
    </row>
    <row r="304">
      <c r="B304" s="57" t="s">
        <v>4933</v>
      </c>
      <c r="C304" s="58" t="s">
        <v>4934</v>
      </c>
      <c r="D304" s="59" t="s">
        <v>100</v>
      </c>
      <c r="E304" s="60">
        <v>1.0</v>
      </c>
      <c r="F304" s="97"/>
      <c r="G304" s="96">
        <f t="shared" si="11"/>
        <v>0</v>
      </c>
      <c r="H304" s="19"/>
    </row>
    <row r="305">
      <c r="B305" s="57" t="s">
        <v>4935</v>
      </c>
      <c r="C305" s="58" t="s">
        <v>4936</v>
      </c>
      <c r="D305" s="59" t="s">
        <v>100</v>
      </c>
      <c r="E305" s="60">
        <v>1.0</v>
      </c>
      <c r="F305" s="97"/>
      <c r="G305" s="96">
        <f t="shared" si="11"/>
        <v>0</v>
      </c>
      <c r="H305" s="19"/>
    </row>
    <row r="306">
      <c r="B306" s="57" t="s">
        <v>4937</v>
      </c>
      <c r="C306" s="58" t="s">
        <v>4938</v>
      </c>
      <c r="D306" s="59" t="s">
        <v>100</v>
      </c>
      <c r="E306" s="60">
        <v>1.0</v>
      </c>
      <c r="F306" s="97"/>
      <c r="G306" s="96">
        <f t="shared" si="11"/>
        <v>0</v>
      </c>
      <c r="H306" s="19"/>
    </row>
    <row r="307">
      <c r="B307" s="57" t="s">
        <v>4939</v>
      </c>
      <c r="C307" s="58" t="s">
        <v>4940</v>
      </c>
      <c r="D307" s="59" t="s">
        <v>100</v>
      </c>
      <c r="E307" s="60">
        <v>1.0</v>
      </c>
      <c r="F307" s="97"/>
      <c r="G307" s="96">
        <f t="shared" si="11"/>
        <v>0</v>
      </c>
      <c r="H307" s="19"/>
    </row>
    <row r="308">
      <c r="B308" s="57" t="s">
        <v>4941</v>
      </c>
      <c r="C308" s="58" t="s">
        <v>4942</v>
      </c>
      <c r="D308" s="59" t="s">
        <v>100</v>
      </c>
      <c r="E308" s="60">
        <v>1.0</v>
      </c>
      <c r="F308" s="97"/>
      <c r="G308" s="96">
        <f t="shared" si="11"/>
        <v>0</v>
      </c>
      <c r="H308" s="19"/>
    </row>
    <row r="309">
      <c r="B309" s="57" t="s">
        <v>4943</v>
      </c>
      <c r="C309" s="58" t="s">
        <v>4944</v>
      </c>
      <c r="D309" s="59" t="s">
        <v>100</v>
      </c>
      <c r="E309" s="60">
        <v>1.0</v>
      </c>
      <c r="F309" s="97"/>
      <c r="G309" s="96">
        <f t="shared" si="11"/>
        <v>0</v>
      </c>
      <c r="H309" s="19"/>
    </row>
    <row r="310">
      <c r="B310" s="57" t="s">
        <v>4945</v>
      </c>
      <c r="C310" s="58" t="s">
        <v>4946</v>
      </c>
      <c r="D310" s="59" t="s">
        <v>100</v>
      </c>
      <c r="E310" s="60">
        <v>1.0</v>
      </c>
      <c r="F310" s="97"/>
      <c r="G310" s="96">
        <f t="shared" si="11"/>
        <v>0</v>
      </c>
      <c r="H310" s="19"/>
    </row>
    <row r="311">
      <c r="B311" s="57" t="s">
        <v>4947</v>
      </c>
      <c r="C311" s="58" t="s">
        <v>4948</v>
      </c>
      <c r="D311" s="59" t="s">
        <v>100</v>
      </c>
      <c r="E311" s="60">
        <v>1.0</v>
      </c>
      <c r="F311" s="97"/>
      <c r="G311" s="96">
        <f t="shared" si="11"/>
        <v>0</v>
      </c>
      <c r="H311" s="19"/>
    </row>
    <row r="312">
      <c r="B312" s="46" t="s">
        <v>4949</v>
      </c>
      <c r="C312" s="47" t="s">
        <v>4950</v>
      </c>
      <c r="D312" s="48"/>
      <c r="E312" s="60"/>
      <c r="F312" s="96"/>
      <c r="G312" s="94">
        <f>SUM(G313:G336)</f>
        <v>0</v>
      </c>
      <c r="H312" s="19"/>
    </row>
    <row r="313">
      <c r="B313" s="57" t="s">
        <v>4951</v>
      </c>
      <c r="C313" s="58" t="s">
        <v>4952</v>
      </c>
      <c r="D313" s="59" t="s">
        <v>100</v>
      </c>
      <c r="E313" s="60">
        <v>3.0</v>
      </c>
      <c r="F313" s="97"/>
      <c r="G313" s="96">
        <f t="shared" ref="G313:G336" si="12">round(E313*F313,2)</f>
        <v>0</v>
      </c>
      <c r="H313" s="19"/>
    </row>
    <row r="314">
      <c r="B314" s="57" t="s">
        <v>4953</v>
      </c>
      <c r="C314" s="58" t="s">
        <v>4954</v>
      </c>
      <c r="D314" s="59" t="s">
        <v>100</v>
      </c>
      <c r="E314" s="60">
        <v>3.0</v>
      </c>
      <c r="F314" s="97"/>
      <c r="G314" s="96">
        <f t="shared" si="12"/>
        <v>0</v>
      </c>
      <c r="H314" s="19"/>
    </row>
    <row r="315">
      <c r="B315" s="57" t="s">
        <v>4955</v>
      </c>
      <c r="C315" s="58" t="s">
        <v>4956</v>
      </c>
      <c r="D315" s="59" t="s">
        <v>100</v>
      </c>
      <c r="E315" s="60">
        <v>2.0</v>
      </c>
      <c r="F315" s="97"/>
      <c r="G315" s="96">
        <f t="shared" si="12"/>
        <v>0</v>
      </c>
      <c r="H315" s="19"/>
    </row>
    <row r="316">
      <c r="B316" s="57" t="s">
        <v>4957</v>
      </c>
      <c r="C316" s="58" t="s">
        <v>4958</v>
      </c>
      <c r="D316" s="59" t="s">
        <v>100</v>
      </c>
      <c r="E316" s="60">
        <v>1.0</v>
      </c>
      <c r="F316" s="97"/>
      <c r="G316" s="96">
        <f t="shared" si="12"/>
        <v>0</v>
      </c>
      <c r="H316" s="19"/>
    </row>
    <row r="317">
      <c r="B317" s="57" t="s">
        <v>4959</v>
      </c>
      <c r="C317" s="58" t="s">
        <v>4960</v>
      </c>
      <c r="D317" s="59" t="s">
        <v>100</v>
      </c>
      <c r="E317" s="60">
        <v>1.0</v>
      </c>
      <c r="F317" s="97"/>
      <c r="G317" s="96">
        <f t="shared" si="12"/>
        <v>0</v>
      </c>
      <c r="H317" s="19"/>
    </row>
    <row r="318">
      <c r="B318" s="57" t="s">
        <v>4961</v>
      </c>
      <c r="C318" s="58" t="s">
        <v>4962</v>
      </c>
      <c r="D318" s="59" t="s">
        <v>100</v>
      </c>
      <c r="E318" s="60">
        <v>2.0</v>
      </c>
      <c r="F318" s="97"/>
      <c r="G318" s="96">
        <f t="shared" si="12"/>
        <v>0</v>
      </c>
      <c r="H318" s="19"/>
    </row>
    <row r="319">
      <c r="B319" s="57" t="s">
        <v>4963</v>
      </c>
      <c r="C319" s="58" t="s">
        <v>4964</v>
      </c>
      <c r="D319" s="59" t="s">
        <v>100</v>
      </c>
      <c r="E319" s="60">
        <v>2.0</v>
      </c>
      <c r="F319" s="97"/>
      <c r="G319" s="96">
        <f t="shared" si="12"/>
        <v>0</v>
      </c>
      <c r="H319" s="19"/>
    </row>
    <row r="320">
      <c r="B320" s="57" t="s">
        <v>4965</v>
      </c>
      <c r="C320" s="58" t="s">
        <v>4966</v>
      </c>
      <c r="D320" s="59" t="s">
        <v>100</v>
      </c>
      <c r="E320" s="60">
        <v>1.0</v>
      </c>
      <c r="F320" s="97"/>
      <c r="G320" s="96">
        <f t="shared" si="12"/>
        <v>0</v>
      </c>
      <c r="H320" s="19"/>
    </row>
    <row r="321">
      <c r="B321" s="57" t="s">
        <v>4967</v>
      </c>
      <c r="C321" s="58" t="s">
        <v>4968</v>
      </c>
      <c r="D321" s="59" t="s">
        <v>100</v>
      </c>
      <c r="E321" s="60">
        <v>1.0</v>
      </c>
      <c r="F321" s="97"/>
      <c r="G321" s="96">
        <f t="shared" si="12"/>
        <v>0</v>
      </c>
      <c r="H321" s="19"/>
    </row>
    <row r="322">
      <c r="B322" s="57" t="s">
        <v>4969</v>
      </c>
      <c r="C322" s="58" t="s">
        <v>4970</v>
      </c>
      <c r="D322" s="59" t="s">
        <v>100</v>
      </c>
      <c r="E322" s="60">
        <v>1.0</v>
      </c>
      <c r="F322" s="97"/>
      <c r="G322" s="96">
        <f t="shared" si="12"/>
        <v>0</v>
      </c>
      <c r="H322" s="19"/>
    </row>
    <row r="323">
      <c r="B323" s="57" t="s">
        <v>4971</v>
      </c>
      <c r="C323" s="58" t="s">
        <v>4972</v>
      </c>
      <c r="D323" s="59" t="s">
        <v>100</v>
      </c>
      <c r="E323" s="60">
        <v>3.0</v>
      </c>
      <c r="F323" s="97"/>
      <c r="G323" s="96">
        <f t="shared" si="12"/>
        <v>0</v>
      </c>
      <c r="H323" s="19"/>
    </row>
    <row r="324">
      <c r="B324" s="57" t="s">
        <v>4973</v>
      </c>
      <c r="C324" s="58" t="s">
        <v>4974</v>
      </c>
      <c r="D324" s="59" t="s">
        <v>100</v>
      </c>
      <c r="E324" s="60">
        <v>1.0</v>
      </c>
      <c r="F324" s="97"/>
      <c r="G324" s="96">
        <f t="shared" si="12"/>
        <v>0</v>
      </c>
      <c r="H324" s="19"/>
    </row>
    <row r="325">
      <c r="B325" s="57" t="s">
        <v>4975</v>
      </c>
      <c r="C325" s="58" t="s">
        <v>4976</v>
      </c>
      <c r="D325" s="59" t="s">
        <v>100</v>
      </c>
      <c r="E325" s="60">
        <v>1.0</v>
      </c>
      <c r="F325" s="97"/>
      <c r="G325" s="96">
        <f t="shared" si="12"/>
        <v>0</v>
      </c>
      <c r="H325" s="19"/>
    </row>
    <row r="326">
      <c r="B326" s="57" t="s">
        <v>4977</v>
      </c>
      <c r="C326" s="58" t="s">
        <v>4978</v>
      </c>
      <c r="D326" s="59" t="s">
        <v>100</v>
      </c>
      <c r="E326" s="60">
        <v>1.0</v>
      </c>
      <c r="F326" s="97"/>
      <c r="G326" s="96">
        <f t="shared" si="12"/>
        <v>0</v>
      </c>
      <c r="H326" s="19"/>
    </row>
    <row r="327">
      <c r="B327" s="57" t="s">
        <v>4979</v>
      </c>
      <c r="C327" s="58" t="s">
        <v>4980</v>
      </c>
      <c r="D327" s="59" t="s">
        <v>100</v>
      </c>
      <c r="E327" s="60">
        <v>1.0</v>
      </c>
      <c r="F327" s="97"/>
      <c r="G327" s="96">
        <f t="shared" si="12"/>
        <v>0</v>
      </c>
      <c r="H327" s="19"/>
    </row>
    <row r="328">
      <c r="B328" s="57" t="s">
        <v>4981</v>
      </c>
      <c r="C328" s="58" t="s">
        <v>4982</v>
      </c>
      <c r="D328" s="59" t="s">
        <v>100</v>
      </c>
      <c r="E328" s="60">
        <v>1.0</v>
      </c>
      <c r="F328" s="97"/>
      <c r="G328" s="96">
        <f t="shared" si="12"/>
        <v>0</v>
      </c>
      <c r="H328" s="19"/>
    </row>
    <row r="329">
      <c r="B329" s="57" t="s">
        <v>4983</v>
      </c>
      <c r="C329" s="58" t="s">
        <v>4984</v>
      </c>
      <c r="D329" s="59" t="s">
        <v>100</v>
      </c>
      <c r="E329" s="60">
        <v>2.0</v>
      </c>
      <c r="F329" s="97"/>
      <c r="G329" s="96">
        <f t="shared" si="12"/>
        <v>0</v>
      </c>
      <c r="H329" s="19"/>
    </row>
    <row r="330">
      <c r="B330" s="57" t="s">
        <v>4985</v>
      </c>
      <c r="C330" s="58" t="s">
        <v>4986</v>
      </c>
      <c r="D330" s="59" t="s">
        <v>100</v>
      </c>
      <c r="E330" s="60">
        <v>2.0</v>
      </c>
      <c r="F330" s="97"/>
      <c r="G330" s="96">
        <f t="shared" si="12"/>
        <v>0</v>
      </c>
      <c r="H330" s="19"/>
    </row>
    <row r="331">
      <c r="B331" s="57" t="s">
        <v>4987</v>
      </c>
      <c r="C331" s="58" t="s">
        <v>4988</v>
      </c>
      <c r="D331" s="59" t="s">
        <v>100</v>
      </c>
      <c r="E331" s="60">
        <v>1.0</v>
      </c>
      <c r="F331" s="97"/>
      <c r="G331" s="96">
        <f t="shared" si="12"/>
        <v>0</v>
      </c>
      <c r="H331" s="19"/>
    </row>
    <row r="332">
      <c r="B332" s="57" t="s">
        <v>4989</v>
      </c>
      <c r="C332" s="58" t="s">
        <v>4990</v>
      </c>
      <c r="D332" s="59" t="s">
        <v>100</v>
      </c>
      <c r="E332" s="60">
        <v>10.0</v>
      </c>
      <c r="F332" s="97"/>
      <c r="G332" s="96">
        <f t="shared" si="12"/>
        <v>0</v>
      </c>
      <c r="H332" s="19"/>
    </row>
    <row r="333">
      <c r="B333" s="57" t="s">
        <v>4991</v>
      </c>
      <c r="C333" s="58" t="s">
        <v>4992</v>
      </c>
      <c r="D333" s="59" t="s">
        <v>100</v>
      </c>
      <c r="E333" s="60">
        <v>1.0</v>
      </c>
      <c r="F333" s="97"/>
      <c r="G333" s="96">
        <f t="shared" si="12"/>
        <v>0</v>
      </c>
      <c r="H333" s="19"/>
    </row>
    <row r="334">
      <c r="B334" s="57" t="s">
        <v>4993</v>
      </c>
      <c r="C334" s="58" t="s">
        <v>4994</v>
      </c>
      <c r="D334" s="59" t="s">
        <v>100</v>
      </c>
      <c r="E334" s="60">
        <v>6.0</v>
      </c>
      <c r="F334" s="97"/>
      <c r="G334" s="96">
        <f t="shared" si="12"/>
        <v>0</v>
      </c>
      <c r="H334" s="19"/>
    </row>
    <row r="335">
      <c r="B335" s="57" t="s">
        <v>4995</v>
      </c>
      <c r="C335" s="58" t="s">
        <v>4996</v>
      </c>
      <c r="D335" s="59" t="s">
        <v>100</v>
      </c>
      <c r="E335" s="60">
        <v>4.0</v>
      </c>
      <c r="F335" s="97"/>
      <c r="G335" s="96">
        <f t="shared" si="12"/>
        <v>0</v>
      </c>
      <c r="H335" s="19"/>
    </row>
    <row r="336">
      <c r="B336" s="57" t="s">
        <v>4997</v>
      </c>
      <c r="C336" s="58" t="s">
        <v>4998</v>
      </c>
      <c r="D336" s="59" t="s">
        <v>100</v>
      </c>
      <c r="E336" s="60">
        <v>4.0</v>
      </c>
      <c r="F336" s="97"/>
      <c r="G336" s="96">
        <f t="shared" si="12"/>
        <v>0</v>
      </c>
      <c r="H336" s="19"/>
    </row>
    <row r="337">
      <c r="B337" s="46" t="s">
        <v>4999</v>
      </c>
      <c r="C337" s="47" t="s">
        <v>5000</v>
      </c>
      <c r="D337" s="48"/>
      <c r="E337" s="60"/>
      <c r="F337" s="96"/>
      <c r="G337" s="94">
        <f>SUM(G338:G356)</f>
        <v>0</v>
      </c>
      <c r="H337" s="19"/>
    </row>
    <row r="338">
      <c r="B338" s="57" t="s">
        <v>5001</v>
      </c>
      <c r="C338" s="58" t="s">
        <v>5002</v>
      </c>
      <c r="D338" s="59" t="s">
        <v>100</v>
      </c>
      <c r="E338" s="60">
        <v>6.0</v>
      </c>
      <c r="F338" s="97"/>
      <c r="G338" s="96">
        <f t="shared" ref="G338:G356" si="13">round(E338*F338,2)</f>
        <v>0</v>
      </c>
      <c r="H338" s="19"/>
    </row>
    <row r="339">
      <c r="B339" s="57" t="s">
        <v>5003</v>
      </c>
      <c r="C339" s="58" t="s">
        <v>5004</v>
      </c>
      <c r="D339" s="59" t="s">
        <v>100</v>
      </c>
      <c r="E339" s="60">
        <v>1.0</v>
      </c>
      <c r="F339" s="97"/>
      <c r="G339" s="96">
        <f t="shared" si="13"/>
        <v>0</v>
      </c>
      <c r="H339" s="19"/>
    </row>
    <row r="340">
      <c r="B340" s="57" t="s">
        <v>5005</v>
      </c>
      <c r="C340" s="58" t="s">
        <v>5006</v>
      </c>
      <c r="D340" s="59" t="s">
        <v>100</v>
      </c>
      <c r="E340" s="60">
        <v>4.0</v>
      </c>
      <c r="F340" s="97"/>
      <c r="G340" s="96">
        <f t="shared" si="13"/>
        <v>0</v>
      </c>
      <c r="H340" s="19"/>
    </row>
    <row r="341">
      <c r="B341" s="57" t="s">
        <v>5007</v>
      </c>
      <c r="C341" s="58" t="s">
        <v>5008</v>
      </c>
      <c r="D341" s="59" t="s">
        <v>100</v>
      </c>
      <c r="E341" s="60">
        <v>1.0</v>
      </c>
      <c r="F341" s="97"/>
      <c r="G341" s="96">
        <f t="shared" si="13"/>
        <v>0</v>
      </c>
      <c r="H341" s="19"/>
    </row>
    <row r="342">
      <c r="B342" s="57" t="s">
        <v>5009</v>
      </c>
      <c r="C342" s="58" t="s">
        <v>5010</v>
      </c>
      <c r="D342" s="59" t="s">
        <v>100</v>
      </c>
      <c r="E342" s="60">
        <v>2.0</v>
      </c>
      <c r="F342" s="97"/>
      <c r="G342" s="96">
        <f t="shared" si="13"/>
        <v>0</v>
      </c>
      <c r="H342" s="19"/>
    </row>
    <row r="343">
      <c r="B343" s="57" t="s">
        <v>5011</v>
      </c>
      <c r="C343" s="58" t="s">
        <v>5012</v>
      </c>
      <c r="D343" s="59" t="s">
        <v>100</v>
      </c>
      <c r="E343" s="60">
        <v>1.0</v>
      </c>
      <c r="F343" s="97"/>
      <c r="G343" s="96">
        <f t="shared" si="13"/>
        <v>0</v>
      </c>
      <c r="H343" s="19"/>
    </row>
    <row r="344">
      <c r="B344" s="57" t="s">
        <v>5013</v>
      </c>
      <c r="C344" s="58" t="s">
        <v>5014</v>
      </c>
      <c r="D344" s="59" t="s">
        <v>100</v>
      </c>
      <c r="E344" s="60">
        <v>1.0</v>
      </c>
      <c r="F344" s="97"/>
      <c r="G344" s="96">
        <f t="shared" si="13"/>
        <v>0</v>
      </c>
      <c r="H344" s="19"/>
    </row>
    <row r="345">
      <c r="B345" s="57" t="s">
        <v>5015</v>
      </c>
      <c r="C345" s="58" t="s">
        <v>5016</v>
      </c>
      <c r="D345" s="59" t="s">
        <v>100</v>
      </c>
      <c r="E345" s="60">
        <v>1.0</v>
      </c>
      <c r="F345" s="97"/>
      <c r="G345" s="96">
        <f t="shared" si="13"/>
        <v>0</v>
      </c>
      <c r="H345" s="19"/>
    </row>
    <row r="346">
      <c r="B346" s="57" t="s">
        <v>5017</v>
      </c>
      <c r="C346" s="58" t="s">
        <v>5018</v>
      </c>
      <c r="D346" s="59" t="s">
        <v>100</v>
      </c>
      <c r="E346" s="60">
        <v>1.0</v>
      </c>
      <c r="F346" s="97"/>
      <c r="G346" s="96">
        <f t="shared" si="13"/>
        <v>0</v>
      </c>
      <c r="H346" s="19"/>
    </row>
    <row r="347">
      <c r="B347" s="57" t="s">
        <v>5019</v>
      </c>
      <c r="C347" s="58" t="s">
        <v>5020</v>
      </c>
      <c r="D347" s="59" t="s">
        <v>100</v>
      </c>
      <c r="E347" s="60">
        <v>1.0</v>
      </c>
      <c r="F347" s="97"/>
      <c r="G347" s="96">
        <f t="shared" si="13"/>
        <v>0</v>
      </c>
      <c r="H347" s="19"/>
    </row>
    <row r="348">
      <c r="B348" s="57" t="s">
        <v>5021</v>
      </c>
      <c r="C348" s="58" t="s">
        <v>5022</v>
      </c>
      <c r="D348" s="59" t="s">
        <v>100</v>
      </c>
      <c r="E348" s="60">
        <v>1.0</v>
      </c>
      <c r="F348" s="97"/>
      <c r="G348" s="96">
        <f t="shared" si="13"/>
        <v>0</v>
      </c>
      <c r="H348" s="19"/>
    </row>
    <row r="349">
      <c r="B349" s="57" t="s">
        <v>5023</v>
      </c>
      <c r="C349" s="58" t="s">
        <v>5024</v>
      </c>
      <c r="D349" s="59" t="s">
        <v>100</v>
      </c>
      <c r="E349" s="60">
        <v>3.0</v>
      </c>
      <c r="F349" s="97"/>
      <c r="G349" s="96">
        <f t="shared" si="13"/>
        <v>0</v>
      </c>
      <c r="H349" s="19"/>
    </row>
    <row r="350">
      <c r="B350" s="57" t="s">
        <v>5025</v>
      </c>
      <c r="C350" s="58" t="s">
        <v>5026</v>
      </c>
      <c r="D350" s="59" t="s">
        <v>100</v>
      </c>
      <c r="E350" s="60">
        <v>1.0</v>
      </c>
      <c r="F350" s="97"/>
      <c r="G350" s="96">
        <f t="shared" si="13"/>
        <v>0</v>
      </c>
      <c r="H350" s="19"/>
    </row>
    <row r="351">
      <c r="B351" s="57" t="s">
        <v>5027</v>
      </c>
      <c r="C351" s="58" t="s">
        <v>5028</v>
      </c>
      <c r="D351" s="59" t="s">
        <v>100</v>
      </c>
      <c r="E351" s="60">
        <v>1.0</v>
      </c>
      <c r="F351" s="97"/>
      <c r="G351" s="96">
        <f t="shared" si="13"/>
        <v>0</v>
      </c>
      <c r="H351" s="19"/>
    </row>
    <row r="352">
      <c r="B352" s="57" t="s">
        <v>5029</v>
      </c>
      <c r="C352" s="58" t="s">
        <v>5030</v>
      </c>
      <c r="D352" s="59" t="s">
        <v>100</v>
      </c>
      <c r="E352" s="60">
        <v>1.0</v>
      </c>
      <c r="F352" s="97"/>
      <c r="G352" s="96">
        <f t="shared" si="13"/>
        <v>0</v>
      </c>
      <c r="H352" s="19"/>
    </row>
    <row r="353">
      <c r="B353" s="57" t="s">
        <v>5031</v>
      </c>
      <c r="C353" s="58" t="s">
        <v>5032</v>
      </c>
      <c r="D353" s="59" t="s">
        <v>100</v>
      </c>
      <c r="E353" s="60">
        <v>1.0</v>
      </c>
      <c r="F353" s="97"/>
      <c r="G353" s="96">
        <f t="shared" si="13"/>
        <v>0</v>
      </c>
      <c r="H353" s="19"/>
    </row>
    <row r="354">
      <c r="B354" s="57" t="s">
        <v>5033</v>
      </c>
      <c r="C354" s="58" t="s">
        <v>5034</v>
      </c>
      <c r="D354" s="59" t="s">
        <v>100</v>
      </c>
      <c r="E354" s="60">
        <v>1.0</v>
      </c>
      <c r="F354" s="97"/>
      <c r="G354" s="96">
        <f t="shared" si="13"/>
        <v>0</v>
      </c>
      <c r="H354" s="19"/>
    </row>
    <row r="355">
      <c r="B355" s="57" t="s">
        <v>5035</v>
      </c>
      <c r="C355" s="58" t="s">
        <v>5036</v>
      </c>
      <c r="D355" s="59" t="s">
        <v>100</v>
      </c>
      <c r="E355" s="60">
        <v>1.0</v>
      </c>
      <c r="F355" s="97"/>
      <c r="G355" s="96">
        <f t="shared" si="13"/>
        <v>0</v>
      </c>
      <c r="H355" s="19"/>
    </row>
    <row r="356">
      <c r="B356" s="57" t="s">
        <v>5037</v>
      </c>
      <c r="C356" s="58" t="s">
        <v>5038</v>
      </c>
      <c r="D356" s="59" t="s">
        <v>100</v>
      </c>
      <c r="E356" s="60">
        <v>1.0</v>
      </c>
      <c r="F356" s="97"/>
      <c r="G356" s="96">
        <f t="shared" si="13"/>
        <v>0</v>
      </c>
      <c r="H356" s="19"/>
    </row>
    <row r="357">
      <c r="B357" s="46" t="s">
        <v>5039</v>
      </c>
      <c r="C357" s="47" t="s">
        <v>5040</v>
      </c>
      <c r="D357" s="48"/>
      <c r="E357" s="60"/>
      <c r="F357" s="96"/>
      <c r="G357" s="94">
        <f>SUM(G358:G359)</f>
        <v>0</v>
      </c>
      <c r="H357" s="19"/>
    </row>
    <row r="358">
      <c r="B358" s="57" t="s">
        <v>5041</v>
      </c>
      <c r="C358" s="58" t="s">
        <v>5042</v>
      </c>
      <c r="D358" s="59" t="s">
        <v>122</v>
      </c>
      <c r="E358" s="60">
        <v>209.7</v>
      </c>
      <c r="F358" s="97"/>
      <c r="G358" s="96">
        <f t="shared" ref="G358:G359" si="14">round(E358*F358,2)</f>
        <v>0</v>
      </c>
      <c r="H358" s="19"/>
    </row>
    <row r="359">
      <c r="B359" s="57" t="s">
        <v>5043</v>
      </c>
      <c r="C359" s="58" t="s">
        <v>5044</v>
      </c>
      <c r="D359" s="59" t="s">
        <v>122</v>
      </c>
      <c r="E359" s="60">
        <v>209.7</v>
      </c>
      <c r="F359" s="97"/>
      <c r="G359" s="96">
        <f t="shared" si="14"/>
        <v>0</v>
      </c>
      <c r="H359" s="19"/>
    </row>
    <row r="360">
      <c r="B360" s="46" t="s">
        <v>5045</v>
      </c>
      <c r="C360" s="47" t="s">
        <v>5046</v>
      </c>
      <c r="D360" s="48"/>
      <c r="E360" s="60"/>
      <c r="F360" s="96"/>
      <c r="G360" s="94">
        <f>SUM(G361:G378)</f>
        <v>0</v>
      </c>
      <c r="H360" s="19"/>
    </row>
    <row r="361">
      <c r="B361" s="57" t="s">
        <v>5047</v>
      </c>
      <c r="C361" s="58" t="s">
        <v>5048</v>
      </c>
      <c r="D361" s="59" t="s">
        <v>122</v>
      </c>
      <c r="E361" s="60">
        <v>63.25</v>
      </c>
      <c r="F361" s="97"/>
      <c r="G361" s="96">
        <f t="shared" ref="G361:G378" si="15">round(E361*F361,2)</f>
        <v>0</v>
      </c>
      <c r="H361" s="19"/>
    </row>
    <row r="362">
      <c r="B362" s="57" t="s">
        <v>5049</v>
      </c>
      <c r="C362" s="58" t="s">
        <v>5050</v>
      </c>
      <c r="D362" s="59" t="s">
        <v>122</v>
      </c>
      <c r="E362" s="60">
        <v>34.7</v>
      </c>
      <c r="F362" s="97"/>
      <c r="G362" s="96">
        <f t="shared" si="15"/>
        <v>0</v>
      </c>
      <c r="H362" s="19"/>
    </row>
    <row r="363">
      <c r="B363" s="57" t="s">
        <v>5051</v>
      </c>
      <c r="C363" s="58" t="s">
        <v>5052</v>
      </c>
      <c r="D363" s="59" t="s">
        <v>122</v>
      </c>
      <c r="E363" s="60">
        <v>103.6</v>
      </c>
      <c r="F363" s="97"/>
      <c r="G363" s="96">
        <f t="shared" si="15"/>
        <v>0</v>
      </c>
      <c r="H363" s="19"/>
    </row>
    <row r="364">
      <c r="B364" s="57" t="s">
        <v>5053</v>
      </c>
      <c r="C364" s="58" t="s">
        <v>5054</v>
      </c>
      <c r="D364" s="59" t="s">
        <v>122</v>
      </c>
      <c r="E364" s="60">
        <v>70.7</v>
      </c>
      <c r="F364" s="97"/>
      <c r="G364" s="96">
        <f t="shared" si="15"/>
        <v>0</v>
      </c>
      <c r="H364" s="19"/>
    </row>
    <row r="365">
      <c r="B365" s="57" t="s">
        <v>5055</v>
      </c>
      <c r="C365" s="58" t="s">
        <v>5056</v>
      </c>
      <c r="D365" s="59" t="s">
        <v>122</v>
      </c>
      <c r="E365" s="60">
        <v>188.5</v>
      </c>
      <c r="F365" s="97"/>
      <c r="G365" s="96">
        <f t="shared" si="15"/>
        <v>0</v>
      </c>
      <c r="H365" s="19"/>
    </row>
    <row r="366">
      <c r="B366" s="57" t="s">
        <v>5057</v>
      </c>
      <c r="C366" s="58" t="s">
        <v>5058</v>
      </c>
      <c r="D366" s="59" t="s">
        <v>122</v>
      </c>
      <c r="E366" s="60">
        <v>115.1</v>
      </c>
      <c r="F366" s="97"/>
      <c r="G366" s="96">
        <f t="shared" si="15"/>
        <v>0</v>
      </c>
      <c r="H366" s="19"/>
    </row>
    <row r="367">
      <c r="B367" s="57" t="s">
        <v>5059</v>
      </c>
      <c r="C367" s="58" t="s">
        <v>5060</v>
      </c>
      <c r="D367" s="59" t="s">
        <v>122</v>
      </c>
      <c r="E367" s="60">
        <v>111.3</v>
      </c>
      <c r="F367" s="97"/>
      <c r="G367" s="96">
        <f t="shared" si="15"/>
        <v>0</v>
      </c>
      <c r="H367" s="19"/>
    </row>
    <row r="368">
      <c r="B368" s="57" t="s">
        <v>5061</v>
      </c>
      <c r="C368" s="58" t="s">
        <v>5062</v>
      </c>
      <c r="D368" s="59" t="s">
        <v>122</v>
      </c>
      <c r="E368" s="60">
        <v>222.75</v>
      </c>
      <c r="F368" s="97"/>
      <c r="G368" s="96">
        <f t="shared" si="15"/>
        <v>0</v>
      </c>
      <c r="H368" s="19"/>
    </row>
    <row r="369">
      <c r="B369" s="57" t="s">
        <v>5063</v>
      </c>
      <c r="C369" s="58" t="s">
        <v>5064</v>
      </c>
      <c r="D369" s="59" t="s">
        <v>122</v>
      </c>
      <c r="E369" s="60">
        <v>309.5</v>
      </c>
      <c r="F369" s="97"/>
      <c r="G369" s="96">
        <f t="shared" si="15"/>
        <v>0</v>
      </c>
      <c r="H369" s="19"/>
    </row>
    <row r="370">
      <c r="B370" s="57" t="s">
        <v>5065</v>
      </c>
      <c r="C370" s="58" t="s">
        <v>5066</v>
      </c>
      <c r="D370" s="59" t="s">
        <v>122</v>
      </c>
      <c r="E370" s="60">
        <v>64.4</v>
      </c>
      <c r="F370" s="97"/>
      <c r="G370" s="96">
        <f t="shared" si="15"/>
        <v>0</v>
      </c>
      <c r="H370" s="19"/>
    </row>
    <row r="371">
      <c r="B371" s="57" t="s">
        <v>5067</v>
      </c>
      <c r="C371" s="58" t="s">
        <v>5068</v>
      </c>
      <c r="D371" s="59" t="s">
        <v>122</v>
      </c>
      <c r="E371" s="60">
        <v>33.75</v>
      </c>
      <c r="F371" s="97"/>
      <c r="G371" s="96">
        <f t="shared" si="15"/>
        <v>0</v>
      </c>
      <c r="H371" s="19"/>
    </row>
    <row r="372">
      <c r="B372" s="57" t="s">
        <v>5069</v>
      </c>
      <c r="C372" s="58" t="s">
        <v>5070</v>
      </c>
      <c r="D372" s="59" t="s">
        <v>122</v>
      </c>
      <c r="E372" s="60">
        <v>104.7</v>
      </c>
      <c r="F372" s="97"/>
      <c r="G372" s="96">
        <f t="shared" si="15"/>
        <v>0</v>
      </c>
      <c r="H372" s="19"/>
    </row>
    <row r="373">
      <c r="B373" s="57" t="s">
        <v>5071</v>
      </c>
      <c r="C373" s="58" t="s">
        <v>5072</v>
      </c>
      <c r="D373" s="59" t="s">
        <v>122</v>
      </c>
      <c r="E373" s="60">
        <v>70.9</v>
      </c>
      <c r="F373" s="97"/>
      <c r="G373" s="96">
        <f t="shared" si="15"/>
        <v>0</v>
      </c>
      <c r="H373" s="19"/>
    </row>
    <row r="374">
      <c r="B374" s="57" t="s">
        <v>5073</v>
      </c>
      <c r="C374" s="58" t="s">
        <v>5074</v>
      </c>
      <c r="D374" s="59" t="s">
        <v>122</v>
      </c>
      <c r="E374" s="60">
        <v>189.1</v>
      </c>
      <c r="F374" s="97"/>
      <c r="G374" s="96">
        <f t="shared" si="15"/>
        <v>0</v>
      </c>
      <c r="H374" s="19"/>
    </row>
    <row r="375">
      <c r="B375" s="57" t="s">
        <v>5075</v>
      </c>
      <c r="C375" s="58" t="s">
        <v>5076</v>
      </c>
      <c r="D375" s="59" t="s">
        <v>122</v>
      </c>
      <c r="E375" s="60">
        <v>114.55</v>
      </c>
      <c r="F375" s="97"/>
      <c r="G375" s="96">
        <f t="shared" si="15"/>
        <v>0</v>
      </c>
      <c r="H375" s="19"/>
    </row>
    <row r="376">
      <c r="B376" s="57" t="s">
        <v>5077</v>
      </c>
      <c r="C376" s="58" t="s">
        <v>5078</v>
      </c>
      <c r="D376" s="59" t="s">
        <v>122</v>
      </c>
      <c r="E376" s="60">
        <v>112.2</v>
      </c>
      <c r="F376" s="97"/>
      <c r="G376" s="96">
        <f t="shared" si="15"/>
        <v>0</v>
      </c>
      <c r="H376" s="19"/>
    </row>
    <row r="377">
      <c r="B377" s="57" t="s">
        <v>5079</v>
      </c>
      <c r="C377" s="58" t="s">
        <v>5080</v>
      </c>
      <c r="D377" s="59" t="s">
        <v>122</v>
      </c>
      <c r="E377" s="60">
        <v>223.95</v>
      </c>
      <c r="F377" s="97"/>
      <c r="G377" s="96">
        <f t="shared" si="15"/>
        <v>0</v>
      </c>
      <c r="H377" s="19"/>
    </row>
    <row r="378">
      <c r="B378" s="57" t="s">
        <v>5081</v>
      </c>
      <c r="C378" s="58" t="s">
        <v>5082</v>
      </c>
      <c r="D378" s="59" t="s">
        <v>122</v>
      </c>
      <c r="E378" s="60">
        <v>303.9</v>
      </c>
      <c r="F378" s="97"/>
      <c r="G378" s="96">
        <f t="shared" si="15"/>
        <v>0</v>
      </c>
      <c r="H378" s="19"/>
    </row>
    <row r="379">
      <c r="B379" s="46" t="s">
        <v>5083</v>
      </c>
      <c r="C379" s="47" t="s">
        <v>5084</v>
      </c>
      <c r="D379" s="48"/>
      <c r="E379" s="60"/>
      <c r="F379" s="96"/>
      <c r="G379" s="94">
        <f>SUM(G380:G384)</f>
        <v>0</v>
      </c>
      <c r="H379" s="19"/>
    </row>
    <row r="380">
      <c r="B380" s="57" t="s">
        <v>5085</v>
      </c>
      <c r="C380" s="58" t="s">
        <v>5086</v>
      </c>
      <c r="D380" s="59" t="s">
        <v>5087</v>
      </c>
      <c r="E380" s="60">
        <v>60480.0</v>
      </c>
      <c r="F380" s="97"/>
      <c r="G380" s="96">
        <f t="shared" ref="G380:G384" si="16">round(E380*F380,2)</f>
        <v>0</v>
      </c>
      <c r="H380" s="19"/>
    </row>
    <row r="381">
      <c r="B381" s="57" t="s">
        <v>5088</v>
      </c>
      <c r="C381" s="58" t="s">
        <v>5089</v>
      </c>
      <c r="D381" s="59" t="s">
        <v>5087</v>
      </c>
      <c r="E381" s="60">
        <v>33556.0</v>
      </c>
      <c r="F381" s="97"/>
      <c r="G381" s="96">
        <f t="shared" si="16"/>
        <v>0</v>
      </c>
      <c r="H381" s="19"/>
    </row>
    <row r="382">
      <c r="B382" s="57" t="s">
        <v>5090</v>
      </c>
      <c r="C382" s="58" t="s">
        <v>5091</v>
      </c>
      <c r="D382" s="59" t="s">
        <v>5087</v>
      </c>
      <c r="E382" s="60">
        <v>25888.0</v>
      </c>
      <c r="F382" s="97"/>
      <c r="G382" s="96">
        <f t="shared" si="16"/>
        <v>0</v>
      </c>
      <c r="H382" s="19"/>
    </row>
    <row r="383">
      <c r="B383" s="57" t="s">
        <v>5092</v>
      </c>
      <c r="C383" s="58" t="s">
        <v>5093</v>
      </c>
      <c r="D383" s="59" t="s">
        <v>5087</v>
      </c>
      <c r="E383" s="60">
        <v>5884.0</v>
      </c>
      <c r="F383" s="97"/>
      <c r="G383" s="96">
        <f t="shared" si="16"/>
        <v>0</v>
      </c>
      <c r="H383" s="19"/>
    </row>
    <row r="384">
      <c r="B384" s="57" t="s">
        <v>5094</v>
      </c>
      <c r="C384" s="58" t="s">
        <v>5095</v>
      </c>
      <c r="D384" s="59" t="s">
        <v>5087</v>
      </c>
      <c r="E384" s="60">
        <v>2656.0</v>
      </c>
      <c r="F384" s="97"/>
      <c r="G384" s="96">
        <f t="shared" si="16"/>
        <v>0</v>
      </c>
      <c r="H384" s="19"/>
    </row>
    <row r="385">
      <c r="B385" s="46" t="s">
        <v>5096</v>
      </c>
      <c r="C385" s="47" t="s">
        <v>5097</v>
      </c>
      <c r="D385" s="48"/>
      <c r="E385" s="60"/>
      <c r="F385" s="96"/>
      <c r="G385" s="94">
        <f>SUM(G386:G392)</f>
        <v>0</v>
      </c>
      <c r="H385" s="19"/>
    </row>
    <row r="386">
      <c r="B386" s="57" t="s">
        <v>5098</v>
      </c>
      <c r="C386" s="58" t="s">
        <v>5099</v>
      </c>
      <c r="D386" s="59" t="s">
        <v>267</v>
      </c>
      <c r="E386" s="60">
        <v>30577.71</v>
      </c>
      <c r="F386" s="97"/>
      <c r="G386" s="96">
        <f t="shared" ref="G386:G392" si="17">round(E386*F386,2)</f>
        <v>0</v>
      </c>
      <c r="H386" s="19"/>
    </row>
    <row r="387">
      <c r="B387" s="57" t="s">
        <v>5100</v>
      </c>
      <c r="C387" s="58" t="s">
        <v>5101</v>
      </c>
      <c r="D387" s="59" t="s">
        <v>48</v>
      </c>
      <c r="E387" s="60">
        <v>6551.73</v>
      </c>
      <c r="F387" s="97"/>
      <c r="G387" s="96">
        <f t="shared" si="17"/>
        <v>0</v>
      </c>
      <c r="H387" s="19"/>
    </row>
    <row r="388">
      <c r="B388" s="57" t="s">
        <v>5102</v>
      </c>
      <c r="C388" s="58" t="s">
        <v>5103</v>
      </c>
      <c r="D388" s="59" t="s">
        <v>122</v>
      </c>
      <c r="E388" s="60">
        <v>2.4</v>
      </c>
      <c r="F388" s="97"/>
      <c r="G388" s="96">
        <f t="shared" si="17"/>
        <v>0</v>
      </c>
      <c r="H388" s="19"/>
    </row>
    <row r="389">
      <c r="B389" s="57" t="s">
        <v>5104</v>
      </c>
      <c r="C389" s="58" t="s">
        <v>5105</v>
      </c>
      <c r="D389" s="59" t="s">
        <v>122</v>
      </c>
      <c r="E389" s="60">
        <v>1.7</v>
      </c>
      <c r="F389" s="97"/>
      <c r="G389" s="96">
        <f t="shared" si="17"/>
        <v>0</v>
      </c>
      <c r="H389" s="19"/>
    </row>
    <row r="390">
      <c r="B390" s="57" t="s">
        <v>5106</v>
      </c>
      <c r="C390" s="58" t="s">
        <v>5107</v>
      </c>
      <c r="D390" s="59" t="s">
        <v>122</v>
      </c>
      <c r="E390" s="60">
        <v>5.05</v>
      </c>
      <c r="F390" s="97"/>
      <c r="G390" s="96">
        <f t="shared" si="17"/>
        <v>0</v>
      </c>
      <c r="H390" s="19"/>
    </row>
    <row r="391">
      <c r="B391" s="57" t="s">
        <v>5108</v>
      </c>
      <c r="C391" s="58" t="s">
        <v>5109</v>
      </c>
      <c r="D391" s="59" t="s">
        <v>122</v>
      </c>
      <c r="E391" s="60">
        <v>71.5</v>
      </c>
      <c r="F391" s="97"/>
      <c r="G391" s="96">
        <f t="shared" si="17"/>
        <v>0</v>
      </c>
      <c r="H391" s="19"/>
    </row>
    <row r="392">
      <c r="B392" s="57" t="s">
        <v>5110</v>
      </c>
      <c r="C392" s="58" t="s">
        <v>5111</v>
      </c>
      <c r="D392" s="59" t="s">
        <v>122</v>
      </c>
      <c r="E392" s="60">
        <v>60.3</v>
      </c>
      <c r="F392" s="97"/>
      <c r="G392" s="96">
        <f t="shared" si="17"/>
        <v>0</v>
      </c>
      <c r="H392" s="19"/>
    </row>
    <row r="393">
      <c r="B393" s="46" t="s">
        <v>5112</v>
      </c>
      <c r="C393" s="47" t="s">
        <v>5113</v>
      </c>
      <c r="D393" s="48"/>
      <c r="E393" s="60"/>
      <c r="F393" s="96"/>
      <c r="G393" s="94">
        <f>SUM(G394:G405)</f>
        <v>0</v>
      </c>
      <c r="H393" s="19"/>
    </row>
    <row r="394">
      <c r="B394" s="57" t="s">
        <v>5114</v>
      </c>
      <c r="C394" s="58" t="s">
        <v>5115</v>
      </c>
      <c r="D394" s="59" t="s">
        <v>100</v>
      </c>
      <c r="E394" s="60">
        <v>140.0</v>
      </c>
      <c r="F394" s="97"/>
      <c r="G394" s="96">
        <f t="shared" ref="G394:G405" si="18">round(E394*F394,2)</f>
        <v>0</v>
      </c>
      <c r="H394" s="19"/>
    </row>
    <row r="395">
      <c r="B395" s="57" t="s">
        <v>5116</v>
      </c>
      <c r="C395" s="58" t="s">
        <v>5117</v>
      </c>
      <c r="D395" s="59" t="s">
        <v>100</v>
      </c>
      <c r="E395" s="60">
        <v>35.0</v>
      </c>
      <c r="F395" s="97"/>
      <c r="G395" s="96">
        <f t="shared" si="18"/>
        <v>0</v>
      </c>
      <c r="H395" s="19"/>
    </row>
    <row r="396">
      <c r="B396" s="57" t="s">
        <v>5118</v>
      </c>
      <c r="C396" s="58" t="s">
        <v>5119</v>
      </c>
      <c r="D396" s="59" t="s">
        <v>100</v>
      </c>
      <c r="E396" s="60">
        <v>151.0</v>
      </c>
      <c r="F396" s="97"/>
      <c r="G396" s="96">
        <f t="shared" si="18"/>
        <v>0</v>
      </c>
      <c r="H396" s="19"/>
    </row>
    <row r="397">
      <c r="B397" s="57" t="s">
        <v>5120</v>
      </c>
      <c r="C397" s="58" t="s">
        <v>5121</v>
      </c>
      <c r="D397" s="59" t="s">
        <v>100</v>
      </c>
      <c r="E397" s="60">
        <v>40.0</v>
      </c>
      <c r="F397" s="97"/>
      <c r="G397" s="96">
        <f t="shared" si="18"/>
        <v>0</v>
      </c>
      <c r="H397" s="19"/>
    </row>
    <row r="398">
      <c r="B398" s="57" t="s">
        <v>5122</v>
      </c>
      <c r="C398" s="58" t="s">
        <v>5123</v>
      </c>
      <c r="D398" s="59" t="s">
        <v>100</v>
      </c>
      <c r="E398" s="60">
        <v>7.0</v>
      </c>
      <c r="F398" s="97"/>
      <c r="G398" s="96">
        <f t="shared" si="18"/>
        <v>0</v>
      </c>
      <c r="H398" s="19"/>
    </row>
    <row r="399">
      <c r="B399" s="57" t="s">
        <v>5124</v>
      </c>
      <c r="C399" s="58" t="s">
        <v>5125</v>
      </c>
      <c r="D399" s="59" t="s">
        <v>100</v>
      </c>
      <c r="E399" s="60">
        <v>92.0</v>
      </c>
      <c r="F399" s="97"/>
      <c r="G399" s="96">
        <f t="shared" si="18"/>
        <v>0</v>
      </c>
      <c r="H399" s="19"/>
    </row>
    <row r="400">
      <c r="B400" s="57" t="s">
        <v>5126</v>
      </c>
      <c r="C400" s="58" t="s">
        <v>5127</v>
      </c>
      <c r="D400" s="59" t="s">
        <v>100</v>
      </c>
      <c r="E400" s="60">
        <v>18.0</v>
      </c>
      <c r="F400" s="97"/>
      <c r="G400" s="96">
        <f t="shared" si="18"/>
        <v>0</v>
      </c>
      <c r="H400" s="19"/>
    </row>
    <row r="401">
      <c r="B401" s="57" t="s">
        <v>5128</v>
      </c>
      <c r="C401" s="58" t="s">
        <v>5129</v>
      </c>
      <c r="D401" s="59" t="s">
        <v>107</v>
      </c>
      <c r="E401" s="60">
        <v>296.0</v>
      </c>
      <c r="F401" s="97"/>
      <c r="G401" s="96">
        <f t="shared" si="18"/>
        <v>0</v>
      </c>
      <c r="H401" s="19"/>
    </row>
    <row r="402">
      <c r="B402" s="57" t="s">
        <v>5130</v>
      </c>
      <c r="C402" s="58" t="s">
        <v>5131</v>
      </c>
      <c r="D402" s="59" t="s">
        <v>107</v>
      </c>
      <c r="E402" s="60">
        <v>255.0</v>
      </c>
      <c r="F402" s="97"/>
      <c r="G402" s="96">
        <f t="shared" si="18"/>
        <v>0</v>
      </c>
      <c r="H402" s="19"/>
    </row>
    <row r="403">
      <c r="B403" s="57" t="s">
        <v>5132</v>
      </c>
      <c r="C403" s="58" t="s">
        <v>5133</v>
      </c>
      <c r="D403" s="59" t="s">
        <v>100</v>
      </c>
      <c r="E403" s="60">
        <v>218.0</v>
      </c>
      <c r="F403" s="97"/>
      <c r="G403" s="96">
        <f t="shared" si="18"/>
        <v>0</v>
      </c>
      <c r="H403" s="19"/>
    </row>
    <row r="404">
      <c r="B404" s="57" t="s">
        <v>5134</v>
      </c>
      <c r="C404" s="58" t="s">
        <v>5135</v>
      </c>
      <c r="D404" s="59" t="s">
        <v>107</v>
      </c>
      <c r="E404" s="60">
        <v>516.0</v>
      </c>
      <c r="F404" s="97"/>
      <c r="G404" s="96">
        <f t="shared" si="18"/>
        <v>0</v>
      </c>
      <c r="H404" s="19"/>
    </row>
    <row r="405">
      <c r="B405" s="57" t="s">
        <v>5136</v>
      </c>
      <c r="C405" s="58" t="s">
        <v>5137</v>
      </c>
      <c r="D405" s="59" t="s">
        <v>5138</v>
      </c>
      <c r="E405" s="60">
        <v>1.0</v>
      </c>
      <c r="F405" s="97"/>
      <c r="G405" s="96">
        <f t="shared" si="18"/>
        <v>0</v>
      </c>
      <c r="H405" s="19"/>
    </row>
    <row r="406">
      <c r="B406" s="46" t="s">
        <v>5139</v>
      </c>
      <c r="C406" s="47" t="s">
        <v>5140</v>
      </c>
      <c r="D406" s="48"/>
      <c r="E406" s="60"/>
      <c r="F406" s="96"/>
      <c r="G406" s="94">
        <f>G407</f>
        <v>0</v>
      </c>
      <c r="H406" s="19"/>
    </row>
    <row r="407">
      <c r="B407" s="57" t="s">
        <v>5141</v>
      </c>
      <c r="C407" s="58" t="s">
        <v>5142</v>
      </c>
      <c r="D407" s="59" t="s">
        <v>146</v>
      </c>
      <c r="E407" s="60">
        <v>1.0</v>
      </c>
      <c r="F407" s="97"/>
      <c r="G407" s="96">
        <f>round(E407*F407,2)</f>
        <v>0</v>
      </c>
      <c r="H407" s="19"/>
    </row>
    <row r="408">
      <c r="B408" s="40" t="s">
        <v>5143</v>
      </c>
      <c r="C408" s="41" t="s">
        <v>5144</v>
      </c>
      <c r="D408" s="42"/>
      <c r="E408" s="60"/>
      <c r="F408" s="96"/>
      <c r="G408" s="93">
        <f>G409+G441+G474+G499+G520+G527+G544</f>
        <v>0</v>
      </c>
      <c r="H408" s="19"/>
    </row>
    <row r="409">
      <c r="B409" s="46" t="s">
        <v>5145</v>
      </c>
      <c r="C409" s="47" t="s">
        <v>5146</v>
      </c>
      <c r="D409" s="48"/>
      <c r="E409" s="60"/>
      <c r="F409" s="96"/>
      <c r="G409" s="94">
        <f>SUM(G410:G440)</f>
        <v>0</v>
      </c>
      <c r="H409" s="19"/>
    </row>
    <row r="410">
      <c r="B410" s="57" t="s">
        <v>5147</v>
      </c>
      <c r="C410" s="58" t="s">
        <v>5148</v>
      </c>
      <c r="D410" s="59" t="s">
        <v>1615</v>
      </c>
      <c r="E410" s="60">
        <v>110.0</v>
      </c>
      <c r="F410" s="97"/>
      <c r="G410" s="96">
        <f t="shared" ref="G410:G440" si="19">round(E410*F410,2)</f>
        <v>0</v>
      </c>
      <c r="H410" s="19"/>
    </row>
    <row r="411">
      <c r="B411" s="57" t="s">
        <v>5149</v>
      </c>
      <c r="C411" s="58" t="s">
        <v>5150</v>
      </c>
      <c r="D411" s="59" t="s">
        <v>122</v>
      </c>
      <c r="E411" s="60">
        <v>893.45</v>
      </c>
      <c r="F411" s="97"/>
      <c r="G411" s="96">
        <f t="shared" si="19"/>
        <v>0</v>
      </c>
      <c r="H411" s="19"/>
    </row>
    <row r="412">
      <c r="B412" s="57" t="s">
        <v>5151</v>
      </c>
      <c r="C412" s="58" t="s">
        <v>5152</v>
      </c>
      <c r="D412" s="59" t="s">
        <v>122</v>
      </c>
      <c r="E412" s="60">
        <v>217.77</v>
      </c>
      <c r="F412" s="97"/>
      <c r="G412" s="96">
        <f t="shared" si="19"/>
        <v>0</v>
      </c>
      <c r="H412" s="19"/>
    </row>
    <row r="413">
      <c r="B413" s="57" t="s">
        <v>5153</v>
      </c>
      <c r="C413" s="58" t="s">
        <v>5154</v>
      </c>
      <c r="D413" s="59" t="s">
        <v>122</v>
      </c>
      <c r="E413" s="60">
        <v>215.9</v>
      </c>
      <c r="F413" s="97"/>
      <c r="G413" s="96">
        <f t="shared" si="19"/>
        <v>0</v>
      </c>
      <c r="H413" s="19"/>
    </row>
    <row r="414">
      <c r="B414" s="57" t="s">
        <v>5155</v>
      </c>
      <c r="C414" s="58" t="s">
        <v>5156</v>
      </c>
      <c r="D414" s="59" t="s">
        <v>122</v>
      </c>
      <c r="E414" s="60">
        <v>52.8</v>
      </c>
      <c r="F414" s="97"/>
      <c r="G414" s="96">
        <f t="shared" si="19"/>
        <v>0</v>
      </c>
      <c r="H414" s="19"/>
    </row>
    <row r="415">
      <c r="B415" s="57" t="s">
        <v>5157</v>
      </c>
      <c r="C415" s="58" t="s">
        <v>5158</v>
      </c>
      <c r="D415" s="59" t="s">
        <v>122</v>
      </c>
      <c r="E415" s="60">
        <v>55.47</v>
      </c>
      <c r="F415" s="97"/>
      <c r="G415" s="96">
        <f t="shared" si="19"/>
        <v>0</v>
      </c>
      <c r="H415" s="19"/>
    </row>
    <row r="416">
      <c r="B416" s="57" t="s">
        <v>5159</v>
      </c>
      <c r="C416" s="58" t="s">
        <v>5160</v>
      </c>
      <c r="D416" s="59" t="s">
        <v>107</v>
      </c>
      <c r="E416" s="60">
        <v>148.0</v>
      </c>
      <c r="F416" s="97"/>
      <c r="G416" s="96">
        <f t="shared" si="19"/>
        <v>0</v>
      </c>
      <c r="H416" s="19"/>
    </row>
    <row r="417">
      <c r="B417" s="57" t="s">
        <v>5161</v>
      </c>
      <c r="C417" s="58" t="s">
        <v>5162</v>
      </c>
      <c r="D417" s="59" t="s">
        <v>107</v>
      </c>
      <c r="E417" s="60">
        <v>39.0</v>
      </c>
      <c r="F417" s="97"/>
      <c r="G417" s="96">
        <f t="shared" si="19"/>
        <v>0</v>
      </c>
      <c r="H417" s="19"/>
    </row>
    <row r="418">
      <c r="B418" s="57" t="s">
        <v>5163</v>
      </c>
      <c r="C418" s="58" t="s">
        <v>5164</v>
      </c>
      <c r="D418" s="59" t="s">
        <v>107</v>
      </c>
      <c r="E418" s="60">
        <v>12.0</v>
      </c>
      <c r="F418" s="97"/>
      <c r="G418" s="96">
        <f t="shared" si="19"/>
        <v>0</v>
      </c>
      <c r="H418" s="19"/>
    </row>
    <row r="419">
      <c r="B419" s="57" t="s">
        <v>5165</v>
      </c>
      <c r="C419" s="58" t="s">
        <v>1826</v>
      </c>
      <c r="D419" s="59" t="s">
        <v>107</v>
      </c>
      <c r="E419" s="60">
        <v>1.0</v>
      </c>
      <c r="F419" s="97"/>
      <c r="G419" s="96">
        <f t="shared" si="19"/>
        <v>0</v>
      </c>
      <c r="H419" s="19"/>
    </row>
    <row r="420">
      <c r="B420" s="57" t="s">
        <v>5166</v>
      </c>
      <c r="C420" s="58" t="s">
        <v>1670</v>
      </c>
      <c r="D420" s="59" t="s">
        <v>107</v>
      </c>
      <c r="E420" s="60">
        <v>70.0</v>
      </c>
      <c r="F420" s="97"/>
      <c r="G420" s="96">
        <f t="shared" si="19"/>
        <v>0</v>
      </c>
      <c r="H420" s="19"/>
    </row>
    <row r="421">
      <c r="B421" s="57" t="s">
        <v>5167</v>
      </c>
      <c r="C421" s="58" t="s">
        <v>1672</v>
      </c>
      <c r="D421" s="59" t="s">
        <v>107</v>
      </c>
      <c r="E421" s="60">
        <v>18.0</v>
      </c>
      <c r="F421" s="97"/>
      <c r="G421" s="96">
        <f t="shared" si="19"/>
        <v>0</v>
      </c>
      <c r="H421" s="19"/>
    </row>
    <row r="422">
      <c r="B422" s="57" t="s">
        <v>5168</v>
      </c>
      <c r="C422" s="58" t="s">
        <v>1674</v>
      </c>
      <c r="D422" s="59" t="s">
        <v>107</v>
      </c>
      <c r="E422" s="60">
        <v>7.0</v>
      </c>
      <c r="F422" s="97"/>
      <c r="G422" s="96">
        <f t="shared" si="19"/>
        <v>0</v>
      </c>
      <c r="H422" s="19"/>
    </row>
    <row r="423">
      <c r="B423" s="57" t="s">
        <v>5169</v>
      </c>
      <c r="C423" s="58" t="s">
        <v>5170</v>
      </c>
      <c r="D423" s="59" t="s">
        <v>107</v>
      </c>
      <c r="E423" s="60">
        <v>1.0</v>
      </c>
      <c r="F423" s="97"/>
      <c r="G423" s="96">
        <f t="shared" si="19"/>
        <v>0</v>
      </c>
      <c r="H423" s="19"/>
    </row>
    <row r="424">
      <c r="B424" s="57" t="s">
        <v>5171</v>
      </c>
      <c r="C424" s="58" t="s">
        <v>1676</v>
      </c>
      <c r="D424" s="59" t="s">
        <v>107</v>
      </c>
      <c r="E424" s="60">
        <v>3.0</v>
      </c>
      <c r="F424" s="97"/>
      <c r="G424" s="96">
        <f t="shared" si="19"/>
        <v>0</v>
      </c>
      <c r="H424" s="19"/>
    </row>
    <row r="425">
      <c r="B425" s="57" t="s">
        <v>5172</v>
      </c>
      <c r="C425" s="58" t="s">
        <v>5173</v>
      </c>
      <c r="D425" s="59" t="s">
        <v>107</v>
      </c>
      <c r="E425" s="60">
        <v>26.0</v>
      </c>
      <c r="F425" s="97"/>
      <c r="G425" s="96">
        <f t="shared" si="19"/>
        <v>0</v>
      </c>
      <c r="H425" s="19"/>
    </row>
    <row r="426">
      <c r="B426" s="57" t="s">
        <v>5174</v>
      </c>
      <c r="C426" s="58" t="s">
        <v>1692</v>
      </c>
      <c r="D426" s="59" t="s">
        <v>107</v>
      </c>
      <c r="E426" s="60">
        <v>26.0</v>
      </c>
      <c r="F426" s="97"/>
      <c r="G426" s="96">
        <f t="shared" si="19"/>
        <v>0</v>
      </c>
      <c r="H426" s="19"/>
    </row>
    <row r="427">
      <c r="B427" s="57" t="s">
        <v>5175</v>
      </c>
      <c r="C427" s="58" t="s">
        <v>1704</v>
      </c>
      <c r="D427" s="59" t="s">
        <v>107</v>
      </c>
      <c r="E427" s="60">
        <v>2.0</v>
      </c>
      <c r="F427" s="97"/>
      <c r="G427" s="96">
        <f t="shared" si="19"/>
        <v>0</v>
      </c>
      <c r="H427" s="19"/>
    </row>
    <row r="428">
      <c r="B428" s="57" t="s">
        <v>5176</v>
      </c>
      <c r="C428" s="58" t="s">
        <v>1694</v>
      </c>
      <c r="D428" s="59" t="s">
        <v>107</v>
      </c>
      <c r="E428" s="60">
        <v>14.0</v>
      </c>
      <c r="F428" s="97"/>
      <c r="G428" s="96">
        <f t="shared" si="19"/>
        <v>0</v>
      </c>
      <c r="H428" s="19"/>
    </row>
    <row r="429">
      <c r="B429" s="57" t="s">
        <v>5177</v>
      </c>
      <c r="C429" s="58" t="s">
        <v>5178</v>
      </c>
      <c r="D429" s="59" t="s">
        <v>107</v>
      </c>
      <c r="E429" s="60">
        <v>12.0</v>
      </c>
      <c r="F429" s="97"/>
      <c r="G429" s="96">
        <f t="shared" si="19"/>
        <v>0</v>
      </c>
      <c r="H429" s="19"/>
    </row>
    <row r="430">
      <c r="B430" s="57" t="s">
        <v>5179</v>
      </c>
      <c r="C430" s="58" t="s">
        <v>1700</v>
      </c>
      <c r="D430" s="59" t="s">
        <v>107</v>
      </c>
      <c r="E430" s="60">
        <v>5.0</v>
      </c>
      <c r="F430" s="97"/>
      <c r="G430" s="96">
        <f t="shared" si="19"/>
        <v>0</v>
      </c>
      <c r="H430" s="19"/>
    </row>
    <row r="431">
      <c r="B431" s="57" t="s">
        <v>5180</v>
      </c>
      <c r="C431" s="58" t="s">
        <v>5181</v>
      </c>
      <c r="D431" s="59" t="s">
        <v>107</v>
      </c>
      <c r="E431" s="60">
        <v>2.0</v>
      </c>
      <c r="F431" s="97"/>
      <c r="G431" s="96">
        <f t="shared" si="19"/>
        <v>0</v>
      </c>
      <c r="H431" s="19"/>
    </row>
    <row r="432">
      <c r="B432" s="57" t="s">
        <v>5182</v>
      </c>
      <c r="C432" s="58" t="s">
        <v>5183</v>
      </c>
      <c r="D432" s="59" t="s">
        <v>107</v>
      </c>
      <c r="E432" s="60">
        <v>1.0</v>
      </c>
      <c r="F432" s="97"/>
      <c r="G432" s="96">
        <f t="shared" si="19"/>
        <v>0</v>
      </c>
      <c r="H432" s="19"/>
    </row>
    <row r="433">
      <c r="B433" s="57" t="s">
        <v>5184</v>
      </c>
      <c r="C433" s="58" t="s">
        <v>5185</v>
      </c>
      <c r="D433" s="59" t="s">
        <v>107</v>
      </c>
      <c r="E433" s="60">
        <v>1.0</v>
      </c>
      <c r="F433" s="97"/>
      <c r="G433" s="96">
        <f t="shared" si="19"/>
        <v>0</v>
      </c>
      <c r="H433" s="19"/>
    </row>
    <row r="434">
      <c r="B434" s="57" t="s">
        <v>5186</v>
      </c>
      <c r="C434" s="58" t="s">
        <v>5187</v>
      </c>
      <c r="D434" s="59" t="s">
        <v>100</v>
      </c>
      <c r="E434" s="60">
        <v>10.0</v>
      </c>
      <c r="F434" s="97"/>
      <c r="G434" s="96">
        <f t="shared" si="19"/>
        <v>0</v>
      </c>
      <c r="H434" s="19"/>
    </row>
    <row r="435">
      <c r="B435" s="57" t="s">
        <v>5188</v>
      </c>
      <c r="C435" s="58" t="s">
        <v>5189</v>
      </c>
      <c r="D435" s="59" t="s">
        <v>100</v>
      </c>
      <c r="E435" s="60">
        <v>2.0</v>
      </c>
      <c r="F435" s="97"/>
      <c r="G435" s="96">
        <f t="shared" si="19"/>
        <v>0</v>
      </c>
      <c r="H435" s="19"/>
    </row>
    <row r="436">
      <c r="B436" s="57" t="s">
        <v>5190</v>
      </c>
      <c r="C436" s="58" t="s">
        <v>5191</v>
      </c>
      <c r="D436" s="59" t="s">
        <v>100</v>
      </c>
      <c r="E436" s="60">
        <v>1.0</v>
      </c>
      <c r="F436" s="97"/>
      <c r="G436" s="96">
        <f t="shared" si="19"/>
        <v>0</v>
      </c>
      <c r="H436" s="19"/>
    </row>
    <row r="437">
      <c r="B437" s="57" t="s">
        <v>5192</v>
      </c>
      <c r="C437" s="58" t="s">
        <v>5193</v>
      </c>
      <c r="D437" s="59" t="s">
        <v>146</v>
      </c>
      <c r="E437" s="60">
        <v>1.0</v>
      </c>
      <c r="F437" s="97"/>
      <c r="G437" s="96">
        <f t="shared" si="19"/>
        <v>0</v>
      </c>
      <c r="H437" s="19"/>
    </row>
    <row r="438">
      <c r="B438" s="57" t="s">
        <v>5194</v>
      </c>
      <c r="C438" s="58" t="s">
        <v>5195</v>
      </c>
      <c r="D438" s="59" t="s">
        <v>122</v>
      </c>
      <c r="E438" s="60">
        <v>1006.8</v>
      </c>
      <c r="F438" s="97"/>
      <c r="G438" s="96">
        <f t="shared" si="19"/>
        <v>0</v>
      </c>
      <c r="H438" s="19"/>
    </row>
    <row r="439">
      <c r="B439" s="57" t="s">
        <v>5196</v>
      </c>
      <c r="C439" s="58" t="s">
        <v>5197</v>
      </c>
      <c r="D439" s="59" t="s">
        <v>122</v>
      </c>
      <c r="E439" s="60">
        <v>229.0</v>
      </c>
      <c r="F439" s="97"/>
      <c r="G439" s="96">
        <f t="shared" si="19"/>
        <v>0</v>
      </c>
      <c r="H439" s="19"/>
    </row>
    <row r="440">
      <c r="B440" s="57" t="s">
        <v>5198</v>
      </c>
      <c r="C440" s="58" t="s">
        <v>5199</v>
      </c>
      <c r="D440" s="59" t="s">
        <v>146</v>
      </c>
      <c r="E440" s="60">
        <v>1.0</v>
      </c>
      <c r="F440" s="97"/>
      <c r="G440" s="96">
        <f t="shared" si="19"/>
        <v>0</v>
      </c>
      <c r="H440" s="19"/>
    </row>
    <row r="441">
      <c r="B441" s="46" t="s">
        <v>5200</v>
      </c>
      <c r="C441" s="47" t="s">
        <v>5201</v>
      </c>
      <c r="D441" s="48"/>
      <c r="E441" s="60"/>
      <c r="F441" s="96"/>
      <c r="G441" s="94">
        <f>SUM(G442:G473)</f>
        <v>0</v>
      </c>
      <c r="H441" s="19"/>
    </row>
    <row r="442">
      <c r="B442" s="57" t="s">
        <v>5202</v>
      </c>
      <c r="C442" s="58" t="s">
        <v>5203</v>
      </c>
      <c r="D442" s="59" t="s">
        <v>1615</v>
      </c>
      <c r="E442" s="60">
        <v>110.0</v>
      </c>
      <c r="F442" s="97"/>
      <c r="G442" s="96">
        <f t="shared" ref="G442:G473" si="20">round(E442*F442,2)</f>
        <v>0</v>
      </c>
      <c r="H442" s="19"/>
    </row>
    <row r="443">
      <c r="B443" s="57" t="s">
        <v>5204</v>
      </c>
      <c r="C443" s="58" t="s">
        <v>5152</v>
      </c>
      <c r="D443" s="59" t="s">
        <v>122</v>
      </c>
      <c r="E443" s="60">
        <v>912.72</v>
      </c>
      <c r="F443" s="97"/>
      <c r="G443" s="96">
        <f t="shared" si="20"/>
        <v>0</v>
      </c>
      <c r="H443" s="19"/>
    </row>
    <row r="444">
      <c r="B444" s="57" t="s">
        <v>5205</v>
      </c>
      <c r="C444" s="58" t="s">
        <v>5154</v>
      </c>
      <c r="D444" s="59" t="s">
        <v>122</v>
      </c>
      <c r="E444" s="60">
        <v>192.3</v>
      </c>
      <c r="F444" s="97"/>
      <c r="G444" s="96">
        <f t="shared" si="20"/>
        <v>0</v>
      </c>
      <c r="H444" s="19"/>
    </row>
    <row r="445">
      <c r="B445" s="57" t="s">
        <v>5206</v>
      </c>
      <c r="C445" s="58" t="s">
        <v>5156</v>
      </c>
      <c r="D445" s="59" t="s">
        <v>122</v>
      </c>
      <c r="E445" s="60">
        <v>205.19</v>
      </c>
      <c r="F445" s="97"/>
      <c r="G445" s="96">
        <f t="shared" si="20"/>
        <v>0</v>
      </c>
      <c r="H445" s="19"/>
    </row>
    <row r="446">
      <c r="B446" s="57" t="s">
        <v>5207</v>
      </c>
      <c r="C446" s="58" t="s">
        <v>5158</v>
      </c>
      <c r="D446" s="59" t="s">
        <v>122</v>
      </c>
      <c r="E446" s="60">
        <v>36.18</v>
      </c>
      <c r="F446" s="97"/>
      <c r="G446" s="96">
        <f t="shared" si="20"/>
        <v>0</v>
      </c>
      <c r="H446" s="19"/>
    </row>
    <row r="447">
      <c r="B447" s="57" t="s">
        <v>5208</v>
      </c>
      <c r="C447" s="58" t="s">
        <v>5209</v>
      </c>
      <c r="D447" s="59" t="s">
        <v>122</v>
      </c>
      <c r="E447" s="60">
        <v>55.47</v>
      </c>
      <c r="F447" s="97"/>
      <c r="G447" s="96">
        <f t="shared" si="20"/>
        <v>0</v>
      </c>
      <c r="H447" s="19"/>
    </row>
    <row r="448">
      <c r="B448" s="57" t="s">
        <v>5210</v>
      </c>
      <c r="C448" s="58" t="s">
        <v>5162</v>
      </c>
      <c r="D448" s="59" t="s">
        <v>107</v>
      </c>
      <c r="E448" s="60">
        <v>148.0</v>
      </c>
      <c r="F448" s="97"/>
      <c r="G448" s="96">
        <f t="shared" si="20"/>
        <v>0</v>
      </c>
      <c r="H448" s="19"/>
    </row>
    <row r="449">
      <c r="B449" s="57" t="s">
        <v>5211</v>
      </c>
      <c r="C449" s="58" t="s">
        <v>1656</v>
      </c>
      <c r="D449" s="59" t="s">
        <v>107</v>
      </c>
      <c r="E449" s="60">
        <v>38.0</v>
      </c>
      <c r="F449" s="97"/>
      <c r="G449" s="96">
        <f t="shared" si="20"/>
        <v>0</v>
      </c>
      <c r="H449" s="19"/>
    </row>
    <row r="450">
      <c r="B450" s="57" t="s">
        <v>5212</v>
      </c>
      <c r="C450" s="58" t="s">
        <v>5213</v>
      </c>
      <c r="D450" s="59" t="s">
        <v>107</v>
      </c>
      <c r="E450" s="60">
        <v>9.0</v>
      </c>
      <c r="F450" s="97"/>
      <c r="G450" s="96">
        <f t="shared" si="20"/>
        <v>0</v>
      </c>
      <c r="H450" s="19"/>
    </row>
    <row r="451">
      <c r="B451" s="57" t="s">
        <v>5214</v>
      </c>
      <c r="C451" s="58" t="s">
        <v>1660</v>
      </c>
      <c r="D451" s="59" t="s">
        <v>107</v>
      </c>
      <c r="E451" s="60">
        <v>2.0</v>
      </c>
      <c r="F451" s="97"/>
      <c r="G451" s="96">
        <f t="shared" si="20"/>
        <v>0</v>
      </c>
      <c r="H451" s="19"/>
    </row>
    <row r="452">
      <c r="B452" s="57" t="s">
        <v>5215</v>
      </c>
      <c r="C452" s="58" t="s">
        <v>1662</v>
      </c>
      <c r="D452" s="59" t="s">
        <v>107</v>
      </c>
      <c r="E452" s="60">
        <v>1.0</v>
      </c>
      <c r="F452" s="97"/>
      <c r="G452" s="96">
        <f t="shared" si="20"/>
        <v>0</v>
      </c>
      <c r="H452" s="19"/>
    </row>
    <row r="453">
      <c r="B453" s="57" t="s">
        <v>5216</v>
      </c>
      <c r="C453" s="58" t="s">
        <v>1672</v>
      </c>
      <c r="D453" s="59" t="s">
        <v>107</v>
      </c>
      <c r="E453" s="60">
        <v>110.0</v>
      </c>
      <c r="F453" s="97"/>
      <c r="G453" s="96">
        <f t="shared" si="20"/>
        <v>0</v>
      </c>
      <c r="H453" s="19"/>
    </row>
    <row r="454">
      <c r="B454" s="57" t="s">
        <v>5217</v>
      </c>
      <c r="C454" s="58" t="s">
        <v>5218</v>
      </c>
      <c r="D454" s="59" t="s">
        <v>107</v>
      </c>
      <c r="E454" s="60">
        <v>21.0</v>
      </c>
      <c r="F454" s="97"/>
      <c r="G454" s="96">
        <f t="shared" si="20"/>
        <v>0</v>
      </c>
      <c r="H454" s="19"/>
    </row>
    <row r="455">
      <c r="B455" s="57" t="s">
        <v>5219</v>
      </c>
      <c r="C455" s="58" t="s">
        <v>1676</v>
      </c>
      <c r="D455" s="59" t="s">
        <v>107</v>
      </c>
      <c r="E455" s="60">
        <v>9.0</v>
      </c>
      <c r="F455" s="97"/>
      <c r="G455" s="96">
        <f t="shared" si="20"/>
        <v>0</v>
      </c>
      <c r="H455" s="19"/>
    </row>
    <row r="456">
      <c r="B456" s="57" t="s">
        <v>5220</v>
      </c>
      <c r="C456" s="58" t="s">
        <v>1678</v>
      </c>
      <c r="D456" s="59" t="s">
        <v>107</v>
      </c>
      <c r="E456" s="60">
        <v>2.0</v>
      </c>
      <c r="F456" s="97"/>
      <c r="G456" s="96">
        <f t="shared" si="20"/>
        <v>0</v>
      </c>
      <c r="H456" s="19"/>
    </row>
    <row r="457">
      <c r="B457" s="57" t="s">
        <v>5221</v>
      </c>
      <c r="C457" s="58" t="s">
        <v>1680</v>
      </c>
      <c r="D457" s="59" t="s">
        <v>107</v>
      </c>
      <c r="E457" s="60">
        <v>1.0</v>
      </c>
      <c r="F457" s="97"/>
      <c r="G457" s="96">
        <f t="shared" si="20"/>
        <v>0</v>
      </c>
      <c r="H457" s="19"/>
    </row>
    <row r="458">
      <c r="B458" s="57" t="s">
        <v>5222</v>
      </c>
      <c r="C458" s="58" t="s">
        <v>1692</v>
      </c>
      <c r="D458" s="59" t="s">
        <v>107</v>
      </c>
      <c r="E458" s="60">
        <v>26.0</v>
      </c>
      <c r="F458" s="97"/>
      <c r="G458" s="96">
        <f t="shared" si="20"/>
        <v>0</v>
      </c>
      <c r="H458" s="19"/>
    </row>
    <row r="459">
      <c r="B459" s="57" t="s">
        <v>5223</v>
      </c>
      <c r="C459" s="58" t="s">
        <v>1696</v>
      </c>
      <c r="D459" s="59" t="s">
        <v>107</v>
      </c>
      <c r="E459" s="60">
        <v>26.0</v>
      </c>
      <c r="F459" s="97"/>
      <c r="G459" s="96">
        <f t="shared" si="20"/>
        <v>0</v>
      </c>
      <c r="H459" s="19"/>
    </row>
    <row r="460">
      <c r="B460" s="57" t="s">
        <v>5224</v>
      </c>
      <c r="C460" s="58" t="s">
        <v>1698</v>
      </c>
      <c r="D460" s="59" t="s">
        <v>107</v>
      </c>
      <c r="E460" s="60">
        <v>2.0</v>
      </c>
      <c r="F460" s="97"/>
      <c r="G460" s="96">
        <f t="shared" si="20"/>
        <v>0</v>
      </c>
      <c r="H460" s="19"/>
    </row>
    <row r="461">
      <c r="B461" s="57" t="s">
        <v>5225</v>
      </c>
      <c r="C461" s="58" t="s">
        <v>5178</v>
      </c>
      <c r="D461" s="59" t="s">
        <v>107</v>
      </c>
      <c r="E461" s="60">
        <v>3.0</v>
      </c>
      <c r="F461" s="97"/>
      <c r="G461" s="96">
        <f t="shared" si="20"/>
        <v>0</v>
      </c>
      <c r="H461" s="19"/>
    </row>
    <row r="462">
      <c r="B462" s="57" t="s">
        <v>5226</v>
      </c>
      <c r="C462" s="58" t="s">
        <v>5227</v>
      </c>
      <c r="D462" s="59" t="s">
        <v>107</v>
      </c>
      <c r="E462" s="60">
        <v>2.0</v>
      </c>
      <c r="F462" s="97"/>
      <c r="G462" s="96">
        <f t="shared" si="20"/>
        <v>0</v>
      </c>
      <c r="H462" s="19"/>
    </row>
    <row r="463">
      <c r="B463" s="57" t="s">
        <v>5228</v>
      </c>
      <c r="C463" s="58" t="s">
        <v>1714</v>
      </c>
      <c r="D463" s="59" t="s">
        <v>107</v>
      </c>
      <c r="E463" s="60">
        <v>2.0</v>
      </c>
      <c r="F463" s="97"/>
      <c r="G463" s="96">
        <f t="shared" si="20"/>
        <v>0</v>
      </c>
      <c r="H463" s="19"/>
    </row>
    <row r="464">
      <c r="B464" s="57" t="s">
        <v>5229</v>
      </c>
      <c r="C464" s="58" t="s">
        <v>5230</v>
      </c>
      <c r="D464" s="59" t="s">
        <v>107</v>
      </c>
      <c r="E464" s="60">
        <v>2.0</v>
      </c>
      <c r="F464" s="97"/>
      <c r="G464" s="96">
        <f t="shared" si="20"/>
        <v>0</v>
      </c>
      <c r="H464" s="19"/>
    </row>
    <row r="465">
      <c r="B465" s="57" t="s">
        <v>5231</v>
      </c>
      <c r="C465" s="58" t="s">
        <v>5232</v>
      </c>
      <c r="D465" s="59" t="s">
        <v>107</v>
      </c>
      <c r="E465" s="60">
        <v>2.0</v>
      </c>
      <c r="F465" s="97"/>
      <c r="G465" s="96">
        <f t="shared" si="20"/>
        <v>0</v>
      </c>
      <c r="H465" s="19"/>
    </row>
    <row r="466">
      <c r="B466" s="57" t="s">
        <v>5233</v>
      </c>
      <c r="C466" s="58" t="s">
        <v>5234</v>
      </c>
      <c r="D466" s="59" t="s">
        <v>107</v>
      </c>
      <c r="E466" s="60">
        <v>1.0</v>
      </c>
      <c r="F466" s="97"/>
      <c r="G466" s="96">
        <f t="shared" si="20"/>
        <v>0</v>
      </c>
      <c r="H466" s="19"/>
    </row>
    <row r="467">
      <c r="B467" s="57" t="s">
        <v>5235</v>
      </c>
      <c r="C467" s="58" t="s">
        <v>5236</v>
      </c>
      <c r="D467" s="59" t="s">
        <v>100</v>
      </c>
      <c r="E467" s="60">
        <v>5.0</v>
      </c>
      <c r="F467" s="97"/>
      <c r="G467" s="96">
        <f t="shared" si="20"/>
        <v>0</v>
      </c>
      <c r="H467" s="19"/>
    </row>
    <row r="468">
      <c r="B468" s="57" t="s">
        <v>5237</v>
      </c>
      <c r="C468" s="58" t="s">
        <v>5189</v>
      </c>
      <c r="D468" s="59" t="s">
        <v>100</v>
      </c>
      <c r="E468" s="60">
        <v>2.0</v>
      </c>
      <c r="F468" s="97"/>
      <c r="G468" s="96">
        <f t="shared" si="20"/>
        <v>0</v>
      </c>
      <c r="H468" s="19"/>
    </row>
    <row r="469">
      <c r="B469" s="57" t="s">
        <v>5238</v>
      </c>
      <c r="C469" s="58" t="s">
        <v>5239</v>
      </c>
      <c r="D469" s="59" t="s">
        <v>100</v>
      </c>
      <c r="E469" s="60">
        <v>1.0</v>
      </c>
      <c r="F469" s="97"/>
      <c r="G469" s="96">
        <f t="shared" si="20"/>
        <v>0</v>
      </c>
      <c r="H469" s="19"/>
    </row>
    <row r="470">
      <c r="B470" s="57" t="s">
        <v>5240</v>
      </c>
      <c r="C470" s="58" t="s">
        <v>5241</v>
      </c>
      <c r="D470" s="59" t="s">
        <v>146</v>
      </c>
      <c r="E470" s="60">
        <v>1.0</v>
      </c>
      <c r="F470" s="97"/>
      <c r="G470" s="96">
        <f t="shared" si="20"/>
        <v>0</v>
      </c>
      <c r="H470" s="19"/>
    </row>
    <row r="471">
      <c r="B471" s="57" t="s">
        <v>5242</v>
      </c>
      <c r="C471" s="58" t="s">
        <v>5243</v>
      </c>
      <c r="D471" s="59" t="s">
        <v>122</v>
      </c>
      <c r="E471" s="60">
        <v>1401.86</v>
      </c>
      <c r="F471" s="97"/>
      <c r="G471" s="96">
        <f t="shared" si="20"/>
        <v>0</v>
      </c>
      <c r="H471" s="19"/>
    </row>
    <row r="472">
      <c r="B472" s="57" t="s">
        <v>5244</v>
      </c>
      <c r="C472" s="58" t="s">
        <v>5197</v>
      </c>
      <c r="D472" s="59" t="s">
        <v>122</v>
      </c>
      <c r="E472" s="60">
        <v>233.0</v>
      </c>
      <c r="F472" s="97"/>
      <c r="G472" s="96">
        <f t="shared" si="20"/>
        <v>0</v>
      </c>
      <c r="H472" s="19"/>
    </row>
    <row r="473">
      <c r="B473" s="57" t="s">
        <v>5245</v>
      </c>
      <c r="C473" s="58" t="s">
        <v>5246</v>
      </c>
      <c r="D473" s="59" t="s">
        <v>146</v>
      </c>
      <c r="E473" s="60">
        <v>1.0</v>
      </c>
      <c r="F473" s="97"/>
      <c r="G473" s="96">
        <f t="shared" si="20"/>
        <v>0</v>
      </c>
      <c r="H473" s="19"/>
    </row>
    <row r="474">
      <c r="B474" s="46" t="s">
        <v>5247</v>
      </c>
      <c r="C474" s="47" t="s">
        <v>5248</v>
      </c>
      <c r="D474" s="48"/>
      <c r="E474" s="60"/>
      <c r="F474" s="96"/>
      <c r="G474" s="94">
        <f>SUM(G475:G498)</f>
        <v>0</v>
      </c>
      <c r="H474" s="19"/>
    </row>
    <row r="475">
      <c r="B475" s="57" t="s">
        <v>5249</v>
      </c>
      <c r="C475" s="58" t="s">
        <v>5250</v>
      </c>
      <c r="D475" s="59" t="s">
        <v>1615</v>
      </c>
      <c r="E475" s="60">
        <v>25.0</v>
      </c>
      <c r="F475" s="97"/>
      <c r="G475" s="96">
        <f t="shared" ref="G475:G498" si="21">round(E475*F475,2)</f>
        <v>0</v>
      </c>
      <c r="H475" s="19"/>
    </row>
    <row r="476">
      <c r="B476" s="57" t="s">
        <v>5251</v>
      </c>
      <c r="C476" s="58" t="s">
        <v>5150</v>
      </c>
      <c r="D476" s="59" t="s">
        <v>122</v>
      </c>
      <c r="E476" s="60">
        <v>341.35</v>
      </c>
      <c r="F476" s="97"/>
      <c r="G476" s="96">
        <f t="shared" si="21"/>
        <v>0</v>
      </c>
      <c r="H476" s="19"/>
    </row>
    <row r="477">
      <c r="B477" s="57" t="s">
        <v>5252</v>
      </c>
      <c r="C477" s="58" t="s">
        <v>5152</v>
      </c>
      <c r="D477" s="59" t="s">
        <v>122</v>
      </c>
      <c r="E477" s="60">
        <v>181.83</v>
      </c>
      <c r="F477" s="97"/>
      <c r="G477" s="96">
        <f t="shared" si="21"/>
        <v>0</v>
      </c>
      <c r="H477" s="19"/>
    </row>
    <row r="478">
      <c r="B478" s="57" t="s">
        <v>5253</v>
      </c>
      <c r="C478" s="58" t="s">
        <v>5254</v>
      </c>
      <c r="D478" s="59" t="s">
        <v>122</v>
      </c>
      <c r="E478" s="60">
        <v>69.2</v>
      </c>
      <c r="F478" s="97"/>
      <c r="G478" s="96">
        <f t="shared" si="21"/>
        <v>0</v>
      </c>
      <c r="H478" s="19"/>
    </row>
    <row r="479">
      <c r="B479" s="57" t="s">
        <v>5255</v>
      </c>
      <c r="C479" s="58" t="s">
        <v>5160</v>
      </c>
      <c r="D479" s="59" t="s">
        <v>107</v>
      </c>
      <c r="E479" s="60">
        <v>32.0</v>
      </c>
      <c r="F479" s="97"/>
      <c r="G479" s="96">
        <f t="shared" si="21"/>
        <v>0</v>
      </c>
      <c r="H479" s="19"/>
    </row>
    <row r="480">
      <c r="B480" s="57" t="s">
        <v>5256</v>
      </c>
      <c r="C480" s="58" t="s">
        <v>5162</v>
      </c>
      <c r="D480" s="59" t="s">
        <v>107</v>
      </c>
      <c r="E480" s="60">
        <v>12.0</v>
      </c>
      <c r="F480" s="97"/>
      <c r="G480" s="96">
        <f t="shared" si="21"/>
        <v>0</v>
      </c>
      <c r="H480" s="19"/>
    </row>
    <row r="481">
      <c r="B481" s="57" t="s">
        <v>5257</v>
      </c>
      <c r="C481" s="58" t="s">
        <v>5164</v>
      </c>
      <c r="D481" s="59" t="s">
        <v>107</v>
      </c>
      <c r="E481" s="60">
        <v>7.0</v>
      </c>
      <c r="F481" s="97"/>
      <c r="G481" s="96">
        <f t="shared" si="21"/>
        <v>0</v>
      </c>
      <c r="H481" s="19"/>
    </row>
    <row r="482">
      <c r="B482" s="57" t="s">
        <v>5258</v>
      </c>
      <c r="C482" s="58" t="s">
        <v>1670</v>
      </c>
      <c r="D482" s="59" t="s">
        <v>107</v>
      </c>
      <c r="E482" s="60">
        <v>13.0</v>
      </c>
      <c r="F482" s="97"/>
      <c r="G482" s="96">
        <f t="shared" si="21"/>
        <v>0</v>
      </c>
      <c r="H482" s="19"/>
    </row>
    <row r="483">
      <c r="B483" s="57" t="s">
        <v>5259</v>
      </c>
      <c r="C483" s="58" t="s">
        <v>1672</v>
      </c>
      <c r="D483" s="59" t="s">
        <v>107</v>
      </c>
      <c r="E483" s="60">
        <v>3.0</v>
      </c>
      <c r="F483" s="97"/>
      <c r="G483" s="96">
        <f t="shared" si="21"/>
        <v>0</v>
      </c>
      <c r="H483" s="19"/>
    </row>
    <row r="484">
      <c r="B484" s="57" t="s">
        <v>5260</v>
      </c>
      <c r="C484" s="58" t="s">
        <v>5218</v>
      </c>
      <c r="D484" s="59" t="s">
        <v>107</v>
      </c>
      <c r="E484" s="60">
        <v>2.0</v>
      </c>
      <c r="F484" s="97"/>
      <c r="G484" s="96">
        <f t="shared" si="21"/>
        <v>0</v>
      </c>
      <c r="H484" s="19"/>
    </row>
    <row r="485">
      <c r="B485" s="57" t="s">
        <v>5261</v>
      </c>
      <c r="C485" s="58" t="s">
        <v>1688</v>
      </c>
      <c r="D485" s="59" t="s">
        <v>107</v>
      </c>
      <c r="E485" s="60">
        <v>12.0</v>
      </c>
      <c r="F485" s="97"/>
      <c r="G485" s="96">
        <f t="shared" si="21"/>
        <v>0</v>
      </c>
      <c r="H485" s="19"/>
    </row>
    <row r="486">
      <c r="B486" s="57" t="s">
        <v>5262</v>
      </c>
      <c r="C486" s="58" t="s">
        <v>1692</v>
      </c>
      <c r="D486" s="59" t="s">
        <v>107</v>
      </c>
      <c r="E486" s="60">
        <v>6.0</v>
      </c>
      <c r="F486" s="97"/>
      <c r="G486" s="96">
        <f t="shared" si="21"/>
        <v>0</v>
      </c>
      <c r="H486" s="19"/>
    </row>
    <row r="487">
      <c r="B487" s="57" t="s">
        <v>5263</v>
      </c>
      <c r="C487" s="58" t="s">
        <v>1690</v>
      </c>
      <c r="D487" s="59" t="s">
        <v>107</v>
      </c>
      <c r="E487" s="60">
        <v>3.0</v>
      </c>
      <c r="F487" s="97"/>
      <c r="G487" s="96">
        <f t="shared" si="21"/>
        <v>0</v>
      </c>
      <c r="H487" s="19"/>
    </row>
    <row r="488">
      <c r="B488" s="57" t="s">
        <v>5264</v>
      </c>
      <c r="C488" s="58" t="s">
        <v>5265</v>
      </c>
      <c r="D488" s="59" t="s">
        <v>107</v>
      </c>
      <c r="E488" s="60">
        <v>2.0</v>
      </c>
      <c r="F488" s="97"/>
      <c r="G488" s="96">
        <f t="shared" si="21"/>
        <v>0</v>
      </c>
      <c r="H488" s="19"/>
    </row>
    <row r="489">
      <c r="B489" s="57" t="s">
        <v>5266</v>
      </c>
      <c r="C489" s="58" t="s">
        <v>5267</v>
      </c>
      <c r="D489" s="59" t="s">
        <v>107</v>
      </c>
      <c r="E489" s="60">
        <v>2.0</v>
      </c>
      <c r="F489" s="97"/>
      <c r="G489" s="96">
        <f t="shared" si="21"/>
        <v>0</v>
      </c>
      <c r="H489" s="19"/>
    </row>
    <row r="490">
      <c r="B490" s="57" t="s">
        <v>5268</v>
      </c>
      <c r="C490" s="58" t="s">
        <v>5269</v>
      </c>
      <c r="D490" s="59" t="s">
        <v>107</v>
      </c>
      <c r="E490" s="60">
        <v>2.0</v>
      </c>
      <c r="F490" s="97"/>
      <c r="G490" s="96">
        <f t="shared" si="21"/>
        <v>0</v>
      </c>
      <c r="H490" s="19"/>
    </row>
    <row r="491">
      <c r="B491" s="57" t="s">
        <v>5270</v>
      </c>
      <c r="C491" s="58" t="s">
        <v>5187</v>
      </c>
      <c r="D491" s="59" t="s">
        <v>100</v>
      </c>
      <c r="E491" s="60">
        <v>5.0</v>
      </c>
      <c r="F491" s="97"/>
      <c r="G491" s="96">
        <f t="shared" si="21"/>
        <v>0</v>
      </c>
      <c r="H491" s="19"/>
    </row>
    <row r="492">
      <c r="B492" s="57" t="s">
        <v>5271</v>
      </c>
      <c r="C492" s="58" t="s">
        <v>5236</v>
      </c>
      <c r="D492" s="59" t="s">
        <v>100</v>
      </c>
      <c r="E492" s="60">
        <v>1.0</v>
      </c>
      <c r="F492" s="97"/>
      <c r="G492" s="96">
        <f t="shared" si="21"/>
        <v>0</v>
      </c>
      <c r="H492" s="19"/>
    </row>
    <row r="493">
      <c r="B493" s="57" t="s">
        <v>5272</v>
      </c>
      <c r="C493" s="58" t="s">
        <v>5189</v>
      </c>
      <c r="D493" s="59" t="s">
        <v>100</v>
      </c>
      <c r="E493" s="60">
        <v>1.0</v>
      </c>
      <c r="F493" s="97"/>
      <c r="G493" s="96">
        <f t="shared" si="21"/>
        <v>0</v>
      </c>
      <c r="H493" s="19"/>
    </row>
    <row r="494">
      <c r="B494" s="57" t="s">
        <v>5273</v>
      </c>
      <c r="C494" s="58" t="s">
        <v>5274</v>
      </c>
      <c r="D494" s="59" t="s">
        <v>100</v>
      </c>
      <c r="E494" s="60">
        <v>1.0</v>
      </c>
      <c r="F494" s="97"/>
      <c r="G494" s="96">
        <f t="shared" si="21"/>
        <v>0</v>
      </c>
      <c r="H494" s="19"/>
    </row>
    <row r="495">
      <c r="B495" s="57" t="s">
        <v>5275</v>
      </c>
      <c r="C495" s="58" t="s">
        <v>5276</v>
      </c>
      <c r="D495" s="59" t="s">
        <v>146</v>
      </c>
      <c r="E495" s="60">
        <v>1.0</v>
      </c>
      <c r="F495" s="97"/>
      <c r="G495" s="96">
        <f t="shared" si="21"/>
        <v>0</v>
      </c>
      <c r="H495" s="19"/>
    </row>
    <row r="496">
      <c r="B496" s="57" t="s">
        <v>5277</v>
      </c>
      <c r="C496" s="58" t="s">
        <v>5278</v>
      </c>
      <c r="D496" s="59" t="s">
        <v>122</v>
      </c>
      <c r="E496" s="60">
        <v>657.85</v>
      </c>
      <c r="F496" s="97"/>
      <c r="G496" s="96">
        <f t="shared" si="21"/>
        <v>0</v>
      </c>
      <c r="H496" s="19"/>
    </row>
    <row r="497">
      <c r="B497" s="57" t="s">
        <v>5279</v>
      </c>
      <c r="C497" s="58" t="s">
        <v>5197</v>
      </c>
      <c r="D497" s="59" t="s">
        <v>122</v>
      </c>
      <c r="E497" s="60">
        <v>165.0</v>
      </c>
      <c r="F497" s="97"/>
      <c r="G497" s="96">
        <f t="shared" si="21"/>
        <v>0</v>
      </c>
      <c r="H497" s="19"/>
    </row>
    <row r="498">
      <c r="B498" s="57" t="s">
        <v>5280</v>
      </c>
      <c r="C498" s="58" t="s">
        <v>5281</v>
      </c>
      <c r="D498" s="59" t="s">
        <v>146</v>
      </c>
      <c r="E498" s="60">
        <v>1.0</v>
      </c>
      <c r="F498" s="97"/>
      <c r="G498" s="96">
        <f t="shared" si="21"/>
        <v>0</v>
      </c>
      <c r="H498" s="19"/>
    </row>
    <row r="499">
      <c r="B499" s="46" t="s">
        <v>5282</v>
      </c>
      <c r="C499" s="47" t="s">
        <v>5283</v>
      </c>
      <c r="D499" s="48"/>
      <c r="E499" s="60"/>
      <c r="F499" s="96"/>
      <c r="G499" s="94">
        <f>SUM(G500:G519)</f>
        <v>0</v>
      </c>
      <c r="H499" s="19"/>
    </row>
    <row r="500">
      <c r="B500" s="57" t="s">
        <v>5284</v>
      </c>
      <c r="C500" s="58" t="s">
        <v>5285</v>
      </c>
      <c r="D500" s="59" t="s">
        <v>1615</v>
      </c>
      <c r="E500" s="60">
        <v>6.0</v>
      </c>
      <c r="F500" s="97"/>
      <c r="G500" s="96">
        <f t="shared" ref="G500:G519" si="22">round(E500*F500,2)</f>
        <v>0</v>
      </c>
      <c r="H500" s="19"/>
    </row>
    <row r="501">
      <c r="B501" s="57" t="s">
        <v>5286</v>
      </c>
      <c r="C501" s="58" t="s">
        <v>5150</v>
      </c>
      <c r="D501" s="59" t="s">
        <v>122</v>
      </c>
      <c r="E501" s="60">
        <v>106.69</v>
      </c>
      <c r="F501" s="97"/>
      <c r="G501" s="96">
        <f t="shared" si="22"/>
        <v>0</v>
      </c>
      <c r="H501" s="19"/>
    </row>
    <row r="502">
      <c r="B502" s="57" t="s">
        <v>5287</v>
      </c>
      <c r="C502" s="58" t="s">
        <v>5152</v>
      </c>
      <c r="D502" s="59" t="s">
        <v>122</v>
      </c>
      <c r="E502" s="60">
        <v>126.6</v>
      </c>
      <c r="F502" s="97"/>
      <c r="G502" s="96">
        <f t="shared" si="22"/>
        <v>0</v>
      </c>
      <c r="H502" s="19"/>
    </row>
    <row r="503">
      <c r="B503" s="57" t="s">
        <v>5288</v>
      </c>
      <c r="C503" s="58" t="s">
        <v>5254</v>
      </c>
      <c r="D503" s="59" t="s">
        <v>122</v>
      </c>
      <c r="E503" s="60">
        <v>56.57</v>
      </c>
      <c r="F503" s="97"/>
      <c r="G503" s="96">
        <f t="shared" si="22"/>
        <v>0</v>
      </c>
      <c r="H503" s="19"/>
    </row>
    <row r="504">
      <c r="B504" s="57" t="s">
        <v>5289</v>
      </c>
      <c r="C504" s="58" t="s">
        <v>1652</v>
      </c>
      <c r="D504" s="59" t="s">
        <v>107</v>
      </c>
      <c r="E504" s="60">
        <v>14.0</v>
      </c>
      <c r="F504" s="97"/>
      <c r="G504" s="96">
        <f t="shared" si="22"/>
        <v>0</v>
      </c>
      <c r="H504" s="19"/>
    </row>
    <row r="505">
      <c r="B505" s="57" t="s">
        <v>5290</v>
      </c>
      <c r="C505" s="58" t="s">
        <v>1654</v>
      </c>
      <c r="D505" s="59" t="s">
        <v>107</v>
      </c>
      <c r="E505" s="60">
        <v>8.0</v>
      </c>
      <c r="F505" s="97"/>
      <c r="G505" s="96">
        <f t="shared" si="22"/>
        <v>0</v>
      </c>
      <c r="H505" s="19"/>
    </row>
    <row r="506">
      <c r="B506" s="57" t="s">
        <v>5291</v>
      </c>
      <c r="C506" s="58" t="s">
        <v>5164</v>
      </c>
      <c r="D506" s="59" t="s">
        <v>107</v>
      </c>
      <c r="E506" s="60">
        <v>4.0</v>
      </c>
      <c r="F506" s="97"/>
      <c r="G506" s="96">
        <f t="shared" si="22"/>
        <v>0</v>
      </c>
      <c r="H506" s="19"/>
    </row>
    <row r="507">
      <c r="B507" s="57" t="s">
        <v>5292</v>
      </c>
      <c r="C507" s="58" t="s">
        <v>1670</v>
      </c>
      <c r="D507" s="59" t="s">
        <v>107</v>
      </c>
      <c r="E507" s="60">
        <v>7.0</v>
      </c>
      <c r="F507" s="97"/>
      <c r="G507" s="96">
        <f t="shared" si="22"/>
        <v>0</v>
      </c>
      <c r="H507" s="19"/>
    </row>
    <row r="508">
      <c r="B508" s="57" t="s">
        <v>5293</v>
      </c>
      <c r="C508" s="58" t="s">
        <v>1672</v>
      </c>
      <c r="D508" s="59" t="s">
        <v>107</v>
      </c>
      <c r="E508" s="60">
        <v>6.0</v>
      </c>
      <c r="F508" s="97"/>
      <c r="G508" s="96">
        <f t="shared" si="22"/>
        <v>0</v>
      </c>
      <c r="H508" s="19"/>
    </row>
    <row r="509">
      <c r="B509" s="57" t="s">
        <v>5294</v>
      </c>
      <c r="C509" s="58" t="s">
        <v>5218</v>
      </c>
      <c r="D509" s="59" t="s">
        <v>107</v>
      </c>
      <c r="E509" s="60">
        <v>3.0</v>
      </c>
      <c r="F509" s="97"/>
      <c r="G509" s="96">
        <f t="shared" si="22"/>
        <v>0</v>
      </c>
      <c r="H509" s="19"/>
    </row>
    <row r="510">
      <c r="B510" s="57" t="s">
        <v>5295</v>
      </c>
      <c r="C510" s="58" t="s">
        <v>1688</v>
      </c>
      <c r="D510" s="59" t="s">
        <v>107</v>
      </c>
      <c r="E510" s="60">
        <v>2.0</v>
      </c>
      <c r="F510" s="97"/>
      <c r="G510" s="96">
        <f t="shared" si="22"/>
        <v>0</v>
      </c>
      <c r="H510" s="19"/>
    </row>
    <row r="511">
      <c r="B511" s="57" t="s">
        <v>5296</v>
      </c>
      <c r="C511" s="58" t="s">
        <v>5265</v>
      </c>
      <c r="D511" s="59" t="s">
        <v>107</v>
      </c>
      <c r="E511" s="60">
        <v>1.0</v>
      </c>
      <c r="F511" s="97"/>
      <c r="G511" s="96">
        <f t="shared" si="22"/>
        <v>0</v>
      </c>
      <c r="H511" s="19"/>
    </row>
    <row r="512">
      <c r="B512" s="57" t="s">
        <v>5297</v>
      </c>
      <c r="C512" s="58" t="s">
        <v>5267</v>
      </c>
      <c r="D512" s="59" t="s">
        <v>107</v>
      </c>
      <c r="E512" s="60">
        <v>1.0</v>
      </c>
      <c r="F512" s="97"/>
      <c r="G512" s="96">
        <f t="shared" si="22"/>
        <v>0</v>
      </c>
      <c r="H512" s="19"/>
    </row>
    <row r="513">
      <c r="B513" s="57" t="s">
        <v>5298</v>
      </c>
      <c r="C513" s="58" t="s">
        <v>5269</v>
      </c>
      <c r="D513" s="59" t="s">
        <v>107</v>
      </c>
      <c r="E513" s="60">
        <v>2.0</v>
      </c>
      <c r="F513" s="97"/>
      <c r="G513" s="96">
        <f t="shared" si="22"/>
        <v>0</v>
      </c>
      <c r="H513" s="19"/>
    </row>
    <row r="514">
      <c r="B514" s="57" t="s">
        <v>5299</v>
      </c>
      <c r="C514" s="58" t="s">
        <v>5187</v>
      </c>
      <c r="D514" s="59" t="s">
        <v>100</v>
      </c>
      <c r="E514" s="60">
        <v>5.0</v>
      </c>
      <c r="F514" s="97"/>
      <c r="G514" s="96">
        <f t="shared" si="22"/>
        <v>0</v>
      </c>
      <c r="H514" s="19"/>
    </row>
    <row r="515">
      <c r="B515" s="57" t="s">
        <v>5300</v>
      </c>
      <c r="C515" s="58" t="s">
        <v>5301</v>
      </c>
      <c r="D515" s="59" t="s">
        <v>100</v>
      </c>
      <c r="E515" s="60">
        <v>1.0</v>
      </c>
      <c r="F515" s="97"/>
      <c r="G515" s="96">
        <f t="shared" si="22"/>
        <v>0</v>
      </c>
      <c r="H515" s="19"/>
    </row>
    <row r="516">
      <c r="B516" s="57" t="s">
        <v>5302</v>
      </c>
      <c r="C516" s="58" t="s">
        <v>5303</v>
      </c>
      <c r="D516" s="59" t="s">
        <v>100</v>
      </c>
      <c r="E516" s="60">
        <v>1.0</v>
      </c>
      <c r="F516" s="97"/>
      <c r="G516" s="96">
        <f t="shared" si="22"/>
        <v>0</v>
      </c>
      <c r="H516" s="19"/>
    </row>
    <row r="517">
      <c r="B517" s="57" t="s">
        <v>5304</v>
      </c>
      <c r="C517" s="58" t="s">
        <v>5305</v>
      </c>
      <c r="D517" s="59" t="s">
        <v>122</v>
      </c>
      <c r="E517" s="60">
        <v>289.88</v>
      </c>
      <c r="F517" s="97"/>
      <c r="G517" s="96">
        <f t="shared" si="22"/>
        <v>0</v>
      </c>
      <c r="H517" s="19"/>
    </row>
    <row r="518">
      <c r="B518" s="57" t="s">
        <v>5306</v>
      </c>
      <c r="C518" s="58" t="s">
        <v>5197</v>
      </c>
      <c r="D518" s="59" t="s">
        <v>122</v>
      </c>
      <c r="E518" s="60">
        <v>39.0</v>
      </c>
      <c r="F518" s="97"/>
      <c r="G518" s="96">
        <f t="shared" si="22"/>
        <v>0</v>
      </c>
      <c r="H518" s="19"/>
    </row>
    <row r="519">
      <c r="B519" s="57" t="s">
        <v>5307</v>
      </c>
      <c r="C519" s="58" t="s">
        <v>5308</v>
      </c>
      <c r="D519" s="59" t="s">
        <v>146</v>
      </c>
      <c r="E519" s="60">
        <v>1.0</v>
      </c>
      <c r="F519" s="97"/>
      <c r="G519" s="96">
        <f t="shared" si="22"/>
        <v>0</v>
      </c>
      <c r="H519" s="19"/>
    </row>
    <row r="520">
      <c r="B520" s="46" t="s">
        <v>5309</v>
      </c>
      <c r="C520" s="47" t="s">
        <v>5310</v>
      </c>
      <c r="D520" s="48"/>
      <c r="E520" s="60"/>
      <c r="F520" s="96"/>
      <c r="G520" s="94">
        <f>SUM(G521:G526)</f>
        <v>0</v>
      </c>
      <c r="H520" s="19"/>
    </row>
    <row r="521">
      <c r="B521" s="57" t="s">
        <v>5311</v>
      </c>
      <c r="C521" s="58" t="s">
        <v>5312</v>
      </c>
      <c r="D521" s="59" t="s">
        <v>1615</v>
      </c>
      <c r="E521" s="60">
        <v>4.0</v>
      </c>
      <c r="F521" s="97"/>
      <c r="G521" s="96">
        <f t="shared" ref="G521:G526" si="23">round(E521*F521,2)</f>
        <v>0</v>
      </c>
      <c r="H521" s="19"/>
    </row>
    <row r="522">
      <c r="B522" s="57" t="s">
        <v>5313</v>
      </c>
      <c r="C522" s="58" t="s">
        <v>5152</v>
      </c>
      <c r="D522" s="59" t="s">
        <v>122</v>
      </c>
      <c r="E522" s="60">
        <v>22.8</v>
      </c>
      <c r="F522" s="97"/>
      <c r="G522" s="96">
        <f t="shared" si="23"/>
        <v>0</v>
      </c>
      <c r="H522" s="19"/>
    </row>
    <row r="523">
      <c r="B523" s="57" t="s">
        <v>5314</v>
      </c>
      <c r="C523" s="58" t="s">
        <v>5162</v>
      </c>
      <c r="D523" s="59" t="s">
        <v>107</v>
      </c>
      <c r="E523" s="60">
        <v>7.0</v>
      </c>
      <c r="F523" s="97"/>
      <c r="G523" s="96">
        <f t="shared" si="23"/>
        <v>0</v>
      </c>
      <c r="H523" s="19"/>
    </row>
    <row r="524">
      <c r="B524" s="57" t="s">
        <v>5315</v>
      </c>
      <c r="C524" s="58" t="s">
        <v>5305</v>
      </c>
      <c r="D524" s="59" t="s">
        <v>122</v>
      </c>
      <c r="E524" s="60">
        <v>22.8</v>
      </c>
      <c r="F524" s="97"/>
      <c r="G524" s="96">
        <f t="shared" si="23"/>
        <v>0</v>
      </c>
      <c r="H524" s="19"/>
    </row>
    <row r="525">
      <c r="B525" s="57" t="s">
        <v>5316</v>
      </c>
      <c r="C525" s="58" t="s">
        <v>5197</v>
      </c>
      <c r="D525" s="59" t="s">
        <v>122</v>
      </c>
      <c r="E525" s="60">
        <v>5.0</v>
      </c>
      <c r="F525" s="97"/>
      <c r="G525" s="96">
        <f t="shared" si="23"/>
        <v>0</v>
      </c>
      <c r="H525" s="19"/>
    </row>
    <row r="526">
      <c r="B526" s="57" t="s">
        <v>5317</v>
      </c>
      <c r="C526" s="58" t="s">
        <v>5318</v>
      </c>
      <c r="D526" s="59" t="s">
        <v>146</v>
      </c>
      <c r="E526" s="60">
        <v>1.0</v>
      </c>
      <c r="F526" s="97"/>
      <c r="G526" s="96">
        <f t="shared" si="23"/>
        <v>0</v>
      </c>
      <c r="H526" s="19"/>
    </row>
    <row r="527">
      <c r="B527" s="46" t="s">
        <v>5319</v>
      </c>
      <c r="C527" s="47" t="s">
        <v>5320</v>
      </c>
      <c r="D527" s="48"/>
      <c r="E527" s="60"/>
      <c r="F527" s="96"/>
      <c r="G527" s="94">
        <f>SUM(G528:G543)</f>
        <v>0</v>
      </c>
      <c r="H527" s="19"/>
    </row>
    <row r="528">
      <c r="B528" s="57" t="s">
        <v>5321</v>
      </c>
      <c r="C528" s="58" t="s">
        <v>5322</v>
      </c>
      <c r="D528" s="59" t="s">
        <v>1615</v>
      </c>
      <c r="E528" s="60">
        <v>2.0</v>
      </c>
      <c r="F528" s="97"/>
      <c r="G528" s="96">
        <f t="shared" ref="G528:G543" si="24">round(E528*F528,2)</f>
        <v>0</v>
      </c>
      <c r="H528" s="19"/>
    </row>
    <row r="529">
      <c r="B529" s="57" t="s">
        <v>5323</v>
      </c>
      <c r="C529" s="58" t="s">
        <v>5150</v>
      </c>
      <c r="D529" s="59" t="s">
        <v>122</v>
      </c>
      <c r="E529" s="60">
        <v>55.32</v>
      </c>
      <c r="F529" s="97"/>
      <c r="G529" s="96">
        <f t="shared" si="24"/>
        <v>0</v>
      </c>
      <c r="H529" s="19"/>
    </row>
    <row r="530">
      <c r="B530" s="57" t="s">
        <v>5324</v>
      </c>
      <c r="C530" s="58" t="s">
        <v>5152</v>
      </c>
      <c r="D530" s="59" t="s">
        <v>122</v>
      </c>
      <c r="E530" s="60">
        <v>122.8</v>
      </c>
      <c r="F530" s="97"/>
      <c r="G530" s="96">
        <f t="shared" si="24"/>
        <v>0</v>
      </c>
      <c r="H530" s="19"/>
    </row>
    <row r="531">
      <c r="B531" s="57" t="s">
        <v>5325</v>
      </c>
      <c r="C531" s="58" t="s">
        <v>5160</v>
      </c>
      <c r="D531" s="59" t="s">
        <v>107</v>
      </c>
      <c r="E531" s="60">
        <v>9.0</v>
      </c>
      <c r="F531" s="97"/>
      <c r="G531" s="96">
        <f t="shared" si="24"/>
        <v>0</v>
      </c>
      <c r="H531" s="19"/>
    </row>
    <row r="532">
      <c r="B532" s="57" t="s">
        <v>5326</v>
      </c>
      <c r="C532" s="58" t="s">
        <v>1654</v>
      </c>
      <c r="D532" s="59" t="s">
        <v>107</v>
      </c>
      <c r="E532" s="60">
        <v>5.0</v>
      </c>
      <c r="F532" s="97"/>
      <c r="G532" s="96">
        <f t="shared" si="24"/>
        <v>0</v>
      </c>
      <c r="H532" s="19"/>
    </row>
    <row r="533">
      <c r="B533" s="57" t="s">
        <v>5327</v>
      </c>
      <c r="C533" s="58" t="s">
        <v>1672</v>
      </c>
      <c r="D533" s="59" t="s">
        <v>107</v>
      </c>
      <c r="E533" s="60">
        <v>1.0</v>
      </c>
      <c r="F533" s="97"/>
      <c r="G533" s="96">
        <f t="shared" si="24"/>
        <v>0</v>
      </c>
      <c r="H533" s="19"/>
    </row>
    <row r="534">
      <c r="B534" s="57" t="s">
        <v>5328</v>
      </c>
      <c r="C534" s="58" t="s">
        <v>1688</v>
      </c>
      <c r="D534" s="59" t="s">
        <v>107</v>
      </c>
      <c r="E534" s="60">
        <v>2.0</v>
      </c>
      <c r="F534" s="97"/>
      <c r="G534" s="96">
        <f t="shared" si="24"/>
        <v>0</v>
      </c>
      <c r="H534" s="19"/>
    </row>
    <row r="535">
      <c r="B535" s="57" t="s">
        <v>5329</v>
      </c>
      <c r="C535" s="58" t="s">
        <v>5265</v>
      </c>
      <c r="D535" s="59" t="s">
        <v>107</v>
      </c>
      <c r="E535" s="60">
        <v>1.0</v>
      </c>
      <c r="F535" s="97"/>
      <c r="G535" s="96">
        <f t="shared" si="24"/>
        <v>0</v>
      </c>
      <c r="H535" s="19"/>
    </row>
    <row r="536">
      <c r="B536" s="57" t="s">
        <v>5330</v>
      </c>
      <c r="C536" s="58" t="s">
        <v>5267</v>
      </c>
      <c r="D536" s="59" t="s">
        <v>107</v>
      </c>
      <c r="E536" s="60">
        <v>1.0</v>
      </c>
      <c r="F536" s="97"/>
      <c r="G536" s="96">
        <f t="shared" si="24"/>
        <v>0</v>
      </c>
      <c r="H536" s="19"/>
    </row>
    <row r="537">
      <c r="B537" s="57" t="s">
        <v>5331</v>
      </c>
      <c r="C537" s="58" t="s">
        <v>5187</v>
      </c>
      <c r="D537" s="59" t="s">
        <v>100</v>
      </c>
      <c r="E537" s="60">
        <v>2.0</v>
      </c>
      <c r="F537" s="97"/>
      <c r="G537" s="96">
        <f t="shared" si="24"/>
        <v>0</v>
      </c>
      <c r="H537" s="19"/>
    </row>
    <row r="538">
      <c r="B538" s="57" t="s">
        <v>5332</v>
      </c>
      <c r="C538" s="58" t="s">
        <v>5236</v>
      </c>
      <c r="D538" s="59" t="s">
        <v>100</v>
      </c>
      <c r="E538" s="60">
        <v>1.0</v>
      </c>
      <c r="F538" s="97"/>
      <c r="G538" s="96">
        <f t="shared" si="24"/>
        <v>0</v>
      </c>
      <c r="H538" s="19"/>
    </row>
    <row r="539">
      <c r="B539" s="57" t="s">
        <v>5333</v>
      </c>
      <c r="C539" s="58" t="s">
        <v>5334</v>
      </c>
      <c r="D539" s="59" t="s">
        <v>100</v>
      </c>
      <c r="E539" s="60">
        <v>1.0</v>
      </c>
      <c r="F539" s="97"/>
      <c r="G539" s="96">
        <f t="shared" si="24"/>
        <v>0</v>
      </c>
      <c r="H539" s="19"/>
    </row>
    <row r="540">
      <c r="B540" s="57" t="s">
        <v>5335</v>
      </c>
      <c r="C540" s="58" t="s">
        <v>5336</v>
      </c>
      <c r="D540" s="59" t="s">
        <v>100</v>
      </c>
      <c r="E540" s="60">
        <v>1.0</v>
      </c>
      <c r="F540" s="97"/>
      <c r="G540" s="96">
        <f t="shared" si="24"/>
        <v>0</v>
      </c>
      <c r="H540" s="19"/>
    </row>
    <row r="541">
      <c r="B541" s="57" t="s">
        <v>5337</v>
      </c>
      <c r="C541" s="58" t="s">
        <v>5338</v>
      </c>
      <c r="D541" s="59" t="s">
        <v>122</v>
      </c>
      <c r="E541" s="60">
        <v>178.12</v>
      </c>
      <c r="F541" s="97"/>
      <c r="G541" s="96">
        <f t="shared" si="24"/>
        <v>0</v>
      </c>
      <c r="H541" s="19"/>
    </row>
    <row r="542">
      <c r="B542" s="57" t="s">
        <v>5339</v>
      </c>
      <c r="C542" s="58" t="s">
        <v>5197</v>
      </c>
      <c r="D542" s="59" t="s">
        <v>122</v>
      </c>
      <c r="E542" s="60">
        <v>30.0</v>
      </c>
      <c r="F542" s="97"/>
      <c r="G542" s="96">
        <f t="shared" si="24"/>
        <v>0</v>
      </c>
      <c r="H542" s="19"/>
    </row>
    <row r="543">
      <c r="B543" s="57" t="s">
        <v>5340</v>
      </c>
      <c r="C543" s="58" t="s">
        <v>5341</v>
      </c>
      <c r="D543" s="59" t="s">
        <v>146</v>
      </c>
      <c r="E543" s="60">
        <v>1.0</v>
      </c>
      <c r="F543" s="97"/>
      <c r="G543" s="96">
        <f t="shared" si="24"/>
        <v>0</v>
      </c>
      <c r="H543" s="19"/>
    </row>
    <row r="544">
      <c r="B544" s="46" t="s">
        <v>5342</v>
      </c>
      <c r="C544" s="47" t="s">
        <v>655</v>
      </c>
      <c r="D544" s="48"/>
      <c r="E544" s="60"/>
      <c r="F544" s="96"/>
      <c r="G544" s="94">
        <f>SUM(G545:G562)</f>
        <v>0</v>
      </c>
      <c r="H544" s="19"/>
    </row>
    <row r="545">
      <c r="B545" s="57" t="s">
        <v>5343</v>
      </c>
      <c r="C545" s="58" t="s">
        <v>5344</v>
      </c>
      <c r="D545" s="59" t="s">
        <v>107</v>
      </c>
      <c r="E545" s="60">
        <v>28.0</v>
      </c>
      <c r="F545" s="97"/>
      <c r="G545" s="96">
        <f t="shared" ref="G545:G562" si="25">round(E545*F545,2)</f>
        <v>0</v>
      </c>
      <c r="H545" s="19"/>
    </row>
    <row r="546">
      <c r="B546" s="57" t="s">
        <v>5345</v>
      </c>
      <c r="C546" s="58" t="s">
        <v>5346</v>
      </c>
      <c r="D546" s="59" t="s">
        <v>107</v>
      </c>
      <c r="E546" s="60">
        <v>220.0</v>
      </c>
      <c r="F546" s="97"/>
      <c r="G546" s="96">
        <f t="shared" si="25"/>
        <v>0</v>
      </c>
      <c r="H546" s="19"/>
    </row>
    <row r="547">
      <c r="B547" s="57" t="s">
        <v>5347</v>
      </c>
      <c r="C547" s="58" t="s">
        <v>5348</v>
      </c>
      <c r="D547" s="59" t="s">
        <v>107</v>
      </c>
      <c r="E547" s="60">
        <v>133.0</v>
      </c>
      <c r="F547" s="97"/>
      <c r="G547" s="96">
        <f t="shared" si="25"/>
        <v>0</v>
      </c>
      <c r="H547" s="19"/>
    </row>
    <row r="548">
      <c r="B548" s="57" t="s">
        <v>5349</v>
      </c>
      <c r="C548" s="58" t="s">
        <v>5350</v>
      </c>
      <c r="D548" s="59" t="s">
        <v>107</v>
      </c>
      <c r="E548" s="60">
        <v>44.0</v>
      </c>
      <c r="F548" s="97"/>
      <c r="G548" s="96">
        <f t="shared" si="25"/>
        <v>0</v>
      </c>
      <c r="H548" s="19"/>
    </row>
    <row r="549">
      <c r="B549" s="57" t="s">
        <v>5351</v>
      </c>
      <c r="C549" s="58" t="s">
        <v>5352</v>
      </c>
      <c r="D549" s="59" t="s">
        <v>107</v>
      </c>
      <c r="E549" s="60">
        <v>50.0</v>
      </c>
      <c r="F549" s="97"/>
      <c r="G549" s="96">
        <f t="shared" si="25"/>
        <v>0</v>
      </c>
      <c r="H549" s="19"/>
    </row>
    <row r="550">
      <c r="B550" s="57" t="s">
        <v>5353</v>
      </c>
      <c r="C550" s="58" t="s">
        <v>5354</v>
      </c>
      <c r="D550" s="59" t="s">
        <v>107</v>
      </c>
      <c r="E550" s="60">
        <v>322.0</v>
      </c>
      <c r="F550" s="97"/>
      <c r="G550" s="96">
        <f t="shared" si="25"/>
        <v>0</v>
      </c>
      <c r="H550" s="19"/>
    </row>
    <row r="551">
      <c r="B551" s="57" t="s">
        <v>5355</v>
      </c>
      <c r="C551" s="58" t="s">
        <v>5356</v>
      </c>
      <c r="D551" s="59" t="s">
        <v>107</v>
      </c>
      <c r="E551" s="60">
        <v>275.0</v>
      </c>
      <c r="F551" s="97"/>
      <c r="G551" s="96">
        <f t="shared" si="25"/>
        <v>0</v>
      </c>
      <c r="H551" s="19"/>
    </row>
    <row r="552">
      <c r="B552" s="57" t="s">
        <v>5357</v>
      </c>
      <c r="C552" s="58" t="s">
        <v>5358</v>
      </c>
      <c r="D552" s="59" t="s">
        <v>107</v>
      </c>
      <c r="E552" s="60">
        <v>99.0</v>
      </c>
      <c r="F552" s="97"/>
      <c r="G552" s="96">
        <f t="shared" si="25"/>
        <v>0</v>
      </c>
      <c r="H552" s="19"/>
    </row>
    <row r="553">
      <c r="B553" s="57" t="s">
        <v>5359</v>
      </c>
      <c r="C553" s="58" t="s">
        <v>5360</v>
      </c>
      <c r="D553" s="59" t="s">
        <v>107</v>
      </c>
      <c r="E553" s="60">
        <v>104.0</v>
      </c>
      <c r="F553" s="97"/>
      <c r="G553" s="96">
        <f t="shared" si="25"/>
        <v>0</v>
      </c>
      <c r="H553" s="19"/>
    </row>
    <row r="554">
      <c r="B554" s="57" t="s">
        <v>5361</v>
      </c>
      <c r="C554" s="58" t="s">
        <v>2525</v>
      </c>
      <c r="D554" s="59" t="s">
        <v>107</v>
      </c>
      <c r="E554" s="60">
        <v>44.0</v>
      </c>
      <c r="F554" s="97"/>
      <c r="G554" s="96">
        <f t="shared" si="25"/>
        <v>0</v>
      </c>
      <c r="H554" s="19"/>
    </row>
    <row r="555">
      <c r="B555" s="57" t="s">
        <v>5362</v>
      </c>
      <c r="C555" s="58" t="s">
        <v>5363</v>
      </c>
      <c r="D555" s="59" t="s">
        <v>107</v>
      </c>
      <c r="E555" s="60">
        <v>7.0</v>
      </c>
      <c r="F555" s="97"/>
      <c r="G555" s="96">
        <f t="shared" si="25"/>
        <v>0</v>
      </c>
      <c r="H555" s="19"/>
    </row>
    <row r="556">
      <c r="B556" s="57" t="s">
        <v>5364</v>
      </c>
      <c r="C556" s="58" t="s">
        <v>5365</v>
      </c>
      <c r="D556" s="59" t="s">
        <v>107</v>
      </c>
      <c r="E556" s="60">
        <v>7.0</v>
      </c>
      <c r="F556" s="97"/>
      <c r="G556" s="96">
        <f t="shared" si="25"/>
        <v>0</v>
      </c>
      <c r="H556" s="19"/>
    </row>
    <row r="557">
      <c r="B557" s="57" t="s">
        <v>5366</v>
      </c>
      <c r="C557" s="58" t="s">
        <v>5367</v>
      </c>
      <c r="D557" s="59" t="s">
        <v>107</v>
      </c>
      <c r="E557" s="60">
        <v>6.0</v>
      </c>
      <c r="F557" s="97"/>
      <c r="G557" s="96">
        <f t="shared" si="25"/>
        <v>0</v>
      </c>
      <c r="H557" s="19"/>
    </row>
    <row r="558">
      <c r="B558" s="57" t="s">
        <v>5368</v>
      </c>
      <c r="C558" s="58" t="s">
        <v>5369</v>
      </c>
      <c r="D558" s="59" t="s">
        <v>107</v>
      </c>
      <c r="E558" s="60">
        <v>7.0</v>
      </c>
      <c r="F558" s="97"/>
      <c r="G558" s="96">
        <f t="shared" si="25"/>
        <v>0</v>
      </c>
      <c r="H558" s="19"/>
    </row>
    <row r="559">
      <c r="B559" s="57" t="s">
        <v>5370</v>
      </c>
      <c r="C559" s="58" t="s">
        <v>5371</v>
      </c>
      <c r="D559" s="59" t="s">
        <v>100</v>
      </c>
      <c r="E559" s="60">
        <v>8.0</v>
      </c>
      <c r="F559" s="97"/>
      <c r="G559" s="96">
        <f t="shared" si="25"/>
        <v>0</v>
      </c>
      <c r="H559" s="19"/>
    </row>
    <row r="560">
      <c r="B560" s="57" t="s">
        <v>5372</v>
      </c>
      <c r="C560" s="58" t="s">
        <v>5373</v>
      </c>
      <c r="D560" s="59" t="s">
        <v>100</v>
      </c>
      <c r="E560" s="60">
        <v>4.0</v>
      </c>
      <c r="F560" s="97"/>
      <c r="G560" s="96">
        <f t="shared" si="25"/>
        <v>0</v>
      </c>
      <c r="H560" s="19"/>
    </row>
    <row r="561">
      <c r="B561" s="57" t="s">
        <v>5374</v>
      </c>
      <c r="C561" s="58" t="s">
        <v>5375</v>
      </c>
      <c r="D561" s="59" t="s">
        <v>100</v>
      </c>
      <c r="E561" s="60">
        <v>2.0</v>
      </c>
      <c r="F561" s="97"/>
      <c r="G561" s="96">
        <f t="shared" si="25"/>
        <v>0</v>
      </c>
      <c r="H561" s="19"/>
    </row>
    <row r="562">
      <c r="B562" s="57" t="s">
        <v>5376</v>
      </c>
      <c r="C562" s="58" t="s">
        <v>5377</v>
      </c>
      <c r="D562" s="59" t="s">
        <v>100</v>
      </c>
      <c r="E562" s="60">
        <v>2.0</v>
      </c>
      <c r="F562" s="97"/>
      <c r="G562" s="96">
        <f t="shared" si="25"/>
        <v>0</v>
      </c>
      <c r="H562" s="19"/>
    </row>
    <row r="563">
      <c r="B563" s="40" t="s">
        <v>5378</v>
      </c>
      <c r="C563" s="41" t="s">
        <v>5379</v>
      </c>
      <c r="D563" s="42"/>
      <c r="E563" s="60"/>
      <c r="F563" s="96"/>
      <c r="G563" s="93">
        <f>G564+G598</f>
        <v>0</v>
      </c>
      <c r="H563" s="19"/>
    </row>
    <row r="564">
      <c r="B564" s="46" t="s">
        <v>5380</v>
      </c>
      <c r="C564" s="47" t="s">
        <v>5381</v>
      </c>
      <c r="D564" s="48"/>
      <c r="E564" s="60"/>
      <c r="F564" s="96"/>
      <c r="G564" s="94">
        <f>SUM(G565:G597)</f>
        <v>0</v>
      </c>
      <c r="H564" s="19"/>
    </row>
    <row r="565">
      <c r="B565" s="57" t="s">
        <v>5382</v>
      </c>
      <c r="C565" s="58" t="s">
        <v>5383</v>
      </c>
      <c r="D565" s="59" t="s">
        <v>1615</v>
      </c>
      <c r="E565" s="60">
        <v>5.0</v>
      </c>
      <c r="F565" s="97"/>
      <c r="G565" s="96">
        <f t="shared" ref="G565:G597" si="26">round(E565*F565,2)</f>
        <v>0</v>
      </c>
      <c r="H565" s="19"/>
    </row>
    <row r="566">
      <c r="B566" s="57" t="s">
        <v>5384</v>
      </c>
      <c r="C566" s="58" t="s">
        <v>5385</v>
      </c>
      <c r="D566" s="59" t="s">
        <v>1615</v>
      </c>
      <c r="E566" s="60">
        <v>1.0</v>
      </c>
      <c r="F566" s="97"/>
      <c r="G566" s="96">
        <f t="shared" si="26"/>
        <v>0</v>
      </c>
      <c r="H566" s="19"/>
    </row>
    <row r="567">
      <c r="B567" s="57" t="s">
        <v>5386</v>
      </c>
      <c r="C567" s="58" t="s">
        <v>5387</v>
      </c>
      <c r="D567" s="59" t="s">
        <v>1615</v>
      </c>
      <c r="E567" s="60">
        <v>1.0</v>
      </c>
      <c r="F567" s="97"/>
      <c r="G567" s="96">
        <f t="shared" si="26"/>
        <v>0</v>
      </c>
      <c r="H567" s="19"/>
    </row>
    <row r="568">
      <c r="B568" s="57" t="s">
        <v>5388</v>
      </c>
      <c r="C568" s="58" t="s">
        <v>5389</v>
      </c>
      <c r="D568" s="59" t="s">
        <v>122</v>
      </c>
      <c r="E568" s="60">
        <v>20.4</v>
      </c>
      <c r="F568" s="97"/>
      <c r="G568" s="96">
        <f t="shared" si="26"/>
        <v>0</v>
      </c>
      <c r="H568" s="19"/>
    </row>
    <row r="569">
      <c r="B569" s="57" t="s">
        <v>5390</v>
      </c>
      <c r="C569" s="58" t="s">
        <v>5391</v>
      </c>
      <c r="D569" s="59" t="s">
        <v>122</v>
      </c>
      <c r="E569" s="60">
        <v>24.75</v>
      </c>
      <c r="F569" s="97"/>
      <c r="G569" s="96">
        <f t="shared" si="26"/>
        <v>0</v>
      </c>
      <c r="H569" s="19"/>
    </row>
    <row r="570">
      <c r="B570" s="57" t="s">
        <v>5392</v>
      </c>
      <c r="C570" s="58" t="s">
        <v>5393</v>
      </c>
      <c r="D570" s="59" t="s">
        <v>122</v>
      </c>
      <c r="E570" s="60">
        <v>28.85</v>
      </c>
      <c r="F570" s="97"/>
      <c r="G570" s="96">
        <f t="shared" si="26"/>
        <v>0</v>
      </c>
      <c r="H570" s="19"/>
    </row>
    <row r="571">
      <c r="B571" s="57" t="s">
        <v>5394</v>
      </c>
      <c r="C571" s="58" t="s">
        <v>5395</v>
      </c>
      <c r="D571" s="59" t="s">
        <v>122</v>
      </c>
      <c r="E571" s="60">
        <v>3.75</v>
      </c>
      <c r="F571" s="97"/>
      <c r="G571" s="96">
        <f t="shared" si="26"/>
        <v>0</v>
      </c>
      <c r="H571" s="19"/>
    </row>
    <row r="572">
      <c r="B572" s="57" t="s">
        <v>5396</v>
      </c>
      <c r="C572" s="58" t="s">
        <v>5397</v>
      </c>
      <c r="D572" s="59" t="s">
        <v>122</v>
      </c>
      <c r="E572" s="60">
        <v>5.5</v>
      </c>
      <c r="F572" s="97"/>
      <c r="G572" s="96">
        <f t="shared" si="26"/>
        <v>0</v>
      </c>
      <c r="H572" s="19"/>
    </row>
    <row r="573">
      <c r="B573" s="57" t="s">
        <v>5398</v>
      </c>
      <c r="C573" s="58" t="s">
        <v>5399</v>
      </c>
      <c r="D573" s="59" t="s">
        <v>122</v>
      </c>
      <c r="E573" s="60">
        <v>5.5</v>
      </c>
      <c r="F573" s="97"/>
      <c r="G573" s="96">
        <f t="shared" si="26"/>
        <v>0</v>
      </c>
      <c r="H573" s="19"/>
    </row>
    <row r="574">
      <c r="B574" s="57" t="s">
        <v>5400</v>
      </c>
      <c r="C574" s="58" t="s">
        <v>5401</v>
      </c>
      <c r="D574" s="59" t="s">
        <v>122</v>
      </c>
      <c r="E574" s="60">
        <v>15.53</v>
      </c>
      <c r="F574" s="97"/>
      <c r="G574" s="96">
        <f t="shared" si="26"/>
        <v>0</v>
      </c>
      <c r="H574" s="19"/>
    </row>
    <row r="575">
      <c r="B575" s="57" t="s">
        <v>5402</v>
      </c>
      <c r="C575" s="58" t="s">
        <v>5403</v>
      </c>
      <c r="D575" s="59" t="s">
        <v>122</v>
      </c>
      <c r="E575" s="60">
        <v>31.34</v>
      </c>
      <c r="F575" s="97"/>
      <c r="G575" s="96">
        <f t="shared" si="26"/>
        <v>0</v>
      </c>
      <c r="H575" s="19"/>
    </row>
    <row r="576">
      <c r="B576" s="57" t="s">
        <v>5404</v>
      </c>
      <c r="C576" s="58" t="s">
        <v>5405</v>
      </c>
      <c r="D576" s="59" t="s">
        <v>122</v>
      </c>
      <c r="E576" s="60">
        <v>12.26</v>
      </c>
      <c r="F576" s="97"/>
      <c r="G576" s="96">
        <f t="shared" si="26"/>
        <v>0</v>
      </c>
      <c r="H576" s="19"/>
    </row>
    <row r="577">
      <c r="B577" s="57" t="s">
        <v>5406</v>
      </c>
      <c r="C577" s="58" t="s">
        <v>5407</v>
      </c>
      <c r="D577" s="59" t="s">
        <v>122</v>
      </c>
      <c r="E577" s="60">
        <v>3.4</v>
      </c>
      <c r="F577" s="97"/>
      <c r="G577" s="96">
        <f t="shared" si="26"/>
        <v>0</v>
      </c>
      <c r="H577" s="19"/>
    </row>
    <row r="578">
      <c r="B578" s="57" t="s">
        <v>5408</v>
      </c>
      <c r="C578" s="58" t="s">
        <v>5409</v>
      </c>
      <c r="D578" s="59" t="s">
        <v>107</v>
      </c>
      <c r="E578" s="60">
        <v>21.0</v>
      </c>
      <c r="F578" s="97"/>
      <c r="G578" s="96">
        <f t="shared" si="26"/>
        <v>0</v>
      </c>
      <c r="H578" s="19"/>
    </row>
    <row r="579">
      <c r="B579" s="57" t="s">
        <v>5410</v>
      </c>
      <c r="C579" s="58" t="s">
        <v>5411</v>
      </c>
      <c r="D579" s="59" t="s">
        <v>107</v>
      </c>
      <c r="E579" s="60">
        <v>2.0</v>
      </c>
      <c r="F579" s="97"/>
      <c r="G579" s="96">
        <f t="shared" si="26"/>
        <v>0</v>
      </c>
      <c r="H579" s="19"/>
    </row>
    <row r="580">
      <c r="B580" s="57" t="s">
        <v>5412</v>
      </c>
      <c r="C580" s="58" t="s">
        <v>5413</v>
      </c>
      <c r="D580" s="59" t="s">
        <v>107</v>
      </c>
      <c r="E580" s="60">
        <v>6.0</v>
      </c>
      <c r="F580" s="97"/>
      <c r="G580" s="96">
        <f t="shared" si="26"/>
        <v>0</v>
      </c>
      <c r="H580" s="19"/>
    </row>
    <row r="581">
      <c r="B581" s="57" t="s">
        <v>5414</v>
      </c>
      <c r="C581" s="58" t="s">
        <v>5415</v>
      </c>
      <c r="D581" s="59" t="s">
        <v>107</v>
      </c>
      <c r="E581" s="60">
        <v>7.0</v>
      </c>
      <c r="F581" s="97"/>
      <c r="G581" s="96">
        <f t="shared" si="26"/>
        <v>0</v>
      </c>
      <c r="H581" s="19"/>
    </row>
    <row r="582">
      <c r="B582" s="57" t="s">
        <v>5416</v>
      </c>
      <c r="C582" s="58" t="s">
        <v>5417</v>
      </c>
      <c r="D582" s="59" t="s">
        <v>107</v>
      </c>
      <c r="E582" s="60">
        <v>5.0</v>
      </c>
      <c r="F582" s="97"/>
      <c r="G582" s="96">
        <f t="shared" si="26"/>
        <v>0</v>
      </c>
      <c r="H582" s="19"/>
    </row>
    <row r="583">
      <c r="B583" s="57" t="s">
        <v>5418</v>
      </c>
      <c r="C583" s="58" t="s">
        <v>5419</v>
      </c>
      <c r="D583" s="59" t="s">
        <v>107</v>
      </c>
      <c r="E583" s="60">
        <v>4.0</v>
      </c>
      <c r="F583" s="97"/>
      <c r="G583" s="96">
        <f t="shared" si="26"/>
        <v>0</v>
      </c>
      <c r="H583" s="19"/>
    </row>
    <row r="584">
      <c r="B584" s="57" t="s">
        <v>5420</v>
      </c>
      <c r="C584" s="58" t="s">
        <v>5421</v>
      </c>
      <c r="D584" s="59" t="s">
        <v>107</v>
      </c>
      <c r="E584" s="60">
        <v>2.0</v>
      </c>
      <c r="F584" s="97"/>
      <c r="G584" s="96">
        <f t="shared" si="26"/>
        <v>0</v>
      </c>
      <c r="H584" s="19"/>
    </row>
    <row r="585">
      <c r="B585" s="57" t="s">
        <v>5422</v>
      </c>
      <c r="C585" s="58" t="s">
        <v>5423</v>
      </c>
      <c r="D585" s="59" t="s">
        <v>107</v>
      </c>
      <c r="E585" s="60">
        <v>1.0</v>
      </c>
      <c r="F585" s="97"/>
      <c r="G585" s="96">
        <f t="shared" si="26"/>
        <v>0</v>
      </c>
      <c r="H585" s="19"/>
    </row>
    <row r="586">
      <c r="B586" s="57" t="s">
        <v>5424</v>
      </c>
      <c r="C586" s="58" t="s">
        <v>5425</v>
      </c>
      <c r="D586" s="59" t="s">
        <v>107</v>
      </c>
      <c r="E586" s="60">
        <v>1.0</v>
      </c>
      <c r="F586" s="97"/>
      <c r="G586" s="96">
        <f t="shared" si="26"/>
        <v>0</v>
      </c>
      <c r="H586" s="19"/>
    </row>
    <row r="587">
      <c r="B587" s="57" t="s">
        <v>5426</v>
      </c>
      <c r="C587" s="58" t="s">
        <v>5427</v>
      </c>
      <c r="D587" s="59" t="s">
        <v>107</v>
      </c>
      <c r="E587" s="60">
        <v>1.0</v>
      </c>
      <c r="F587" s="97"/>
      <c r="G587" s="96">
        <f t="shared" si="26"/>
        <v>0</v>
      </c>
      <c r="H587" s="19"/>
    </row>
    <row r="588">
      <c r="B588" s="57" t="s">
        <v>5428</v>
      </c>
      <c r="C588" s="58" t="s">
        <v>5429</v>
      </c>
      <c r="D588" s="59" t="s">
        <v>107</v>
      </c>
      <c r="E588" s="60">
        <v>3.0</v>
      </c>
      <c r="F588" s="97"/>
      <c r="G588" s="96">
        <f t="shared" si="26"/>
        <v>0</v>
      </c>
      <c r="H588" s="19"/>
    </row>
    <row r="589">
      <c r="B589" s="57" t="s">
        <v>5430</v>
      </c>
      <c r="C589" s="58" t="s">
        <v>5431</v>
      </c>
      <c r="D589" s="59" t="s">
        <v>107</v>
      </c>
      <c r="E589" s="60">
        <v>10.0</v>
      </c>
      <c r="F589" s="97"/>
      <c r="G589" s="96">
        <f t="shared" si="26"/>
        <v>0</v>
      </c>
      <c r="H589" s="19"/>
    </row>
    <row r="590">
      <c r="B590" s="57" t="s">
        <v>5432</v>
      </c>
      <c r="C590" s="58" t="s">
        <v>5433</v>
      </c>
      <c r="D590" s="59" t="s">
        <v>107</v>
      </c>
      <c r="E590" s="60">
        <v>2.0</v>
      </c>
      <c r="F590" s="97"/>
      <c r="G590" s="96">
        <f t="shared" si="26"/>
        <v>0</v>
      </c>
      <c r="H590" s="19"/>
    </row>
    <row r="591">
      <c r="B591" s="57" t="s">
        <v>5434</v>
      </c>
      <c r="C591" s="58" t="s">
        <v>5435</v>
      </c>
      <c r="D591" s="59" t="s">
        <v>107</v>
      </c>
      <c r="E591" s="60">
        <v>8.0</v>
      </c>
      <c r="F591" s="97"/>
      <c r="G591" s="96">
        <f t="shared" si="26"/>
        <v>0</v>
      </c>
      <c r="H591" s="19"/>
    </row>
    <row r="592">
      <c r="B592" s="57" t="s">
        <v>5436</v>
      </c>
      <c r="C592" s="58" t="s">
        <v>5437</v>
      </c>
      <c r="D592" s="59" t="s">
        <v>107</v>
      </c>
      <c r="E592" s="60">
        <v>1.0</v>
      </c>
      <c r="F592" s="97"/>
      <c r="G592" s="96">
        <f t="shared" si="26"/>
        <v>0</v>
      </c>
      <c r="H592" s="19"/>
    </row>
    <row r="593">
      <c r="B593" s="57" t="s">
        <v>5438</v>
      </c>
      <c r="C593" s="58" t="s">
        <v>5439</v>
      </c>
      <c r="D593" s="59" t="s">
        <v>107</v>
      </c>
      <c r="E593" s="60">
        <v>8.0</v>
      </c>
      <c r="F593" s="97"/>
      <c r="G593" s="96">
        <f t="shared" si="26"/>
        <v>0</v>
      </c>
      <c r="H593" s="19"/>
    </row>
    <row r="594">
      <c r="B594" s="57" t="s">
        <v>5440</v>
      </c>
      <c r="C594" s="58" t="s">
        <v>5441</v>
      </c>
      <c r="D594" s="59" t="s">
        <v>107</v>
      </c>
      <c r="E594" s="60">
        <v>6.0</v>
      </c>
      <c r="F594" s="97"/>
      <c r="G594" s="96">
        <f t="shared" si="26"/>
        <v>0</v>
      </c>
      <c r="H594" s="19"/>
    </row>
    <row r="595">
      <c r="B595" s="57" t="s">
        <v>5442</v>
      </c>
      <c r="C595" s="58" t="s">
        <v>5443</v>
      </c>
      <c r="D595" s="59" t="s">
        <v>100</v>
      </c>
      <c r="E595" s="60">
        <v>1.0</v>
      </c>
      <c r="F595" s="97"/>
      <c r="G595" s="96">
        <f t="shared" si="26"/>
        <v>0</v>
      </c>
      <c r="H595" s="19"/>
    </row>
    <row r="596">
      <c r="B596" s="57" t="s">
        <v>5444</v>
      </c>
      <c r="C596" s="58" t="s">
        <v>5243</v>
      </c>
      <c r="D596" s="59" t="s">
        <v>122</v>
      </c>
      <c r="E596" s="60">
        <v>163.15</v>
      </c>
      <c r="F596" s="97"/>
      <c r="G596" s="96">
        <f t="shared" si="26"/>
        <v>0</v>
      </c>
      <c r="H596" s="19"/>
    </row>
    <row r="597">
      <c r="B597" s="57" t="s">
        <v>5445</v>
      </c>
      <c r="C597" s="58" t="s">
        <v>5446</v>
      </c>
      <c r="D597" s="59" t="s">
        <v>146</v>
      </c>
      <c r="E597" s="60">
        <v>1.0</v>
      </c>
      <c r="F597" s="97"/>
      <c r="G597" s="96">
        <f t="shared" si="26"/>
        <v>0</v>
      </c>
      <c r="H597" s="19"/>
    </row>
    <row r="598">
      <c r="B598" s="46" t="s">
        <v>5447</v>
      </c>
      <c r="C598" s="47" t="s">
        <v>655</v>
      </c>
      <c r="D598" s="48"/>
      <c r="E598" s="60"/>
      <c r="F598" s="96"/>
      <c r="G598" s="94">
        <f>SUM(G599:G606)</f>
        <v>0</v>
      </c>
      <c r="H598" s="19"/>
    </row>
    <row r="599">
      <c r="B599" s="57" t="s">
        <v>5448</v>
      </c>
      <c r="C599" s="58" t="s">
        <v>5449</v>
      </c>
      <c r="D599" s="59" t="s">
        <v>100</v>
      </c>
      <c r="E599" s="60">
        <v>2.0</v>
      </c>
      <c r="F599" s="97"/>
      <c r="G599" s="96">
        <f t="shared" ref="G599:G606" si="27">round(E599*F599,2)</f>
        <v>0</v>
      </c>
      <c r="H599" s="19"/>
    </row>
    <row r="600">
      <c r="B600" s="57" t="s">
        <v>5450</v>
      </c>
      <c r="C600" s="58" t="s">
        <v>5344</v>
      </c>
      <c r="D600" s="59" t="s">
        <v>107</v>
      </c>
      <c r="E600" s="60">
        <v>11.0</v>
      </c>
      <c r="F600" s="97"/>
      <c r="G600" s="96">
        <f t="shared" si="27"/>
        <v>0</v>
      </c>
      <c r="H600" s="19"/>
    </row>
    <row r="601">
      <c r="B601" s="57" t="s">
        <v>5451</v>
      </c>
      <c r="C601" s="58" t="s">
        <v>5452</v>
      </c>
      <c r="D601" s="59" t="s">
        <v>122</v>
      </c>
      <c r="E601" s="60">
        <v>69.85</v>
      </c>
      <c r="F601" s="97"/>
      <c r="G601" s="96">
        <f t="shared" si="27"/>
        <v>0</v>
      </c>
      <c r="H601" s="19"/>
    </row>
    <row r="602">
      <c r="B602" s="57" t="s">
        <v>5453</v>
      </c>
      <c r="C602" s="58" t="s">
        <v>5454</v>
      </c>
      <c r="D602" s="59" t="s">
        <v>100</v>
      </c>
      <c r="E602" s="60">
        <v>2.0</v>
      </c>
      <c r="F602" s="97"/>
      <c r="G602" s="96">
        <f t="shared" si="27"/>
        <v>0</v>
      </c>
      <c r="H602" s="19"/>
    </row>
    <row r="603">
      <c r="B603" s="57" t="s">
        <v>5455</v>
      </c>
      <c r="C603" s="58" t="s">
        <v>5456</v>
      </c>
      <c r="D603" s="59" t="s">
        <v>122</v>
      </c>
      <c r="E603" s="60">
        <v>62.85</v>
      </c>
      <c r="F603" s="97"/>
      <c r="G603" s="96">
        <f t="shared" si="27"/>
        <v>0</v>
      </c>
      <c r="H603" s="19"/>
    </row>
    <row r="604">
      <c r="B604" s="57" t="s">
        <v>5457</v>
      </c>
      <c r="C604" s="58" t="s">
        <v>5458</v>
      </c>
      <c r="D604" s="59" t="s">
        <v>122</v>
      </c>
      <c r="E604" s="60">
        <v>62.85</v>
      </c>
      <c r="F604" s="97"/>
      <c r="G604" s="96">
        <f t="shared" si="27"/>
        <v>0</v>
      </c>
      <c r="H604" s="19"/>
    </row>
    <row r="605">
      <c r="B605" s="57" t="s">
        <v>5459</v>
      </c>
      <c r="C605" s="58" t="s">
        <v>5460</v>
      </c>
      <c r="D605" s="59" t="s">
        <v>122</v>
      </c>
      <c r="E605" s="60">
        <v>62.85</v>
      </c>
      <c r="F605" s="97"/>
      <c r="G605" s="96">
        <f t="shared" si="27"/>
        <v>0</v>
      </c>
      <c r="H605" s="19"/>
    </row>
    <row r="606">
      <c r="B606" s="57" t="s">
        <v>5461</v>
      </c>
      <c r="C606" s="58" t="s">
        <v>599</v>
      </c>
      <c r="D606" s="59" t="s">
        <v>200</v>
      </c>
      <c r="E606" s="60">
        <v>25.74</v>
      </c>
      <c r="F606" s="97"/>
      <c r="G606" s="96">
        <f t="shared" si="27"/>
        <v>0</v>
      </c>
      <c r="H606" s="19"/>
    </row>
    <row r="607">
      <c r="B607" s="40" t="s">
        <v>5462</v>
      </c>
      <c r="C607" s="41" t="s">
        <v>5463</v>
      </c>
      <c r="D607" s="42"/>
      <c r="E607" s="60"/>
      <c r="F607" s="96"/>
      <c r="G607" s="93">
        <f>G608+G619+G627</f>
        <v>0</v>
      </c>
      <c r="H607" s="19"/>
    </row>
    <row r="608">
      <c r="B608" s="46" t="s">
        <v>5464</v>
      </c>
      <c r="C608" s="47" t="s">
        <v>5465</v>
      </c>
      <c r="D608" s="48"/>
      <c r="E608" s="60"/>
      <c r="F608" s="96"/>
      <c r="G608" s="94">
        <f>SUM(G609:G618)</f>
        <v>0</v>
      </c>
      <c r="H608" s="19"/>
    </row>
    <row r="609">
      <c r="B609" s="57" t="s">
        <v>5466</v>
      </c>
      <c r="C609" s="58" t="s">
        <v>5467</v>
      </c>
      <c r="D609" s="59" t="s">
        <v>1615</v>
      </c>
      <c r="E609" s="60">
        <v>1.0</v>
      </c>
      <c r="F609" s="97"/>
      <c r="G609" s="96">
        <f t="shared" ref="G609:G618" si="28">round(E609*F609,2)</f>
        <v>0</v>
      </c>
      <c r="H609" s="19"/>
    </row>
    <row r="610">
      <c r="B610" s="57" t="s">
        <v>5468</v>
      </c>
      <c r="C610" s="58" t="s">
        <v>1949</v>
      </c>
      <c r="D610" s="59" t="s">
        <v>122</v>
      </c>
      <c r="E610" s="60">
        <v>10.55</v>
      </c>
      <c r="F610" s="97"/>
      <c r="G610" s="96">
        <f t="shared" si="28"/>
        <v>0</v>
      </c>
      <c r="H610" s="19"/>
    </row>
    <row r="611">
      <c r="B611" s="57" t="s">
        <v>5469</v>
      </c>
      <c r="C611" s="58" t="s">
        <v>5470</v>
      </c>
      <c r="D611" s="59" t="s">
        <v>122</v>
      </c>
      <c r="E611" s="60">
        <v>10.05</v>
      </c>
      <c r="F611" s="97"/>
      <c r="G611" s="96">
        <f t="shared" si="28"/>
        <v>0</v>
      </c>
      <c r="H611" s="19"/>
    </row>
    <row r="612">
      <c r="B612" s="57" t="s">
        <v>5471</v>
      </c>
      <c r="C612" s="58" t="s">
        <v>5472</v>
      </c>
      <c r="D612" s="59" t="s">
        <v>122</v>
      </c>
      <c r="E612" s="60">
        <v>1.35</v>
      </c>
      <c r="F612" s="97"/>
      <c r="G612" s="96">
        <f t="shared" si="28"/>
        <v>0</v>
      </c>
      <c r="H612" s="19"/>
    </row>
    <row r="613">
      <c r="B613" s="57" t="s">
        <v>5473</v>
      </c>
      <c r="C613" s="58" t="s">
        <v>5474</v>
      </c>
      <c r="D613" s="59" t="s">
        <v>107</v>
      </c>
      <c r="E613" s="60">
        <v>13.0</v>
      </c>
      <c r="F613" s="97"/>
      <c r="G613" s="96">
        <f t="shared" si="28"/>
        <v>0</v>
      </c>
      <c r="H613" s="19"/>
    </row>
    <row r="614">
      <c r="B614" s="57" t="s">
        <v>5475</v>
      </c>
      <c r="C614" s="58" t="s">
        <v>5476</v>
      </c>
      <c r="D614" s="59" t="s">
        <v>107</v>
      </c>
      <c r="E614" s="60">
        <v>3.0</v>
      </c>
      <c r="F614" s="97"/>
      <c r="G614" s="96">
        <f t="shared" si="28"/>
        <v>0</v>
      </c>
      <c r="H614" s="19"/>
    </row>
    <row r="615">
      <c r="B615" s="57" t="s">
        <v>5477</v>
      </c>
      <c r="C615" s="58" t="s">
        <v>5478</v>
      </c>
      <c r="D615" s="59" t="s">
        <v>107</v>
      </c>
      <c r="E615" s="60">
        <v>1.0</v>
      </c>
      <c r="F615" s="97"/>
      <c r="G615" s="96">
        <f t="shared" si="28"/>
        <v>0</v>
      </c>
      <c r="H615" s="19"/>
    </row>
    <row r="616">
      <c r="B616" s="57" t="s">
        <v>5479</v>
      </c>
      <c r="C616" s="58" t="s">
        <v>5480</v>
      </c>
      <c r="D616" s="59" t="s">
        <v>100</v>
      </c>
      <c r="E616" s="60">
        <v>1.0</v>
      </c>
      <c r="F616" s="97"/>
      <c r="G616" s="96">
        <f t="shared" si="28"/>
        <v>0</v>
      </c>
      <c r="H616" s="19"/>
    </row>
    <row r="617">
      <c r="B617" s="57" t="s">
        <v>5481</v>
      </c>
      <c r="C617" s="58" t="s">
        <v>5243</v>
      </c>
      <c r="D617" s="59" t="s">
        <v>122</v>
      </c>
      <c r="E617" s="60">
        <v>21.95</v>
      </c>
      <c r="F617" s="97"/>
      <c r="G617" s="96">
        <f t="shared" si="28"/>
        <v>0</v>
      </c>
      <c r="H617" s="19"/>
    </row>
    <row r="618">
      <c r="B618" s="57" t="s">
        <v>5482</v>
      </c>
      <c r="C618" s="58" t="s">
        <v>5483</v>
      </c>
      <c r="D618" s="59" t="s">
        <v>146</v>
      </c>
      <c r="E618" s="60">
        <v>1.0</v>
      </c>
      <c r="F618" s="97"/>
      <c r="G618" s="96">
        <f t="shared" si="28"/>
        <v>0</v>
      </c>
      <c r="H618" s="19"/>
    </row>
    <row r="619">
      <c r="B619" s="46" t="s">
        <v>5484</v>
      </c>
      <c r="C619" s="47" t="s">
        <v>5485</v>
      </c>
      <c r="D619" s="48"/>
      <c r="E619" s="60"/>
      <c r="F619" s="96"/>
      <c r="G619" s="94">
        <f>SUM(G620:G626)</f>
        <v>0</v>
      </c>
      <c r="H619" s="19"/>
    </row>
    <row r="620">
      <c r="B620" s="57" t="s">
        <v>5486</v>
      </c>
      <c r="C620" s="58" t="s">
        <v>5487</v>
      </c>
      <c r="D620" s="59" t="s">
        <v>1615</v>
      </c>
      <c r="E620" s="60">
        <v>1.0</v>
      </c>
      <c r="F620" s="97"/>
      <c r="G620" s="96">
        <f t="shared" ref="G620:G626" si="29">round(E620*F620,2)</f>
        <v>0</v>
      </c>
      <c r="H620" s="19"/>
    </row>
    <row r="621">
      <c r="B621" s="57" t="s">
        <v>5488</v>
      </c>
      <c r="C621" s="58" t="s">
        <v>5489</v>
      </c>
      <c r="D621" s="59" t="s">
        <v>122</v>
      </c>
      <c r="E621" s="60">
        <v>10.7</v>
      </c>
      <c r="F621" s="97"/>
      <c r="G621" s="96">
        <f t="shared" si="29"/>
        <v>0</v>
      </c>
      <c r="H621" s="19"/>
    </row>
    <row r="622">
      <c r="B622" s="57" t="s">
        <v>5490</v>
      </c>
      <c r="C622" s="58" t="s">
        <v>5491</v>
      </c>
      <c r="D622" s="59" t="s">
        <v>122</v>
      </c>
      <c r="E622" s="60">
        <v>10.15</v>
      </c>
      <c r="F622" s="97"/>
      <c r="G622" s="96">
        <f t="shared" si="29"/>
        <v>0</v>
      </c>
      <c r="H622" s="19"/>
    </row>
    <row r="623">
      <c r="B623" s="57" t="s">
        <v>5492</v>
      </c>
      <c r="C623" s="58" t="s">
        <v>5493</v>
      </c>
      <c r="D623" s="59" t="s">
        <v>107</v>
      </c>
      <c r="E623" s="60">
        <v>13.0</v>
      </c>
      <c r="F623" s="97"/>
      <c r="G623" s="96">
        <f t="shared" si="29"/>
        <v>0</v>
      </c>
      <c r="H623" s="19"/>
    </row>
    <row r="624">
      <c r="B624" s="57" t="s">
        <v>5494</v>
      </c>
      <c r="C624" s="58" t="s">
        <v>5495</v>
      </c>
      <c r="D624" s="59" t="s">
        <v>107</v>
      </c>
      <c r="E624" s="60">
        <v>3.0</v>
      </c>
      <c r="F624" s="97"/>
      <c r="G624" s="96">
        <f t="shared" si="29"/>
        <v>0</v>
      </c>
      <c r="H624" s="19"/>
    </row>
    <row r="625">
      <c r="B625" s="57" t="s">
        <v>5496</v>
      </c>
      <c r="C625" s="58" t="s">
        <v>5243</v>
      </c>
      <c r="D625" s="59" t="s">
        <v>122</v>
      </c>
      <c r="E625" s="60">
        <v>20.85</v>
      </c>
      <c r="F625" s="97"/>
      <c r="G625" s="96">
        <f t="shared" si="29"/>
        <v>0</v>
      </c>
      <c r="H625" s="19"/>
    </row>
    <row r="626">
      <c r="B626" s="57" t="s">
        <v>5497</v>
      </c>
      <c r="C626" s="58" t="s">
        <v>5498</v>
      </c>
      <c r="D626" s="59" t="s">
        <v>146</v>
      </c>
      <c r="E626" s="60">
        <v>1.0</v>
      </c>
      <c r="F626" s="97"/>
      <c r="G626" s="96">
        <f t="shared" si="29"/>
        <v>0</v>
      </c>
      <c r="H626" s="19"/>
    </row>
    <row r="627">
      <c r="B627" s="46" t="s">
        <v>5499</v>
      </c>
      <c r="C627" s="47" t="s">
        <v>655</v>
      </c>
      <c r="D627" s="48"/>
      <c r="E627" s="60"/>
      <c r="F627" s="96"/>
      <c r="G627" s="94">
        <f>SUM(G628:G641)</f>
        <v>0</v>
      </c>
      <c r="H627" s="19"/>
    </row>
    <row r="628">
      <c r="B628" s="57" t="s">
        <v>5500</v>
      </c>
      <c r="C628" s="58" t="s">
        <v>5501</v>
      </c>
      <c r="D628" s="59" t="s">
        <v>107</v>
      </c>
      <c r="E628" s="60">
        <v>6.0</v>
      </c>
      <c r="F628" s="97"/>
      <c r="G628" s="96">
        <f t="shared" ref="G628:G641" si="30">round(E628*F628,2)</f>
        <v>0</v>
      </c>
      <c r="H628" s="19"/>
    </row>
    <row r="629">
      <c r="B629" s="57" t="s">
        <v>5502</v>
      </c>
      <c r="C629" s="58" t="s">
        <v>5503</v>
      </c>
      <c r="D629" s="59" t="s">
        <v>107</v>
      </c>
      <c r="E629" s="60">
        <v>2.0</v>
      </c>
      <c r="F629" s="97"/>
      <c r="G629" s="96">
        <f t="shared" si="30"/>
        <v>0</v>
      </c>
      <c r="H629" s="19"/>
    </row>
    <row r="630">
      <c r="B630" s="57" t="s">
        <v>5504</v>
      </c>
      <c r="C630" s="58" t="s">
        <v>5505</v>
      </c>
      <c r="D630" s="59" t="s">
        <v>107</v>
      </c>
      <c r="E630" s="60">
        <v>2.0</v>
      </c>
      <c r="F630" s="97"/>
      <c r="G630" s="96">
        <f t="shared" si="30"/>
        <v>0</v>
      </c>
      <c r="H630" s="19"/>
    </row>
    <row r="631">
      <c r="B631" s="57" t="s">
        <v>5506</v>
      </c>
      <c r="C631" s="58" t="s">
        <v>5507</v>
      </c>
      <c r="D631" s="59" t="s">
        <v>107</v>
      </c>
      <c r="E631" s="60">
        <v>1.0</v>
      </c>
      <c r="F631" s="97"/>
      <c r="G631" s="96">
        <f t="shared" si="30"/>
        <v>0</v>
      </c>
      <c r="H631" s="19"/>
    </row>
    <row r="632">
      <c r="B632" s="57" t="s">
        <v>5508</v>
      </c>
      <c r="C632" s="58" t="s">
        <v>5509</v>
      </c>
      <c r="D632" s="59" t="s">
        <v>107</v>
      </c>
      <c r="E632" s="60">
        <v>2.0</v>
      </c>
      <c r="F632" s="97"/>
      <c r="G632" s="96">
        <f t="shared" si="30"/>
        <v>0</v>
      </c>
      <c r="H632" s="19"/>
    </row>
    <row r="633">
      <c r="B633" s="57" t="s">
        <v>5510</v>
      </c>
      <c r="C633" s="58" t="s">
        <v>5511</v>
      </c>
      <c r="D633" s="59" t="s">
        <v>100</v>
      </c>
      <c r="E633" s="60">
        <v>2.0</v>
      </c>
      <c r="F633" s="97"/>
      <c r="G633" s="96">
        <f t="shared" si="30"/>
        <v>0</v>
      </c>
      <c r="H633" s="19"/>
    </row>
    <row r="634">
      <c r="B634" s="57" t="s">
        <v>5512</v>
      </c>
      <c r="C634" s="58" t="s">
        <v>5513</v>
      </c>
      <c r="D634" s="59" t="s">
        <v>107</v>
      </c>
      <c r="E634" s="60">
        <v>4.0</v>
      </c>
      <c r="F634" s="97"/>
      <c r="G634" s="96">
        <f t="shared" si="30"/>
        <v>0</v>
      </c>
      <c r="H634" s="19"/>
    </row>
    <row r="635">
      <c r="B635" s="57" t="s">
        <v>5514</v>
      </c>
      <c r="C635" s="58" t="s">
        <v>5515</v>
      </c>
      <c r="D635" s="59" t="s">
        <v>107</v>
      </c>
      <c r="E635" s="60">
        <v>3.0</v>
      </c>
      <c r="F635" s="97"/>
      <c r="G635" s="96">
        <f t="shared" si="30"/>
        <v>0</v>
      </c>
      <c r="H635" s="19"/>
    </row>
    <row r="636">
      <c r="B636" s="57" t="s">
        <v>5516</v>
      </c>
      <c r="C636" s="58" t="s">
        <v>5517</v>
      </c>
      <c r="D636" s="59" t="s">
        <v>107</v>
      </c>
      <c r="E636" s="60">
        <v>2.0</v>
      </c>
      <c r="F636" s="97"/>
      <c r="G636" s="96">
        <f t="shared" si="30"/>
        <v>0</v>
      </c>
      <c r="H636" s="19"/>
    </row>
    <row r="637">
      <c r="B637" s="57" t="s">
        <v>5518</v>
      </c>
      <c r="C637" s="58" t="s">
        <v>5519</v>
      </c>
      <c r="D637" s="59" t="s">
        <v>107</v>
      </c>
      <c r="E637" s="60">
        <v>6.0</v>
      </c>
      <c r="F637" s="97"/>
      <c r="G637" s="96">
        <f t="shared" si="30"/>
        <v>0</v>
      </c>
      <c r="H637" s="19"/>
    </row>
    <row r="638">
      <c r="B638" s="57" t="s">
        <v>5520</v>
      </c>
      <c r="C638" s="58" t="s">
        <v>5521</v>
      </c>
      <c r="D638" s="59" t="s">
        <v>100</v>
      </c>
      <c r="E638" s="60">
        <v>3.0</v>
      </c>
      <c r="F638" s="97"/>
      <c r="G638" s="96">
        <f t="shared" si="30"/>
        <v>0</v>
      </c>
      <c r="H638" s="19"/>
    </row>
    <row r="639">
      <c r="B639" s="57" t="s">
        <v>5522</v>
      </c>
      <c r="C639" s="58" t="s">
        <v>5523</v>
      </c>
      <c r="D639" s="59" t="s">
        <v>122</v>
      </c>
      <c r="E639" s="60">
        <v>5.45</v>
      </c>
      <c r="F639" s="97"/>
      <c r="G639" s="96">
        <f t="shared" si="30"/>
        <v>0</v>
      </c>
      <c r="H639" s="19"/>
    </row>
    <row r="640">
      <c r="B640" s="57" t="s">
        <v>5524</v>
      </c>
      <c r="C640" s="58" t="s">
        <v>5525</v>
      </c>
      <c r="D640" s="59" t="s">
        <v>100</v>
      </c>
      <c r="E640" s="60">
        <v>2.0</v>
      </c>
      <c r="F640" s="97"/>
      <c r="G640" s="96">
        <f t="shared" si="30"/>
        <v>0</v>
      </c>
      <c r="H640" s="19"/>
    </row>
    <row r="641">
      <c r="B641" s="57" t="s">
        <v>5526</v>
      </c>
      <c r="C641" s="58" t="s">
        <v>5527</v>
      </c>
      <c r="D641" s="59" t="s">
        <v>100</v>
      </c>
      <c r="E641" s="60">
        <v>1.0</v>
      </c>
      <c r="F641" s="97"/>
      <c r="G641" s="96">
        <f t="shared" si="30"/>
        <v>0</v>
      </c>
      <c r="H641" s="19"/>
    </row>
    <row r="642">
      <c r="B642" s="40" t="s">
        <v>5528</v>
      </c>
      <c r="C642" s="41" t="s">
        <v>5529</v>
      </c>
      <c r="D642" s="42"/>
      <c r="E642" s="60"/>
      <c r="F642" s="96"/>
      <c r="G642" s="93">
        <f>G643+G650+G653+G655</f>
        <v>0</v>
      </c>
      <c r="H642" s="19"/>
    </row>
    <row r="643">
      <c r="B643" s="46" t="s">
        <v>5530</v>
      </c>
      <c r="C643" s="47" t="s">
        <v>5531</v>
      </c>
      <c r="D643" s="48"/>
      <c r="E643" s="60"/>
      <c r="F643" s="96"/>
      <c r="G643" s="94">
        <f>SUM(G644:G649)</f>
        <v>0</v>
      </c>
      <c r="H643" s="19"/>
    </row>
    <row r="644">
      <c r="B644" s="57" t="s">
        <v>5532</v>
      </c>
      <c r="C644" s="58" t="s">
        <v>5533</v>
      </c>
      <c r="D644" s="59" t="s">
        <v>100</v>
      </c>
      <c r="E644" s="60">
        <v>1.0</v>
      </c>
      <c r="F644" s="97"/>
      <c r="G644" s="96">
        <f t="shared" ref="G644:G649" si="31">round(E644*F644,2)</f>
        <v>0</v>
      </c>
      <c r="H644" s="19"/>
    </row>
    <row r="645">
      <c r="B645" s="57" t="s">
        <v>5534</v>
      </c>
      <c r="C645" s="58" t="s">
        <v>5535</v>
      </c>
      <c r="D645" s="59" t="s">
        <v>100</v>
      </c>
      <c r="E645" s="60">
        <v>1.0</v>
      </c>
      <c r="F645" s="97"/>
      <c r="G645" s="96">
        <f t="shared" si="31"/>
        <v>0</v>
      </c>
      <c r="H645" s="19"/>
    </row>
    <row r="646">
      <c r="B646" s="57" t="s">
        <v>5536</v>
      </c>
      <c r="C646" s="58" t="s">
        <v>5537</v>
      </c>
      <c r="D646" s="59" t="s">
        <v>100</v>
      </c>
      <c r="E646" s="60">
        <v>1.0</v>
      </c>
      <c r="F646" s="97"/>
      <c r="G646" s="96">
        <f t="shared" si="31"/>
        <v>0</v>
      </c>
      <c r="H646" s="19"/>
    </row>
    <row r="647">
      <c r="B647" s="57" t="s">
        <v>5538</v>
      </c>
      <c r="C647" s="58" t="s">
        <v>5539</v>
      </c>
      <c r="D647" s="59" t="s">
        <v>100</v>
      </c>
      <c r="E647" s="60">
        <v>1.0</v>
      </c>
      <c r="F647" s="97"/>
      <c r="G647" s="96">
        <f t="shared" si="31"/>
        <v>0</v>
      </c>
      <c r="H647" s="19"/>
    </row>
    <row r="648">
      <c r="B648" s="57" t="s">
        <v>5540</v>
      </c>
      <c r="C648" s="58" t="s">
        <v>5541</v>
      </c>
      <c r="D648" s="59" t="s">
        <v>100</v>
      </c>
      <c r="E648" s="60">
        <v>1.0</v>
      </c>
      <c r="F648" s="97"/>
      <c r="G648" s="96">
        <f t="shared" si="31"/>
        <v>0</v>
      </c>
      <c r="H648" s="19"/>
    </row>
    <row r="649">
      <c r="B649" s="57" t="s">
        <v>5542</v>
      </c>
      <c r="C649" s="58" t="s">
        <v>5543</v>
      </c>
      <c r="D649" s="59" t="s">
        <v>100</v>
      </c>
      <c r="E649" s="60">
        <v>1.0</v>
      </c>
      <c r="F649" s="97"/>
      <c r="G649" s="96">
        <f t="shared" si="31"/>
        <v>0</v>
      </c>
      <c r="H649" s="19"/>
    </row>
    <row r="650">
      <c r="B650" s="46" t="s">
        <v>5544</v>
      </c>
      <c r="C650" s="47" t="s">
        <v>5545</v>
      </c>
      <c r="D650" s="48"/>
      <c r="E650" s="60"/>
      <c r="F650" s="96"/>
      <c r="G650" s="94">
        <f>SUM(G651:G652)</f>
        <v>0</v>
      </c>
      <c r="H650" s="19"/>
    </row>
    <row r="651">
      <c r="B651" s="57" t="s">
        <v>5546</v>
      </c>
      <c r="C651" s="58" t="s">
        <v>5547</v>
      </c>
      <c r="D651" s="59" t="s">
        <v>122</v>
      </c>
      <c r="E651" s="60">
        <v>51.45</v>
      </c>
      <c r="F651" s="97"/>
      <c r="G651" s="96">
        <f t="shared" ref="G651:G652" si="32">round(E651*F651,2)</f>
        <v>0</v>
      </c>
      <c r="H651" s="19"/>
    </row>
    <row r="652">
      <c r="B652" s="57" t="s">
        <v>5548</v>
      </c>
      <c r="C652" s="58" t="s">
        <v>5549</v>
      </c>
      <c r="D652" s="59" t="s">
        <v>122</v>
      </c>
      <c r="E652" s="60">
        <v>51.65</v>
      </c>
      <c r="F652" s="97"/>
      <c r="G652" s="96">
        <f t="shared" si="32"/>
        <v>0</v>
      </c>
      <c r="H652" s="19"/>
    </row>
    <row r="653">
      <c r="B653" s="46" t="s">
        <v>5550</v>
      </c>
      <c r="C653" s="47" t="s">
        <v>5551</v>
      </c>
      <c r="D653" s="48"/>
      <c r="E653" s="60"/>
      <c r="F653" s="96"/>
      <c r="G653" s="94">
        <f>G654</f>
        <v>0</v>
      </c>
      <c r="H653" s="19"/>
    </row>
    <row r="654">
      <c r="B654" s="57" t="s">
        <v>5552</v>
      </c>
      <c r="C654" s="58" t="s">
        <v>5553</v>
      </c>
      <c r="D654" s="59" t="s">
        <v>5138</v>
      </c>
      <c r="E654" s="60">
        <v>1.0</v>
      </c>
      <c r="F654" s="97"/>
      <c r="G654" s="96">
        <f>round(E654*F654,2)</f>
        <v>0</v>
      </c>
      <c r="H654" s="19"/>
    </row>
    <row r="655">
      <c r="B655" s="46" t="s">
        <v>5554</v>
      </c>
      <c r="C655" s="47" t="s">
        <v>5555</v>
      </c>
      <c r="D655" s="48"/>
      <c r="E655" s="60"/>
      <c r="F655" s="96"/>
      <c r="G655" s="94">
        <f>G656</f>
        <v>0</v>
      </c>
      <c r="H655" s="19"/>
    </row>
    <row r="656">
      <c r="B656" s="57" t="s">
        <v>5556</v>
      </c>
      <c r="C656" s="58" t="s">
        <v>5557</v>
      </c>
      <c r="D656" s="59" t="s">
        <v>146</v>
      </c>
      <c r="E656" s="60">
        <v>1.0</v>
      </c>
      <c r="F656" s="97"/>
      <c r="G656" s="96">
        <f>round(E656*F656,2)</f>
        <v>0</v>
      </c>
      <c r="H656" s="19"/>
    </row>
    <row r="657">
      <c r="B657" s="57"/>
      <c r="C657" s="58"/>
      <c r="D657" s="59"/>
      <c r="E657" s="59"/>
      <c r="F657" s="106"/>
      <c r="G657" s="106"/>
      <c r="H657" s="19"/>
    </row>
    <row r="658">
      <c r="B658" s="57"/>
      <c r="C658" s="58" t="s">
        <v>16</v>
      </c>
      <c r="D658" s="59"/>
      <c r="E658" s="60"/>
      <c r="F658" s="96"/>
      <c r="G658" s="101">
        <f>+G11</f>
        <v>0</v>
      </c>
      <c r="H658" s="19"/>
    </row>
    <row r="659">
      <c r="B659" s="57"/>
      <c r="C659" s="58" t="s">
        <v>17</v>
      </c>
      <c r="D659" s="59"/>
      <c r="E659" s="114" t="str">
        <f>'Resumen GGU'!H23</f>
        <v>#DIV/0!</v>
      </c>
      <c r="F659" s="96"/>
      <c r="G659" s="96" t="str">
        <f>ROUND(G658*E659,2)</f>
        <v>#DIV/0!</v>
      </c>
      <c r="H659" s="19"/>
    </row>
    <row r="660">
      <c r="B660" s="57"/>
      <c r="C660" s="58" t="s">
        <v>5558</v>
      </c>
      <c r="D660" s="59"/>
      <c r="E660" s="115" t="str">
        <f>'Resumen GGU'!E24</f>
        <v/>
      </c>
      <c r="F660" s="96"/>
      <c r="G660" s="96">
        <f>ROUND(G658*E660,2)</f>
        <v>0</v>
      </c>
      <c r="H660" s="19"/>
    </row>
    <row r="661">
      <c r="B661" s="57"/>
      <c r="C661" s="58"/>
      <c r="D661" s="59"/>
      <c r="E661" s="60"/>
      <c r="F661" s="96"/>
      <c r="G661" s="96" t="s">
        <v>5559</v>
      </c>
      <c r="H661" s="19"/>
    </row>
    <row r="662">
      <c r="B662" s="57"/>
      <c r="C662" s="58" t="s">
        <v>20</v>
      </c>
      <c r="D662" s="59"/>
      <c r="E662" s="60"/>
      <c r="F662" s="96"/>
      <c r="G662" s="101" t="str">
        <f>+G658+G659+G660</f>
        <v>#DIV/0!</v>
      </c>
      <c r="H662" s="19"/>
    </row>
    <row r="663">
      <c r="B663" s="57"/>
      <c r="C663" s="58" t="s">
        <v>5560</v>
      </c>
      <c r="D663" s="59"/>
      <c r="E663" s="60"/>
      <c r="F663" s="96"/>
      <c r="G663" s="96" t="str">
        <f>round(0.18*G662,2)</f>
        <v>#DIV/0!</v>
      </c>
      <c r="H663" s="19"/>
    </row>
    <row r="664">
      <c r="B664" s="57"/>
      <c r="C664" s="58"/>
      <c r="D664" s="59"/>
      <c r="E664" s="60"/>
      <c r="F664" s="96"/>
      <c r="G664" s="96" t="s">
        <v>5559</v>
      </c>
      <c r="H664" s="19"/>
    </row>
    <row r="665">
      <c r="B665" s="57"/>
      <c r="C665" s="58" t="s">
        <v>5561</v>
      </c>
      <c r="D665" s="59"/>
      <c r="E665" s="60"/>
      <c r="F665" s="96"/>
      <c r="G665" s="101" t="str">
        <f>+G662+G663</f>
        <v>#DIV/0!</v>
      </c>
      <c r="H665" s="19"/>
    </row>
    <row r="666">
      <c r="B666" s="19"/>
      <c r="C666" s="20"/>
      <c r="D666" s="21"/>
      <c r="E666" s="21"/>
      <c r="F666" s="102"/>
      <c r="G666" s="102"/>
      <c r="H666" s="19"/>
    </row>
    <row r="667">
      <c r="B667" s="19"/>
      <c r="C667" s="20"/>
      <c r="D667" s="21"/>
      <c r="E667" s="21"/>
      <c r="F667" s="102"/>
      <c r="G667" s="102"/>
      <c r="H667" s="19"/>
    </row>
    <row r="668">
      <c r="B668" s="19"/>
      <c r="C668" s="20"/>
      <c r="D668" s="21"/>
      <c r="E668" s="21"/>
      <c r="F668" s="102"/>
      <c r="G668" s="102"/>
      <c r="H668" s="19"/>
    </row>
    <row r="669">
      <c r="B669" s="19"/>
      <c r="C669" s="20"/>
      <c r="D669" s="21"/>
      <c r="E669" s="21"/>
      <c r="F669" s="102"/>
      <c r="G669" s="102"/>
      <c r="H669" s="19"/>
    </row>
    <row r="670">
      <c r="B670" s="19"/>
      <c r="C670" s="20"/>
      <c r="D670" s="21"/>
      <c r="E670" s="21"/>
      <c r="F670" s="102"/>
      <c r="G670" s="102"/>
      <c r="H670" s="19"/>
    </row>
    <row r="671">
      <c r="B671" s="19"/>
      <c r="C671" s="20"/>
      <c r="D671" s="21"/>
      <c r="E671" s="21"/>
      <c r="F671" s="102"/>
      <c r="G671" s="102"/>
      <c r="H671" s="19"/>
    </row>
    <row r="672">
      <c r="B672" s="19"/>
      <c r="C672" s="20"/>
      <c r="D672" s="21"/>
      <c r="E672" s="21"/>
      <c r="F672" s="102"/>
      <c r="G672" s="102"/>
      <c r="H672" s="19"/>
    </row>
    <row r="673">
      <c r="B673" s="19"/>
      <c r="C673" s="20"/>
      <c r="D673" s="21"/>
      <c r="E673" s="21"/>
      <c r="F673" s="102"/>
      <c r="G673" s="102"/>
      <c r="H673" s="19"/>
    </row>
    <row r="674">
      <c r="B674" s="19"/>
      <c r="C674" s="20"/>
      <c r="D674" s="21"/>
      <c r="E674" s="21"/>
      <c r="F674" s="102"/>
      <c r="G674" s="102"/>
      <c r="H674" s="19"/>
    </row>
    <row r="675">
      <c r="B675" s="19"/>
      <c r="C675" s="20"/>
      <c r="D675" s="21"/>
      <c r="E675" s="21"/>
      <c r="F675" s="102"/>
      <c r="G675" s="102"/>
      <c r="H675" s="19"/>
    </row>
    <row r="676">
      <c r="B676" s="19"/>
      <c r="C676" s="20"/>
      <c r="D676" s="21"/>
      <c r="E676" s="21"/>
      <c r="F676" s="102"/>
      <c r="G676" s="102"/>
      <c r="H676" s="19"/>
    </row>
    <row r="677">
      <c r="B677" s="19"/>
      <c r="C677" s="20"/>
      <c r="D677" s="21"/>
      <c r="E677" s="21"/>
      <c r="F677" s="102"/>
      <c r="G677" s="102"/>
      <c r="H677" s="19"/>
    </row>
    <row r="678">
      <c r="B678" s="19"/>
      <c r="C678" s="20"/>
      <c r="D678" s="21"/>
      <c r="E678" s="21"/>
      <c r="F678" s="102"/>
      <c r="G678" s="102"/>
      <c r="H678" s="19"/>
    </row>
    <row r="679">
      <c r="B679" s="19"/>
      <c r="C679" s="20"/>
      <c r="D679" s="21"/>
      <c r="E679" s="21"/>
      <c r="F679" s="102"/>
      <c r="G679" s="102"/>
      <c r="H679" s="19"/>
    </row>
    <row r="680">
      <c r="B680" s="19"/>
      <c r="C680" s="20"/>
      <c r="D680" s="21"/>
      <c r="E680" s="21"/>
      <c r="F680" s="102"/>
      <c r="G680" s="102"/>
      <c r="H680" s="19"/>
    </row>
    <row r="681">
      <c r="B681" s="19"/>
      <c r="C681" s="20"/>
      <c r="D681" s="21"/>
      <c r="E681" s="21"/>
      <c r="F681" s="102"/>
      <c r="G681" s="102"/>
      <c r="H681" s="19"/>
    </row>
    <row r="682">
      <c r="B682" s="19"/>
      <c r="C682" s="20"/>
      <c r="D682" s="21"/>
      <c r="E682" s="21"/>
      <c r="F682" s="102"/>
      <c r="G682" s="102"/>
      <c r="H682" s="19"/>
    </row>
    <row r="683">
      <c r="B683" s="19"/>
      <c r="C683" s="20"/>
      <c r="D683" s="21"/>
      <c r="E683" s="21"/>
      <c r="F683" s="102"/>
      <c r="G683" s="102"/>
      <c r="H683" s="19"/>
    </row>
    <row r="684">
      <c r="B684" s="19"/>
      <c r="C684" s="20"/>
      <c r="D684" s="21"/>
      <c r="E684" s="21"/>
      <c r="F684" s="102"/>
      <c r="G684" s="102"/>
      <c r="H684" s="19"/>
    </row>
    <row r="685">
      <c r="B685" s="19"/>
      <c r="C685" s="20"/>
      <c r="D685" s="21"/>
      <c r="E685" s="21"/>
      <c r="F685" s="102"/>
      <c r="G685" s="102"/>
      <c r="H685" s="19"/>
    </row>
    <row r="686">
      <c r="B686" s="19"/>
      <c r="C686" s="20"/>
      <c r="D686" s="21"/>
      <c r="E686" s="21"/>
      <c r="F686" s="102"/>
      <c r="G686" s="102"/>
      <c r="H686" s="19"/>
    </row>
    <row r="687">
      <c r="B687" s="19"/>
      <c r="C687" s="20"/>
      <c r="D687" s="21"/>
      <c r="E687" s="21"/>
      <c r="F687" s="102"/>
      <c r="G687" s="102"/>
      <c r="H687" s="19"/>
    </row>
    <row r="688">
      <c r="B688" s="19"/>
      <c r="C688" s="20"/>
      <c r="D688" s="21"/>
      <c r="E688" s="21"/>
      <c r="F688" s="102"/>
      <c r="G688" s="102"/>
      <c r="H688" s="19"/>
    </row>
    <row r="689">
      <c r="B689" s="19"/>
      <c r="C689" s="20"/>
      <c r="D689" s="21"/>
      <c r="E689" s="21"/>
      <c r="F689" s="102"/>
      <c r="G689" s="102"/>
      <c r="H689" s="19"/>
    </row>
    <row r="690">
      <c r="B690" s="19"/>
      <c r="C690" s="20"/>
      <c r="D690" s="21"/>
      <c r="E690" s="21"/>
      <c r="F690" s="102"/>
      <c r="G690" s="102"/>
      <c r="H690" s="19"/>
    </row>
    <row r="691">
      <c r="B691" s="19"/>
      <c r="C691" s="20"/>
      <c r="D691" s="21"/>
      <c r="E691" s="21"/>
      <c r="F691" s="102"/>
      <c r="G691" s="102"/>
      <c r="H691" s="19"/>
    </row>
    <row r="692">
      <c r="B692" s="19"/>
      <c r="C692" s="20"/>
      <c r="D692" s="21"/>
      <c r="E692" s="21"/>
      <c r="F692" s="102"/>
      <c r="G692" s="102"/>
      <c r="H692" s="19"/>
    </row>
    <row r="693">
      <c r="B693" s="19"/>
      <c r="C693" s="20"/>
      <c r="D693" s="21"/>
      <c r="E693" s="21"/>
      <c r="F693" s="102"/>
      <c r="G693" s="102"/>
      <c r="H693" s="19"/>
    </row>
    <row r="694">
      <c r="B694" s="19"/>
      <c r="C694" s="20"/>
      <c r="D694" s="21"/>
      <c r="E694" s="21"/>
      <c r="F694" s="102"/>
      <c r="G694" s="102"/>
      <c r="H694" s="19"/>
    </row>
    <row r="695">
      <c r="B695" s="19"/>
      <c r="C695" s="20"/>
      <c r="D695" s="21"/>
      <c r="E695" s="21"/>
      <c r="F695" s="102"/>
      <c r="G695" s="102"/>
      <c r="H695" s="19"/>
    </row>
    <row r="696">
      <c r="B696" s="19"/>
      <c r="C696" s="20"/>
      <c r="D696" s="21"/>
      <c r="E696" s="21"/>
      <c r="F696" s="102"/>
      <c r="G696" s="102"/>
      <c r="H696" s="19"/>
    </row>
    <row r="697">
      <c r="B697" s="19"/>
      <c r="C697" s="20"/>
      <c r="D697" s="21"/>
      <c r="E697" s="21"/>
      <c r="F697" s="102"/>
      <c r="G697" s="102"/>
      <c r="H697" s="19"/>
    </row>
    <row r="698">
      <c r="B698" s="19"/>
      <c r="C698" s="20"/>
      <c r="D698" s="21"/>
      <c r="E698" s="21"/>
      <c r="F698" s="102"/>
      <c r="G698" s="102"/>
      <c r="H698" s="19"/>
    </row>
    <row r="699">
      <c r="B699" s="19"/>
      <c r="C699" s="20"/>
      <c r="D699" s="21"/>
      <c r="E699" s="21"/>
      <c r="F699" s="102"/>
      <c r="G699" s="102"/>
      <c r="H699" s="19"/>
    </row>
    <row r="700">
      <c r="B700" s="19"/>
      <c r="C700" s="20"/>
      <c r="D700" s="21"/>
      <c r="E700" s="21"/>
      <c r="F700" s="102"/>
      <c r="G700" s="102"/>
      <c r="H700" s="19"/>
    </row>
    <row r="701">
      <c r="B701" s="19"/>
      <c r="C701" s="20"/>
      <c r="D701" s="21"/>
      <c r="E701" s="21"/>
      <c r="F701" s="102"/>
      <c r="G701" s="102"/>
      <c r="H701" s="19"/>
    </row>
    <row r="702">
      <c r="B702" s="19"/>
      <c r="C702" s="20"/>
      <c r="D702" s="21"/>
      <c r="E702" s="21"/>
      <c r="F702" s="102"/>
      <c r="G702" s="102"/>
      <c r="H702" s="19"/>
    </row>
    <row r="703">
      <c r="B703" s="19"/>
      <c r="C703" s="20"/>
      <c r="D703" s="21"/>
      <c r="E703" s="21"/>
      <c r="F703" s="102"/>
      <c r="G703" s="102"/>
      <c r="H703" s="19"/>
    </row>
    <row r="704">
      <c r="B704" s="19"/>
      <c r="C704" s="20"/>
      <c r="D704" s="21"/>
      <c r="E704" s="21"/>
      <c r="F704" s="102"/>
      <c r="G704" s="102"/>
      <c r="H704" s="19"/>
    </row>
    <row r="705">
      <c r="B705" s="19"/>
      <c r="C705" s="20"/>
      <c r="D705" s="21"/>
      <c r="E705" s="21"/>
      <c r="F705" s="102"/>
      <c r="G705" s="102"/>
      <c r="H705" s="19"/>
    </row>
    <row r="706">
      <c r="B706" s="19"/>
      <c r="C706" s="20"/>
      <c r="D706" s="21"/>
      <c r="E706" s="21"/>
      <c r="F706" s="102"/>
      <c r="G706" s="102"/>
      <c r="H706" s="19"/>
    </row>
    <row r="707">
      <c r="B707" s="19"/>
      <c r="C707" s="20"/>
      <c r="D707" s="21"/>
      <c r="E707" s="21"/>
      <c r="F707" s="102"/>
      <c r="G707" s="102"/>
      <c r="H707" s="19"/>
    </row>
    <row r="708">
      <c r="B708" s="19"/>
      <c r="C708" s="20"/>
      <c r="D708" s="21"/>
      <c r="E708" s="21"/>
      <c r="F708" s="102"/>
      <c r="G708" s="102"/>
      <c r="H708" s="19"/>
    </row>
    <row r="709">
      <c r="B709" s="19"/>
      <c r="C709" s="20"/>
      <c r="D709" s="21"/>
      <c r="E709" s="21"/>
      <c r="F709" s="102"/>
      <c r="G709" s="102"/>
      <c r="H709" s="19"/>
    </row>
    <row r="710">
      <c r="B710" s="19"/>
      <c r="C710" s="20"/>
      <c r="D710" s="21"/>
      <c r="E710" s="21"/>
      <c r="F710" s="102"/>
      <c r="G710" s="102"/>
      <c r="H710" s="19"/>
    </row>
    <row r="711">
      <c r="B711" s="19"/>
      <c r="C711" s="20"/>
      <c r="D711" s="21"/>
      <c r="E711" s="21"/>
      <c r="F711" s="102"/>
      <c r="G711" s="102"/>
      <c r="H711" s="19"/>
    </row>
    <row r="712">
      <c r="B712" s="19"/>
      <c r="C712" s="20"/>
      <c r="D712" s="21"/>
      <c r="E712" s="21"/>
      <c r="F712" s="102"/>
      <c r="G712" s="102"/>
      <c r="H712" s="19"/>
    </row>
    <row r="713">
      <c r="B713" s="19"/>
      <c r="C713" s="20"/>
      <c r="D713" s="21"/>
      <c r="E713" s="21"/>
      <c r="F713" s="102"/>
      <c r="G713" s="102"/>
      <c r="H713" s="19"/>
    </row>
    <row r="714">
      <c r="B714" s="19"/>
      <c r="C714" s="20"/>
      <c r="D714" s="21"/>
      <c r="E714" s="21"/>
      <c r="F714" s="102"/>
      <c r="G714" s="102"/>
      <c r="H714" s="19"/>
    </row>
    <row r="715">
      <c r="B715" s="19"/>
      <c r="C715" s="20"/>
      <c r="D715" s="21"/>
      <c r="E715" s="21"/>
      <c r="F715" s="102"/>
      <c r="G715" s="102"/>
      <c r="H715" s="19"/>
    </row>
    <row r="716">
      <c r="B716" s="19"/>
      <c r="C716" s="20"/>
      <c r="D716" s="21"/>
      <c r="E716" s="21"/>
      <c r="F716" s="102"/>
      <c r="G716" s="102"/>
      <c r="H716" s="19"/>
    </row>
    <row r="717">
      <c r="B717" s="19"/>
      <c r="C717" s="20"/>
      <c r="D717" s="21"/>
      <c r="E717" s="21"/>
      <c r="F717" s="102"/>
      <c r="G717" s="102"/>
      <c r="H717" s="19"/>
    </row>
    <row r="718">
      <c r="B718" s="19"/>
      <c r="C718" s="20"/>
      <c r="D718" s="21"/>
      <c r="E718" s="21"/>
      <c r="F718" s="102"/>
      <c r="G718" s="102"/>
      <c r="H718" s="19"/>
    </row>
    <row r="719">
      <c r="B719" s="19"/>
      <c r="C719" s="20"/>
      <c r="D719" s="21"/>
      <c r="E719" s="21"/>
      <c r="F719" s="102"/>
      <c r="G719" s="102"/>
      <c r="H719" s="19"/>
    </row>
    <row r="720">
      <c r="B720" s="19"/>
      <c r="C720" s="20"/>
      <c r="D720" s="21"/>
      <c r="E720" s="21"/>
      <c r="F720" s="102"/>
      <c r="G720" s="102"/>
      <c r="H720" s="19"/>
    </row>
    <row r="721">
      <c r="B721" s="19"/>
      <c r="C721" s="20"/>
      <c r="D721" s="21"/>
      <c r="E721" s="21"/>
      <c r="F721" s="102"/>
      <c r="G721" s="102"/>
      <c r="H721" s="19"/>
    </row>
    <row r="722">
      <c r="B722" s="19"/>
      <c r="C722" s="20"/>
      <c r="D722" s="21"/>
      <c r="E722" s="21"/>
      <c r="F722" s="102"/>
      <c r="G722" s="102"/>
      <c r="H722" s="19"/>
    </row>
    <row r="723">
      <c r="B723" s="19"/>
      <c r="C723" s="20"/>
      <c r="D723" s="21"/>
      <c r="E723" s="21"/>
      <c r="F723" s="102"/>
      <c r="G723" s="102"/>
      <c r="H723" s="19"/>
    </row>
    <row r="724">
      <c r="B724" s="19"/>
      <c r="C724" s="20"/>
      <c r="D724" s="21"/>
      <c r="E724" s="21"/>
      <c r="F724" s="102"/>
      <c r="G724" s="102"/>
      <c r="H724" s="19"/>
    </row>
    <row r="725">
      <c r="B725" s="19"/>
      <c r="C725" s="20"/>
      <c r="D725" s="21"/>
      <c r="E725" s="21"/>
      <c r="F725" s="102"/>
      <c r="G725" s="102"/>
      <c r="H725" s="19"/>
    </row>
    <row r="726">
      <c r="B726" s="19"/>
      <c r="C726" s="20"/>
      <c r="D726" s="21"/>
      <c r="E726" s="21"/>
      <c r="F726" s="102"/>
      <c r="G726" s="102"/>
      <c r="H726" s="19"/>
    </row>
    <row r="727">
      <c r="B727" s="19"/>
      <c r="C727" s="20"/>
      <c r="D727" s="21"/>
      <c r="E727" s="21"/>
      <c r="F727" s="102"/>
      <c r="G727" s="102"/>
      <c r="H727" s="19"/>
    </row>
    <row r="728">
      <c r="B728" s="19"/>
      <c r="C728" s="20"/>
      <c r="D728" s="21"/>
      <c r="E728" s="21"/>
      <c r="F728" s="102"/>
      <c r="G728" s="102"/>
      <c r="H728" s="19"/>
    </row>
    <row r="729">
      <c r="B729" s="19"/>
      <c r="C729" s="20"/>
      <c r="D729" s="21"/>
      <c r="E729" s="21"/>
      <c r="F729" s="102"/>
      <c r="G729" s="102"/>
      <c r="H729" s="19"/>
    </row>
    <row r="730">
      <c r="B730" s="19"/>
      <c r="C730" s="20"/>
      <c r="D730" s="21"/>
      <c r="E730" s="21"/>
      <c r="F730" s="102"/>
      <c r="G730" s="102"/>
      <c r="H730" s="19"/>
    </row>
    <row r="731">
      <c r="B731" s="19"/>
      <c r="C731" s="20"/>
      <c r="D731" s="21"/>
      <c r="E731" s="21"/>
      <c r="F731" s="102"/>
      <c r="G731" s="102"/>
      <c r="H731" s="19"/>
    </row>
    <row r="732">
      <c r="B732" s="19"/>
      <c r="C732" s="20"/>
      <c r="D732" s="21"/>
      <c r="E732" s="21"/>
      <c r="F732" s="102"/>
      <c r="G732" s="102"/>
      <c r="H732" s="19"/>
    </row>
    <row r="733">
      <c r="B733" s="19"/>
      <c r="C733" s="20"/>
      <c r="D733" s="21"/>
      <c r="E733" s="21"/>
      <c r="F733" s="102"/>
      <c r="G733" s="102"/>
      <c r="H733" s="19"/>
    </row>
    <row r="734">
      <c r="B734" s="19"/>
      <c r="C734" s="20"/>
      <c r="D734" s="21"/>
      <c r="E734" s="21"/>
      <c r="F734" s="102"/>
      <c r="G734" s="102"/>
      <c r="H734" s="19"/>
    </row>
    <row r="735">
      <c r="B735" s="19"/>
      <c r="C735" s="20"/>
      <c r="D735" s="21"/>
      <c r="E735" s="21"/>
      <c r="F735" s="102"/>
      <c r="G735" s="102"/>
      <c r="H735" s="19"/>
    </row>
    <row r="736">
      <c r="B736" s="19"/>
      <c r="C736" s="20"/>
      <c r="D736" s="21"/>
      <c r="E736" s="21"/>
      <c r="F736" s="102"/>
      <c r="G736" s="102"/>
      <c r="H736" s="19"/>
    </row>
    <row r="737">
      <c r="B737" s="19"/>
      <c r="C737" s="20"/>
      <c r="D737" s="21"/>
      <c r="E737" s="21"/>
      <c r="F737" s="102"/>
      <c r="G737" s="102"/>
      <c r="H737" s="19"/>
    </row>
    <row r="738">
      <c r="B738" s="19"/>
      <c r="C738" s="20"/>
      <c r="D738" s="21"/>
      <c r="E738" s="21"/>
      <c r="F738" s="102"/>
      <c r="G738" s="102"/>
      <c r="H738" s="19"/>
    </row>
    <row r="739">
      <c r="B739" s="19"/>
      <c r="C739" s="20"/>
      <c r="D739" s="21"/>
      <c r="E739" s="21"/>
      <c r="F739" s="102"/>
      <c r="G739" s="102"/>
      <c r="H739" s="19"/>
    </row>
    <row r="740">
      <c r="B740" s="19"/>
      <c r="C740" s="20"/>
      <c r="D740" s="21"/>
      <c r="E740" s="21"/>
      <c r="F740" s="102"/>
      <c r="G740" s="102"/>
      <c r="H740" s="19"/>
    </row>
    <row r="741">
      <c r="B741" s="19"/>
      <c r="C741" s="20"/>
      <c r="D741" s="21"/>
      <c r="E741" s="21"/>
      <c r="F741" s="102"/>
      <c r="G741" s="102"/>
      <c r="H741" s="19"/>
    </row>
    <row r="742">
      <c r="B742" s="19"/>
      <c r="C742" s="20"/>
      <c r="D742" s="21"/>
      <c r="E742" s="21"/>
      <c r="F742" s="102"/>
      <c r="G742" s="102"/>
      <c r="H742" s="19"/>
    </row>
    <row r="743">
      <c r="B743" s="19"/>
      <c r="C743" s="20"/>
      <c r="D743" s="21"/>
      <c r="E743" s="21"/>
      <c r="F743" s="102"/>
      <c r="G743" s="102"/>
      <c r="H743" s="19"/>
    </row>
    <row r="744">
      <c r="B744" s="19"/>
      <c r="C744" s="20"/>
      <c r="D744" s="21"/>
      <c r="E744" s="21"/>
      <c r="F744" s="102"/>
      <c r="G744" s="102"/>
      <c r="H744" s="19"/>
    </row>
    <row r="745">
      <c r="B745" s="19"/>
      <c r="C745" s="20"/>
      <c r="D745" s="21"/>
      <c r="E745" s="21"/>
      <c r="F745" s="102"/>
      <c r="G745" s="102"/>
      <c r="H745" s="19"/>
    </row>
    <row r="746">
      <c r="B746" s="19"/>
      <c r="C746" s="20"/>
      <c r="D746" s="21"/>
      <c r="E746" s="21"/>
      <c r="F746" s="102"/>
      <c r="G746" s="102"/>
      <c r="H746" s="19"/>
    </row>
    <row r="747">
      <c r="B747" s="19"/>
      <c r="C747" s="20"/>
      <c r="D747" s="21"/>
      <c r="E747" s="21"/>
      <c r="F747" s="102"/>
      <c r="G747" s="102"/>
      <c r="H747" s="19"/>
    </row>
    <row r="748">
      <c r="B748" s="19"/>
      <c r="C748" s="20"/>
      <c r="D748" s="21"/>
      <c r="E748" s="21"/>
      <c r="F748" s="102"/>
      <c r="G748" s="102"/>
      <c r="H748" s="19"/>
    </row>
    <row r="749">
      <c r="B749" s="19"/>
      <c r="C749" s="20"/>
      <c r="D749" s="21"/>
      <c r="E749" s="21"/>
      <c r="F749" s="102"/>
      <c r="G749" s="102"/>
      <c r="H749" s="19"/>
    </row>
    <row r="750">
      <c r="B750" s="19"/>
      <c r="C750" s="20"/>
      <c r="D750" s="21"/>
      <c r="E750" s="21"/>
      <c r="F750" s="102"/>
      <c r="G750" s="102"/>
      <c r="H750" s="19"/>
    </row>
    <row r="751">
      <c r="B751" s="19"/>
      <c r="C751" s="20"/>
      <c r="D751" s="21"/>
      <c r="E751" s="21"/>
      <c r="F751" s="102"/>
      <c r="G751" s="102"/>
      <c r="H751" s="19"/>
    </row>
    <row r="752">
      <c r="B752" s="19"/>
      <c r="C752" s="20"/>
      <c r="D752" s="21"/>
      <c r="E752" s="21"/>
      <c r="F752" s="102"/>
      <c r="G752" s="102"/>
      <c r="H752" s="19"/>
    </row>
    <row r="753">
      <c r="B753" s="19"/>
      <c r="C753" s="20"/>
      <c r="D753" s="21"/>
      <c r="E753" s="21"/>
      <c r="F753" s="102"/>
      <c r="G753" s="102"/>
      <c r="H753" s="19"/>
    </row>
    <row r="754">
      <c r="B754" s="19"/>
      <c r="C754" s="20"/>
      <c r="D754" s="21"/>
      <c r="E754" s="21"/>
      <c r="F754" s="102"/>
      <c r="G754" s="102"/>
      <c r="H754" s="19"/>
    </row>
    <row r="755">
      <c r="B755" s="19"/>
      <c r="C755" s="20"/>
      <c r="D755" s="21"/>
      <c r="E755" s="21"/>
      <c r="F755" s="102"/>
      <c r="G755" s="102"/>
      <c r="H755" s="19"/>
    </row>
    <row r="756">
      <c r="B756" s="19"/>
      <c r="C756" s="20"/>
      <c r="D756" s="21"/>
      <c r="E756" s="21"/>
      <c r="F756" s="102"/>
      <c r="G756" s="102"/>
      <c r="H756" s="19"/>
    </row>
    <row r="757">
      <c r="B757" s="19"/>
      <c r="C757" s="20"/>
      <c r="D757" s="21"/>
      <c r="E757" s="21"/>
      <c r="F757" s="102"/>
      <c r="G757" s="102"/>
      <c r="H757" s="19"/>
    </row>
    <row r="758">
      <c r="B758" s="19"/>
      <c r="C758" s="20"/>
      <c r="D758" s="21"/>
      <c r="E758" s="21"/>
      <c r="F758" s="102"/>
      <c r="G758" s="102"/>
      <c r="H758" s="19"/>
    </row>
    <row r="759">
      <c r="B759" s="19"/>
      <c r="C759" s="20"/>
      <c r="D759" s="21"/>
      <c r="E759" s="21"/>
      <c r="F759" s="102"/>
      <c r="G759" s="102"/>
      <c r="H759" s="19"/>
    </row>
    <row r="760">
      <c r="B760" s="19"/>
      <c r="C760" s="20"/>
      <c r="D760" s="21"/>
      <c r="E760" s="21"/>
      <c r="F760" s="102"/>
      <c r="G760" s="102"/>
      <c r="H760" s="19"/>
    </row>
    <row r="761">
      <c r="B761" s="19"/>
      <c r="C761" s="20"/>
      <c r="D761" s="21"/>
      <c r="E761" s="21"/>
      <c r="F761" s="102"/>
      <c r="G761" s="102"/>
      <c r="H761" s="19"/>
    </row>
    <row r="762">
      <c r="B762" s="19"/>
      <c r="C762" s="20"/>
      <c r="D762" s="21"/>
      <c r="E762" s="21"/>
      <c r="F762" s="102"/>
      <c r="G762" s="102"/>
      <c r="H762" s="19"/>
    </row>
    <row r="763">
      <c r="B763" s="19"/>
      <c r="C763" s="20"/>
      <c r="D763" s="21"/>
      <c r="E763" s="21"/>
      <c r="F763" s="102"/>
      <c r="G763" s="102"/>
      <c r="H763" s="19"/>
    </row>
    <row r="764">
      <c r="B764" s="19"/>
      <c r="C764" s="20"/>
      <c r="D764" s="21"/>
      <c r="E764" s="21"/>
      <c r="F764" s="102"/>
      <c r="G764" s="102"/>
      <c r="H764" s="19"/>
    </row>
    <row r="765">
      <c r="B765" s="19"/>
      <c r="C765" s="20"/>
      <c r="D765" s="21"/>
      <c r="E765" s="21"/>
      <c r="F765" s="102"/>
      <c r="G765" s="102"/>
      <c r="H765" s="19"/>
    </row>
    <row r="766">
      <c r="B766" s="19"/>
      <c r="C766" s="20"/>
      <c r="D766" s="21"/>
      <c r="E766" s="21"/>
      <c r="F766" s="102"/>
      <c r="G766" s="102"/>
      <c r="H766" s="19"/>
    </row>
    <row r="767">
      <c r="B767" s="19"/>
      <c r="C767" s="20"/>
      <c r="D767" s="21"/>
      <c r="E767" s="21"/>
      <c r="F767" s="102"/>
      <c r="G767" s="102"/>
      <c r="H767" s="19"/>
    </row>
    <row r="768">
      <c r="B768" s="19"/>
      <c r="C768" s="20"/>
      <c r="D768" s="21"/>
      <c r="E768" s="21"/>
      <c r="F768" s="102"/>
      <c r="G768" s="102"/>
      <c r="H768" s="19"/>
    </row>
    <row r="769">
      <c r="B769" s="19"/>
      <c r="C769" s="20"/>
      <c r="D769" s="21"/>
      <c r="E769" s="21"/>
      <c r="F769" s="102"/>
      <c r="G769" s="102"/>
      <c r="H769" s="19"/>
    </row>
    <row r="770">
      <c r="B770" s="19"/>
      <c r="C770" s="20"/>
      <c r="D770" s="21"/>
      <c r="E770" s="21"/>
      <c r="F770" s="102"/>
      <c r="G770" s="102"/>
      <c r="H770" s="19"/>
    </row>
    <row r="771">
      <c r="B771" s="19"/>
      <c r="C771" s="20"/>
      <c r="D771" s="21"/>
      <c r="E771" s="21"/>
      <c r="F771" s="102"/>
      <c r="G771" s="102"/>
      <c r="H771" s="19"/>
    </row>
    <row r="772">
      <c r="B772" s="19"/>
      <c r="C772" s="20"/>
      <c r="D772" s="21"/>
      <c r="E772" s="21"/>
      <c r="F772" s="102"/>
      <c r="G772" s="102"/>
      <c r="H772" s="19"/>
    </row>
    <row r="773">
      <c r="B773" s="19"/>
      <c r="C773" s="20"/>
      <c r="D773" s="21"/>
      <c r="E773" s="21"/>
      <c r="F773" s="102"/>
      <c r="G773" s="102"/>
      <c r="H773" s="19"/>
    </row>
    <row r="774">
      <c r="B774" s="19"/>
      <c r="C774" s="20"/>
      <c r="D774" s="21"/>
      <c r="E774" s="21"/>
      <c r="F774" s="102"/>
      <c r="G774" s="102"/>
      <c r="H774" s="19"/>
    </row>
    <row r="775">
      <c r="B775" s="19"/>
      <c r="C775" s="20"/>
      <c r="D775" s="21"/>
      <c r="E775" s="21"/>
      <c r="F775" s="102"/>
      <c r="G775" s="102"/>
      <c r="H775" s="19"/>
    </row>
    <row r="776">
      <c r="B776" s="19"/>
      <c r="C776" s="20"/>
      <c r="D776" s="21"/>
      <c r="E776" s="21"/>
      <c r="F776" s="102"/>
      <c r="G776" s="102"/>
      <c r="H776" s="19"/>
    </row>
    <row r="777">
      <c r="B777" s="19"/>
      <c r="C777" s="20"/>
      <c r="D777" s="21"/>
      <c r="E777" s="21"/>
      <c r="F777" s="102"/>
      <c r="G777" s="102"/>
      <c r="H777" s="19"/>
    </row>
    <row r="778">
      <c r="B778" s="19"/>
      <c r="C778" s="20"/>
      <c r="D778" s="21"/>
      <c r="E778" s="21"/>
      <c r="F778" s="102"/>
      <c r="G778" s="102"/>
      <c r="H778" s="19"/>
    </row>
    <row r="779">
      <c r="B779" s="19"/>
      <c r="C779" s="20"/>
      <c r="D779" s="21"/>
      <c r="E779" s="21"/>
      <c r="F779" s="102"/>
      <c r="G779" s="102"/>
      <c r="H779" s="19"/>
    </row>
    <row r="780">
      <c r="B780" s="19"/>
      <c r="C780" s="20"/>
      <c r="D780" s="21"/>
      <c r="E780" s="21"/>
      <c r="F780" s="102"/>
      <c r="G780" s="102"/>
      <c r="H780" s="19"/>
    </row>
    <row r="781">
      <c r="B781" s="19"/>
      <c r="C781" s="20"/>
      <c r="D781" s="21"/>
      <c r="E781" s="21"/>
      <c r="F781" s="102"/>
      <c r="G781" s="102"/>
      <c r="H781" s="19"/>
    </row>
    <row r="782">
      <c r="B782" s="19"/>
      <c r="C782" s="20"/>
      <c r="D782" s="21"/>
      <c r="E782" s="21"/>
      <c r="F782" s="102"/>
      <c r="G782" s="102"/>
      <c r="H782" s="19"/>
    </row>
    <row r="783">
      <c r="B783" s="19"/>
      <c r="C783" s="20"/>
      <c r="D783" s="21"/>
      <c r="E783" s="21"/>
      <c r="F783" s="102"/>
      <c r="G783" s="102"/>
      <c r="H783" s="19"/>
    </row>
    <row r="784">
      <c r="B784" s="19"/>
      <c r="C784" s="20"/>
      <c r="D784" s="21"/>
      <c r="E784" s="21"/>
      <c r="F784" s="102"/>
      <c r="G784" s="102"/>
      <c r="H784" s="19"/>
    </row>
    <row r="785">
      <c r="B785" s="19"/>
      <c r="C785" s="20"/>
      <c r="D785" s="21"/>
      <c r="E785" s="21"/>
      <c r="F785" s="102"/>
      <c r="G785" s="102"/>
      <c r="H785" s="19"/>
    </row>
    <row r="786">
      <c r="B786" s="19"/>
      <c r="C786" s="20"/>
      <c r="D786" s="21"/>
      <c r="E786" s="21"/>
      <c r="F786" s="102"/>
      <c r="G786" s="102"/>
      <c r="H786" s="19"/>
    </row>
    <row r="787">
      <c r="B787" s="19"/>
      <c r="C787" s="20"/>
      <c r="D787" s="21"/>
      <c r="E787" s="21"/>
      <c r="F787" s="102"/>
      <c r="G787" s="102"/>
      <c r="H787" s="19"/>
    </row>
    <row r="788">
      <c r="B788" s="19"/>
      <c r="C788" s="20"/>
      <c r="D788" s="21"/>
      <c r="E788" s="21"/>
      <c r="F788" s="102"/>
      <c r="G788" s="102"/>
      <c r="H788" s="19"/>
    </row>
    <row r="789">
      <c r="B789" s="19"/>
      <c r="C789" s="20"/>
      <c r="D789" s="21"/>
      <c r="E789" s="21"/>
      <c r="F789" s="102"/>
      <c r="G789" s="102"/>
      <c r="H789" s="19"/>
    </row>
    <row r="790">
      <c r="B790" s="19"/>
      <c r="C790" s="20"/>
      <c r="D790" s="21"/>
      <c r="E790" s="21"/>
      <c r="F790" s="102"/>
      <c r="G790" s="102"/>
      <c r="H790" s="19"/>
    </row>
    <row r="791">
      <c r="B791" s="19"/>
      <c r="C791" s="20"/>
      <c r="D791" s="21"/>
      <c r="E791" s="21"/>
      <c r="F791" s="102"/>
      <c r="G791" s="102"/>
      <c r="H791" s="19"/>
    </row>
    <row r="792">
      <c r="B792" s="19"/>
      <c r="C792" s="20"/>
      <c r="D792" s="21"/>
      <c r="E792" s="21"/>
      <c r="F792" s="102"/>
      <c r="G792" s="102"/>
      <c r="H792" s="19"/>
    </row>
    <row r="793">
      <c r="B793" s="19"/>
      <c r="C793" s="20"/>
      <c r="D793" s="21"/>
      <c r="E793" s="21"/>
      <c r="F793" s="102"/>
      <c r="G793" s="102"/>
      <c r="H793" s="19"/>
    </row>
    <row r="794">
      <c r="B794" s="19"/>
      <c r="C794" s="20"/>
      <c r="D794" s="21"/>
      <c r="E794" s="21"/>
      <c r="F794" s="102"/>
      <c r="G794" s="102"/>
      <c r="H794" s="19"/>
    </row>
    <row r="795">
      <c r="B795" s="19"/>
      <c r="C795" s="20"/>
      <c r="D795" s="21"/>
      <c r="E795" s="21"/>
      <c r="F795" s="102"/>
      <c r="G795" s="102"/>
      <c r="H795" s="19"/>
    </row>
    <row r="796">
      <c r="B796" s="19"/>
      <c r="C796" s="20"/>
      <c r="D796" s="21"/>
      <c r="E796" s="21"/>
      <c r="F796" s="102"/>
      <c r="G796" s="102"/>
      <c r="H796" s="19"/>
    </row>
    <row r="797">
      <c r="B797" s="19"/>
      <c r="C797" s="20"/>
      <c r="D797" s="21"/>
      <c r="E797" s="21"/>
      <c r="F797" s="102"/>
      <c r="G797" s="102"/>
      <c r="H797" s="19"/>
    </row>
    <row r="798">
      <c r="B798" s="19"/>
      <c r="C798" s="20"/>
      <c r="D798" s="21"/>
      <c r="E798" s="21"/>
      <c r="F798" s="102"/>
      <c r="G798" s="102"/>
      <c r="H798" s="19"/>
    </row>
    <row r="799">
      <c r="B799" s="19"/>
      <c r="C799" s="20"/>
      <c r="D799" s="21"/>
      <c r="E799" s="21"/>
      <c r="F799" s="102"/>
      <c r="G799" s="102"/>
      <c r="H799" s="19"/>
    </row>
    <row r="800">
      <c r="B800" s="19"/>
      <c r="C800" s="20"/>
      <c r="D800" s="21"/>
      <c r="E800" s="21"/>
      <c r="F800" s="102"/>
      <c r="G800" s="102"/>
      <c r="H800" s="19"/>
    </row>
    <row r="801">
      <c r="B801" s="19"/>
      <c r="C801" s="20"/>
      <c r="D801" s="21"/>
      <c r="E801" s="21"/>
      <c r="F801" s="102"/>
      <c r="G801" s="102"/>
      <c r="H801" s="19"/>
    </row>
    <row r="802">
      <c r="B802" s="19"/>
      <c r="C802" s="20"/>
      <c r="D802" s="21"/>
      <c r="E802" s="21"/>
      <c r="F802" s="102"/>
      <c r="G802" s="102"/>
      <c r="H802" s="19"/>
    </row>
    <row r="803">
      <c r="B803" s="19"/>
      <c r="C803" s="20"/>
      <c r="D803" s="21"/>
      <c r="E803" s="21"/>
      <c r="F803" s="102"/>
      <c r="G803" s="102"/>
      <c r="H803" s="19"/>
    </row>
    <row r="804">
      <c r="B804" s="19"/>
      <c r="C804" s="20"/>
      <c r="D804" s="21"/>
      <c r="E804" s="21"/>
      <c r="F804" s="102"/>
      <c r="G804" s="102"/>
      <c r="H804" s="19"/>
    </row>
    <row r="805">
      <c r="B805" s="19"/>
      <c r="C805" s="20"/>
      <c r="D805" s="21"/>
      <c r="E805" s="21"/>
      <c r="F805" s="102"/>
      <c r="G805" s="102"/>
      <c r="H805" s="19"/>
    </row>
    <row r="806">
      <c r="B806" s="19"/>
      <c r="C806" s="20"/>
      <c r="D806" s="21"/>
      <c r="E806" s="21"/>
      <c r="F806" s="102"/>
      <c r="G806" s="102"/>
      <c r="H806" s="19"/>
    </row>
    <row r="807">
      <c r="B807" s="19"/>
      <c r="C807" s="20"/>
      <c r="D807" s="21"/>
      <c r="E807" s="21"/>
      <c r="F807" s="102"/>
      <c r="G807" s="102"/>
      <c r="H807" s="19"/>
    </row>
    <row r="808">
      <c r="B808" s="19"/>
      <c r="C808" s="20"/>
      <c r="D808" s="21"/>
      <c r="E808" s="21"/>
      <c r="F808" s="102"/>
      <c r="G808" s="102"/>
      <c r="H808" s="19"/>
    </row>
    <row r="809">
      <c r="B809" s="19"/>
      <c r="C809" s="20"/>
      <c r="D809" s="21"/>
      <c r="E809" s="21"/>
      <c r="F809" s="102"/>
      <c r="G809" s="102"/>
      <c r="H809" s="19"/>
    </row>
    <row r="810">
      <c r="B810" s="19"/>
      <c r="C810" s="20"/>
      <c r="D810" s="21"/>
      <c r="E810" s="21"/>
      <c r="F810" s="102"/>
      <c r="G810" s="102"/>
      <c r="H810" s="19"/>
    </row>
    <row r="811">
      <c r="B811" s="19"/>
      <c r="C811" s="20"/>
      <c r="D811" s="21"/>
      <c r="E811" s="21"/>
      <c r="F811" s="102"/>
      <c r="G811" s="102"/>
      <c r="H811" s="19"/>
    </row>
    <row r="812">
      <c r="B812" s="19"/>
      <c r="C812" s="20"/>
      <c r="D812" s="21"/>
      <c r="E812" s="21"/>
      <c r="F812" s="102"/>
      <c r="G812" s="102"/>
      <c r="H812" s="19"/>
    </row>
    <row r="813">
      <c r="B813" s="19"/>
      <c r="C813" s="20"/>
      <c r="D813" s="21"/>
      <c r="E813" s="21"/>
      <c r="F813" s="102"/>
      <c r="G813" s="102"/>
      <c r="H813" s="19"/>
    </row>
    <row r="814">
      <c r="B814" s="19"/>
      <c r="C814" s="20"/>
      <c r="D814" s="21"/>
      <c r="E814" s="21"/>
      <c r="F814" s="102"/>
      <c r="G814" s="102"/>
      <c r="H814" s="19"/>
    </row>
    <row r="815">
      <c r="B815" s="19"/>
      <c r="C815" s="20"/>
      <c r="D815" s="21"/>
      <c r="E815" s="21"/>
      <c r="F815" s="102"/>
      <c r="G815" s="102"/>
      <c r="H815" s="19"/>
    </row>
    <row r="816">
      <c r="B816" s="19"/>
      <c r="C816" s="20"/>
      <c r="D816" s="21"/>
      <c r="E816" s="21"/>
      <c r="F816" s="102"/>
      <c r="G816" s="102"/>
      <c r="H816" s="19"/>
    </row>
    <row r="817">
      <c r="B817" s="19"/>
      <c r="C817" s="20"/>
      <c r="D817" s="21"/>
      <c r="E817" s="21"/>
      <c r="F817" s="102"/>
      <c r="G817" s="102"/>
      <c r="H817" s="19"/>
    </row>
    <row r="818">
      <c r="B818" s="19"/>
      <c r="C818" s="20"/>
      <c r="D818" s="21"/>
      <c r="E818" s="21"/>
      <c r="F818" s="102"/>
      <c r="G818" s="102"/>
      <c r="H818" s="19"/>
    </row>
    <row r="819">
      <c r="B819" s="19"/>
      <c r="C819" s="20"/>
      <c r="D819" s="21"/>
      <c r="E819" s="21"/>
      <c r="F819" s="102"/>
      <c r="G819" s="102"/>
      <c r="H819" s="19"/>
    </row>
    <row r="820">
      <c r="B820" s="19"/>
      <c r="C820" s="20"/>
      <c r="D820" s="21"/>
      <c r="E820" s="21"/>
      <c r="F820" s="102"/>
      <c r="G820" s="102"/>
      <c r="H820" s="19"/>
    </row>
    <row r="821">
      <c r="B821" s="19"/>
      <c r="C821" s="20"/>
      <c r="D821" s="21"/>
      <c r="E821" s="21"/>
      <c r="F821" s="102"/>
      <c r="G821" s="102"/>
      <c r="H821" s="19"/>
    </row>
    <row r="822">
      <c r="B822" s="19"/>
      <c r="C822" s="20"/>
      <c r="D822" s="21"/>
      <c r="E822" s="21"/>
      <c r="F822" s="102"/>
      <c r="G822" s="102"/>
      <c r="H822" s="19"/>
    </row>
    <row r="823">
      <c r="B823" s="19"/>
      <c r="C823" s="20"/>
      <c r="D823" s="21"/>
      <c r="E823" s="21"/>
      <c r="F823" s="102"/>
      <c r="G823" s="102"/>
      <c r="H823" s="19"/>
    </row>
    <row r="824">
      <c r="B824" s="19"/>
      <c r="C824" s="20"/>
      <c r="D824" s="21"/>
      <c r="E824" s="21"/>
      <c r="F824" s="102"/>
      <c r="G824" s="102"/>
      <c r="H824" s="19"/>
    </row>
    <row r="825">
      <c r="B825" s="19"/>
      <c r="C825" s="20"/>
      <c r="D825" s="21"/>
      <c r="E825" s="21"/>
      <c r="F825" s="102"/>
      <c r="G825" s="102"/>
      <c r="H825" s="19"/>
    </row>
    <row r="826">
      <c r="B826" s="19"/>
      <c r="C826" s="20"/>
      <c r="D826" s="21"/>
      <c r="E826" s="21"/>
      <c r="F826" s="102"/>
      <c r="G826" s="102"/>
      <c r="H826" s="19"/>
    </row>
    <row r="827">
      <c r="B827" s="19"/>
      <c r="C827" s="20"/>
      <c r="D827" s="21"/>
      <c r="E827" s="21"/>
      <c r="F827" s="102"/>
      <c r="G827" s="102"/>
      <c r="H827" s="19"/>
    </row>
    <row r="828">
      <c r="B828" s="19"/>
      <c r="C828" s="20"/>
      <c r="D828" s="21"/>
      <c r="E828" s="21"/>
      <c r="F828" s="102"/>
      <c r="G828" s="102"/>
      <c r="H828" s="19"/>
    </row>
    <row r="829">
      <c r="B829" s="19"/>
      <c r="C829" s="20"/>
      <c r="D829" s="21"/>
      <c r="E829" s="21"/>
      <c r="F829" s="102"/>
      <c r="G829" s="102"/>
      <c r="H829" s="19"/>
    </row>
    <row r="830">
      <c r="B830" s="19"/>
      <c r="C830" s="20"/>
      <c r="D830" s="21"/>
      <c r="E830" s="21"/>
      <c r="F830" s="102"/>
      <c r="G830" s="102"/>
      <c r="H830" s="19"/>
    </row>
    <row r="831">
      <c r="B831" s="19"/>
      <c r="C831" s="20"/>
      <c r="D831" s="21"/>
      <c r="E831" s="21"/>
      <c r="F831" s="102"/>
      <c r="G831" s="102"/>
      <c r="H831" s="19"/>
    </row>
    <row r="832">
      <c r="B832" s="19"/>
      <c r="C832" s="20"/>
      <c r="D832" s="21"/>
      <c r="E832" s="21"/>
      <c r="F832" s="102"/>
      <c r="G832" s="102"/>
      <c r="H832" s="19"/>
    </row>
    <row r="833">
      <c r="B833" s="19"/>
      <c r="C833" s="20"/>
      <c r="D833" s="21"/>
      <c r="E833" s="21"/>
      <c r="F833" s="102"/>
      <c r="G833" s="102"/>
      <c r="H833" s="19"/>
    </row>
    <row r="834">
      <c r="B834" s="19"/>
      <c r="C834" s="20"/>
      <c r="D834" s="21"/>
      <c r="E834" s="21"/>
      <c r="F834" s="102"/>
      <c r="G834" s="102"/>
      <c r="H834" s="19"/>
    </row>
    <row r="835">
      <c r="B835" s="19"/>
      <c r="C835" s="20"/>
      <c r="D835" s="21"/>
      <c r="E835" s="21"/>
      <c r="F835" s="102"/>
      <c r="G835" s="102"/>
      <c r="H835" s="19"/>
    </row>
    <row r="836">
      <c r="B836" s="19"/>
      <c r="C836" s="20"/>
      <c r="D836" s="21"/>
      <c r="E836" s="21"/>
      <c r="F836" s="102"/>
      <c r="G836" s="102"/>
      <c r="H836" s="19"/>
    </row>
    <row r="837">
      <c r="B837" s="19"/>
      <c r="C837" s="20"/>
      <c r="D837" s="21"/>
      <c r="E837" s="21"/>
      <c r="F837" s="102"/>
      <c r="G837" s="102"/>
      <c r="H837" s="19"/>
    </row>
    <row r="838">
      <c r="B838" s="19"/>
      <c r="C838" s="20"/>
      <c r="D838" s="21"/>
      <c r="E838" s="21"/>
      <c r="F838" s="102"/>
      <c r="G838" s="102"/>
      <c r="H838" s="19"/>
    </row>
    <row r="839">
      <c r="B839" s="19"/>
      <c r="C839" s="20"/>
      <c r="D839" s="21"/>
      <c r="E839" s="21"/>
      <c r="F839" s="102"/>
      <c r="G839" s="102"/>
      <c r="H839" s="19"/>
    </row>
    <row r="840">
      <c r="B840" s="19"/>
      <c r="C840" s="20"/>
      <c r="D840" s="21"/>
      <c r="E840" s="21"/>
      <c r="F840" s="102"/>
      <c r="G840" s="102"/>
      <c r="H840" s="19"/>
    </row>
    <row r="841">
      <c r="B841" s="19"/>
      <c r="C841" s="20"/>
      <c r="D841" s="21"/>
      <c r="E841" s="21"/>
      <c r="F841" s="102"/>
      <c r="G841" s="102"/>
      <c r="H841" s="19"/>
    </row>
    <row r="842">
      <c r="B842" s="19"/>
      <c r="C842" s="20"/>
      <c r="D842" s="21"/>
      <c r="E842" s="21"/>
      <c r="F842" s="102"/>
      <c r="G842" s="102"/>
      <c r="H842" s="19"/>
    </row>
    <row r="843">
      <c r="B843" s="19"/>
      <c r="C843" s="20"/>
      <c r="D843" s="21"/>
      <c r="E843" s="21"/>
      <c r="F843" s="102"/>
      <c r="G843" s="102"/>
      <c r="H843" s="19"/>
    </row>
    <row r="844">
      <c r="B844" s="19"/>
      <c r="C844" s="20"/>
      <c r="D844" s="21"/>
      <c r="E844" s="21"/>
      <c r="F844" s="102"/>
      <c r="G844" s="102"/>
      <c r="H844" s="19"/>
    </row>
    <row r="845">
      <c r="B845" s="19"/>
      <c r="C845" s="20"/>
      <c r="D845" s="21"/>
      <c r="E845" s="21"/>
      <c r="F845" s="102"/>
      <c r="G845" s="102"/>
      <c r="H845" s="19"/>
    </row>
    <row r="846">
      <c r="B846" s="19"/>
      <c r="C846" s="20"/>
      <c r="D846" s="21"/>
      <c r="E846" s="21"/>
      <c r="F846" s="102"/>
      <c r="G846" s="102"/>
      <c r="H846" s="19"/>
    </row>
    <row r="847">
      <c r="B847" s="19"/>
      <c r="C847" s="20"/>
      <c r="D847" s="21"/>
      <c r="E847" s="21"/>
      <c r="F847" s="102"/>
      <c r="G847" s="102"/>
      <c r="H847" s="19"/>
    </row>
    <row r="848">
      <c r="B848" s="19"/>
      <c r="C848" s="20"/>
      <c r="D848" s="21"/>
      <c r="E848" s="21"/>
      <c r="F848" s="102"/>
      <c r="G848" s="102"/>
      <c r="H848" s="19"/>
    </row>
    <row r="849">
      <c r="B849" s="19"/>
      <c r="C849" s="20"/>
      <c r="D849" s="21"/>
      <c r="E849" s="21"/>
      <c r="F849" s="102"/>
      <c r="G849" s="102"/>
      <c r="H849" s="19"/>
    </row>
    <row r="850">
      <c r="B850" s="19"/>
      <c r="C850" s="20"/>
      <c r="D850" s="21"/>
      <c r="E850" s="21"/>
      <c r="F850" s="102"/>
      <c r="G850" s="102"/>
      <c r="H850" s="19"/>
    </row>
    <row r="851">
      <c r="B851" s="19"/>
      <c r="C851" s="20"/>
      <c r="D851" s="21"/>
      <c r="E851" s="21"/>
      <c r="F851" s="102"/>
      <c r="G851" s="102"/>
      <c r="H851" s="19"/>
    </row>
    <row r="852">
      <c r="B852" s="19"/>
      <c r="C852" s="20"/>
      <c r="D852" s="21"/>
      <c r="E852" s="21"/>
      <c r="F852" s="102"/>
      <c r="G852" s="102"/>
      <c r="H852" s="19"/>
    </row>
    <row r="853">
      <c r="B853" s="19"/>
      <c r="C853" s="20"/>
      <c r="D853" s="21"/>
      <c r="E853" s="21"/>
      <c r="F853" s="102"/>
      <c r="G853" s="102"/>
      <c r="H853" s="19"/>
    </row>
    <row r="854">
      <c r="B854" s="19"/>
      <c r="C854" s="20"/>
      <c r="D854" s="21"/>
      <c r="E854" s="21"/>
      <c r="F854" s="102"/>
      <c r="G854" s="102"/>
      <c r="H854" s="19"/>
    </row>
    <row r="855">
      <c r="B855" s="19"/>
      <c r="C855" s="20"/>
      <c r="D855" s="21"/>
      <c r="E855" s="21"/>
      <c r="F855" s="102"/>
      <c r="G855" s="102"/>
      <c r="H855" s="19"/>
    </row>
    <row r="856">
      <c r="B856" s="19"/>
      <c r="C856" s="20"/>
      <c r="D856" s="21"/>
      <c r="E856" s="21"/>
      <c r="F856" s="102"/>
      <c r="G856" s="102"/>
      <c r="H856" s="19"/>
    </row>
    <row r="857">
      <c r="B857" s="19"/>
      <c r="C857" s="20"/>
      <c r="D857" s="21"/>
      <c r="E857" s="21"/>
      <c r="F857" s="102"/>
      <c r="G857" s="102"/>
      <c r="H857" s="19"/>
    </row>
    <row r="858">
      <c r="B858" s="19"/>
      <c r="C858" s="20"/>
      <c r="D858" s="21"/>
      <c r="E858" s="21"/>
      <c r="F858" s="102"/>
      <c r="G858" s="102"/>
      <c r="H858" s="19"/>
    </row>
    <row r="859">
      <c r="B859" s="19"/>
      <c r="C859" s="20"/>
      <c r="D859" s="21"/>
      <c r="E859" s="21"/>
      <c r="F859" s="102"/>
      <c r="G859" s="102"/>
      <c r="H859" s="19"/>
    </row>
    <row r="860">
      <c r="B860" s="19"/>
      <c r="C860" s="20"/>
      <c r="D860" s="21"/>
      <c r="E860" s="21"/>
      <c r="F860" s="102"/>
      <c r="G860" s="102"/>
      <c r="H860" s="19"/>
    </row>
    <row r="861">
      <c r="B861" s="19"/>
      <c r="C861" s="20"/>
      <c r="D861" s="21"/>
      <c r="E861" s="21"/>
      <c r="F861" s="102"/>
      <c r="G861" s="102"/>
      <c r="H861" s="19"/>
    </row>
    <row r="862">
      <c r="B862" s="19"/>
      <c r="C862" s="20"/>
      <c r="D862" s="21"/>
      <c r="E862" s="21"/>
      <c r="F862" s="102"/>
      <c r="G862" s="102"/>
      <c r="H862" s="19"/>
    </row>
    <row r="863">
      <c r="B863" s="19"/>
      <c r="C863" s="20"/>
      <c r="D863" s="21"/>
      <c r="E863" s="21"/>
      <c r="F863" s="102"/>
      <c r="G863" s="102"/>
      <c r="H863" s="19"/>
    </row>
    <row r="864">
      <c r="B864" s="19"/>
      <c r="C864" s="20"/>
      <c r="D864" s="21"/>
      <c r="E864" s="21"/>
      <c r="F864" s="102"/>
      <c r="G864" s="102"/>
      <c r="H864" s="19"/>
    </row>
    <row r="865">
      <c r="B865" s="19"/>
      <c r="C865" s="20"/>
      <c r="D865" s="21"/>
      <c r="E865" s="21"/>
      <c r="F865" s="102"/>
      <c r="G865" s="102"/>
      <c r="H865" s="19"/>
    </row>
    <row r="866">
      <c r="B866" s="19"/>
      <c r="C866" s="20"/>
      <c r="D866" s="21"/>
      <c r="E866" s="21"/>
      <c r="F866" s="102"/>
      <c r="G866" s="102"/>
      <c r="H866" s="19"/>
    </row>
    <row r="867">
      <c r="B867" s="19"/>
      <c r="C867" s="20"/>
      <c r="D867" s="21"/>
      <c r="E867" s="21"/>
      <c r="F867" s="102"/>
      <c r="G867" s="102"/>
      <c r="H867" s="19"/>
    </row>
    <row r="868">
      <c r="B868" s="19"/>
      <c r="C868" s="20"/>
      <c r="D868" s="21"/>
      <c r="E868" s="21"/>
      <c r="F868" s="102"/>
      <c r="G868" s="102"/>
      <c r="H868" s="19"/>
    </row>
    <row r="869">
      <c r="B869" s="19"/>
      <c r="C869" s="20"/>
      <c r="D869" s="21"/>
      <c r="E869" s="21"/>
      <c r="F869" s="102"/>
      <c r="G869" s="102"/>
      <c r="H869" s="19"/>
    </row>
    <row r="870">
      <c r="B870" s="19"/>
      <c r="C870" s="20"/>
      <c r="D870" s="21"/>
      <c r="E870" s="21"/>
      <c r="F870" s="102"/>
      <c r="G870" s="102"/>
      <c r="H870" s="19"/>
    </row>
    <row r="871">
      <c r="B871" s="19"/>
      <c r="C871" s="20"/>
      <c r="D871" s="21"/>
      <c r="E871" s="21"/>
      <c r="F871" s="102"/>
      <c r="G871" s="102"/>
      <c r="H871" s="19"/>
    </row>
    <row r="872">
      <c r="B872" s="19"/>
      <c r="C872" s="20"/>
      <c r="D872" s="21"/>
      <c r="E872" s="21"/>
      <c r="F872" s="102"/>
      <c r="G872" s="102"/>
      <c r="H872" s="19"/>
    </row>
    <row r="873">
      <c r="B873" s="19"/>
      <c r="C873" s="20"/>
      <c r="D873" s="21"/>
      <c r="E873" s="21"/>
      <c r="F873" s="102"/>
      <c r="G873" s="102"/>
      <c r="H873" s="19"/>
    </row>
    <row r="874">
      <c r="B874" s="19"/>
      <c r="C874" s="20"/>
      <c r="D874" s="21"/>
      <c r="E874" s="21"/>
      <c r="F874" s="102"/>
      <c r="G874" s="102"/>
      <c r="H874" s="19"/>
    </row>
    <row r="875">
      <c r="B875" s="19"/>
      <c r="C875" s="20"/>
      <c r="D875" s="21"/>
      <c r="E875" s="21"/>
      <c r="F875" s="102"/>
      <c r="G875" s="102"/>
      <c r="H875" s="19"/>
    </row>
    <row r="876">
      <c r="B876" s="19"/>
      <c r="C876" s="20"/>
      <c r="D876" s="21"/>
      <c r="E876" s="21"/>
      <c r="F876" s="102"/>
      <c r="G876" s="102"/>
      <c r="H876" s="19"/>
    </row>
    <row r="877">
      <c r="B877" s="19"/>
      <c r="C877" s="20"/>
      <c r="D877" s="21"/>
      <c r="E877" s="21"/>
      <c r="F877" s="102"/>
      <c r="G877" s="102"/>
      <c r="H877" s="19"/>
    </row>
    <row r="878">
      <c r="B878" s="19"/>
      <c r="C878" s="20"/>
      <c r="D878" s="21"/>
      <c r="E878" s="21"/>
      <c r="F878" s="102"/>
      <c r="G878" s="102"/>
      <c r="H878" s="19"/>
    </row>
    <row r="879">
      <c r="B879" s="19"/>
      <c r="C879" s="20"/>
      <c r="D879" s="21"/>
      <c r="E879" s="21"/>
      <c r="F879" s="102"/>
      <c r="G879" s="102"/>
      <c r="H879" s="19"/>
    </row>
    <row r="880">
      <c r="B880" s="19"/>
      <c r="C880" s="20"/>
      <c r="D880" s="21"/>
      <c r="E880" s="21"/>
      <c r="F880" s="102"/>
      <c r="G880" s="102"/>
      <c r="H880" s="19"/>
    </row>
    <row r="881">
      <c r="B881" s="19"/>
      <c r="C881" s="20"/>
      <c r="D881" s="21"/>
      <c r="E881" s="21"/>
      <c r="F881" s="102"/>
      <c r="G881" s="102"/>
      <c r="H881" s="19"/>
    </row>
    <row r="882">
      <c r="B882" s="19"/>
      <c r="C882" s="20"/>
      <c r="D882" s="21"/>
      <c r="E882" s="21"/>
      <c r="F882" s="102"/>
      <c r="G882" s="102"/>
      <c r="H882" s="19"/>
    </row>
    <row r="883">
      <c r="B883" s="19"/>
      <c r="C883" s="20"/>
      <c r="D883" s="21"/>
      <c r="E883" s="21"/>
      <c r="F883" s="102"/>
      <c r="G883" s="102"/>
      <c r="H883" s="19"/>
    </row>
    <row r="884">
      <c r="B884" s="19"/>
      <c r="C884" s="20"/>
      <c r="D884" s="21"/>
      <c r="E884" s="21"/>
      <c r="F884" s="102"/>
      <c r="G884" s="102"/>
      <c r="H884" s="19"/>
    </row>
    <row r="885">
      <c r="B885" s="19"/>
      <c r="C885" s="20"/>
      <c r="D885" s="21"/>
      <c r="E885" s="21"/>
      <c r="F885" s="102"/>
      <c r="G885" s="102"/>
      <c r="H885" s="19"/>
    </row>
    <row r="886">
      <c r="B886" s="19"/>
      <c r="C886" s="20"/>
      <c r="D886" s="21"/>
      <c r="E886" s="21"/>
      <c r="F886" s="102"/>
      <c r="G886" s="102"/>
      <c r="H886" s="19"/>
    </row>
    <row r="887">
      <c r="B887" s="19"/>
      <c r="C887" s="20"/>
      <c r="D887" s="21"/>
      <c r="E887" s="21"/>
      <c r="F887" s="102"/>
      <c r="G887" s="102"/>
      <c r="H887" s="19"/>
    </row>
    <row r="888">
      <c r="B888" s="19"/>
      <c r="C888" s="20"/>
      <c r="D888" s="21"/>
      <c r="E888" s="21"/>
      <c r="F888" s="102"/>
      <c r="G888" s="102"/>
      <c r="H888" s="19"/>
    </row>
    <row r="889">
      <c r="B889" s="19"/>
      <c r="C889" s="20"/>
      <c r="D889" s="21"/>
      <c r="E889" s="21"/>
      <c r="F889" s="102"/>
      <c r="G889" s="102"/>
      <c r="H889" s="19"/>
    </row>
    <row r="890">
      <c r="B890" s="19"/>
      <c r="C890" s="20"/>
      <c r="D890" s="21"/>
      <c r="E890" s="21"/>
      <c r="F890" s="102"/>
      <c r="G890" s="102"/>
      <c r="H890" s="19"/>
    </row>
    <row r="891">
      <c r="B891" s="19"/>
      <c r="C891" s="20"/>
      <c r="D891" s="21"/>
      <c r="E891" s="21"/>
      <c r="F891" s="102"/>
      <c r="G891" s="102"/>
      <c r="H891" s="19"/>
    </row>
    <row r="892">
      <c r="B892" s="19"/>
      <c r="C892" s="20"/>
      <c r="D892" s="21"/>
      <c r="E892" s="21"/>
      <c r="F892" s="102"/>
      <c r="G892" s="102"/>
      <c r="H892" s="19"/>
    </row>
    <row r="893">
      <c r="B893" s="19"/>
      <c r="C893" s="20"/>
      <c r="D893" s="21"/>
      <c r="E893" s="21"/>
      <c r="F893" s="102"/>
      <c r="G893" s="102"/>
      <c r="H893" s="19"/>
    </row>
    <row r="894">
      <c r="B894" s="19"/>
      <c r="C894" s="20"/>
      <c r="D894" s="21"/>
      <c r="E894" s="21"/>
      <c r="F894" s="102"/>
      <c r="G894" s="102"/>
      <c r="H894" s="19"/>
    </row>
    <row r="895">
      <c r="B895" s="19"/>
      <c r="C895" s="20"/>
      <c r="D895" s="21"/>
      <c r="E895" s="21"/>
      <c r="F895" s="102"/>
      <c r="G895" s="102"/>
      <c r="H895" s="19"/>
    </row>
    <row r="896">
      <c r="B896" s="19"/>
      <c r="C896" s="20"/>
      <c r="D896" s="21"/>
      <c r="E896" s="21"/>
      <c r="F896" s="102"/>
      <c r="G896" s="102"/>
      <c r="H896" s="19"/>
    </row>
    <row r="897">
      <c r="B897" s="19"/>
      <c r="C897" s="20"/>
      <c r="D897" s="21"/>
      <c r="E897" s="21"/>
      <c r="F897" s="102"/>
      <c r="G897" s="102"/>
      <c r="H897" s="19"/>
    </row>
    <row r="898">
      <c r="B898" s="19"/>
      <c r="C898" s="20"/>
      <c r="D898" s="21"/>
      <c r="E898" s="21"/>
      <c r="F898" s="102"/>
      <c r="G898" s="102"/>
      <c r="H898" s="19"/>
    </row>
    <row r="899">
      <c r="B899" s="19"/>
      <c r="C899" s="20"/>
      <c r="D899" s="21"/>
      <c r="E899" s="21"/>
      <c r="F899" s="102"/>
      <c r="G899" s="102"/>
      <c r="H899" s="19"/>
    </row>
    <row r="900">
      <c r="B900" s="19"/>
      <c r="C900" s="20"/>
      <c r="D900" s="21"/>
      <c r="E900" s="21"/>
      <c r="F900" s="102"/>
      <c r="G900" s="102"/>
      <c r="H900" s="19"/>
    </row>
    <row r="901">
      <c r="B901" s="19"/>
      <c r="C901" s="20"/>
      <c r="D901" s="21"/>
      <c r="E901" s="21"/>
      <c r="F901" s="102"/>
      <c r="G901" s="102"/>
      <c r="H901" s="19"/>
    </row>
    <row r="902">
      <c r="B902" s="19"/>
      <c r="C902" s="20"/>
      <c r="D902" s="21"/>
      <c r="E902" s="21"/>
      <c r="F902" s="102"/>
      <c r="G902" s="102"/>
      <c r="H902" s="19"/>
    </row>
    <row r="903">
      <c r="B903" s="19"/>
      <c r="C903" s="20"/>
      <c r="D903" s="21"/>
      <c r="E903" s="21"/>
      <c r="F903" s="102"/>
      <c r="G903" s="102"/>
      <c r="H903" s="19"/>
    </row>
    <row r="904">
      <c r="B904" s="19"/>
      <c r="C904" s="20"/>
      <c r="D904" s="21"/>
      <c r="E904" s="21"/>
      <c r="F904" s="102"/>
      <c r="G904" s="102"/>
      <c r="H904" s="19"/>
    </row>
    <row r="905">
      <c r="B905" s="19"/>
      <c r="C905" s="20"/>
      <c r="D905" s="21"/>
      <c r="E905" s="21"/>
      <c r="F905" s="102"/>
      <c r="G905" s="102"/>
      <c r="H905" s="19"/>
    </row>
    <row r="906">
      <c r="B906" s="19"/>
      <c r="C906" s="20"/>
      <c r="D906" s="21"/>
      <c r="E906" s="21"/>
      <c r="F906" s="102"/>
      <c r="G906" s="102"/>
      <c r="H906" s="19"/>
    </row>
    <row r="907">
      <c r="B907" s="19"/>
      <c r="C907" s="20"/>
      <c r="D907" s="21"/>
      <c r="E907" s="21"/>
      <c r="F907" s="102"/>
      <c r="G907" s="102"/>
      <c r="H907" s="19"/>
    </row>
    <row r="908">
      <c r="B908" s="19"/>
      <c r="C908" s="20"/>
      <c r="D908" s="21"/>
      <c r="E908" s="21"/>
      <c r="F908" s="102"/>
      <c r="G908" s="102"/>
      <c r="H908" s="19"/>
    </row>
    <row r="909">
      <c r="B909" s="19"/>
      <c r="C909" s="20"/>
      <c r="D909" s="21"/>
      <c r="E909" s="21"/>
      <c r="F909" s="102"/>
      <c r="G909" s="102"/>
      <c r="H909" s="19"/>
    </row>
    <row r="910">
      <c r="B910" s="19"/>
      <c r="C910" s="20"/>
      <c r="D910" s="21"/>
      <c r="E910" s="21"/>
      <c r="F910" s="102"/>
      <c r="G910" s="102"/>
      <c r="H910" s="19"/>
    </row>
    <row r="911">
      <c r="B911" s="19"/>
      <c r="C911" s="20"/>
      <c r="D911" s="21"/>
      <c r="E911" s="21"/>
      <c r="F911" s="102"/>
      <c r="G911" s="102"/>
      <c r="H911" s="19"/>
    </row>
    <row r="912">
      <c r="B912" s="19"/>
      <c r="C912" s="20"/>
      <c r="D912" s="21"/>
      <c r="E912" s="21"/>
      <c r="F912" s="102"/>
      <c r="G912" s="102"/>
      <c r="H912" s="19"/>
    </row>
    <row r="913">
      <c r="B913" s="19"/>
      <c r="C913" s="20"/>
      <c r="D913" s="21"/>
      <c r="E913" s="21"/>
      <c r="F913" s="102"/>
      <c r="G913" s="102"/>
      <c r="H913" s="19"/>
    </row>
    <row r="914">
      <c r="B914" s="19"/>
      <c r="C914" s="20"/>
      <c r="D914" s="21"/>
      <c r="E914" s="21"/>
      <c r="F914" s="102"/>
      <c r="G914" s="102"/>
      <c r="H914" s="19"/>
    </row>
    <row r="915">
      <c r="B915" s="19"/>
      <c r="C915" s="20"/>
      <c r="D915" s="21"/>
      <c r="E915" s="21"/>
      <c r="F915" s="102"/>
      <c r="G915" s="102"/>
      <c r="H915" s="19"/>
    </row>
    <row r="916">
      <c r="B916" s="19"/>
      <c r="C916" s="20"/>
      <c r="D916" s="21"/>
      <c r="E916" s="21"/>
      <c r="F916" s="102"/>
      <c r="G916" s="102"/>
      <c r="H916" s="19"/>
    </row>
    <row r="917">
      <c r="B917" s="19"/>
      <c r="C917" s="20"/>
      <c r="D917" s="21"/>
      <c r="E917" s="21"/>
      <c r="F917" s="102"/>
      <c r="G917" s="102"/>
      <c r="H917" s="19"/>
    </row>
    <row r="918">
      <c r="B918" s="19"/>
      <c r="C918" s="20"/>
      <c r="D918" s="21"/>
      <c r="E918" s="21"/>
      <c r="F918" s="102"/>
      <c r="G918" s="102"/>
      <c r="H918" s="19"/>
    </row>
    <row r="919">
      <c r="B919" s="19"/>
      <c r="C919" s="20"/>
      <c r="D919" s="21"/>
      <c r="E919" s="21"/>
      <c r="F919" s="102"/>
      <c r="G919" s="102"/>
      <c r="H919" s="19"/>
    </row>
    <row r="920">
      <c r="B920" s="19"/>
      <c r="C920" s="20"/>
      <c r="D920" s="21"/>
      <c r="E920" s="21"/>
      <c r="F920" s="102"/>
      <c r="G920" s="102"/>
      <c r="H920" s="19"/>
    </row>
    <row r="921">
      <c r="B921" s="19"/>
      <c r="C921" s="20"/>
      <c r="D921" s="21"/>
      <c r="E921" s="21"/>
      <c r="F921" s="102"/>
      <c r="G921" s="102"/>
      <c r="H921" s="19"/>
    </row>
    <row r="922">
      <c r="B922" s="19"/>
      <c r="C922" s="20"/>
      <c r="D922" s="21"/>
      <c r="E922" s="21"/>
      <c r="F922" s="102"/>
      <c r="G922" s="102"/>
      <c r="H922" s="19"/>
    </row>
    <row r="923">
      <c r="B923" s="19"/>
      <c r="C923" s="20"/>
      <c r="D923" s="21"/>
      <c r="E923" s="21"/>
      <c r="F923" s="102"/>
      <c r="G923" s="102"/>
      <c r="H923" s="19"/>
    </row>
    <row r="924">
      <c r="B924" s="19"/>
      <c r="C924" s="20"/>
      <c r="D924" s="21"/>
      <c r="E924" s="21"/>
      <c r="F924" s="102"/>
      <c r="G924" s="102"/>
      <c r="H924" s="19"/>
    </row>
    <row r="925">
      <c r="B925" s="19"/>
      <c r="C925" s="20"/>
      <c r="D925" s="21"/>
      <c r="E925" s="21"/>
      <c r="F925" s="102"/>
      <c r="G925" s="102"/>
      <c r="H925" s="19"/>
    </row>
    <row r="926">
      <c r="B926" s="19"/>
      <c r="C926" s="20"/>
      <c r="D926" s="21"/>
      <c r="E926" s="21"/>
      <c r="F926" s="102"/>
      <c r="G926" s="102"/>
      <c r="H926" s="19"/>
    </row>
    <row r="927">
      <c r="B927" s="19"/>
      <c r="C927" s="20"/>
      <c r="D927" s="21"/>
      <c r="E927" s="21"/>
      <c r="F927" s="102"/>
      <c r="G927" s="102"/>
      <c r="H927" s="19"/>
    </row>
    <row r="928">
      <c r="B928" s="19"/>
      <c r="C928" s="20"/>
      <c r="D928" s="21"/>
      <c r="E928" s="21"/>
      <c r="F928" s="102"/>
      <c r="G928" s="102"/>
      <c r="H928" s="19"/>
    </row>
    <row r="929">
      <c r="B929" s="19"/>
      <c r="C929" s="20"/>
      <c r="D929" s="21"/>
      <c r="E929" s="21"/>
      <c r="F929" s="102"/>
      <c r="G929" s="102"/>
      <c r="H929" s="19"/>
    </row>
    <row r="930">
      <c r="B930" s="19"/>
      <c r="C930" s="20"/>
      <c r="D930" s="21"/>
      <c r="E930" s="21"/>
      <c r="F930" s="102"/>
      <c r="G930" s="102"/>
      <c r="H930" s="19"/>
    </row>
    <row r="931">
      <c r="B931" s="19"/>
      <c r="C931" s="20"/>
      <c r="D931" s="21"/>
      <c r="E931" s="21"/>
      <c r="F931" s="102"/>
      <c r="G931" s="102"/>
      <c r="H931" s="19"/>
    </row>
    <row r="932">
      <c r="B932" s="19"/>
      <c r="C932" s="20"/>
      <c r="D932" s="21"/>
      <c r="E932" s="21"/>
      <c r="F932" s="102"/>
      <c r="G932" s="102"/>
      <c r="H932" s="19"/>
    </row>
    <row r="933">
      <c r="B933" s="19"/>
      <c r="C933" s="20"/>
      <c r="D933" s="21"/>
      <c r="E933" s="21"/>
      <c r="F933" s="102"/>
      <c r="G933" s="102"/>
      <c r="H933" s="19"/>
    </row>
    <row r="934">
      <c r="B934" s="19"/>
      <c r="C934" s="20"/>
      <c r="D934" s="21"/>
      <c r="E934" s="21"/>
      <c r="F934" s="102"/>
      <c r="G934" s="102"/>
      <c r="H934" s="19"/>
    </row>
    <row r="935">
      <c r="B935" s="19"/>
      <c r="C935" s="20"/>
      <c r="D935" s="21"/>
      <c r="E935" s="21"/>
      <c r="F935" s="102"/>
      <c r="G935" s="102"/>
      <c r="H935" s="19"/>
    </row>
    <row r="936">
      <c r="B936" s="19"/>
      <c r="C936" s="20"/>
      <c r="D936" s="21"/>
      <c r="E936" s="21"/>
      <c r="F936" s="102"/>
      <c r="G936" s="102"/>
      <c r="H936" s="19"/>
    </row>
    <row r="937">
      <c r="B937" s="19"/>
      <c r="C937" s="20"/>
      <c r="D937" s="21"/>
      <c r="E937" s="21"/>
      <c r="F937" s="102"/>
      <c r="G937" s="102"/>
      <c r="H937" s="19"/>
    </row>
    <row r="938">
      <c r="B938" s="19"/>
      <c r="C938" s="20"/>
      <c r="D938" s="21"/>
      <c r="E938" s="21"/>
      <c r="F938" s="102"/>
      <c r="G938" s="102"/>
      <c r="H938" s="19"/>
    </row>
    <row r="939">
      <c r="B939" s="19"/>
      <c r="C939" s="20"/>
      <c r="D939" s="21"/>
      <c r="E939" s="21"/>
      <c r="F939" s="102"/>
      <c r="G939" s="102"/>
      <c r="H939" s="19"/>
    </row>
    <row r="940">
      <c r="B940" s="19"/>
      <c r="C940" s="20"/>
      <c r="D940" s="21"/>
      <c r="E940" s="21"/>
      <c r="F940" s="102"/>
      <c r="G940" s="102"/>
      <c r="H940" s="19"/>
    </row>
    <row r="941">
      <c r="B941" s="19"/>
      <c r="C941" s="20"/>
      <c r="D941" s="21"/>
      <c r="E941" s="21"/>
      <c r="F941" s="102"/>
      <c r="G941" s="102"/>
      <c r="H941" s="19"/>
    </row>
    <row r="942">
      <c r="B942" s="19"/>
      <c r="C942" s="20"/>
      <c r="D942" s="21"/>
      <c r="E942" s="21"/>
      <c r="F942" s="102"/>
      <c r="G942" s="102"/>
      <c r="H942" s="19"/>
    </row>
    <row r="943">
      <c r="B943" s="19"/>
      <c r="C943" s="20"/>
      <c r="D943" s="21"/>
      <c r="E943" s="21"/>
      <c r="F943" s="102"/>
      <c r="G943" s="102"/>
      <c r="H943" s="19"/>
    </row>
    <row r="944">
      <c r="B944" s="19"/>
      <c r="C944" s="20"/>
      <c r="D944" s="21"/>
      <c r="E944" s="21"/>
      <c r="F944" s="102"/>
      <c r="G944" s="102"/>
      <c r="H944" s="19"/>
    </row>
    <row r="945">
      <c r="B945" s="19"/>
      <c r="C945" s="20"/>
      <c r="D945" s="21"/>
      <c r="E945" s="21"/>
      <c r="F945" s="102"/>
      <c r="G945" s="102"/>
      <c r="H945" s="19"/>
    </row>
    <row r="946">
      <c r="B946" s="19"/>
      <c r="C946" s="20"/>
      <c r="D946" s="21"/>
      <c r="E946" s="21"/>
      <c r="F946" s="102"/>
      <c r="G946" s="102"/>
      <c r="H946" s="19"/>
    </row>
    <row r="947">
      <c r="B947" s="19"/>
      <c r="C947" s="20"/>
      <c r="D947" s="21"/>
      <c r="E947" s="21"/>
      <c r="F947" s="102"/>
      <c r="G947" s="102"/>
      <c r="H947" s="19"/>
    </row>
    <row r="948">
      <c r="B948" s="19"/>
      <c r="C948" s="20"/>
      <c r="D948" s="21"/>
      <c r="E948" s="21"/>
      <c r="F948" s="102"/>
      <c r="G948" s="102"/>
      <c r="H948" s="19"/>
    </row>
    <row r="949">
      <c r="B949" s="19"/>
      <c r="C949" s="20"/>
      <c r="D949" s="21"/>
      <c r="E949" s="21"/>
      <c r="F949" s="102"/>
      <c r="G949" s="102"/>
      <c r="H949" s="19"/>
    </row>
    <row r="950">
      <c r="B950" s="19"/>
      <c r="C950" s="20"/>
      <c r="D950" s="21"/>
      <c r="E950" s="21"/>
      <c r="F950" s="102"/>
      <c r="G950" s="102"/>
      <c r="H950" s="19"/>
    </row>
    <row r="951">
      <c r="B951" s="19"/>
      <c r="C951" s="20"/>
      <c r="D951" s="21"/>
      <c r="E951" s="21"/>
      <c r="F951" s="102"/>
      <c r="G951" s="102"/>
      <c r="H951" s="19"/>
    </row>
    <row r="952">
      <c r="B952" s="19"/>
      <c r="C952" s="20"/>
      <c r="D952" s="21"/>
      <c r="E952" s="21"/>
      <c r="F952" s="102"/>
      <c r="G952" s="102"/>
      <c r="H952" s="19"/>
    </row>
    <row r="953">
      <c r="B953" s="19"/>
      <c r="C953" s="20"/>
      <c r="D953" s="21"/>
      <c r="E953" s="21"/>
      <c r="F953" s="102"/>
      <c r="G953" s="102"/>
      <c r="H953" s="19"/>
    </row>
    <row r="954">
      <c r="B954" s="19"/>
      <c r="C954" s="20"/>
      <c r="D954" s="21"/>
      <c r="E954" s="21"/>
      <c r="F954" s="102"/>
      <c r="G954" s="102"/>
      <c r="H954" s="19"/>
    </row>
    <row r="955">
      <c r="B955" s="19"/>
      <c r="C955" s="20"/>
      <c r="D955" s="21"/>
      <c r="E955" s="21"/>
      <c r="F955" s="102"/>
      <c r="G955" s="102"/>
      <c r="H955" s="19"/>
    </row>
    <row r="956">
      <c r="B956" s="19"/>
      <c r="C956" s="20"/>
      <c r="D956" s="21"/>
      <c r="E956" s="21"/>
      <c r="F956" s="102"/>
      <c r="G956" s="102"/>
      <c r="H956" s="19"/>
    </row>
    <row r="957">
      <c r="B957" s="19"/>
      <c r="C957" s="20"/>
      <c r="D957" s="21"/>
      <c r="E957" s="21"/>
      <c r="F957" s="102"/>
      <c r="G957" s="102"/>
      <c r="H957" s="19"/>
    </row>
    <row r="958">
      <c r="B958" s="19"/>
      <c r="C958" s="20"/>
      <c r="D958" s="21"/>
      <c r="E958" s="21"/>
      <c r="F958" s="102"/>
      <c r="G958" s="102"/>
      <c r="H958" s="19"/>
    </row>
    <row r="959">
      <c r="B959" s="19"/>
      <c r="C959" s="20"/>
      <c r="D959" s="21"/>
      <c r="E959" s="21"/>
      <c r="F959" s="102"/>
      <c r="G959" s="102"/>
      <c r="H959" s="19"/>
    </row>
    <row r="960">
      <c r="B960" s="19"/>
      <c r="C960" s="20"/>
      <c r="D960" s="21"/>
      <c r="E960" s="21"/>
      <c r="F960" s="102"/>
      <c r="G960" s="102"/>
      <c r="H960" s="19"/>
    </row>
    <row r="961">
      <c r="B961" s="19"/>
      <c r="C961" s="20"/>
      <c r="D961" s="21"/>
      <c r="E961" s="21"/>
      <c r="F961" s="102"/>
      <c r="G961" s="102"/>
      <c r="H961" s="19"/>
    </row>
    <row r="962">
      <c r="B962" s="19"/>
      <c r="C962" s="20"/>
      <c r="D962" s="21"/>
      <c r="E962" s="21"/>
      <c r="F962" s="102"/>
      <c r="G962" s="102"/>
      <c r="H962" s="19"/>
    </row>
    <row r="963">
      <c r="B963" s="19"/>
      <c r="C963" s="20"/>
      <c r="D963" s="21"/>
      <c r="E963" s="21"/>
      <c r="F963" s="102"/>
      <c r="G963" s="102"/>
      <c r="H963" s="19"/>
    </row>
    <row r="964">
      <c r="B964" s="19"/>
      <c r="C964" s="20"/>
      <c r="D964" s="21"/>
      <c r="E964" s="21"/>
      <c r="F964" s="102"/>
      <c r="G964" s="102"/>
      <c r="H964" s="19"/>
    </row>
    <row r="965">
      <c r="B965" s="19"/>
      <c r="C965" s="20"/>
      <c r="D965" s="21"/>
      <c r="E965" s="21"/>
      <c r="F965" s="102"/>
      <c r="G965" s="102"/>
      <c r="H965" s="19"/>
    </row>
    <row r="966">
      <c r="B966" s="19"/>
      <c r="C966" s="20"/>
      <c r="D966" s="21"/>
      <c r="E966" s="21"/>
      <c r="F966" s="102"/>
      <c r="G966" s="102"/>
      <c r="H966" s="19"/>
    </row>
    <row r="967">
      <c r="B967" s="19"/>
      <c r="C967" s="20"/>
      <c r="D967" s="21"/>
      <c r="E967" s="21"/>
      <c r="F967" s="102"/>
      <c r="G967" s="102"/>
      <c r="H967" s="19"/>
    </row>
    <row r="968">
      <c r="B968" s="19"/>
      <c r="C968" s="20"/>
      <c r="D968" s="21"/>
      <c r="E968" s="21"/>
      <c r="F968" s="102"/>
      <c r="G968" s="102"/>
      <c r="H968" s="19"/>
    </row>
    <row r="969">
      <c r="B969" s="19"/>
      <c r="C969" s="20"/>
      <c r="D969" s="21"/>
      <c r="E969" s="21"/>
      <c r="F969" s="102"/>
      <c r="G969" s="102"/>
      <c r="H969" s="19"/>
    </row>
    <row r="970">
      <c r="B970" s="19"/>
      <c r="C970" s="20"/>
      <c r="D970" s="21"/>
      <c r="E970" s="21"/>
      <c r="F970" s="102"/>
      <c r="G970" s="102"/>
      <c r="H970" s="19"/>
    </row>
    <row r="971">
      <c r="B971" s="19"/>
      <c r="C971" s="20"/>
      <c r="D971" s="21"/>
      <c r="E971" s="21"/>
      <c r="F971" s="102"/>
      <c r="G971" s="102"/>
      <c r="H971" s="19"/>
    </row>
    <row r="972">
      <c r="B972" s="19"/>
      <c r="C972" s="20"/>
      <c r="D972" s="21"/>
      <c r="E972" s="21"/>
      <c r="F972" s="102"/>
      <c r="G972" s="102"/>
      <c r="H972" s="19"/>
    </row>
    <row r="973">
      <c r="B973" s="19"/>
      <c r="C973" s="20"/>
      <c r="D973" s="21"/>
      <c r="E973" s="21"/>
      <c r="F973" s="102"/>
      <c r="G973" s="102"/>
      <c r="H973" s="19"/>
    </row>
    <row r="974">
      <c r="B974" s="19"/>
      <c r="C974" s="20"/>
      <c r="D974" s="21"/>
      <c r="E974" s="21"/>
      <c r="F974" s="102"/>
      <c r="G974" s="102"/>
      <c r="H974" s="19"/>
    </row>
    <row r="975">
      <c r="B975" s="19"/>
      <c r="C975" s="20"/>
      <c r="D975" s="21"/>
      <c r="E975" s="21"/>
      <c r="F975" s="102"/>
      <c r="G975" s="102"/>
      <c r="H975" s="19"/>
    </row>
    <row r="976">
      <c r="B976" s="19"/>
      <c r="C976" s="20"/>
      <c r="D976" s="21"/>
      <c r="E976" s="21"/>
      <c r="F976" s="102"/>
      <c r="G976" s="102"/>
      <c r="H976" s="19"/>
    </row>
    <row r="977">
      <c r="B977" s="19"/>
      <c r="C977" s="20"/>
      <c r="D977" s="21"/>
      <c r="E977" s="21"/>
      <c r="F977" s="102"/>
      <c r="G977" s="102"/>
      <c r="H977" s="19"/>
    </row>
    <row r="978">
      <c r="B978" s="19"/>
      <c r="C978" s="20"/>
      <c r="D978" s="21"/>
      <c r="E978" s="21"/>
      <c r="F978" s="102"/>
      <c r="G978" s="102"/>
      <c r="H978" s="19"/>
    </row>
    <row r="979">
      <c r="B979" s="19"/>
      <c r="C979" s="20"/>
      <c r="D979" s="21"/>
      <c r="E979" s="21"/>
      <c r="F979" s="102"/>
      <c r="G979" s="102"/>
      <c r="H979" s="19"/>
    </row>
    <row r="980">
      <c r="B980" s="19"/>
      <c r="C980" s="20"/>
      <c r="D980" s="21"/>
      <c r="E980" s="21"/>
      <c r="F980" s="102"/>
      <c r="G980" s="102"/>
      <c r="H980" s="19"/>
    </row>
    <row r="981">
      <c r="B981" s="19"/>
      <c r="C981" s="20"/>
      <c r="D981" s="21"/>
      <c r="E981" s="21"/>
      <c r="F981" s="102"/>
      <c r="G981" s="102"/>
      <c r="H981" s="19"/>
    </row>
    <row r="982">
      <c r="B982" s="19"/>
      <c r="C982" s="20"/>
      <c r="D982" s="21"/>
      <c r="E982" s="21"/>
      <c r="F982" s="102"/>
      <c r="G982" s="102"/>
      <c r="H982" s="19"/>
    </row>
    <row r="983">
      <c r="B983" s="19"/>
      <c r="C983" s="20"/>
      <c r="D983" s="21"/>
      <c r="E983" s="21"/>
      <c r="F983" s="102"/>
      <c r="G983" s="102"/>
      <c r="H983" s="19"/>
    </row>
    <row r="984">
      <c r="B984" s="19"/>
      <c r="C984" s="20"/>
      <c r="D984" s="21"/>
      <c r="E984" s="21"/>
      <c r="F984" s="102"/>
      <c r="G984" s="102"/>
      <c r="H984" s="19"/>
    </row>
    <row r="985">
      <c r="B985" s="19"/>
      <c r="C985" s="20"/>
      <c r="D985" s="21"/>
      <c r="E985" s="21"/>
      <c r="F985" s="102"/>
      <c r="G985" s="102"/>
      <c r="H985" s="19"/>
    </row>
    <row r="986">
      <c r="B986" s="19"/>
      <c r="C986" s="20"/>
      <c r="D986" s="21"/>
      <c r="E986" s="21"/>
      <c r="F986" s="102"/>
      <c r="G986" s="102"/>
      <c r="H986" s="19"/>
    </row>
    <row r="987">
      <c r="B987" s="19"/>
      <c r="C987" s="20"/>
      <c r="D987" s="21"/>
      <c r="E987" s="21"/>
      <c r="F987" s="102"/>
      <c r="G987" s="102"/>
      <c r="H987" s="19"/>
    </row>
    <row r="988">
      <c r="B988" s="19"/>
      <c r="C988" s="20"/>
      <c r="D988" s="21"/>
      <c r="E988" s="21"/>
      <c r="F988" s="102"/>
      <c r="G988" s="102"/>
      <c r="H988" s="19"/>
    </row>
    <row r="989">
      <c r="B989" s="19"/>
      <c r="C989" s="20"/>
      <c r="D989" s="21"/>
      <c r="E989" s="21"/>
      <c r="F989" s="102"/>
      <c r="G989" s="102"/>
      <c r="H989" s="19"/>
    </row>
    <row r="990">
      <c r="B990" s="19"/>
      <c r="C990" s="20"/>
      <c r="D990" s="21"/>
      <c r="E990" s="21"/>
      <c r="F990" s="102"/>
      <c r="G990" s="102"/>
      <c r="H990" s="19"/>
    </row>
    <row r="991">
      <c r="B991" s="19"/>
      <c r="C991" s="20"/>
      <c r="D991" s="21"/>
      <c r="E991" s="21"/>
      <c r="F991" s="102"/>
      <c r="G991" s="102"/>
      <c r="H991" s="19"/>
    </row>
    <row r="992">
      <c r="B992" s="19"/>
      <c r="C992" s="20"/>
      <c r="D992" s="21"/>
      <c r="E992" s="21"/>
      <c r="F992" s="102"/>
      <c r="G992" s="102"/>
      <c r="H992" s="19"/>
    </row>
    <row r="993">
      <c r="B993" s="19"/>
      <c r="C993" s="20"/>
      <c r="D993" s="21"/>
      <c r="E993" s="21"/>
      <c r="F993" s="102"/>
      <c r="G993" s="102"/>
      <c r="H993" s="19"/>
    </row>
    <row r="994">
      <c r="B994" s="19"/>
      <c r="C994" s="20"/>
      <c r="D994" s="21"/>
      <c r="E994" s="21"/>
      <c r="F994" s="102"/>
      <c r="G994" s="102"/>
      <c r="H994" s="19"/>
    </row>
    <row r="995">
      <c r="B995" s="19"/>
      <c r="C995" s="20"/>
      <c r="D995" s="21"/>
      <c r="E995" s="21"/>
      <c r="F995" s="102"/>
      <c r="G995" s="102"/>
      <c r="H995" s="19"/>
    </row>
    <row r="996">
      <c r="B996" s="19"/>
      <c r="C996" s="20"/>
      <c r="D996" s="21"/>
      <c r="E996" s="21"/>
      <c r="F996" s="102"/>
      <c r="G996" s="102"/>
      <c r="H996" s="19"/>
    </row>
    <row r="997">
      <c r="B997" s="19"/>
      <c r="C997" s="20"/>
      <c r="D997" s="21"/>
      <c r="E997" s="21"/>
      <c r="F997" s="102"/>
      <c r="G997" s="102"/>
      <c r="H997" s="19"/>
    </row>
    <row r="998">
      <c r="B998" s="19"/>
      <c r="C998" s="20"/>
      <c r="D998" s="21"/>
      <c r="E998" s="21"/>
      <c r="F998" s="102"/>
      <c r="G998" s="102"/>
      <c r="H998" s="19"/>
    </row>
    <row r="999">
      <c r="B999" s="19"/>
      <c r="C999" s="20"/>
      <c r="D999" s="21"/>
      <c r="E999" s="21"/>
      <c r="F999" s="102"/>
      <c r="G999" s="102"/>
      <c r="H999" s="19"/>
    </row>
    <row r="1000">
      <c r="B1000" s="19"/>
      <c r="C1000" s="20"/>
      <c r="D1000" s="21"/>
      <c r="E1000" s="21"/>
      <c r="F1000" s="102"/>
      <c r="G1000" s="102"/>
      <c r="H1000" s="19"/>
    </row>
  </sheetData>
  <autoFilter ref="$A$10:$M$656"/>
  <mergeCells count="2">
    <mergeCell ref="B2:G2"/>
    <mergeCell ref="C4:G5"/>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6.83" defaultRowHeight="15.0"/>
  <cols>
    <col customWidth="1" min="7" max="7" width="19.83"/>
  </cols>
  <sheetData>
    <row r="2">
      <c r="B2" s="116" t="s">
        <v>5566</v>
      </c>
    </row>
    <row r="3">
      <c r="B3" s="117" t="s">
        <v>5567</v>
      </c>
      <c r="C3" s="118"/>
      <c r="D3" s="118"/>
      <c r="E3" s="118"/>
      <c r="F3" s="118"/>
      <c r="G3" s="118"/>
      <c r="H3" s="119"/>
    </row>
    <row r="4">
      <c r="B4" s="120"/>
      <c r="C4" s="121"/>
      <c r="D4" s="121"/>
      <c r="E4" s="121"/>
      <c r="F4" s="121"/>
      <c r="G4" s="121"/>
      <c r="H4" s="122"/>
    </row>
    <row r="5">
      <c r="B5" s="123" t="s">
        <v>5568</v>
      </c>
      <c r="H5" s="124"/>
    </row>
    <row r="6">
      <c r="B6" s="120"/>
      <c r="C6" s="121"/>
      <c r="D6" s="121"/>
      <c r="E6" s="121"/>
      <c r="F6" s="121"/>
      <c r="G6" s="121"/>
      <c r="H6" s="122"/>
    </row>
    <row r="7">
      <c r="B7" s="125"/>
      <c r="C7" s="126"/>
      <c r="D7" s="126"/>
      <c r="E7" s="126"/>
      <c r="F7" s="126"/>
      <c r="G7" s="126"/>
      <c r="H7" s="127"/>
    </row>
    <row r="8">
      <c r="B8" s="128"/>
      <c r="C8" s="129" t="s">
        <v>5569</v>
      </c>
      <c r="D8" s="130"/>
      <c r="E8" s="131" t="s">
        <v>5570</v>
      </c>
      <c r="F8" s="130"/>
      <c r="G8" s="130"/>
      <c r="H8" s="132"/>
    </row>
    <row r="9">
      <c r="B9" s="128"/>
      <c r="C9" s="129" t="s">
        <v>5571</v>
      </c>
      <c r="D9" s="130"/>
      <c r="E9" s="133" t="s">
        <v>7</v>
      </c>
      <c r="F9" s="130"/>
      <c r="G9" s="130"/>
      <c r="H9" s="132"/>
    </row>
    <row r="10">
      <c r="B10" s="128"/>
      <c r="C10" s="130"/>
      <c r="G10" s="130"/>
      <c r="H10" s="132"/>
    </row>
    <row r="11">
      <c r="B11" s="134" t="s">
        <v>5572</v>
      </c>
      <c r="H11" s="124"/>
    </row>
    <row r="12">
      <c r="B12" s="135"/>
      <c r="H12" s="124"/>
    </row>
    <row r="13">
      <c r="B13" s="136"/>
      <c r="C13" s="137"/>
      <c r="D13" s="137"/>
      <c r="E13" s="137"/>
      <c r="F13" s="137"/>
      <c r="G13" s="137"/>
      <c r="H13" s="138"/>
    </row>
    <row r="14">
      <c r="B14" s="139" t="s">
        <v>5573</v>
      </c>
      <c r="F14" s="124"/>
      <c r="G14" s="140" t="s">
        <v>5574</v>
      </c>
      <c r="H14" s="141"/>
    </row>
    <row r="15">
      <c r="B15" s="142" t="s">
        <v>17</v>
      </c>
      <c r="C15" s="143"/>
      <c r="D15" s="143"/>
      <c r="E15" s="143"/>
      <c r="F15" s="141"/>
      <c r="G15" s="140" t="s">
        <v>15</v>
      </c>
      <c r="H15" s="144" t="s">
        <v>5575</v>
      </c>
    </row>
    <row r="16">
      <c r="B16" s="128"/>
      <c r="C16" s="145" t="s">
        <v>16</v>
      </c>
      <c r="D16" s="131"/>
      <c r="E16" s="131"/>
      <c r="F16" s="146"/>
      <c r="G16" s="147">
        <f>'Resumen Corto'!I20</f>
        <v>0</v>
      </c>
      <c r="H16" s="148"/>
    </row>
    <row r="17">
      <c r="B17" s="128" t="s">
        <v>5576</v>
      </c>
      <c r="C17" s="149" t="s">
        <v>17</v>
      </c>
      <c r="D17" s="130"/>
      <c r="E17" s="130"/>
      <c r="F17" s="150"/>
      <c r="G17" s="130"/>
      <c r="H17" s="148"/>
    </row>
    <row r="18">
      <c r="B18" s="128"/>
      <c r="C18" s="130" t="s">
        <v>5577</v>
      </c>
      <c r="D18" s="130" t="s">
        <v>5578</v>
      </c>
      <c r="E18" s="130"/>
      <c r="F18" s="150"/>
      <c r="G18" s="151">
        <f>'GGU Fijos'!H38</f>
        <v>0</v>
      </c>
      <c r="H18" s="152" t="str">
        <f>G18/G16</f>
        <v>#DIV/0!</v>
      </c>
    </row>
    <row r="19">
      <c r="B19" s="128"/>
      <c r="C19" s="130"/>
      <c r="D19" s="129" t="s">
        <v>5579</v>
      </c>
      <c r="E19" s="130"/>
      <c r="F19" s="150"/>
      <c r="G19" s="130"/>
      <c r="H19" s="153"/>
    </row>
    <row r="20">
      <c r="B20" s="128"/>
      <c r="C20" s="130" t="s">
        <v>5580</v>
      </c>
      <c r="D20" s="129" t="s">
        <v>5581</v>
      </c>
      <c r="E20" s="130"/>
      <c r="F20" s="150"/>
      <c r="G20" s="151">
        <f>'GGU Variable'!I107</f>
        <v>0</v>
      </c>
      <c r="H20" s="152" t="str">
        <f>G20/G16</f>
        <v>#DIV/0!</v>
      </c>
    </row>
    <row r="21">
      <c r="B21" s="136"/>
      <c r="C21" s="137"/>
      <c r="D21" s="154" t="s">
        <v>5582</v>
      </c>
      <c r="E21" s="137"/>
      <c r="F21" s="155"/>
      <c r="G21" s="137"/>
      <c r="H21" s="156"/>
    </row>
    <row r="22">
      <c r="B22" s="157"/>
      <c r="C22" s="158"/>
      <c r="D22" s="158"/>
      <c r="E22" s="158"/>
      <c r="F22" s="159"/>
      <c r="G22" s="158"/>
      <c r="H22" s="160"/>
    </row>
    <row r="23">
      <c r="B23" s="157"/>
      <c r="C23" s="158"/>
      <c r="D23" s="161" t="s">
        <v>5583</v>
      </c>
      <c r="E23" s="158"/>
      <c r="F23" s="159"/>
      <c r="G23" s="162">
        <f>SUM(G18:G21)</f>
        <v>0</v>
      </c>
      <c r="H23" s="163" t="str">
        <f>SUM(H18:H20)</f>
        <v>#DIV/0!</v>
      </c>
    </row>
    <row r="24">
      <c r="B24" s="128" t="s">
        <v>5584</v>
      </c>
      <c r="C24" s="149" t="s">
        <v>18</v>
      </c>
      <c r="D24" s="130"/>
      <c r="E24" s="164"/>
      <c r="F24" s="150"/>
      <c r="G24" s="151">
        <f>round(E24*$G$16,2)</f>
        <v>0</v>
      </c>
      <c r="H24" s="165"/>
    </row>
    <row r="25">
      <c r="B25" s="128"/>
      <c r="C25" s="166"/>
      <c r="D25" s="130"/>
      <c r="E25" s="167"/>
      <c r="F25" s="168" t="s">
        <v>5585</v>
      </c>
      <c r="G25" s="169">
        <f>G24+G23+G16</f>
        <v>0</v>
      </c>
      <c r="H25" s="170"/>
    </row>
    <row r="26">
      <c r="B26" s="128" t="s">
        <v>5586</v>
      </c>
      <c r="C26" s="149" t="s">
        <v>5587</v>
      </c>
      <c r="D26" s="130"/>
      <c r="E26" s="171">
        <v>0.18</v>
      </c>
      <c r="F26" s="150"/>
      <c r="G26" s="151">
        <f>round(G25*E26,2)</f>
        <v>0</v>
      </c>
      <c r="H26" s="152"/>
    </row>
    <row r="27">
      <c r="B27" s="172"/>
      <c r="C27" s="173"/>
      <c r="D27" s="173"/>
      <c r="E27" s="173"/>
      <c r="F27" s="174" t="s">
        <v>22</v>
      </c>
      <c r="G27" s="175">
        <f>ROUND(G26+G25,2)</f>
        <v>0</v>
      </c>
      <c r="H27" s="176"/>
    </row>
    <row r="28">
      <c r="B28" s="130"/>
      <c r="C28" s="130"/>
      <c r="D28" s="130"/>
      <c r="E28" s="130"/>
      <c r="F28" s="130"/>
      <c r="G28" s="177"/>
      <c r="H28" s="130"/>
    </row>
  </sheetData>
  <mergeCells count="8">
    <mergeCell ref="B2:H2"/>
    <mergeCell ref="B3:H4"/>
    <mergeCell ref="B5:H6"/>
    <mergeCell ref="D10:F10"/>
    <mergeCell ref="B11:H12"/>
    <mergeCell ref="B14:F14"/>
    <mergeCell ref="G14:H14"/>
    <mergeCell ref="B15:F15"/>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6.83" defaultRowHeight="15.0"/>
  <cols>
    <col customWidth="1" min="3" max="3" width="47.0"/>
  </cols>
  <sheetData>
    <row r="2">
      <c r="B2" s="116" t="s">
        <v>5566</v>
      </c>
    </row>
    <row r="3">
      <c r="B3" s="178" t="s">
        <v>3</v>
      </c>
    </row>
    <row r="5">
      <c r="B5" s="126"/>
      <c r="C5" s="126"/>
      <c r="D5" s="126"/>
      <c r="E5" s="126"/>
      <c r="F5" s="126"/>
      <c r="G5" s="126"/>
      <c r="H5" s="126"/>
    </row>
    <row r="6">
      <c r="B6" s="130"/>
      <c r="C6" s="130"/>
      <c r="D6" s="130"/>
      <c r="E6" s="130"/>
      <c r="F6" s="130"/>
      <c r="G6" s="130"/>
      <c r="H6" s="130"/>
    </row>
    <row r="7">
      <c r="B7" s="179" t="s">
        <v>5588</v>
      </c>
      <c r="C7" s="180"/>
      <c r="D7" s="180"/>
      <c r="E7" s="180"/>
      <c r="F7" s="181" t="str">
        <f>+Resumen!D9</f>
        <v/>
      </c>
      <c r="G7" s="180"/>
      <c r="H7" s="180"/>
    </row>
    <row r="8">
      <c r="B8" s="130"/>
      <c r="C8" s="130"/>
      <c r="D8" s="130"/>
      <c r="E8" s="130"/>
      <c r="F8" s="130"/>
      <c r="G8" s="130"/>
      <c r="H8" s="130"/>
    </row>
    <row r="9">
      <c r="B9" s="130"/>
      <c r="C9" s="131" t="s">
        <v>5589</v>
      </c>
      <c r="D9" s="182">
        <v>18.0</v>
      </c>
      <c r="E9" s="130"/>
      <c r="F9" s="131"/>
      <c r="G9" s="131"/>
      <c r="H9" s="130"/>
    </row>
    <row r="10">
      <c r="B10" s="130"/>
      <c r="C10" s="131"/>
      <c r="D10" s="183"/>
      <c r="E10" s="130"/>
      <c r="F10" s="130"/>
      <c r="G10" s="130"/>
      <c r="H10" s="130"/>
    </row>
    <row r="11">
      <c r="B11" s="173"/>
      <c r="C11" s="173"/>
      <c r="D11" s="184"/>
      <c r="E11" s="173"/>
      <c r="F11" s="173"/>
      <c r="G11" s="173"/>
      <c r="H11" s="173"/>
    </row>
    <row r="12">
      <c r="B12" s="185" t="s">
        <v>5590</v>
      </c>
      <c r="C12" s="186" t="s">
        <v>5591</v>
      </c>
      <c r="D12" s="186" t="s">
        <v>5592</v>
      </c>
      <c r="E12" s="186" t="s">
        <v>5593</v>
      </c>
      <c r="F12" s="186" t="s">
        <v>5594</v>
      </c>
      <c r="G12" s="187" t="s">
        <v>5595</v>
      </c>
      <c r="H12" s="188" t="s">
        <v>5596</v>
      </c>
    </row>
    <row r="13">
      <c r="B13" s="189"/>
      <c r="C13" s="190"/>
      <c r="D13" s="190"/>
      <c r="E13" s="190"/>
      <c r="F13" s="190"/>
      <c r="G13" s="191" t="s">
        <v>15</v>
      </c>
      <c r="H13" s="192" t="s">
        <v>15</v>
      </c>
    </row>
    <row r="14">
      <c r="B14" s="193" t="s">
        <v>5597</v>
      </c>
      <c r="C14" s="194"/>
      <c r="D14" s="194"/>
      <c r="E14" s="194"/>
      <c r="F14" s="194"/>
      <c r="G14" s="194"/>
      <c r="H14" s="195"/>
    </row>
    <row r="15">
      <c r="B15" s="173"/>
      <c r="C15" s="173"/>
      <c r="D15" s="173"/>
      <c r="E15" s="196"/>
      <c r="F15" s="197"/>
      <c r="G15" s="197"/>
      <c r="H15" s="197"/>
    </row>
    <row r="16">
      <c r="B16" s="198" t="s">
        <v>5598</v>
      </c>
      <c r="C16" s="199" t="s">
        <v>5599</v>
      </c>
      <c r="D16" s="200"/>
      <c r="E16" s="201"/>
      <c r="F16" s="202"/>
      <c r="G16" s="202"/>
      <c r="H16" s="203"/>
    </row>
    <row r="17">
      <c r="B17" s="204" t="s">
        <v>5600</v>
      </c>
      <c r="C17" s="205" t="s">
        <v>5601</v>
      </c>
      <c r="D17" s="206" t="s">
        <v>5138</v>
      </c>
      <c r="E17" s="207">
        <v>1.0</v>
      </c>
      <c r="F17" s="208">
        <v>2.0</v>
      </c>
      <c r="G17" s="209"/>
      <c r="H17" s="210">
        <f t="shared" ref="H17:H18" si="1">ROUND(G17*F17*E17,2)</f>
        <v>0</v>
      </c>
    </row>
    <row r="18">
      <c r="B18" s="204" t="s">
        <v>5602</v>
      </c>
      <c r="C18" s="205" t="s">
        <v>5603</v>
      </c>
      <c r="D18" s="211" t="s">
        <v>5138</v>
      </c>
      <c r="E18" s="212">
        <v>1.0</v>
      </c>
      <c r="F18" s="213">
        <v>2.0</v>
      </c>
      <c r="G18" s="214"/>
      <c r="H18" s="215">
        <f t="shared" si="1"/>
        <v>0</v>
      </c>
    </row>
    <row r="19">
      <c r="B19" s="216" t="s">
        <v>5604</v>
      </c>
      <c r="C19" s="217" t="s">
        <v>5605</v>
      </c>
      <c r="D19" s="218" t="s">
        <v>5575</v>
      </c>
      <c r="E19" s="219">
        <v>5.0E-5</v>
      </c>
      <c r="F19" s="220"/>
      <c r="G19" s="221"/>
      <c r="H19" s="222">
        <f>round(E19*G19,2)</f>
        <v>0</v>
      </c>
    </row>
    <row r="20">
      <c r="B20" s="223" t="s">
        <v>5606</v>
      </c>
      <c r="C20" s="199"/>
      <c r="D20" s="200"/>
      <c r="E20" s="201"/>
      <c r="F20" s="202"/>
      <c r="G20" s="224"/>
      <c r="H20" s="225">
        <f>ROUND(SUM(H17:H19),2)</f>
        <v>0</v>
      </c>
    </row>
    <row r="21">
      <c r="B21" s="173"/>
      <c r="C21" s="173"/>
      <c r="D21" s="173"/>
      <c r="E21" s="196"/>
      <c r="F21" s="197"/>
      <c r="G21" s="197"/>
      <c r="H21" s="197"/>
    </row>
    <row r="22">
      <c r="B22" s="198" t="s">
        <v>5607</v>
      </c>
      <c r="C22" s="199" t="s">
        <v>5608</v>
      </c>
      <c r="D22" s="200"/>
      <c r="E22" s="201"/>
      <c r="F22" s="202"/>
      <c r="G22" s="202"/>
      <c r="H22" s="203"/>
    </row>
    <row r="23">
      <c r="B23" s="204" t="s">
        <v>5609</v>
      </c>
      <c r="C23" s="205" t="s">
        <v>5610</v>
      </c>
      <c r="D23" s="206" t="s">
        <v>155</v>
      </c>
      <c r="E23" s="207">
        <v>1.0</v>
      </c>
      <c r="F23" s="208">
        <v>1.0</v>
      </c>
      <c r="G23" s="209"/>
      <c r="H23" s="210">
        <f t="shared" ref="H23:H25" si="2">ROUND(G23*F23*E23,2)</f>
        <v>0</v>
      </c>
    </row>
    <row r="24">
      <c r="B24" s="204" t="s">
        <v>5611</v>
      </c>
      <c r="C24" s="205" t="s">
        <v>5612</v>
      </c>
      <c r="D24" s="211" t="s">
        <v>155</v>
      </c>
      <c r="E24" s="212">
        <v>1.0</v>
      </c>
      <c r="F24" s="213">
        <v>1.0</v>
      </c>
      <c r="G24" s="214"/>
      <c r="H24" s="215">
        <f t="shared" si="2"/>
        <v>0</v>
      </c>
    </row>
    <row r="25">
      <c r="B25" s="216" t="s">
        <v>5613</v>
      </c>
      <c r="C25" s="217" t="s">
        <v>5614</v>
      </c>
      <c r="D25" s="218" t="s">
        <v>155</v>
      </c>
      <c r="E25" s="226">
        <v>1.0</v>
      </c>
      <c r="F25" s="227">
        <v>1.0</v>
      </c>
      <c r="G25" s="221"/>
      <c r="H25" s="222">
        <f t="shared" si="2"/>
        <v>0</v>
      </c>
    </row>
    <row r="26">
      <c r="B26" s="223" t="s">
        <v>5615</v>
      </c>
      <c r="C26" s="199"/>
      <c r="D26" s="200"/>
      <c r="E26" s="201"/>
      <c r="F26" s="202"/>
      <c r="G26" s="224"/>
      <c r="H26" s="225">
        <f>ROUND(SUM(H23:H25),2)</f>
        <v>0</v>
      </c>
    </row>
    <row r="27">
      <c r="B27" s="228"/>
      <c r="C27" s="228"/>
      <c r="D27" s="173"/>
      <c r="E27" s="196"/>
      <c r="F27" s="197"/>
      <c r="G27" s="197"/>
      <c r="H27" s="197"/>
    </row>
    <row r="28">
      <c r="B28" s="229" t="s">
        <v>5616</v>
      </c>
      <c r="C28" s="230" t="s">
        <v>5617</v>
      </c>
      <c r="D28" s="231"/>
      <c r="E28" s="232"/>
      <c r="F28" s="233"/>
      <c r="G28" s="233"/>
      <c r="H28" s="234"/>
    </row>
    <row r="29">
      <c r="B29" s="235" t="s">
        <v>5618</v>
      </c>
      <c r="C29" s="236" t="s">
        <v>5619</v>
      </c>
      <c r="D29" s="237" t="s">
        <v>5620</v>
      </c>
      <c r="E29" s="238">
        <v>1.0</v>
      </c>
      <c r="F29" s="239"/>
      <c r="G29" s="240"/>
      <c r="H29" s="222">
        <f t="shared" ref="H29:H31" si="3">ROUND(G29*E29,2)</f>
        <v>0</v>
      </c>
    </row>
    <row r="30">
      <c r="B30" s="241" t="s">
        <v>5621</v>
      </c>
      <c r="C30" s="242" t="s">
        <v>5622</v>
      </c>
      <c r="D30" s="243" t="s">
        <v>5620</v>
      </c>
      <c r="E30" s="244">
        <v>1.0</v>
      </c>
      <c r="F30" s="245"/>
      <c r="G30" s="246"/>
      <c r="H30" s="222">
        <f t="shared" si="3"/>
        <v>0</v>
      </c>
    </row>
    <row r="31">
      <c r="B31" s="247" t="s">
        <v>5623</v>
      </c>
      <c r="C31" s="248" t="s">
        <v>5624</v>
      </c>
      <c r="D31" s="249" t="s">
        <v>5620</v>
      </c>
      <c r="E31" s="250">
        <v>1.0</v>
      </c>
      <c r="F31" s="251"/>
      <c r="G31" s="252"/>
      <c r="H31" s="222">
        <f t="shared" si="3"/>
        <v>0</v>
      </c>
    </row>
    <row r="32">
      <c r="B32" s="223" t="s">
        <v>5625</v>
      </c>
      <c r="C32" s="200"/>
      <c r="D32" s="200"/>
      <c r="E32" s="201"/>
      <c r="F32" s="202"/>
      <c r="G32" s="224"/>
      <c r="H32" s="225">
        <f>ROUND(SUM(H29:H31),2)</f>
        <v>0</v>
      </c>
    </row>
    <row r="33">
      <c r="B33" s="228"/>
      <c r="C33" s="228"/>
      <c r="D33" s="173"/>
      <c r="E33" s="196"/>
      <c r="F33" s="197"/>
      <c r="G33" s="197"/>
      <c r="H33" s="197"/>
    </row>
    <row r="34">
      <c r="B34" s="253" t="s">
        <v>5626</v>
      </c>
      <c r="C34" s="199" t="s">
        <v>5627</v>
      </c>
      <c r="D34" s="200"/>
      <c r="E34" s="201"/>
      <c r="F34" s="202"/>
      <c r="G34" s="202"/>
      <c r="H34" s="203"/>
    </row>
    <row r="35">
      <c r="B35" s="254" t="s">
        <v>5628</v>
      </c>
      <c r="C35" s="217" t="s">
        <v>5629</v>
      </c>
      <c r="D35" s="255" t="s">
        <v>5575</v>
      </c>
      <c r="E35" s="256">
        <f>0.2/100</f>
        <v>0.002</v>
      </c>
      <c r="F35" s="257"/>
      <c r="G35" s="258"/>
      <c r="H35" s="222">
        <f>ROUND(G35*E35,2)</f>
        <v>0</v>
      </c>
    </row>
    <row r="36">
      <c r="B36" s="223" t="s">
        <v>5630</v>
      </c>
      <c r="C36" s="199"/>
      <c r="D36" s="200"/>
      <c r="E36" s="201"/>
      <c r="F36" s="202"/>
      <c r="G36" s="224"/>
      <c r="H36" s="225">
        <f>H35</f>
        <v>0</v>
      </c>
    </row>
    <row r="37">
      <c r="B37" s="228"/>
      <c r="C37" s="228"/>
      <c r="D37" s="173"/>
      <c r="E37" s="196"/>
      <c r="F37" s="197"/>
      <c r="G37" s="197"/>
      <c r="H37" s="197"/>
    </row>
    <row r="38">
      <c r="B38" s="259" t="s">
        <v>5631</v>
      </c>
      <c r="C38" s="194"/>
      <c r="D38" s="194"/>
      <c r="E38" s="194"/>
      <c r="F38" s="194"/>
      <c r="G38" s="260"/>
      <c r="H38" s="261">
        <f>H20+H26+H32+H36</f>
        <v>0</v>
      </c>
    </row>
    <row r="39">
      <c r="B39" s="130"/>
      <c r="C39" s="130"/>
      <c r="D39" s="130"/>
      <c r="E39" s="130"/>
      <c r="F39" s="130"/>
      <c r="G39" s="130"/>
      <c r="H39" s="130"/>
    </row>
    <row r="40">
      <c r="B40" s="130"/>
      <c r="C40" s="130"/>
      <c r="D40" s="130"/>
      <c r="E40" s="130"/>
      <c r="F40" s="130"/>
      <c r="G40" s="130"/>
      <c r="H40" s="130"/>
    </row>
    <row r="41">
      <c r="B41" s="130"/>
      <c r="C41" s="130"/>
      <c r="D41" s="130"/>
      <c r="E41" s="130"/>
      <c r="F41" s="130"/>
      <c r="G41" s="130"/>
      <c r="H41" s="130"/>
    </row>
    <row r="42">
      <c r="B42" s="130"/>
      <c r="C42" s="130"/>
      <c r="D42" s="130"/>
      <c r="E42" s="130"/>
      <c r="F42" s="130"/>
      <c r="G42" s="130"/>
      <c r="H42" s="130"/>
    </row>
    <row r="43">
      <c r="B43" s="130"/>
      <c r="C43" s="130"/>
      <c r="D43" s="130"/>
      <c r="E43" s="130"/>
      <c r="F43" s="130"/>
      <c r="G43" s="130"/>
      <c r="H43" s="130"/>
    </row>
    <row r="44">
      <c r="B44" s="130"/>
      <c r="C44" s="130"/>
      <c r="D44" s="130"/>
      <c r="E44" s="130"/>
      <c r="F44" s="130"/>
      <c r="G44" s="130"/>
      <c r="H44" s="130"/>
    </row>
    <row r="45">
      <c r="B45" s="130"/>
      <c r="C45" s="130"/>
      <c r="D45" s="130"/>
      <c r="E45" s="130"/>
      <c r="F45" s="130"/>
      <c r="G45" s="130"/>
      <c r="H45" s="130"/>
    </row>
  </sheetData>
  <mergeCells count="7">
    <mergeCell ref="B2:H2"/>
    <mergeCell ref="B3:H4"/>
    <mergeCell ref="B12:B13"/>
    <mergeCell ref="C12:C13"/>
    <mergeCell ref="D12:D13"/>
    <mergeCell ref="E12:E13"/>
    <mergeCell ref="F12:F13"/>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2023-08-31T20:42:09Z</dcterms:created>
  <dc:creator>Usuario</dc:creator>
</cp:coreProperties>
</file>