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autoCompressPictures="0" defaultThemeVersion="124226"/>
  <mc:AlternateContent xmlns:mc="http://schemas.openxmlformats.org/markup-compatibility/2006">
    <mc:Choice Requires="x15">
      <x15ac:absPath xmlns:x15ac="http://schemas.microsoft.com/office/spreadsheetml/2010/11/ac" url="https://iomint-my.sharepoint.com/personal/abdmohamed_iom_int/Documents/Lagos RFQs/4200542309 ITB for Mechanical and Electrical works for MHAC Annex 2/"/>
    </mc:Choice>
  </mc:AlternateContent>
  <xr:revisionPtr revIDLastSave="1" documentId="8_{13C709CC-868E-46BB-84A5-8BC2641136BA}" xr6:coauthVersionLast="47" xr6:coauthVersionMax="47" xr10:uidLastSave="{2169F207-8162-4732-B6C3-43C01FC78C86}"/>
  <bookViews>
    <workbookView xWindow="-108" yWindow="-108" windowWidth="23256" windowHeight="12576" tabRatio="746" activeTab="2" xr2:uid="{00000000-000D-0000-FFFF-FFFF00000000}"/>
  </bookViews>
  <sheets>
    <sheet name="COVER" sheetId="103" r:id="rId1"/>
    <sheet name="Description of Prelims" sheetId="136" r:id="rId2"/>
    <sheet name="Summary" sheetId="111" r:id="rId3"/>
    <sheet name="Mechnicals BoQ" sheetId="138" r:id="rId4"/>
    <sheet name="BoQ- Electricals " sheetId="118" r:id="rId5"/>
    <sheet name="B4.3" sheetId="130" state="hidden" r:id="rId6"/>
    <sheet name="BoQ- Builders Work" sheetId="112" r:id="rId7"/>
  </sheets>
  <externalReferences>
    <externalReference r:id="rId8"/>
    <externalReference r:id="rId9"/>
    <externalReference r:id="rId10"/>
    <externalReference r:id="rId11"/>
    <externalReference r:id="rId12"/>
    <externalReference r:id="rId13"/>
    <externalReference r:id="rId14"/>
  </externalReferences>
  <definedNames>
    <definedName name="_1NEW_OFFICES" localSheetId="5">#REF!</definedName>
    <definedName name="_1NEW_OFFICES" localSheetId="6">#REF!</definedName>
    <definedName name="_1NEW_OFFICES" localSheetId="2">#REF!</definedName>
    <definedName name="_1NEW_OFFICES">#REF!</definedName>
    <definedName name="_Fil" localSheetId="5" hidden="1">[1]PRELIMIN!#REF!</definedName>
    <definedName name="_Fil" localSheetId="2" hidden="1">[1]PRELIMIN!#REF!</definedName>
    <definedName name="_Fil" hidden="1">[1]PRELIMIN!#REF!</definedName>
    <definedName name="_Fill" localSheetId="5" hidden="1">[2]PRELIMIN!#REF!</definedName>
    <definedName name="_Fill" localSheetId="6" hidden="1">[3]PRELIMIN!#REF!</definedName>
    <definedName name="_Fill" localSheetId="2" hidden="1">[3]PRELIMIN!#REF!</definedName>
    <definedName name="_Fill" hidden="1">[2]PRELIMIN!#REF!</definedName>
    <definedName name="_Order1" hidden="1">255</definedName>
    <definedName name="_Order2" hidden="1">255</definedName>
    <definedName name="aa" localSheetId="5">#REF!</definedName>
    <definedName name="aa" localSheetId="6">#REF!</definedName>
    <definedName name="aa">#REF!</definedName>
    <definedName name="abcdef">#N/A</definedName>
    <definedName name="ADF" localSheetId="5">#REF!</definedName>
    <definedName name="ADF">#REF!</definedName>
    <definedName name="asa" localSheetId="5">#REF!</definedName>
    <definedName name="asa" localSheetId="6">#REF!</definedName>
    <definedName name="asa" localSheetId="2">#REF!</definedName>
    <definedName name="asa">#REF!</definedName>
    <definedName name="d" localSheetId="5" hidden="1">[1]PRELIMIN!#REF!</definedName>
    <definedName name="d" localSheetId="2" hidden="1">[1]PRELIMIN!#REF!</definedName>
    <definedName name="d" hidden="1">[1]PRELIMIN!#REF!</definedName>
    <definedName name="Date" localSheetId="2">'[4]Fill this out first...'!$D$14</definedName>
    <definedName name="Date">'[5]Fill this out first...'!$D$14</definedName>
    <definedName name="DAVID" localSheetId="5">[6]VIABILITY!#REF!</definedName>
    <definedName name="DAVID" localSheetId="6">[6]VIABILITY!#REF!</definedName>
    <definedName name="DAVID" localSheetId="2">[6]VIABILITY!#REF!</definedName>
    <definedName name="DAVID">[6]VIABILITY!#REF!</definedName>
    <definedName name="dfkjgjksdf" localSheetId="5">#REF!</definedName>
    <definedName name="dfkjgjksdf" localSheetId="6">#REF!</definedName>
    <definedName name="dfkjgjksdf" localSheetId="2">#REF!</definedName>
    <definedName name="dfkjgjksdf">#REF!</definedName>
    <definedName name="Elementsssssss" localSheetId="5" hidden="1">[1]PRELIMIN!#REF!</definedName>
    <definedName name="Elementsssssss" hidden="1">[1]PRELIMIN!#REF!</definedName>
    <definedName name="Excel_BuiltIn_Print_Area_1_1">'BoQ- Electricals '!$A$1:$F$912</definedName>
    <definedName name="Excel_BuiltIn_Print_Area_1_1_1">'BoQ- Electricals '!$A$1:$F$917</definedName>
    <definedName name="Excel_BuiltIn_Print_Area_1_1_1_1">'BoQ- Electricals '!$A$1:$F$845</definedName>
    <definedName name="Excel_BuiltIn_Print_Area_1_1_1_1_1">'BoQ- Electricals '!$A$1:$F$912</definedName>
    <definedName name="Excel_BuiltIn_Print_Area_1_1_1_1_1_1">'BoQ- Electricals '!$A$1:$F$915</definedName>
    <definedName name="Excel_BuiltIn_Print_Area_1_1_1_1_1_1_1">'BoQ- Electricals '!$A$1:$F$845</definedName>
    <definedName name="Excel_BuiltIn_Print_Area_1_1_1_1_1_1_1_1">'BoQ- Electricals '!$A$1:$F$845</definedName>
    <definedName name="Excel_BuiltIn_Print_Area_1_1_1_1_1_1_1_1_1">'BoQ- Electricals '!$A$1:$F$917</definedName>
    <definedName name="Excel_BuiltIn_Print_Area_1_1_1_1_1_1_1_1_1_1">'BoQ- Electricals '!$A$1:$F$1027</definedName>
    <definedName name="Excel_BuiltIn_Print_Area_1_1_1_1_1_1_1_1_1_1_1">'BoQ- Electricals '!$A$1:$F$845</definedName>
    <definedName name="Excel_BuiltIn_Print_Area_1_1_1_1_1_1_1_1_1_1_1_1">'BoQ- Electricals '!$A$1:$F$845</definedName>
    <definedName name="Excel_BuiltIn_Print_Area_1_1_1_1_1_1_1_1_1_1_1_1_1">'BoQ- Electricals '!$A$1:$F$845</definedName>
    <definedName name="Excel_BuiltIn_Print_Area_1_1_1_1_1_1_1_1_1_1_1_1_1_1">'BoQ- Electricals '!$A$1:$F$845</definedName>
    <definedName name="Excel_BuiltIn_Print_Area_1_1_1_1_1_1_1_1_1_1_1_1_1_1_1">"$#REF!.$A$1:$G$125"</definedName>
    <definedName name="Excel_BuiltIn_Print_Area_1_1_1_1_1_1_1_1_1_1_1_1_1_1_1_1">#REF!</definedName>
    <definedName name="Excel_BuiltIn_Print_Area_1_1_1_1_1_1_1_1_1_1_1_1_1_1_1_1_1">#REF!</definedName>
    <definedName name="Excel_BuiltIn_Print_Area_1_1_1_1_1_1_1_1_1_1_1_1_1_1_1_1_1_1">#REF!</definedName>
    <definedName name="Excel_BuiltIn_Print_Area_1_1_1_1_1_1_1_1_1_1_1_1_1_1_1_1_1_1_1">#REF!</definedName>
    <definedName name="Excel_BuiltIn_Print_Area_1_1_1_1_1_1_1_1_1_1_1_1_1_1_1_1_1_1_1_1">#REF!</definedName>
    <definedName name="Excel_BuiltIn_Print_Area_1_1_1_1_1_1_1_1_1_1_1_1_1_1_1_1_1_1_1_1_1">#REF!</definedName>
    <definedName name="Excel_BuiltIn_Print_Area_2_1">'BoQ- Electricals '!$A$1:$F$845</definedName>
    <definedName name="Factor" localSheetId="5">'[7]Summary of Areas'!#REF!</definedName>
    <definedName name="Factor">'[7]Summary of Areas'!#REF!</definedName>
    <definedName name="g" localSheetId="5">#REF!</definedName>
    <definedName name="g" localSheetId="6">#REF!</definedName>
    <definedName name="g" localSheetId="2">#REF!</definedName>
    <definedName name="g">#REF!</definedName>
    <definedName name="ggg" localSheetId="5">#REF!</definedName>
    <definedName name="ggg" localSheetId="6">#REF!</definedName>
    <definedName name="ggg" localSheetId="2">#REF!</definedName>
    <definedName name="ggg">#REF!</definedName>
    <definedName name="gggggg" localSheetId="5">#REF!</definedName>
    <definedName name="gggggg" localSheetId="6">#REF!</definedName>
    <definedName name="gggggg" localSheetId="2">#REF!</definedName>
    <definedName name="gggggg">#REF!</definedName>
    <definedName name="legal1" localSheetId="5">'[7]Sales Rates'!#REF!</definedName>
    <definedName name="legal1">'[7]Sales Rates'!#REF!</definedName>
    <definedName name="legal11" localSheetId="5">'[7]Sales Rates'!#REF!</definedName>
    <definedName name="legal11">'[7]Sales Rates'!#REF!</definedName>
    <definedName name="legal12a" localSheetId="5">'[7]Sales Rates'!#REF!</definedName>
    <definedName name="legal12a">'[7]Sales Rates'!#REF!</definedName>
    <definedName name="legal12b" localSheetId="5">'[7]Sales Rates'!#REF!</definedName>
    <definedName name="legal12b">'[7]Sales Rates'!#REF!</definedName>
    <definedName name="legal2" localSheetId="5">'[7]Sales Rates'!#REF!</definedName>
    <definedName name="legal2">'[7]Sales Rates'!#REF!</definedName>
    <definedName name="legal5" localSheetId="5">'[7]Sales Rates'!#REF!</definedName>
    <definedName name="legal5">'[7]Sales Rates'!#REF!</definedName>
    <definedName name="legal6" localSheetId="5">'[7]Sales Rates'!#REF!</definedName>
    <definedName name="legal6">'[7]Sales Rates'!#REF!</definedName>
    <definedName name="legal7" localSheetId="5">'[7]Sales Rates'!#REF!</definedName>
    <definedName name="legal7">'[7]Sales Rates'!#REF!</definedName>
    <definedName name="legal8" localSheetId="5">'[7]Sales Rates'!#REF!</definedName>
    <definedName name="legal8">'[7]Sales Rates'!#REF!</definedName>
    <definedName name="legal910" localSheetId="5">'[7]Sales Rates'!#REF!</definedName>
    <definedName name="legal910">'[7]Sales Rates'!#REF!</definedName>
    <definedName name="major" localSheetId="5">[6]VIABILITY!#REF!</definedName>
    <definedName name="major" localSheetId="6">[6]VIABILITY!#REF!</definedName>
    <definedName name="major" localSheetId="2">[6]VIABILITY!#REF!</definedName>
    <definedName name="major">[6]VIABILITY!#REF!</definedName>
    <definedName name="offices" localSheetId="5">'[7]Summary of Areas'!#REF!</definedName>
    <definedName name="offices">'[7]Summary of Areas'!#REF!</definedName>
    <definedName name="parking" localSheetId="5">'[7]Summary of Areas'!#REF!</definedName>
    <definedName name="parking">'[7]Summary of Areas'!#REF!</definedName>
    <definedName name="pf" localSheetId="5">#REF!</definedName>
    <definedName name="pf" localSheetId="6">#REF!</definedName>
    <definedName name="pf" localSheetId="2">#REF!</definedName>
    <definedName name="pf">#REF!</definedName>
    <definedName name="pgone" localSheetId="5">#REF!</definedName>
    <definedName name="pgone" localSheetId="6">#REF!</definedName>
    <definedName name="pgone" localSheetId="2">#REF!</definedName>
    <definedName name="pgone">#REF!</definedName>
    <definedName name="pgtwo" localSheetId="5">#REF!</definedName>
    <definedName name="pgtwo" localSheetId="6">#REF!</definedName>
    <definedName name="pgtwo" localSheetId="2">#REF!</definedName>
    <definedName name="pgtwo">#REF!</definedName>
    <definedName name="PhaseCode" localSheetId="2">'[4]Fill this out first...'!$D$17</definedName>
    <definedName name="PhaseCode">'[5]Fill this out first...'!$D$17</definedName>
    <definedName name="PMB" localSheetId="5">#REF!</definedName>
    <definedName name="PMB" localSheetId="6">#REF!</definedName>
    <definedName name="PMB" localSheetId="2">#REF!</definedName>
    <definedName name="PMB">#REF!</definedName>
    <definedName name="_xlnm.Print_Area" localSheetId="6">'BoQ- Builders Work'!$A$1:$H$32</definedName>
    <definedName name="_xlnm.Print_Area" localSheetId="4">'BoQ- Electricals '!$A$1:$H$918</definedName>
    <definedName name="_xlnm.Print_Area" localSheetId="0">COVER!#REF!</definedName>
    <definedName name="_xlnm.Print_Area" localSheetId="1">'Description of Prelims'!$A$1:$J$243</definedName>
    <definedName name="_xlnm.Print_Area" localSheetId="3">'Mechnicals BoQ'!$A$1:$J$379</definedName>
    <definedName name="Print_Area_MI" localSheetId="5">#REF!</definedName>
    <definedName name="Print_Area_MI" localSheetId="6">#REF!</definedName>
    <definedName name="Print_Area_MI" localSheetId="0">#REF!</definedName>
    <definedName name="Print_Area_MI" localSheetId="2">#REF!</definedName>
    <definedName name="Print_Area_MI">#REF!</definedName>
    <definedName name="_xlnm.Print_Titles" localSheetId="6">'BoQ- Builders Work'!$1:$1</definedName>
    <definedName name="_xlnm.Print_Titles" localSheetId="1">'Description of Prelims'!#REF!</definedName>
    <definedName name="Prof_fees" localSheetId="5">#REF!</definedName>
    <definedName name="Prof_fees" localSheetId="6">#REF!</definedName>
    <definedName name="Prof_fees" localSheetId="0">#REF!</definedName>
    <definedName name="Prof_fees" localSheetId="2">#REF!</definedName>
    <definedName name="Prof_fees">#REF!</definedName>
    <definedName name="ProjectLocation" localSheetId="2">'[4]Fill this out first...'!$D$10</definedName>
    <definedName name="ProjectLocation">'[5]Fill this out first...'!$D$10</definedName>
    <definedName name="ProjectNumber" localSheetId="2">'[4]Fill this out first...'!$D$16</definedName>
    <definedName name="ProjectNumber">'[5]Fill this out first...'!$D$16</definedName>
    <definedName name="ProjectSubtitle" localSheetId="2">'[4]Fill this out first...'!$D$9</definedName>
    <definedName name="ProjectSubtitle">'[5]Fill this out first...'!$D$9</definedName>
    <definedName name="ProjectTitle" localSheetId="2">'[4]Fill this out first...'!$D$8</definedName>
    <definedName name="ProjectTitle">'[5]Fill this out first...'!$D$8</definedName>
    <definedName name="RENE" localSheetId="5">#REF!</definedName>
    <definedName name="RENE" localSheetId="6">#REF!</definedName>
    <definedName name="RENE" localSheetId="2">#REF!</definedName>
    <definedName name="RENE">#REF!</definedName>
    <definedName name="ReportClientName" localSheetId="0">COVER!#REF!</definedName>
    <definedName name="ReportCompileDate" localSheetId="0">COVER!#REF!</definedName>
    <definedName name="ReportTitle" localSheetId="0">COVER!#REF!</definedName>
    <definedName name="residential" localSheetId="5">'[7]Summary of Areas'!#REF!</definedName>
    <definedName name="residential">'[7]Summary of Areas'!#REF!</definedName>
    <definedName name="s" localSheetId="5">#REF!</definedName>
    <definedName name="s" localSheetId="6">#REF!</definedName>
    <definedName name="s" localSheetId="2">#REF!</definedName>
    <definedName name="s">#REF!</definedName>
    <definedName name="shoops" localSheetId="5">'[7]Summary of Areas'!#REF!</definedName>
    <definedName name="shoops">'[7]Summary of Areas'!#REF!</definedName>
    <definedName name="shops" localSheetId="5">'[7]Summary of Areas'!#REF!</definedName>
    <definedName name="shops">'[7]Summary of Areas'!#REF!</definedName>
    <definedName name="ss" localSheetId="5" hidden="1">[1]PRELIMIN!#REF!</definedName>
    <definedName name="ss" hidden="1">[1]PRELIMIN!#REF!</definedName>
    <definedName name="Stage" localSheetId="2">'[4]Fill this out first...'!$D$12</definedName>
    <definedName name="Stage">'[5]Fill this out first...'!$D$12</definedName>
    <definedName name="SUBS">#N/A</definedName>
    <definedName name="SUBTOTALS" localSheetId="5">#REF!</definedName>
    <definedName name="SUBTOTALS" localSheetId="6">#REF!</definedName>
    <definedName name="SUBTOTALS" localSheetId="0">#REF!</definedName>
    <definedName name="SUBTOTALS" localSheetId="2">#REF!</definedName>
    <definedName name="SUBTOTALS">#REF!</definedName>
    <definedName name="TRANSFER" localSheetId="5">#REF!</definedName>
    <definedName name="TRANSFER" localSheetId="6">#REF!</definedName>
    <definedName name="TRANSFER" localSheetId="0">#REF!</definedName>
    <definedName name="TRANSFER" localSheetId="2">#REF!</definedName>
    <definedName name="TRANSFER">#REF!</definedName>
    <definedName name="type" localSheetId="2">'[4]Fill this out first...'!$D$13</definedName>
    <definedName name="type">'[5]Fill this out first...'!$D$13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18" l="1"/>
  <c r="F505" i="118" l="1"/>
  <c r="F500" i="118"/>
  <c r="F497" i="118"/>
  <c r="F494" i="118"/>
  <c r="G454" i="118"/>
  <c r="H454" i="118" s="1"/>
  <c r="F454" i="118"/>
  <c r="G433" i="118"/>
  <c r="G417" i="118"/>
  <c r="H417" i="118" s="1"/>
  <c r="F417" i="118"/>
  <c r="G414" i="118"/>
  <c r="H414" i="118" s="1"/>
  <c r="G415" i="118"/>
  <c r="H415" i="118" s="1"/>
  <c r="G413" i="118"/>
  <c r="H413" i="118" s="1"/>
  <c r="F414" i="118"/>
  <c r="F415" i="118"/>
  <c r="F413" i="118"/>
  <c r="G370" i="118"/>
  <c r="H370" i="118" s="1"/>
  <c r="G371" i="118"/>
  <c r="H371" i="118" s="1"/>
  <c r="G372" i="118"/>
  <c r="H372" i="118" s="1"/>
  <c r="G373" i="118"/>
  <c r="H373" i="118" s="1"/>
  <c r="G374" i="118"/>
  <c r="H374" i="118" s="1"/>
  <c r="G375" i="118"/>
  <c r="H375" i="118" s="1"/>
  <c r="G376" i="118"/>
  <c r="H376" i="118" s="1"/>
  <c r="G383" i="118"/>
  <c r="H383" i="118" s="1"/>
  <c r="F383" i="118"/>
  <c r="G382" i="118"/>
  <c r="H382" i="118" s="1"/>
  <c r="F382" i="118"/>
  <c r="G381" i="118"/>
  <c r="H381" i="118" s="1"/>
  <c r="F381" i="118"/>
  <c r="G378" i="118"/>
  <c r="H378" i="118" s="1"/>
  <c r="F320" i="118"/>
  <c r="F318" i="118"/>
  <c r="F307" i="118"/>
  <c r="F308" i="118"/>
  <c r="F306" i="118"/>
  <c r="F305" i="118"/>
  <c r="G196" i="118"/>
  <c r="H196" i="118" s="1"/>
  <c r="F196" i="118"/>
  <c r="F186" i="118"/>
  <c r="F173" i="118"/>
  <c r="F143" i="118"/>
  <c r="F132" i="118"/>
  <c r="F106" i="118"/>
  <c r="F154" i="118"/>
  <c r="F50" i="118"/>
  <c r="I105" i="138"/>
  <c r="J105" i="138" s="1"/>
  <c r="I98" i="138"/>
  <c r="I99" i="138"/>
  <c r="I100" i="138"/>
  <c r="I101" i="138"/>
  <c r="I102" i="138"/>
  <c r="I103" i="138"/>
  <c r="I104" i="138"/>
  <c r="H105" i="138"/>
  <c r="J337" i="138"/>
  <c r="J338" i="138"/>
  <c r="J339" i="138"/>
  <c r="J340" i="138"/>
  <c r="J341" i="138"/>
  <c r="J342" i="138"/>
  <c r="J343" i="138"/>
  <c r="J344" i="138"/>
  <c r="J345" i="138"/>
  <c r="J336" i="138"/>
  <c r="J320" i="138"/>
  <c r="J321" i="138"/>
  <c r="J322" i="138"/>
  <c r="J323" i="138"/>
  <c r="J319" i="138"/>
  <c r="J269" i="138"/>
  <c r="J270" i="138"/>
  <c r="J271" i="138"/>
  <c r="J268" i="138"/>
  <c r="I285" i="138"/>
  <c r="I266" i="138"/>
  <c r="I267" i="138"/>
  <c r="I268" i="138"/>
  <c r="I269" i="138"/>
  <c r="I270" i="138"/>
  <c r="I271" i="138"/>
  <c r="I272" i="138"/>
  <c r="I273" i="138"/>
  <c r="I274" i="138"/>
  <c r="I275" i="138"/>
  <c r="I276" i="138"/>
  <c r="I277" i="138"/>
  <c r="I278" i="138"/>
  <c r="I279" i="138"/>
  <c r="I280" i="138"/>
  <c r="I281" i="138"/>
  <c r="I282" i="138"/>
  <c r="I283" i="138"/>
  <c r="I284" i="138"/>
  <c r="I261" i="138"/>
  <c r="I262" i="138"/>
  <c r="I263" i="138"/>
  <c r="I264" i="138"/>
  <c r="I265" i="138"/>
  <c r="I260" i="138"/>
  <c r="J260" i="138" s="1"/>
  <c r="J231" i="138"/>
  <c r="I230" i="138"/>
  <c r="I231" i="138"/>
  <c r="I232" i="138"/>
  <c r="I233" i="138"/>
  <c r="I234" i="138"/>
  <c r="I235" i="138"/>
  <c r="I236" i="138"/>
  <c r="I237" i="138"/>
  <c r="I238" i="138"/>
  <c r="I239" i="138"/>
  <c r="I240" i="138"/>
  <c r="I241" i="138"/>
  <c r="I242" i="138"/>
  <c r="I243" i="138"/>
  <c r="I244" i="138"/>
  <c r="I245" i="138"/>
  <c r="I246" i="138"/>
  <c r="I247" i="138"/>
  <c r="I248" i="138"/>
  <c r="I249" i="138"/>
  <c r="I250" i="138"/>
  <c r="I251" i="138"/>
  <c r="I201" i="138"/>
  <c r="G26" i="138"/>
  <c r="G355" i="138" s="1"/>
  <c r="J5" i="138"/>
  <c r="J7" i="138"/>
  <c r="H37" i="138"/>
  <c r="H43" i="138"/>
  <c r="H49" i="138"/>
  <c r="H55" i="138"/>
  <c r="H66" i="138"/>
  <c r="H77" i="138"/>
  <c r="H97" i="138"/>
  <c r="H129" i="138"/>
  <c r="H134" i="138"/>
  <c r="H139" i="138"/>
  <c r="H144" i="138"/>
  <c r="H162" i="138"/>
  <c r="H173" i="138"/>
  <c r="H176" i="138"/>
  <c r="H184" i="138"/>
  <c r="H188" i="138"/>
  <c r="H194" i="138"/>
  <c r="H201" i="138"/>
  <c r="H225" i="138"/>
  <c r="H228" i="138"/>
  <c r="H241" i="138"/>
  <c r="H243" i="138"/>
  <c r="H245" i="138"/>
  <c r="H247" i="138"/>
  <c r="H249" i="138"/>
  <c r="H251" i="138"/>
  <c r="H260" i="138"/>
  <c r="H262" i="138"/>
  <c r="H265" i="138"/>
  <c r="H276" i="138"/>
  <c r="H279" i="138"/>
  <c r="H282" i="138"/>
  <c r="H285" i="138"/>
  <c r="H305" i="138"/>
  <c r="H311" i="138"/>
  <c r="H315" i="138"/>
  <c r="H317" i="138"/>
  <c r="F91" i="138"/>
  <c r="G224" i="138"/>
  <c r="I224" i="138"/>
  <c r="G350" i="138"/>
  <c r="G367" i="138" s="1"/>
  <c r="G889" i="118"/>
  <c r="H889" i="118" s="1"/>
  <c r="F889" i="118"/>
  <c r="G883" i="118"/>
  <c r="H883" i="118" s="1"/>
  <c r="F883" i="118"/>
  <c r="G875" i="118"/>
  <c r="H875" i="118" s="1"/>
  <c r="F875" i="118"/>
  <c r="G872" i="118"/>
  <c r="H872" i="118" s="1"/>
  <c r="F872" i="118"/>
  <c r="G866" i="118"/>
  <c r="H866" i="118" s="1"/>
  <c r="F866" i="118"/>
  <c r="G864" i="118"/>
  <c r="H864" i="118" s="1"/>
  <c r="F864" i="118"/>
  <c r="G859" i="118"/>
  <c r="H859" i="118" s="1"/>
  <c r="F859" i="118"/>
  <c r="F13" i="118"/>
  <c r="H8" i="118"/>
  <c r="J279" i="138" l="1"/>
  <c r="J241" i="138"/>
  <c r="F198" i="118"/>
  <c r="F893" i="118"/>
  <c r="F910" i="118" s="1"/>
  <c r="J251" i="138"/>
  <c r="J249" i="138"/>
  <c r="J243" i="138"/>
  <c r="I225" i="138"/>
  <c r="J225" i="138" s="1"/>
  <c r="J265" i="138"/>
  <c r="J262" i="138"/>
  <c r="I317" i="138"/>
  <c r="J317" i="138" s="1"/>
  <c r="I310" i="138"/>
  <c r="I309" i="138"/>
  <c r="I229" i="138"/>
  <c r="I226" i="138"/>
  <c r="I316" i="138"/>
  <c r="I308" i="138"/>
  <c r="I315" i="138"/>
  <c r="J315" i="138" s="1"/>
  <c r="I307" i="138"/>
  <c r="I314" i="138"/>
  <c r="I306" i="138"/>
  <c r="I313" i="138"/>
  <c r="I228" i="138"/>
  <c r="J228" i="138" s="1"/>
  <c r="I227" i="138"/>
  <c r="J282" i="138"/>
  <c r="I312" i="138"/>
  <c r="I97" i="138"/>
  <c r="I305" i="138"/>
  <c r="J305" i="138" s="1"/>
  <c r="I311" i="138"/>
  <c r="J311" i="138" s="1"/>
  <c r="J285" i="138"/>
  <c r="J276" i="138"/>
  <c r="J247" i="138"/>
  <c r="J245" i="138"/>
  <c r="I162" i="138"/>
  <c r="J162" i="138" s="1"/>
  <c r="I176" i="138"/>
  <c r="J176" i="138" s="1"/>
  <c r="I184" i="138"/>
  <c r="J184" i="138" s="1"/>
  <c r="I173" i="138"/>
  <c r="J173" i="138" s="1"/>
  <c r="I188" i="138"/>
  <c r="J188" i="138" s="1"/>
  <c r="I194" i="138"/>
  <c r="J194" i="138" s="1"/>
  <c r="J201" i="138"/>
  <c r="I129" i="138"/>
  <c r="J129" i="138" s="1"/>
  <c r="I134" i="138"/>
  <c r="J134" i="138" s="1"/>
  <c r="I139" i="138"/>
  <c r="J139" i="138" s="1"/>
  <c r="I144" i="138"/>
  <c r="J144" i="138" s="1"/>
  <c r="I37" i="138"/>
  <c r="J37" i="138" s="1"/>
  <c r="I49" i="138"/>
  <c r="J49" i="138" s="1"/>
  <c r="I55" i="138"/>
  <c r="J55" i="138" s="1"/>
  <c r="I43" i="138"/>
  <c r="J43" i="138" s="1"/>
  <c r="I66" i="138"/>
  <c r="J66" i="138" s="1"/>
  <c r="I77" i="138"/>
  <c r="J77" i="138" s="1"/>
  <c r="G255" i="138"/>
  <c r="G206" i="138"/>
  <c r="G361" i="138" s="1"/>
  <c r="J26" i="138"/>
  <c r="J355" i="138" s="1"/>
  <c r="G153" i="138"/>
  <c r="G359" i="138" s="1"/>
  <c r="J350" i="138"/>
  <c r="G85" i="138"/>
  <c r="G329" i="138"/>
  <c r="G365" i="138" s="1"/>
  <c r="H893" i="118"/>
  <c r="H910" i="118" s="1"/>
  <c r="H9" i="112"/>
  <c r="G9" i="112"/>
  <c r="J290" i="138" l="1"/>
  <c r="J295" i="138" s="1"/>
  <c r="J329" i="138"/>
  <c r="J104" i="138"/>
  <c r="J97" i="138"/>
  <c r="J103" i="138"/>
  <c r="J98" i="138"/>
  <c r="J99" i="138"/>
  <c r="J100" i="138"/>
  <c r="J101" i="138"/>
  <c r="J102" i="138"/>
  <c r="J255" i="138"/>
  <c r="J294" i="138" s="1"/>
  <c r="J206" i="138"/>
  <c r="J153" i="138"/>
  <c r="J85" i="138"/>
  <c r="J120" i="138" s="1"/>
  <c r="G299" i="138"/>
  <c r="G363" i="138" s="1"/>
  <c r="G123" i="138"/>
  <c r="G357" i="138" s="1"/>
  <c r="F32" i="112"/>
  <c r="J299" i="138" l="1"/>
  <c r="J117" i="138"/>
  <c r="J121" i="138" s="1"/>
  <c r="J123" i="138" s="1"/>
  <c r="J370" i="138" s="1"/>
  <c r="E16" i="111" s="1"/>
  <c r="G370" i="138"/>
  <c r="C16" i="111" s="1"/>
  <c r="H913" i="118" l="1"/>
  <c r="G839" i="118"/>
  <c r="H839" i="118" s="1"/>
  <c r="F839" i="118"/>
  <c r="G833" i="118"/>
  <c r="H833" i="118" s="1"/>
  <c r="F833" i="118"/>
  <c r="H831" i="118"/>
  <c r="G829" i="118"/>
  <c r="H829" i="118" s="1"/>
  <c r="F829" i="118"/>
  <c r="G827" i="118"/>
  <c r="H827" i="118" s="1"/>
  <c r="F827" i="118"/>
  <c r="G825" i="118"/>
  <c r="H825" i="118" s="1"/>
  <c r="F825" i="118"/>
  <c r="G822" i="118"/>
  <c r="H822" i="118" s="1"/>
  <c r="F822" i="118"/>
  <c r="G820" i="118"/>
  <c r="H820" i="118" s="1"/>
  <c r="F820" i="118"/>
  <c r="G817" i="118"/>
  <c r="H817" i="118" s="1"/>
  <c r="F817" i="118"/>
  <c r="G815" i="118"/>
  <c r="H815" i="118" s="1"/>
  <c r="F815" i="118"/>
  <c r="G806" i="118"/>
  <c r="H806" i="118" s="1"/>
  <c r="F806" i="118"/>
  <c r="G798" i="118"/>
  <c r="H798" i="118" s="1"/>
  <c r="F798" i="118"/>
  <c r="G791" i="118"/>
  <c r="H791" i="118" s="1"/>
  <c r="F791" i="118"/>
  <c r="G783" i="118"/>
  <c r="H783" i="118" s="1"/>
  <c r="F783" i="118"/>
  <c r="G775" i="118"/>
  <c r="H775" i="118" s="1"/>
  <c r="F775" i="118"/>
  <c r="G766" i="118"/>
  <c r="H766" i="118" s="1"/>
  <c r="F766" i="118"/>
  <c r="G759" i="118"/>
  <c r="H759" i="118" s="1"/>
  <c r="F759" i="118"/>
  <c r="G751" i="118"/>
  <c r="H751" i="118" s="1"/>
  <c r="F751" i="118"/>
  <c r="G737" i="118"/>
  <c r="H737" i="118" s="1"/>
  <c r="F737" i="118"/>
  <c r="G735" i="118"/>
  <c r="H735" i="118" s="1"/>
  <c r="F735" i="118"/>
  <c r="G728" i="118"/>
  <c r="H728" i="118" s="1"/>
  <c r="F728" i="118"/>
  <c r="G726" i="118"/>
  <c r="H726" i="118" s="1"/>
  <c r="F726" i="118"/>
  <c r="G724" i="118"/>
  <c r="H724" i="118" s="1"/>
  <c r="F724" i="118"/>
  <c r="G721" i="118"/>
  <c r="H721" i="118" s="1"/>
  <c r="F721" i="118"/>
  <c r="G719" i="118"/>
  <c r="H719" i="118" s="1"/>
  <c r="F719" i="118"/>
  <c r="G715" i="118"/>
  <c r="H715" i="118" s="1"/>
  <c r="F715" i="118"/>
  <c r="G713" i="118"/>
  <c r="H713" i="118" s="1"/>
  <c r="F713" i="118"/>
  <c r="G710" i="118"/>
  <c r="H710" i="118" s="1"/>
  <c r="F710" i="118"/>
  <c r="G705" i="118"/>
  <c r="H705" i="118" s="1"/>
  <c r="F705" i="118"/>
  <c r="G702" i="118"/>
  <c r="H702" i="118" s="1"/>
  <c r="F702" i="118"/>
  <c r="G699" i="118"/>
  <c r="H699" i="118" s="1"/>
  <c r="F699" i="118"/>
  <c r="G694" i="118"/>
  <c r="H694" i="118" s="1"/>
  <c r="F694" i="118"/>
  <c r="G690" i="118"/>
  <c r="H690" i="118" s="1"/>
  <c r="F690" i="118"/>
  <c r="G686" i="118"/>
  <c r="H686" i="118" s="1"/>
  <c r="F686" i="118"/>
  <c r="G637" i="118"/>
  <c r="H637" i="118" s="1"/>
  <c r="F637" i="118"/>
  <c r="G634" i="118"/>
  <c r="H634" i="118" s="1"/>
  <c r="F634" i="118"/>
  <c r="G630" i="118"/>
  <c r="H630" i="118" s="1"/>
  <c r="F630" i="118"/>
  <c r="G627" i="118"/>
  <c r="H627" i="118" s="1"/>
  <c r="F627" i="118"/>
  <c r="G623" i="118"/>
  <c r="H623" i="118" s="1"/>
  <c r="F623" i="118"/>
  <c r="G619" i="118"/>
  <c r="H619" i="118" s="1"/>
  <c r="F619" i="118"/>
  <c r="G606" i="118"/>
  <c r="H606" i="118" s="1"/>
  <c r="F606" i="118"/>
  <c r="G603" i="118"/>
  <c r="H603" i="118" s="1"/>
  <c r="F603" i="118"/>
  <c r="G600" i="118"/>
  <c r="H600" i="118" s="1"/>
  <c r="F600" i="118"/>
  <c r="G598" i="118"/>
  <c r="H598" i="118" s="1"/>
  <c r="F598" i="118"/>
  <c r="G596" i="118"/>
  <c r="H596" i="118" s="1"/>
  <c r="G595" i="118"/>
  <c r="H595" i="118" s="1"/>
  <c r="F595" i="118"/>
  <c r="G593" i="118"/>
  <c r="H593" i="118" s="1"/>
  <c r="F593" i="118"/>
  <c r="G590" i="118"/>
  <c r="H590" i="118" s="1"/>
  <c r="F590" i="118"/>
  <c r="G588" i="118"/>
  <c r="H588" i="118" s="1"/>
  <c r="F588" i="118"/>
  <c r="G585" i="118"/>
  <c r="H585" i="118" s="1"/>
  <c r="F585" i="118"/>
  <c r="G582" i="118"/>
  <c r="H582" i="118" s="1"/>
  <c r="F582" i="118"/>
  <c r="G579" i="118"/>
  <c r="H579" i="118" s="1"/>
  <c r="F579" i="118"/>
  <c r="G577" i="118"/>
  <c r="H577" i="118" s="1"/>
  <c r="F577" i="118"/>
  <c r="G574" i="118"/>
  <c r="H574" i="118" s="1"/>
  <c r="F574" i="118"/>
  <c r="G572" i="118"/>
  <c r="H572" i="118" s="1"/>
  <c r="F572" i="118"/>
  <c r="G567" i="118"/>
  <c r="H567" i="118" s="1"/>
  <c r="F567" i="118"/>
  <c r="G505" i="118"/>
  <c r="H505" i="118" s="1"/>
  <c r="G500" i="118"/>
  <c r="H500" i="118" s="1"/>
  <c r="G497" i="118"/>
  <c r="H497" i="118" s="1"/>
  <c r="G494" i="118"/>
  <c r="H494" i="118" s="1"/>
  <c r="G492" i="118"/>
  <c r="H492" i="118" s="1"/>
  <c r="G489" i="118"/>
  <c r="H489" i="118" s="1"/>
  <c r="G487" i="118"/>
  <c r="H487" i="118" s="1"/>
  <c r="G485" i="118"/>
  <c r="H485" i="118" s="1"/>
  <c r="G471" i="118"/>
  <c r="H471" i="118" s="1"/>
  <c r="F471" i="118"/>
  <c r="G469" i="118"/>
  <c r="H469" i="118" s="1"/>
  <c r="F469" i="118"/>
  <c r="G467" i="118"/>
  <c r="H467" i="118" s="1"/>
  <c r="F467" i="118"/>
  <c r="G465" i="118"/>
  <c r="H465" i="118" s="1"/>
  <c r="F465" i="118"/>
  <c r="G460" i="118"/>
  <c r="H460" i="118" s="1"/>
  <c r="F460" i="118"/>
  <c r="G458" i="118"/>
  <c r="H458" i="118" s="1"/>
  <c r="F458" i="118"/>
  <c r="G456" i="118"/>
  <c r="H456" i="118" s="1"/>
  <c r="F456" i="118"/>
  <c r="G452" i="118"/>
  <c r="H452" i="118" s="1"/>
  <c r="F452" i="118"/>
  <c r="G450" i="118"/>
  <c r="H450" i="118" s="1"/>
  <c r="F450" i="118"/>
  <c r="G445" i="118"/>
  <c r="H445" i="118" s="1"/>
  <c r="F445" i="118"/>
  <c r="G444" i="118"/>
  <c r="H444" i="118" s="1"/>
  <c r="F444" i="118"/>
  <c r="G443" i="118"/>
  <c r="H443" i="118" s="1"/>
  <c r="F443" i="118"/>
  <c r="G442" i="118"/>
  <c r="H442" i="118" s="1"/>
  <c r="F442" i="118"/>
  <c r="G441" i="118"/>
  <c r="H441" i="118" s="1"/>
  <c r="F441" i="118"/>
  <c r="G440" i="118"/>
  <c r="H440" i="118" s="1"/>
  <c r="F440" i="118"/>
  <c r="G439" i="118"/>
  <c r="H439" i="118" s="1"/>
  <c r="F439" i="118"/>
  <c r="G438" i="118"/>
  <c r="H438" i="118" s="1"/>
  <c r="F438" i="118"/>
  <c r="G437" i="118"/>
  <c r="H437" i="118" s="1"/>
  <c r="F437" i="118"/>
  <c r="G434" i="118"/>
  <c r="H434" i="118" s="1"/>
  <c r="F434" i="118"/>
  <c r="H433" i="118"/>
  <c r="F433" i="118"/>
  <c r="G432" i="118"/>
  <c r="H432" i="118" s="1"/>
  <c r="F432" i="118"/>
  <c r="G429" i="118"/>
  <c r="H429" i="118" s="1"/>
  <c r="F429" i="118"/>
  <c r="G426" i="118"/>
  <c r="H426" i="118" s="1"/>
  <c r="F426" i="118"/>
  <c r="G425" i="118"/>
  <c r="H425" i="118" s="1"/>
  <c r="F425" i="118"/>
  <c r="F358" i="118"/>
  <c r="G358" i="118"/>
  <c r="H358" i="118" s="1"/>
  <c r="F359" i="118"/>
  <c r="G359" i="118"/>
  <c r="H359" i="118" s="1"/>
  <c r="F360" i="118"/>
  <c r="G360" i="118"/>
  <c r="H360" i="118" s="1"/>
  <c r="F361" i="118"/>
  <c r="G361" i="118"/>
  <c r="H361" i="118" s="1"/>
  <c r="F362" i="118"/>
  <c r="G362" i="118"/>
  <c r="H362" i="118" s="1"/>
  <c r="F364" i="118"/>
  <c r="G364" i="118"/>
  <c r="H364" i="118" s="1"/>
  <c r="G367" i="118"/>
  <c r="H367" i="118" s="1"/>
  <c r="G368" i="118"/>
  <c r="H368" i="118" s="1"/>
  <c r="G369" i="118"/>
  <c r="H369" i="118" s="1"/>
  <c r="F386" i="118"/>
  <c r="G386" i="118"/>
  <c r="H386" i="118" s="1"/>
  <c r="G389" i="118"/>
  <c r="H389" i="118" s="1"/>
  <c r="G390" i="118"/>
  <c r="H390" i="118" s="1"/>
  <c r="G391" i="118"/>
  <c r="H391" i="118" s="1"/>
  <c r="G393" i="118"/>
  <c r="H393" i="118" s="1"/>
  <c r="G348" i="118"/>
  <c r="H348" i="118" s="1"/>
  <c r="F348" i="118"/>
  <c r="G357" i="118"/>
  <c r="H357" i="118" s="1"/>
  <c r="F357" i="118"/>
  <c r="G356" i="118"/>
  <c r="H356" i="118" s="1"/>
  <c r="F356" i="118"/>
  <c r="G355" i="118"/>
  <c r="H355" i="118" s="1"/>
  <c r="F355" i="118"/>
  <c r="G354" i="118"/>
  <c r="H354" i="118" s="1"/>
  <c r="F354" i="118"/>
  <c r="G353" i="118"/>
  <c r="H353" i="118" s="1"/>
  <c r="F353" i="118"/>
  <c r="G352" i="118"/>
  <c r="H352" i="118" s="1"/>
  <c r="F352" i="118"/>
  <c r="G351" i="118"/>
  <c r="H351" i="118" s="1"/>
  <c r="F351" i="118"/>
  <c r="G346" i="118"/>
  <c r="H346" i="118" s="1"/>
  <c r="F346" i="118"/>
  <c r="G345" i="118"/>
  <c r="H345" i="118" s="1"/>
  <c r="F345" i="118"/>
  <c r="G344" i="118"/>
  <c r="H344" i="118" s="1"/>
  <c r="F344" i="118"/>
  <c r="G343" i="118"/>
  <c r="H343" i="118" s="1"/>
  <c r="F343" i="118"/>
  <c r="G334" i="118"/>
  <c r="H334" i="118" s="1"/>
  <c r="F334" i="118"/>
  <c r="G332" i="118"/>
  <c r="H332" i="118" s="1"/>
  <c r="F332" i="118"/>
  <c r="G329" i="118"/>
  <c r="H329" i="118" s="1"/>
  <c r="F329" i="118"/>
  <c r="G327" i="118"/>
  <c r="H327" i="118" s="1"/>
  <c r="F327" i="118"/>
  <c r="G326" i="118"/>
  <c r="H326" i="118" s="1"/>
  <c r="F326" i="118"/>
  <c r="G325" i="118"/>
  <c r="H325" i="118" s="1"/>
  <c r="F325" i="118"/>
  <c r="G324" i="118"/>
  <c r="H324" i="118" s="1"/>
  <c r="F324" i="118"/>
  <c r="G323" i="118"/>
  <c r="H323" i="118" s="1"/>
  <c r="F323" i="118"/>
  <c r="G320" i="118"/>
  <c r="H320" i="118" s="1"/>
  <c r="G318" i="118"/>
  <c r="H318" i="118" s="1"/>
  <c r="G315" i="118"/>
  <c r="H315" i="118" s="1"/>
  <c r="G314" i="118"/>
  <c r="H314" i="118" s="1"/>
  <c r="G312" i="118"/>
  <c r="H312" i="118" s="1"/>
  <c r="G313" i="118"/>
  <c r="H313" i="118" s="1"/>
  <c r="G311" i="118"/>
  <c r="H311" i="118" s="1"/>
  <c r="G308" i="118"/>
  <c r="H308" i="118" s="1"/>
  <c r="G306" i="118"/>
  <c r="H306" i="118" s="1"/>
  <c r="G305" i="118"/>
  <c r="H305" i="118" s="1"/>
  <c r="G302" i="118"/>
  <c r="H302" i="118" s="1"/>
  <c r="G300" i="118"/>
  <c r="H300" i="118" s="1"/>
  <c r="G292" i="118"/>
  <c r="H292" i="118" s="1"/>
  <c r="G286" i="118"/>
  <c r="H286" i="118" s="1"/>
  <c r="G280" i="118"/>
  <c r="H280" i="118" s="1"/>
  <c r="G274" i="118"/>
  <c r="H274" i="118" s="1"/>
  <c r="G256" i="118"/>
  <c r="H256" i="118" s="1"/>
  <c r="F256" i="118"/>
  <c r="G254" i="118"/>
  <c r="H254" i="118" s="1"/>
  <c r="F254" i="118"/>
  <c r="G252" i="118"/>
  <c r="H252" i="118" s="1"/>
  <c r="F252" i="118"/>
  <c r="G250" i="118"/>
  <c r="H250" i="118" s="1"/>
  <c r="F250" i="118"/>
  <c r="G248" i="118"/>
  <c r="H248" i="118" s="1"/>
  <c r="F248" i="118"/>
  <c r="G246" i="118"/>
  <c r="H246" i="118" s="1"/>
  <c r="F246" i="118"/>
  <c r="G244" i="118"/>
  <c r="H244" i="118" s="1"/>
  <c r="F244" i="118"/>
  <c r="G242" i="118"/>
  <c r="H242" i="118" s="1"/>
  <c r="F242" i="118"/>
  <c r="G233" i="118"/>
  <c r="H233" i="118" s="1"/>
  <c r="F233" i="118"/>
  <c r="G229" i="118"/>
  <c r="H229" i="118" s="1"/>
  <c r="F229" i="118"/>
  <c r="G226" i="118"/>
  <c r="H226" i="118" s="1"/>
  <c r="F226" i="118"/>
  <c r="G223" i="118"/>
  <c r="H223" i="118" s="1"/>
  <c r="F223" i="118"/>
  <c r="G220" i="118"/>
  <c r="H220" i="118" s="1"/>
  <c r="F220" i="118"/>
  <c r="G215" i="118"/>
  <c r="H215" i="118" s="1"/>
  <c r="G186" i="118"/>
  <c r="H186" i="118" s="1"/>
  <c r="G173" i="118"/>
  <c r="H173" i="118" s="1"/>
  <c r="G154" i="118"/>
  <c r="H154" i="118" s="1"/>
  <c r="G143" i="118"/>
  <c r="H143" i="118" s="1"/>
  <c r="G132" i="118"/>
  <c r="H132" i="118" s="1"/>
  <c r="G106" i="118"/>
  <c r="H106" i="118" s="1"/>
  <c r="G50" i="118"/>
  <c r="H50" i="118" s="1"/>
  <c r="F739" i="118" l="1"/>
  <c r="H809" i="118"/>
  <c r="H739" i="118"/>
  <c r="F809" i="118"/>
  <c r="F845" i="118"/>
  <c r="F608" i="118"/>
  <c r="F641" i="118"/>
  <c r="H608" i="118"/>
  <c r="H641" i="118"/>
  <c r="F475" i="118"/>
  <c r="H198" i="118"/>
  <c r="F397" i="118"/>
  <c r="H397" i="118"/>
  <c r="H475" i="118"/>
  <c r="F336" i="118"/>
  <c r="F263" i="118"/>
  <c r="H263" i="118"/>
  <c r="H7" i="112" l="1"/>
  <c r="G7" i="112"/>
  <c r="H32" i="112" l="1"/>
  <c r="D25" i="111" l="1"/>
  <c r="D27" i="111" s="1"/>
  <c r="D30" i="111" l="1"/>
  <c r="D33" i="111" s="1"/>
  <c r="H841" i="118" l="1"/>
  <c r="H845" i="118" s="1"/>
  <c r="F898" i="118"/>
  <c r="H9" i="118"/>
  <c r="H13" i="118" l="1"/>
  <c r="H898" i="118" s="1"/>
  <c r="F117" i="118"/>
  <c r="F523" i="118" s="1"/>
  <c r="H53" i="118"/>
  <c r="H521" i="118" s="1"/>
  <c r="F53" i="118"/>
  <c r="F521" i="118" s="1"/>
  <c r="H117" i="118"/>
  <c r="H523" i="118" s="1"/>
  <c r="H652" i="118"/>
  <c r="F906" i="118"/>
  <c r="F533" i="118"/>
  <c r="F652" i="118"/>
  <c r="F908" i="118"/>
  <c r="F527" i="118"/>
  <c r="F525" i="118"/>
  <c r="H906" i="118" l="1"/>
  <c r="H650" i="118"/>
  <c r="H515" i="118"/>
  <c r="H535" i="118" s="1"/>
  <c r="F515" i="118"/>
  <c r="F535" i="118" s="1"/>
  <c r="H525" i="118"/>
  <c r="F650" i="118"/>
  <c r="F904" i="118"/>
  <c r="H908" i="118"/>
  <c r="H904" i="118"/>
  <c r="H533" i="118"/>
  <c r="H527" i="118"/>
  <c r="F529" i="118"/>
  <c r="H336" i="118"/>
  <c r="H529" i="118" s="1"/>
  <c r="F675" i="118" l="1"/>
  <c r="F902" i="118" s="1"/>
  <c r="H675" i="118"/>
  <c r="H902" i="118" s="1"/>
  <c r="A2" i="111" l="1"/>
  <c r="B31" i="112"/>
  <c r="E21" i="111" l="1"/>
  <c r="C21" i="111"/>
  <c r="H531" i="118" l="1"/>
  <c r="H542" i="118" s="1"/>
  <c r="H900" i="118" s="1"/>
  <c r="F531" i="118"/>
  <c r="F542" i="118" s="1"/>
  <c r="F900" i="118" s="1"/>
  <c r="F911" i="118" s="1"/>
  <c r="F917" i="118" s="1"/>
  <c r="H911" i="118" l="1"/>
  <c r="H917" i="118" s="1"/>
  <c r="E18" i="111" s="1"/>
  <c r="C18" i="111"/>
  <c r="C25" i="111" l="1"/>
  <c r="E25" i="111"/>
  <c r="C27" i="111" l="1"/>
  <c r="C30" i="111" s="1"/>
  <c r="C33" i="111" s="1"/>
  <c r="E27" i="111"/>
  <c r="E30" i="111" s="1"/>
  <c r="E33" i="111" l="1"/>
</calcChain>
</file>

<file path=xl/sharedStrings.xml><?xml version="1.0" encoding="utf-8"?>
<sst xmlns="http://schemas.openxmlformats.org/spreadsheetml/2006/main" count="1705" uniqueCount="897">
  <si>
    <t>S/N</t>
  </si>
  <si>
    <t>DESCRIPTION</t>
  </si>
  <si>
    <t>QTY</t>
  </si>
  <si>
    <t>UNIT</t>
  </si>
  <si>
    <t>To Collection</t>
  </si>
  <si>
    <t>Sum</t>
  </si>
  <si>
    <t>A</t>
  </si>
  <si>
    <t>B</t>
  </si>
  <si>
    <t>C</t>
  </si>
  <si>
    <t>m</t>
  </si>
  <si>
    <t xml:space="preserve"> </t>
  </si>
  <si>
    <t>No</t>
  </si>
  <si>
    <t>For</t>
  </si>
  <si>
    <t>COLLECTION</t>
  </si>
  <si>
    <t>NGN</t>
  </si>
  <si>
    <t>"</t>
  </si>
  <si>
    <t>GENERAL SUMMARY</t>
  </si>
  <si>
    <t>I</t>
  </si>
  <si>
    <t>NET BUILDING COST</t>
  </si>
  <si>
    <t>To General Summary</t>
  </si>
  <si>
    <t>`</t>
  </si>
  <si>
    <t>CONTINGENCY (3%)</t>
  </si>
  <si>
    <r>
      <t>Estimated Construction Cost (</t>
    </r>
    <r>
      <rPr>
        <b/>
        <strike/>
        <sz val="11"/>
        <rFont val="Arial"/>
        <family val="2"/>
      </rPr>
      <t>N</t>
    </r>
    <r>
      <rPr>
        <sz val="11"/>
        <rFont val="Arial"/>
        <family val="2"/>
      </rPr>
      <t>)</t>
    </r>
  </si>
  <si>
    <t>Excluded</t>
  </si>
  <si>
    <t>sum</t>
  </si>
  <si>
    <t>AMOUNT (NGN)</t>
  </si>
  <si>
    <t>AMOUNT (USD)</t>
  </si>
  <si>
    <t>iv</t>
  </si>
  <si>
    <t>v</t>
  </si>
  <si>
    <t>ITEM</t>
  </si>
  <si>
    <t>FIXED</t>
  </si>
  <si>
    <t>TOTAL</t>
  </si>
  <si>
    <t>RATE ($)</t>
  </si>
  <si>
    <t xml:space="preserve">Interpretation Procedures, Mobilisation and Site Organisation </t>
  </si>
  <si>
    <t>TO SUMMARY</t>
  </si>
  <si>
    <r>
      <t>RATE (</t>
    </r>
    <r>
      <rPr>
        <b/>
        <strike/>
        <sz val="10"/>
        <rFont val="Arial"/>
        <family val="2"/>
      </rPr>
      <t>N</t>
    </r>
    <r>
      <rPr>
        <b/>
        <sz val="10"/>
        <rFont val="Arial"/>
        <family val="2"/>
      </rPr>
      <t>)</t>
    </r>
  </si>
  <si>
    <r>
      <t>COST (</t>
    </r>
    <r>
      <rPr>
        <b/>
        <strike/>
        <sz val="10"/>
        <rFont val="Arial"/>
        <family val="2"/>
      </rPr>
      <t>N</t>
    </r>
    <r>
      <rPr>
        <b/>
        <sz val="10"/>
        <rFont val="Arial"/>
        <family val="2"/>
      </rPr>
      <t>)</t>
    </r>
  </si>
  <si>
    <t>i</t>
  </si>
  <si>
    <t>Nos</t>
  </si>
  <si>
    <t>ii</t>
  </si>
  <si>
    <t>iii</t>
  </si>
  <si>
    <t>vi</t>
  </si>
  <si>
    <t>vii</t>
  </si>
  <si>
    <t>viii</t>
  </si>
  <si>
    <t>1./1</t>
  </si>
  <si>
    <t>To collection</t>
  </si>
  <si>
    <t xml:space="preserve">outdoor c/w installation, mounting &amp; fixing accessories </t>
  </si>
  <si>
    <t>including refrigerant &amp; condensate pipework, cable</t>
  </si>
  <si>
    <t>and remote controller</t>
  </si>
  <si>
    <t>Symbol: WSU1</t>
  </si>
  <si>
    <t>Refrigerant: R410A</t>
  </si>
  <si>
    <t>AIR HANDLING UNITS + OUTDOOR UNITS</t>
  </si>
  <si>
    <t>AHU -1</t>
  </si>
  <si>
    <t>Recirculating AHU DX Coil</t>
  </si>
  <si>
    <t>Total cooling capacity - 22kW</t>
  </si>
  <si>
    <t>Sensible load - 16.3kW</t>
  </si>
  <si>
    <t>1./2</t>
  </si>
  <si>
    <t xml:space="preserve">Wall mounted extractor fan </t>
  </si>
  <si>
    <t>Symbol: WEF1</t>
  </si>
  <si>
    <t>Symbol: IEF1</t>
  </si>
  <si>
    <t>Capacity:- 96l/s</t>
  </si>
  <si>
    <t>Aceesories: mounting kits and fan controller</t>
  </si>
  <si>
    <t>Capacity:- 113l/s</t>
  </si>
  <si>
    <t>Capacity:- 190l/s</t>
  </si>
  <si>
    <t>Extract grilles</t>
  </si>
  <si>
    <t>Symbol EG</t>
  </si>
  <si>
    <t>Size: 200 x 200mm</t>
  </si>
  <si>
    <t>External louvres</t>
  </si>
  <si>
    <t>Fixed blade external louvres c/w opposed blade damper, insect</t>
  </si>
  <si>
    <t>screen, lower rain lip and fixing accessories</t>
  </si>
  <si>
    <t>Make: Trox</t>
  </si>
  <si>
    <t>Material: Extruded Aluminium</t>
  </si>
  <si>
    <t>finish: polyester powder to Architects spec</t>
  </si>
  <si>
    <t>Symbol: EL1</t>
  </si>
  <si>
    <t>Size: 300x300</t>
  </si>
  <si>
    <t>Symbol: EL2</t>
  </si>
  <si>
    <t>Size: 400x300</t>
  </si>
  <si>
    <t xml:space="preserve">Complete with OBD &amp; plenum </t>
  </si>
  <si>
    <t>Make -  Trox</t>
  </si>
  <si>
    <t xml:space="preserve">Flow rate -  </t>
  </si>
  <si>
    <t>Neck size - 300 x 300mm</t>
  </si>
  <si>
    <t>Return grille - Non vision</t>
  </si>
  <si>
    <t>Symbol: RG</t>
  </si>
  <si>
    <t>Size - 900 x 600mm</t>
  </si>
  <si>
    <t>Size: 600 x 600mm</t>
  </si>
  <si>
    <t xml:space="preserve">Refrigeration pipework shall be Maksal RC &amp; RL tube (R410 </t>
  </si>
  <si>
    <t xml:space="preserve">Copper pipes </t>
  </si>
  <si>
    <t>B - 9.52mm</t>
  </si>
  <si>
    <t>E - 19.05mm</t>
  </si>
  <si>
    <t>ix</t>
  </si>
  <si>
    <t xml:space="preserve">Allow for all fittings and piping accessories necessary </t>
  </si>
  <si>
    <t>Lot</t>
  </si>
  <si>
    <t>for a complete installation</t>
  </si>
  <si>
    <t>Insulated galvanized sheet metal ductwork</t>
  </si>
  <si>
    <t>sq.m</t>
  </si>
  <si>
    <t>i. Sheetmetal guage and fabication of ducts shall be as</t>
  </si>
  <si>
    <t xml:space="preserve">  specified by HVCA DW144 for different cross sectional area</t>
  </si>
  <si>
    <t>ii. Duct withinin the Auditorium shall be circular and exposed</t>
  </si>
  <si>
    <t xml:space="preserve">iii. Insulation shall be Kimmco 25mm thickness </t>
  </si>
  <si>
    <t>Non Insulated galvanized sheet metal ductwork</t>
  </si>
  <si>
    <t>Insulated flexible duct 100mm dia</t>
  </si>
  <si>
    <t>Acoustic lining</t>
  </si>
  <si>
    <t>Allow for flexible connectons to grilles</t>
  </si>
  <si>
    <t>Allow for flexible connectons to equipment</t>
  </si>
  <si>
    <t>Allow for brackets, hangers, dampers, saddle &amp; supports</t>
  </si>
  <si>
    <t xml:space="preserve">Allow for refrigerant gas </t>
  </si>
  <si>
    <t>Allow for condensate pipework (Insulated)</t>
  </si>
  <si>
    <t xml:space="preserve">Allow for cable tray/ladder for refrigerant pipework (exposed </t>
  </si>
  <si>
    <t>and in ceiling void</t>
  </si>
  <si>
    <t>Allow for communication/control cabling</t>
  </si>
  <si>
    <t>Allow for Nitrogen gas, welding gas etc</t>
  </si>
  <si>
    <t xml:space="preserve">SUMMARY </t>
  </si>
  <si>
    <t>SUB-TOTAL</t>
  </si>
  <si>
    <t xml:space="preserve">Interpretation Procedures, Mobilization and Site Organization </t>
  </si>
  <si>
    <t>Pg 1/1</t>
  </si>
  <si>
    <t>Supply, Install and connect the following:</t>
  </si>
  <si>
    <t>,,</t>
  </si>
  <si>
    <t>Pg 2/1</t>
  </si>
  <si>
    <t>ATS/GENERATORS' PANEL</t>
  </si>
  <si>
    <t xml:space="preserve">Free standing 600V, 1600A rated busbars, LV Panel </t>
  </si>
  <si>
    <t>comprising 2 MAIN SECTIONS</t>
  </si>
  <si>
    <t>Generators' panel.</t>
  </si>
  <si>
    <t>Comprising:</t>
  </si>
  <si>
    <t>INCOMER SECTION</t>
  </si>
  <si>
    <t>Generators' synchronisation and load sharing controllers</t>
  </si>
  <si>
    <t>BUS BARS</t>
  </si>
  <si>
    <t>MAIN OUTGOING SECTION</t>
  </si>
  <si>
    <t>complete with the following:</t>
  </si>
  <si>
    <t>Mains sensing unit with overload protection</t>
  </si>
  <si>
    <t>Genarators' synchronisation and load sharing controllers</t>
  </si>
  <si>
    <t>Generator engine monitoring and control system.</t>
  </si>
  <si>
    <t>Generator selector switch</t>
  </si>
  <si>
    <t>Electrical Interlock system with manual override facility</t>
  </si>
  <si>
    <t>Multimeters</t>
  </si>
  <si>
    <t>ATS PANEL</t>
  </si>
  <si>
    <t>2 incomer &amp; outgoing features complete Voltage, Frequency,</t>
  </si>
  <si>
    <t>Time Delay settings, Indication &amp; Controls and remote signalling</t>
  </si>
  <si>
    <t>to remote auto-startup generators with the following</t>
  </si>
  <si>
    <t>Mains sensing unit from VT in MV panel with overload protection</t>
  </si>
  <si>
    <t xml:space="preserve">Provide outdoor type wall mounted lamps indication of PHCN  </t>
  </si>
  <si>
    <t>supply availability including wiring</t>
  </si>
  <si>
    <t>Pg 2/2</t>
  </si>
  <si>
    <t>Power Transformer</t>
  </si>
  <si>
    <t xml:space="preserve">wound, Hermetically sealed mineral oil immersed type transformer </t>
  </si>
  <si>
    <t xml:space="preserve">suitable  for outdoor installation. Unit shall be equipped with DGPT2 </t>
  </si>
  <si>
    <t xml:space="preserve">or Bucholtz and Winding Temperature protection devices. </t>
  </si>
  <si>
    <t>Unit to be complete with tank with silica-gel breather.</t>
  </si>
  <si>
    <t>Windings shall be of Cu/Cu.</t>
  </si>
  <si>
    <t>Factory type testing certificate</t>
  </si>
  <si>
    <t>Certified International short circuit type testing certificate e.g. ASTA</t>
  </si>
  <si>
    <t>e.g. Schneider, Siemens, ABB, Elco or approved equal</t>
  </si>
  <si>
    <t>Main LV Panel</t>
  </si>
  <si>
    <t>Panel comprising</t>
  </si>
  <si>
    <t>INCOMING:</t>
  </si>
  <si>
    <t>complete undervoltage, overcurrent, and earth leakage protection</t>
  </si>
  <si>
    <t xml:space="preserve">phase sequence control with surge arresters and shunt trip facility </t>
  </si>
  <si>
    <t>etc. Local LEDs fault indicators. Multi meters etc.</t>
  </si>
  <si>
    <t>Outgoing ways</t>
  </si>
  <si>
    <t xml:space="preserve">comprising of 1600A main load busbars, </t>
  </si>
  <si>
    <t>All switches are complete with release operation coils</t>
  </si>
  <si>
    <t xml:space="preserve"> - 2No 63A 2P MCCB</t>
  </si>
  <si>
    <t>POWER FACTOR CORRECTION COMPARTMENT</t>
  </si>
  <si>
    <t>comprising with power factor control and indication:</t>
  </si>
  <si>
    <t>technology with safety device</t>
  </si>
  <si>
    <t xml:space="preserve"> - Control equipment c/w DIN removable fuses and carriers per </t>
  </si>
  <si>
    <t xml:space="preserve">switching stage, suitable rated reactive sensing microrelays per </t>
  </si>
  <si>
    <t xml:space="preserve">switching stage, Hand/Off/Auto selector switch per switching stage </t>
  </si>
  <si>
    <t>and set of control fuses</t>
  </si>
  <si>
    <t xml:space="preserve"> - Complete power and control wiring as shown on drawings</t>
  </si>
  <si>
    <t>e.g. ABB, Schneider</t>
  </si>
  <si>
    <t>LV Panels</t>
  </si>
  <si>
    <t xml:space="preserve">Supply install and connect the following. </t>
  </si>
  <si>
    <t>Panels to be Schneider, Siemens, ABB or equal approved equal</t>
  </si>
  <si>
    <t>Each panel shall be complete with support system suitable for the</t>
  </si>
  <si>
    <t>specified mounting arrangement.</t>
  </si>
  <si>
    <t>Refer to specification sheets and drawings for additional details for</t>
  </si>
  <si>
    <t>each panel.</t>
  </si>
  <si>
    <t>Pg 2/3</t>
  </si>
  <si>
    <t>Supply, install and connect:</t>
  </si>
  <si>
    <t xml:space="preserve">SMB-A, comprising of </t>
  </si>
  <si>
    <t>Incomer:</t>
  </si>
  <si>
    <t xml:space="preserve">SPD 40kA rated surge arresters, Multimeter, Imported enclosure, </t>
  </si>
  <si>
    <t>floor stand brackets and other details as shown on drawings etc.</t>
  </si>
  <si>
    <t>Outgoing:</t>
  </si>
  <si>
    <t xml:space="preserve">  - 1No 63A TP MCCB </t>
  </si>
  <si>
    <t xml:space="preserve">  - 2No 32A TP MCCB </t>
  </si>
  <si>
    <t xml:space="preserve">SMB-B, comprising of </t>
  </si>
  <si>
    <t xml:space="preserve">and SPD 40kA rated surge arresters, Multimeter, Imported </t>
  </si>
  <si>
    <t>enclosure, floor stand brackets and other details as shown on</t>
  </si>
  <si>
    <t>drawings etc.</t>
  </si>
  <si>
    <t xml:space="preserve">  - 5No 63A TP MCCB </t>
  </si>
  <si>
    <t xml:space="preserve">  - 1No 32A TP MCCB </t>
  </si>
  <si>
    <t xml:space="preserve">SMB-C, comprising of </t>
  </si>
  <si>
    <t xml:space="preserve">and SPD 40kA rated surge arresters, Multimeter, Wiring to integral distribution </t>
  </si>
  <si>
    <t>panel, Imported enclosure, floor stand brackets and other details as shown on</t>
  </si>
  <si>
    <t xml:space="preserve">  - 4No 63A TP MCCB </t>
  </si>
  <si>
    <t xml:space="preserve">SMB-D, comprising of </t>
  </si>
  <si>
    <t xml:space="preserve">  - 24No 20A 2P MCB </t>
  </si>
  <si>
    <t xml:space="preserve">  - 5No 32A 2P MCB </t>
  </si>
  <si>
    <t xml:space="preserve">  - 2No 20A TP MCB </t>
  </si>
  <si>
    <t xml:space="preserve">  - 4No 32A TP MCB </t>
  </si>
  <si>
    <t>Integral Distribution Board</t>
  </si>
  <si>
    <t xml:space="preserve">50A TP MCB with 10kA 50A rated busbars as shown on drawings </t>
  </si>
  <si>
    <t xml:space="preserve">  - 2Nos 10A 1P MCB </t>
  </si>
  <si>
    <t xml:space="preserve">  - 8Nos 20A 1P MCB </t>
  </si>
  <si>
    <t xml:space="preserve">SMB-E, comprising of </t>
  </si>
  <si>
    <t>enclosure floor stand brackets and other details as shown on</t>
  </si>
  <si>
    <t>Pg 2/4</t>
  </si>
  <si>
    <t>Controls</t>
  </si>
  <si>
    <t>Lighting Panel/Kiosk</t>
  </si>
  <si>
    <t>Indoor wall mounted lighting kiosk comprising:</t>
  </si>
  <si>
    <t xml:space="preserve"> - 63A TPN MCCB incomer with 63A rated busbars</t>
  </si>
  <si>
    <t xml:space="preserve"> - 63A TPN contactor  (NO)+auxilliary contacts with operating coil</t>
  </si>
  <si>
    <t xml:space="preserve"> - 2A SP MCB</t>
  </si>
  <si>
    <t xml:space="preserve"> - photoelectric kit</t>
  </si>
  <si>
    <t xml:space="preserve"> - manual override switch (ON/OFF or push button)</t>
  </si>
  <si>
    <t xml:space="preserve"> - transparent fronted steel cabinet c/w integral earth bar</t>
  </si>
  <si>
    <t xml:space="preserve"> - LED indicators</t>
  </si>
  <si>
    <t xml:space="preserve"> - 32A rated busbars with 6No. 20A SP MCBs for outgoing circuits</t>
  </si>
  <si>
    <t>e.g. ABB, Siemens</t>
  </si>
  <si>
    <t>Distribution Boards</t>
  </si>
  <si>
    <t>e.g. Legrand, Hager</t>
  </si>
  <si>
    <t xml:space="preserve">100A TPN 6 way distribution board 'UP2' and 'UP3'. </t>
  </si>
  <si>
    <t>c/w type C MCBs and integral isolator e.g. Legrand, Hager</t>
  </si>
  <si>
    <t xml:space="preserve">SPLP', 'T1LP', 'T2LP' and 'T3LP' c/w type C MCBs and integral isolator </t>
  </si>
  <si>
    <t xml:space="preserve">63A SPN 4 way distribution board 'DTLP', 'WTLP' and 'UP6' </t>
  </si>
  <si>
    <t>Isolating Switches</t>
  </si>
  <si>
    <t xml:space="preserve">Supply install and connect the following. All isolators are to be </t>
  </si>
  <si>
    <t xml:space="preserve">4 pole rotary type with transparent front cover suitable for </t>
  </si>
  <si>
    <t xml:space="preserve">outdoor mounting. Outdoor isolators must be complete with mounting brackets </t>
  </si>
  <si>
    <t>suitable for free standing positions if required e.g. Legrand</t>
  </si>
  <si>
    <t>125A TPN</t>
  </si>
  <si>
    <t>63A TPN</t>
  </si>
  <si>
    <t xml:space="preserve">32A TPN </t>
  </si>
  <si>
    <t>20A TPN</t>
  </si>
  <si>
    <t>32A SPN</t>
  </si>
  <si>
    <t>20A SPN</t>
  </si>
  <si>
    <t>Pg 2/5</t>
  </si>
  <si>
    <t>Inverters</t>
  </si>
  <si>
    <t xml:space="preserve">5kVA 3ph input &amp; output at 400V, 50Hz free standing Hybrid Solar Inverter unit </t>
  </si>
  <si>
    <t xml:space="preserve">c/w line conditioner, backup battery with battery circuit breaker, battery </t>
  </si>
  <si>
    <t xml:space="preserve">monitoring and deep discharge protection device, by-pass switch with 7-hour </t>
  </si>
  <si>
    <t xml:space="preserve">Autonomy on full load complete with battery string 3 year life, battery rack, </t>
  </si>
  <si>
    <t>wiring and autochangeover device etc. APC, Liebert</t>
  </si>
  <si>
    <t xml:space="preserve">40kVA 3ph input &amp; output at 400V, 50Hz free standing Inverter unit c/w line </t>
  </si>
  <si>
    <t xml:space="preserve">conditioner, backup battery with battery circuit breaker, battery monitoring and </t>
  </si>
  <si>
    <t xml:space="preserve">deep discharge protection device, by-pass switch with 7-hour Autonomy on full </t>
  </si>
  <si>
    <t xml:space="preserve">load complete with battery string 3 year life, rack wiring and autochangeover </t>
  </si>
  <si>
    <t>device etc. APC, Liebert</t>
  </si>
  <si>
    <t xml:space="preserve">50kVA 3ph input &amp; output at 400V, 50Hz free standing Inverter unit c/w line </t>
  </si>
  <si>
    <t xml:space="preserve">80kVA 3ph input &amp; output at 400V, 50Hz free standing Inverter unit c/w line </t>
  </si>
  <si>
    <t>Cables</t>
  </si>
  <si>
    <t>All cables are to be supplied complete with lugs, glands, cleats etc.</t>
  </si>
  <si>
    <t xml:space="preserve">transformer </t>
  </si>
  <si>
    <t>1c 70mm2 PVC/PVC insulated cables as cpc for 31 above</t>
  </si>
  <si>
    <t>1c 500mm2 PVC/PVC cables from:</t>
  </si>
  <si>
    <t xml:space="preserve"> - ATS panel to the main LV Panel</t>
  </si>
  <si>
    <t>1c 500mm2 PVC/PVC cpc cables for 33 above</t>
  </si>
  <si>
    <t xml:space="preserve"> - Gen 1 to Generator Panel</t>
  </si>
  <si>
    <t xml:space="preserve"> - Gen 2 to Generator Panel</t>
  </si>
  <si>
    <t xml:space="preserve"> - Gen 3 to Generator Panel</t>
  </si>
  <si>
    <t>1c 185mm2 PVC/PVC per circuit cables from MLVP to SMB-A</t>
  </si>
  <si>
    <t>located on ground floor main building.</t>
  </si>
  <si>
    <t>1c 95mm2 PVC/PVC cables as CPC for item 37 above</t>
  </si>
  <si>
    <t xml:space="preserve"> - MLVP to X-RAY 1 Inverter and Equipment Isolators</t>
  </si>
  <si>
    <t xml:space="preserve"> - MLVP to X-RAY 2 Inverter and Equipment Isolators</t>
  </si>
  <si>
    <t xml:space="preserve"> - MLVP to X-RAY 3 Inverter and Equipment Isolators</t>
  </si>
  <si>
    <t xml:space="preserve"> - MLVP to X-RAY 4 Inverter and Equipment Isolators</t>
  </si>
  <si>
    <t xml:space="preserve"> - MLVP to X-RAY 5 Inverter and Equipment Isolators</t>
  </si>
  <si>
    <t>4c 50mm2 PVC/PVC cables from:</t>
  </si>
  <si>
    <t xml:space="preserve"> - MLVP to SMB-B Inverter and Isolator</t>
  </si>
  <si>
    <t xml:space="preserve"> - MLVP to SMB-C Inverter and Isolator</t>
  </si>
  <si>
    <t xml:space="preserve"> - MLVP to SMB-D Inverter and Isolator</t>
  </si>
  <si>
    <t>Pg 2/6</t>
  </si>
  <si>
    <t>4c 35mm2 PVC/PVC cables from:</t>
  </si>
  <si>
    <t xml:space="preserve"> - SMB-A to G1LP</t>
  </si>
  <si>
    <t xml:space="preserve"> - SMB-A to G2LP</t>
  </si>
  <si>
    <t xml:space="preserve"> - SMB-A to G3LP</t>
  </si>
  <si>
    <t xml:space="preserve"> - SMB-A to G4LP</t>
  </si>
  <si>
    <t xml:space="preserve"> - SMB-A to G5LP</t>
  </si>
  <si>
    <t xml:space="preserve"> - SMB-A to F1LP</t>
  </si>
  <si>
    <t xml:space="preserve"> - SMB-A to F2LP</t>
  </si>
  <si>
    <t xml:space="preserve"> - SMB-A to F3LP</t>
  </si>
  <si>
    <t xml:space="preserve"> - SMB-A to F3P</t>
  </si>
  <si>
    <t xml:space="preserve"> - SMB-A to F4LP</t>
  </si>
  <si>
    <t>4c 16mm2 PVC/PVC cables from</t>
  </si>
  <si>
    <t xml:space="preserve"> - MLVP to External lighting kiosk</t>
  </si>
  <si>
    <t xml:space="preserve"> - MLVP to Power House DB 'PHLP'</t>
  </si>
  <si>
    <t xml:space="preserve"> - MLVP to Gate House DB 'GHLP'</t>
  </si>
  <si>
    <t xml:space="preserve"> - MLVP to Sputum Building DB 'SPLP'</t>
  </si>
  <si>
    <t xml:space="preserve"> - MLVP to Toilet Building DB 'T1LP'</t>
  </si>
  <si>
    <t xml:space="preserve"> - MLVP to Toilet Building DB 'T2LP'</t>
  </si>
  <si>
    <t xml:space="preserve"> - MLVP to Toilet Building DB 'T3LP'</t>
  </si>
  <si>
    <t xml:space="preserve"> - MLVP to Water Treatment Plant Isolator</t>
  </si>
  <si>
    <t xml:space="preserve"> - SMB-B to UP1</t>
  </si>
  <si>
    <t xml:space="preserve"> - SMB-B to UP2</t>
  </si>
  <si>
    <t xml:space="preserve"> - SMB-B to UP4</t>
  </si>
  <si>
    <t xml:space="preserve"> - SMB-C to UP3</t>
  </si>
  <si>
    <t xml:space="preserve"> - SMB-C to UP5</t>
  </si>
  <si>
    <t>1c 16mm2 PVC/PVC cables as CPC for item 45 above</t>
  </si>
  <si>
    <t>2c 16mm2 PVC/PVC cables from</t>
  </si>
  <si>
    <t xml:space="preserve"> - MLVP to DOT Building DB 'DTLP'</t>
  </si>
  <si>
    <t xml:space="preserve"> - MLVP to Water Treatment Plant Building DB 'WTLP'</t>
  </si>
  <si>
    <t xml:space="preserve"> - SMB-C to Sputum Building DB 'UP6'</t>
  </si>
  <si>
    <t>1c 16mm2 PVC/PVC cables as CPC for item 47 above</t>
  </si>
  <si>
    <t>4c 6mm2 PVC/PVC cables from</t>
  </si>
  <si>
    <t xml:space="preserve"> - MLVP to Borehole Pump Isolator</t>
  </si>
  <si>
    <t xml:space="preserve"> - MLVP to Diesel Pumps Isolator</t>
  </si>
  <si>
    <t xml:space="preserve"> - MLVP to Water Transfer Pumps Isolator</t>
  </si>
  <si>
    <t xml:space="preserve"> - MLVP to Fire Hosereel Pumps Isolator</t>
  </si>
  <si>
    <t>Pg 2/7</t>
  </si>
  <si>
    <t xml:space="preserve">All cabling indicated below to laboratory equipment in TB and General </t>
  </si>
  <si>
    <t>laboratories are provisional and subject to re-measurement.</t>
  </si>
  <si>
    <t>5c 6mm2 PVC/PVC cables from SMB-D and SMB-E to</t>
  </si>
  <si>
    <t xml:space="preserve"> - 2x3no. Autoclave machines</t>
  </si>
  <si>
    <t xml:space="preserve"> - 2x1no. Water Distiller</t>
  </si>
  <si>
    <t>5c 4mm2 PVC/PVC cables from SMB-D and SMB-E to</t>
  </si>
  <si>
    <t xml:space="preserve"> - 2x2no. BioSafety Cabinets</t>
  </si>
  <si>
    <t>3c 6mm2 PVC/PVC cables from SMB-D and SMB-E to</t>
  </si>
  <si>
    <t xml:space="preserve"> - 2x1no. Epp. Refrigerated Centrifuge</t>
  </si>
  <si>
    <t xml:space="preserve"> - 2x1no. Hettich Rotina 420r Refrigerated Centrifuge</t>
  </si>
  <si>
    <t xml:space="preserve"> - 2x1no. BD BACTEC MGIT 960</t>
  </si>
  <si>
    <t>3c 4mm2 PVC/PVC cables from SMB-D and SMB-E to</t>
  </si>
  <si>
    <t xml:space="preserve"> - 2x6no. GeneXpert Machine, 4 modules</t>
  </si>
  <si>
    <t xml:space="preserve"> - 2x6no. Medical Refrigerator</t>
  </si>
  <si>
    <t xml:space="preserve"> - 2x1no. Ultra low Freezer</t>
  </si>
  <si>
    <t xml:space="preserve"> - 2x1no. NUVE Refrigerated Centrifuge</t>
  </si>
  <si>
    <t xml:space="preserve"> - 2x2no. Incubator</t>
  </si>
  <si>
    <t xml:space="preserve"> - 2x2no. Vortex Mixter</t>
  </si>
  <si>
    <t xml:space="preserve"> - 2x1no. Fluorescent Microscope</t>
  </si>
  <si>
    <t xml:space="preserve"> - 2x1no. Weighing Balance</t>
  </si>
  <si>
    <t xml:space="preserve"> - 2x2no. BD BACTEC MIGIT 320</t>
  </si>
  <si>
    <t>uPVC ducts and Cable trays for Power Cables</t>
  </si>
  <si>
    <t xml:space="preserve">c/w all accessories such as bends,tees, end caps, couplings, supports, </t>
  </si>
  <si>
    <t>brackets etc. e.g. Cablofil</t>
  </si>
  <si>
    <t xml:space="preserve">Ditto but 500mmW x 100mm </t>
  </si>
  <si>
    <t>150mm diameter uPVC pipe c/w all accessories</t>
  </si>
  <si>
    <t>100mm diameter uPVC pipe c/w all accessories</t>
  </si>
  <si>
    <t>50mm diameter uPVC pipe c/w all accessories</t>
  </si>
  <si>
    <t>uPVC ducts and Cable trays for ELV Cables</t>
  </si>
  <si>
    <t>300mmW x 50mm galvanised wire mesh type cable tray/cable ladder</t>
  </si>
  <si>
    <t>75mm diameter uPVC pipe c/w all accessories</t>
  </si>
  <si>
    <t xml:space="preserve">Earthing </t>
  </si>
  <si>
    <t>1c 70mm2 PVC/PVC cable from HV Panel to the Main Earth Terminal</t>
  </si>
  <si>
    <t>G1, G2 &amp; G3 to Generaors earth bar (included in item 36)</t>
  </si>
  <si>
    <t xml:space="preserve">1c 500mm2 PVC/PVC cable from MLVP to the Main Earth Terminal </t>
  </si>
  <si>
    <t xml:space="preserve">1c 500mm2 XLPE/PVC cable from the Main Earth Terminal  to </t>
  </si>
  <si>
    <t>earth electrodes in main earth pits</t>
  </si>
  <si>
    <t>1000mm2 Main Earth Terminal c/w insulators and channel base</t>
  </si>
  <si>
    <t>suitable for connecting all earth terminals</t>
  </si>
  <si>
    <t>set</t>
  </si>
  <si>
    <t>Concrete inspection pit comprising:</t>
  </si>
  <si>
    <t xml:space="preserve">2no 1.2m long copper earth rods with coupling, driving head and </t>
  </si>
  <si>
    <t>cable-to-rod lugs to achieve</t>
  </si>
  <si>
    <t xml:space="preserve">an earth resistance =&lt; 0.2 ohms e.g. Furse </t>
  </si>
  <si>
    <t>Allow for provisional sum of N250,000.00 for additional earthing</t>
  </si>
  <si>
    <t>Fire barriers</t>
  </si>
  <si>
    <t>Allow provisional sum for the provision of fire barriers throughout</t>
  </si>
  <si>
    <t>the building in electrical risers and services traversing horizontally</t>
  </si>
  <si>
    <t>between 2 zones of fire compartmentalisation</t>
  </si>
  <si>
    <t>Page 2/9</t>
  </si>
  <si>
    <t>Collection</t>
  </si>
  <si>
    <t>Page 2/1</t>
  </si>
  <si>
    <t>Page 2/2</t>
  </si>
  <si>
    <t>Page 2/3</t>
  </si>
  <si>
    <t>Page 2/4</t>
  </si>
  <si>
    <t>Page 2/5</t>
  </si>
  <si>
    <t>Page 2/6</t>
  </si>
  <si>
    <t>Page 2/7</t>
  </si>
  <si>
    <t>Page 2/8</t>
  </si>
  <si>
    <t>Pg 2/9</t>
  </si>
  <si>
    <t>Cables, Conduit etc. in Final Circuits</t>
  </si>
  <si>
    <t xml:space="preserve"> - All fittings are to LED and to be complete with suitable drivers and emergency</t>
  </si>
  <si>
    <t xml:space="preserve">   Kits, fixing accessories  as required. C</t>
  </si>
  <si>
    <t xml:space="preserve"> - Colour temperature shall be of the 'Cool White' range (6000K) unless otherwise</t>
  </si>
  <si>
    <t xml:space="preserve">   stated.</t>
  </si>
  <si>
    <t xml:space="preserve"> - All recessed fittings are to be terminated with either flexible cables or multicore </t>
  </si>
  <si>
    <t xml:space="preserve">   cables in flexible conduits.</t>
  </si>
  <si>
    <t xml:space="preserve">   DALI compatible </t>
  </si>
  <si>
    <t xml:space="preserve"> - All luminaires are to  have power factor correction of 90% minimum.</t>
  </si>
  <si>
    <t xml:space="preserve">20mm dia upvc conduit wired  using 1.5mm2 PVC cables as shown on  </t>
  </si>
  <si>
    <t xml:space="preserve">drawing to each lighting fittings and extract fan outlets c/w separate CPC </t>
  </si>
  <si>
    <t>(earth wire) per circuit accessory boxes etc. on a 'per point basis' .</t>
  </si>
  <si>
    <t xml:space="preserve">Lighting Fittings </t>
  </si>
  <si>
    <t>1200mm 36W LED linear fitting with IP66 diffuser 3600LM</t>
  </si>
  <si>
    <t>e.g. Philips Smartbright Waterproof G3 WT068C or approved equal</t>
  </si>
  <si>
    <t>Ditto but with built-in 3 hour emergency module.</t>
  </si>
  <si>
    <t xml:space="preserve">Recessed downlight with 14W LED fitting, 1680LM IP54 e.g. Philips, Ledvance or </t>
  </si>
  <si>
    <t>approved equal</t>
  </si>
  <si>
    <t xml:space="preserve">Recessed downlight with 25W LED fitting, non-dimmable version 3150LM </t>
  </si>
  <si>
    <t>e.g. Philips, Ledvance or approved equal</t>
  </si>
  <si>
    <t>Surface circular decorative fitting with opal glass bowl and 20W Led fitting</t>
  </si>
  <si>
    <t>to IP66 e.g. Philips, Ansel or approved equal</t>
  </si>
  <si>
    <t xml:space="preserve">600 x 600mm recessed modular fitting with 40W LED panel light fitting </t>
  </si>
  <si>
    <t>e.g. Philips or approved equal</t>
  </si>
  <si>
    <t>Ditto but with built-in emergency lighting kit e.g. Philips or approved equal</t>
  </si>
  <si>
    <t xml:space="preserve">600 x 600mm recessed mounted modular fitting with 40W LED panel light fitting </t>
  </si>
  <si>
    <t>dimmable version for use in X-ray room e.g. Philips or approved equal</t>
  </si>
  <si>
    <t xml:space="preserve">600 x 600mm surface mounted modular fitting with 40W LED panel light fitting </t>
  </si>
  <si>
    <t>for use in TB &amp; General laboratory rooms e.g. Philips or approved equal</t>
  </si>
  <si>
    <t xml:space="preserve">Wall mounted emergency imprinted exit sign with appropriate directional arrow </t>
  </si>
  <si>
    <t>for maintained mode e.g. Thorn Voyager</t>
  </si>
  <si>
    <t xml:space="preserve">Ceiling/Recessed mounted emergency imprinted exit sign with appropriate </t>
  </si>
  <si>
    <t>directional arrow for maintained mode e.g. Thorn Voyager</t>
  </si>
  <si>
    <t>Pg 3/1</t>
  </si>
  <si>
    <t>Wiring Accessories</t>
  </si>
  <si>
    <t>All plate switches are to be complete with matching conduit boxes</t>
  </si>
  <si>
    <t>1-gang, plateswitch with 1-way 10A sp and white moulded cover plate</t>
  </si>
  <si>
    <t xml:space="preserve">c/w screw plug </t>
  </si>
  <si>
    <t>e.g. Legrand or approved equal</t>
  </si>
  <si>
    <t>1-gang, plateswitch with 2-way 10A sp and white moulded cover plate</t>
  </si>
  <si>
    <t>2-gang, plateswitch with 1/2-way 10A sp and white moulded cover plate</t>
  </si>
  <si>
    <t xml:space="preserve">Flush 10A  intermediate single module switch with white moulded </t>
  </si>
  <si>
    <t>cover plate and support frame e.g. Legrand Mallia or approved equal</t>
  </si>
  <si>
    <t xml:space="preserve">Flush 1-gang 2-way Power rotary dimmer 100-500W/VA switch with white moulded </t>
  </si>
  <si>
    <t xml:space="preserve">overplate suitable for dimming of LED fittings </t>
  </si>
  <si>
    <t xml:space="preserve">13A fused switched flex outlet with neon light and white moulded </t>
  </si>
  <si>
    <t>coverplate c/w screw plug e.g. Legrand or approved equal</t>
  </si>
  <si>
    <t>Page 3/2</t>
  </si>
  <si>
    <t>Page 3/1</t>
  </si>
  <si>
    <t>Pg 3/2</t>
  </si>
  <si>
    <t>Supply, erect and connect the following:</t>
  </si>
  <si>
    <t>Conduit, Cables, Accessory boxes for Final Circuits</t>
  </si>
  <si>
    <t>Conduit Cables, Accessory boxes for Final Circuits</t>
  </si>
  <si>
    <t xml:space="preserve">25mm dia upvc conduit wired in ring and radial circuits using 1c 2.5mm2 PVC </t>
  </si>
  <si>
    <t>cable  to each 13A SSO c/w separate CPC (earth wire) per circuit</t>
  </si>
  <si>
    <t>accessory boxes etc. on a 'per point' basis.</t>
  </si>
  <si>
    <t xml:space="preserve">25mm dia upvc conduit wired in radial circuits using 1c 4mm2 PVC cable to each </t>
  </si>
  <si>
    <t>20A dp outlet for airconditioners, water heaters, hand dryers c/w separate CPC</t>
  </si>
  <si>
    <t xml:space="preserve"> (earth wire) per circuit accessory boxes etc. on a 'per point' basis.</t>
  </si>
  <si>
    <t>25mm dia upvc conduit wired in radial circuits using 1c 6mm2 PVC cable  to each</t>
  </si>
  <si>
    <t xml:space="preserve">45A dp cooker control unit  c/w separate CPC  (earth wire) per circuit </t>
  </si>
  <si>
    <t>accessory boxes etc.</t>
  </si>
  <si>
    <t xml:space="preserve">Flush 13A twin-gang switch socket outlet with white </t>
  </si>
  <si>
    <t>moulded coverplate for raw power outlets e.g. Legrand 7300 76</t>
  </si>
  <si>
    <t>Surface mounted 13A 2-gang switch socket outlet, weatherproof</t>
  </si>
  <si>
    <t>type to IP56 with RCD protection e.g. MK 56233 WHI</t>
  </si>
  <si>
    <t>13A 2-gang switch socket outlet with red moulded coverplate</t>
  </si>
  <si>
    <t>for UPS/Inverter power outlets e.g. Legrand</t>
  </si>
  <si>
    <t>13A fused unswitched flex outlet with white moulded coverplate</t>
  </si>
  <si>
    <t>c/w fuse base for permanently connected equipment e.g Fire Alarm control panel</t>
  </si>
  <si>
    <t>Public Address center, CATV Headend equipment etc.</t>
  </si>
  <si>
    <t>Flush 20A dp switch with neon c/w white moulded coverplate for water heaters</t>
  </si>
  <si>
    <t>and marked 'Water Heater' e.g. Legrand or approved equal</t>
  </si>
  <si>
    <t>Flex outlet plate for 5 above.</t>
  </si>
  <si>
    <t>20A dp switch with flex outlet and neon for airconditioners and hand dryers</t>
  </si>
  <si>
    <t xml:space="preserve">c/w screw plug and neon light (hand dryers are provided with 20A connectors </t>
  </si>
  <si>
    <t>concealed in back box behind the equipment) e.g. Legrand or approved equal</t>
  </si>
  <si>
    <t>Flex outlet plate concealed behind AC unit for 10 above.</t>
  </si>
  <si>
    <t xml:space="preserve">45amp DP cooker control unit c/w pilot lamp &amp; 13 socket outlet </t>
  </si>
  <si>
    <t>e.g. Legrand Mallia or approved equal</t>
  </si>
  <si>
    <t>Flush connection unit with flex outlet concealed behind Cooker unit for 12 above</t>
  </si>
  <si>
    <t>Flush wall 300 x 300mm uPVC Adaptable box</t>
  </si>
  <si>
    <t>3 compartment concealed flush floor outlet comprising of</t>
  </si>
  <si>
    <t>the following:</t>
  </si>
  <si>
    <t xml:space="preserve">  - 13A 2-gang SSO with white moulded case coverplate-raw power</t>
  </si>
  <si>
    <t xml:space="preserve">  - 13A 2-gang SSO with red moulded case coverplate for UPS/Inverter</t>
  </si>
  <si>
    <t xml:space="preserve">  - 2 x Dual RJ45 outlets with Cat 6 connectors</t>
  </si>
  <si>
    <t>e.g. Legrand, MK</t>
  </si>
  <si>
    <t>Patient bedhead panel c/w lights with switch, power and data sockets</t>
  </si>
  <si>
    <t>Pg 4/1</t>
  </si>
  <si>
    <t>TELEPHONE SYSTEM</t>
  </si>
  <si>
    <t xml:space="preserve">Conduit &amp; Accessory boxes </t>
  </si>
  <si>
    <t xml:space="preserve">Allow for complete wireways comprising of 25mm dia uPVC conduit system c/w </t>
  </si>
  <si>
    <t>draw wires in each conduit run to each voice outlet box from Telecoms cabinets</t>
  </si>
  <si>
    <t>locations in Server room on first floor and other zones as shown on the drawings</t>
  </si>
  <si>
    <t>on a 'per point' basis.</t>
  </si>
  <si>
    <t>DATA SYSTEM</t>
  </si>
  <si>
    <t xml:space="preserve">Conduit, Cables &amp; Accessory boxes </t>
  </si>
  <si>
    <t xml:space="preserve">locations in Server room on first floor and other Telecoms closets as shown on </t>
  </si>
  <si>
    <t>the drawings on a 'per point' basis.</t>
  </si>
  <si>
    <t xml:space="preserve"> FIRE DETECTION AND ALARM SYSTEM</t>
  </si>
  <si>
    <t>Allow for complete wireways comprising of 25mm dia uPVC conduit system</t>
  </si>
  <si>
    <t xml:space="preserve">c/w draw wires in each conduit run to each trigger device and sounder on each </t>
  </si>
  <si>
    <t xml:space="preserve">floor from Fire Alarm control panel location on ground floor lobby area (Stream 2) </t>
  </si>
  <si>
    <t xml:space="preserve">CENTRAL TV SYSTEM </t>
  </si>
  <si>
    <t>Conduit, Cables &amp; Accessory boxes etc.</t>
  </si>
  <si>
    <t xml:space="preserve">Allow for complete wireways comprising of 25mm dia upvc </t>
  </si>
  <si>
    <t>conduit system c/w draw wires in each conduit run to each coaxial TV</t>
  </si>
  <si>
    <t xml:space="preserve">outlet box from TV headend position located in Server room as shown on the </t>
  </si>
  <si>
    <t>drawngs on a 'per point' basis.</t>
  </si>
  <si>
    <t>SURVEILLANCE SYSTEM</t>
  </si>
  <si>
    <t>c/w draw wires in each conduit run to each camera location</t>
  </si>
  <si>
    <t>from Network Video Recorder located in Server room room on first floor</t>
  </si>
  <si>
    <t xml:space="preserve">DISABLED EMERGENCY INDICATION SYSTEM </t>
  </si>
  <si>
    <t>Allow for complete wireways comprising of 25mm dia upvc conduit system</t>
  </si>
  <si>
    <t xml:space="preserve">c/w draw wires in each conduit run to panic button and sounder/strobe locations </t>
  </si>
  <si>
    <t xml:space="preserve">in 4no. Disabled Toilet locations from Emergency Indication control panel location on ground </t>
  </si>
  <si>
    <t>on ground floor lobby area and Guard house</t>
  </si>
  <si>
    <t>ACCESS CONTROL SYSTEM</t>
  </si>
  <si>
    <t xml:space="preserve">c/w draw wires in each conduit run to access control door locations in the </t>
  </si>
  <si>
    <t>building from local controller and central access server location in Server room</t>
  </si>
  <si>
    <t>PUBLIC ADDRESS SYSTEM</t>
  </si>
  <si>
    <t xml:space="preserve">Allow for complete wireways comprising of 25mm dia upvc conduit system </t>
  </si>
  <si>
    <t>c/w draw wires in each conduit run to each loudspeaker and desktop control</t>
  </si>
  <si>
    <t xml:space="preserve">console position from Power Amplifier position in Server room c/w accessories </t>
  </si>
  <si>
    <t>&amp; draw boxes, couplers, locknuts etc on a per point basis</t>
  </si>
  <si>
    <t>Pg 5/1</t>
  </si>
  <si>
    <t>20mm x 3mm bare HDHC copper tape e.g Furse TC 030</t>
  </si>
  <si>
    <t>a</t>
  </si>
  <si>
    <t>Suitable saddles (self-adhesive for roofing sheets) for the above e.g. CP205</t>
  </si>
  <si>
    <t xml:space="preserve">1000mm x 15mm dia high multi-point air terminal for fixing to tree top located </t>
  </si>
  <si>
    <t>within building envelope e.g. RA225</t>
  </si>
  <si>
    <t>suitable brackets for rigidly fixing for the above</t>
  </si>
  <si>
    <t xml:space="preserve">25mm x 3mm PVC covered copper tape for use as down conductor </t>
  </si>
  <si>
    <t>(colour to match building exterior wall) e.g. Furse TC125</t>
  </si>
  <si>
    <t>D.C. clips for the above e.g. Furse CP210</t>
  </si>
  <si>
    <t>Test clamp e.g. Furse CN105</t>
  </si>
  <si>
    <t>Allow for cald welding of supports, test clamps to steel stanchions</t>
  </si>
  <si>
    <t>1c 70mm2 BCEW copper cable ring earth electrode</t>
  </si>
  <si>
    <t>Lightweight inspection pit with plastic base and comprising:</t>
  </si>
  <si>
    <t xml:space="preserve"> - 2No 1.2m long, 12.7mm dia copperbond earth rods</t>
  </si>
  <si>
    <t>b</t>
  </si>
  <si>
    <t xml:space="preserve"> - coupling, driving head and tape-to-rod clamps</t>
  </si>
  <si>
    <t>to achieve an overall earth resistance of &lt;= 10 ohms</t>
  </si>
  <si>
    <t>e.g. Furse PT006+RB105+CG170+ST100+CR105</t>
  </si>
  <si>
    <t>Allow for bonding to all exposed metalwork on the roof and ground floor levels.</t>
  </si>
  <si>
    <t>Pg 6/1</t>
  </si>
  <si>
    <t>Add Provisional sums</t>
  </si>
  <si>
    <t>Add Contigency sums</t>
  </si>
  <si>
    <t>TOTAL TO FORM OF TENDER</t>
  </si>
  <si>
    <t>Pipes</t>
  </si>
  <si>
    <t>32mm</t>
  </si>
  <si>
    <t>(Pipework shall be  rigid uPVC BS EN 1453)</t>
  </si>
  <si>
    <t>RATE (USD)</t>
  </si>
  <si>
    <t>BILL NO. 4.3                                                                                                                            PLUMBING INSTALLATIONS (EXTERNAL WORKS)</t>
  </si>
  <si>
    <t>USD</t>
  </si>
  <si>
    <t>RATE (NGN)</t>
  </si>
  <si>
    <t>AMOUNT ($)</t>
  </si>
  <si>
    <t>ELEMENT NO. 1: PRELIMINARIES</t>
  </si>
  <si>
    <t xml:space="preserve">                                                   ELEMENT No. 1  -  ELECTRICAL SERVICES:  PRELIMINARIES</t>
  </si>
  <si>
    <t xml:space="preserve">                                                   ELEMENT No. 2  -  ELECTRICAL SERVICES:  MAINS SUPPLY &amp; DISTRIBUTION AND EARTHING</t>
  </si>
  <si>
    <t xml:space="preserve"> ELEMENT No.3  - MAIN BUILDING - ELECTRICAL SERVICES:  MAIN BUILDING: LIGHTING INSTALLATION</t>
  </si>
  <si>
    <t xml:space="preserve"> ELEMENT No. 4  - MAIN BUILDING - ELECTRICAL SERVICES:  POWER  INSTALLATION </t>
  </si>
  <si>
    <t xml:space="preserve"> ELEMENT No. 5  - MAIN BUILDING - ELECTRICAL SERVICES:  ELV - WIREWAYS ONLY</t>
  </si>
  <si>
    <t xml:space="preserve"> ELEMENT No. 6 - MAIN BUILDING - ELECTRICAL SERVICES: LIGHTNING PROTECTION SYSTEM</t>
  </si>
  <si>
    <t>ELEMENT no 1: Preliminaries</t>
  </si>
  <si>
    <t>ELEMENT no 2: Mains Supply, Distribution &amp; Earthing</t>
  </si>
  <si>
    <t>ELEMENT no 3: Lighting Installation</t>
  </si>
  <si>
    <t>ELEMENT no 4: Power Installation</t>
  </si>
  <si>
    <t>ELEMENT no 5: ELV Wireways</t>
  </si>
  <si>
    <t>ELEMENT no 6: Lightning Protection System</t>
  </si>
  <si>
    <t>BUILDER'S WORK ASSOCIATED WITH BUILDING  SERVICES</t>
  </si>
  <si>
    <t>BILL NO. 4 -  BUILDER'S WORKS AND PRIME COST SUMS</t>
  </si>
  <si>
    <t>Allow for cutting chases in dry walls, block walls, steel floors  for pipes, conduits etc and concealing works associated mechanical, electrical, ELV, plumbing and other specialist services in walls, floors and ceilings as may be required.</t>
  </si>
  <si>
    <t>Allow for the construction of internal manholes associated with building services.</t>
  </si>
  <si>
    <t>Bill No. 4 -  Provisional Sums (Builder's Works)</t>
  </si>
  <si>
    <t>The debris accumulated on the working platform and on the roofs shall be removed through dustproof canals, which shall be constructed by the Contractor. The rubbles and other debris shall never be thrown down from the roof and from the working platform. The Contractor shall be sensitive on this subject and shall do the clearing frequently. The Contractor, before leaving the site after the completion of the works, shall clear the site. This clearing shall be done before leaving the storage area also</t>
  </si>
  <si>
    <t>26.0      CLEANING</t>
  </si>
  <si>
    <t>Vulnerable parts of the works particularly liable to damage shall be protected as may be reasonably required by the Engineer and shall be deemed to be insured against damage in accordance with the conditions of contract.</t>
  </si>
  <si>
    <t>The Contractor shall take every care to prevent damage to the works and shall ensure that adequate protection is given to all works from the activities of following trades and any third party.</t>
  </si>
  <si>
    <t>25.0      PROTECTION OF FINISHES</t>
  </si>
  <si>
    <t>Whenever a material or article required is specified or shown on the drawings by using the name of the propriety product or of a particular manufacturer or vendor, any material or article which will perform adequately the duties imposed by the general design will be considered equal and satisfactory provided the material or article so proposed is of equal substance and function in the Engineer's opinion. It shall not be purchased or installed without his written approval.</t>
  </si>
  <si>
    <t>24.0     "OR EQUAL" CLAUSE</t>
  </si>
  <si>
    <t>The approval by the Engineer of any material or equipment shall in no way relieve the Contractor of any of his  responsibilities for  meeting all  of  the  requirements of  the  Specifications and  shall not  prevent subsequent rejection if such material or equipment is later found to be defective or not conforming to the Specifications.</t>
  </si>
  <si>
    <t>24.3   Acceptance of Materials</t>
  </si>
  <si>
    <t>The costs of all tests made by the Contractor and/or at the Engineer's instructions on all materials as requested in the Contract and the cost of tests on finished work as specified in the contract shall be borne by the Contractor.</t>
  </si>
  <si>
    <t>23.3   Cost of Tests</t>
  </si>
  <si>
    <t>In the case of standard labelled stock products of standard manufacture which have a record of satisfactory performance in similar work over a period of not less than 2 years, the Engineer may accept a statement from the Manufacturer attested by a certificate that the product conforms to the applicable Specifications. In the case of materials for which such practice is usual, the Engineer may accept the manufacturer's certified mill and laboratory certificate.</t>
  </si>
  <si>
    <t>23.2   Manufacturer's Certificate Of Compliance</t>
  </si>
  <si>
    <t>The Contractor shall afford the Engineer all facilities, assistance, labour and appliances necessary for the convenient supervision of testing, weighing, or analysis of all materials or goods. The Contractor shall provide and execute the tests of any materials or goods or as the Engineer may require, and shall arrange for tests to be undertaken at independent laboratory/ies. Should the Engineer not inspect any materials or goods at the place of manufacture, the Contractor shall obtain Certificates of Test from the suppliers of such materials and shall submit to the Engineer.</t>
  </si>
  <si>
    <t xml:space="preserve"> 23.1   General</t>
  </si>
  <si>
    <t>23.0   TESTS</t>
  </si>
  <si>
    <t>No materials or goods, of which samples have been submitted, shall be used in the Works, unless and until such samples have been approved in writing by the Engineer. The Engineer may reject any materials and goods which in his opinion, are inferior to the samples thereof previously approved and the Contractor shall promptly remove such materials and goods from the Site, at his own expense.</t>
  </si>
  <si>
    <t>In addition to any specific provision in the Contract for the sampling and testing of materials, the Contractor shall submit to the Engineer, as he may require, samples, drawings, catalogues, diagrams and other descriptive data for all mechanical, electrical, structural, architectural and such other materials and equipment as may be designated by the Engineer and which the Contractor proposed to incorporate in the Works. Such samples, if approved, will be retained by the Engineer.</t>
  </si>
  <si>
    <t>22.0     SUBMISSION OF SAMPLES AND DATA</t>
  </si>
  <si>
    <t>All materials furnished under this Contract shall be new, of best quality, first-class in every respect and purchased from a known and approved manufacturer/supplier. The material shall be installed, constructed and finished in a workmanlike manner. Materials shall be suitable for the service intended and selected and fabricated in accordance with the best Engineering practice. Unless otherwise specified herein, all materials shall conform to the appropriate standard specification requirements.</t>
  </si>
  <si>
    <t>21.0    MATERIALS AND WORKMANSHIP</t>
  </si>
  <si>
    <t>The contractor has to present the list of materials, which will be used during the construction, while submitting a proposal. All information; test result, documents, etc... related to materials will be submitted with the proposal, The Contractor shall be responsible for all material furnished by him and shall replace at his own expense all such material found defective in manufacture or damaged in handling after delivery by  the  manufacturer. This  shall include the  furnishing of  all  material and  labour required for  the replacement of installed material discovered defective prior to the end of the guarantee period.</t>
  </si>
  <si>
    <t>20.0     RESPONSIBILITY FOR MATERIAL</t>
  </si>
  <si>
    <t>The works for checking, investigating, and storing buildings elements for re-use are included in the present scope of works. The Contractor will be responsible for damages that may occur to any existing building element during dismantling and/or removal; any damages to building elements will be repaired and/or the element replaced at the Contractor's expenses.</t>
  </si>
  <si>
    <t>Any element acceptable for re-use proposed and/or recommended by the Contractor and/or Engineer, shall be recorded, measured and properly stored in accordance with its nature and corresponding storage requirement. All elements for re-use shall be reconditioned, cleaned, protected, and painted as per specifications before installation.</t>
  </si>
  <si>
    <t>The dismantling and/or removal of the existing construction and/or structures elements shall be done with extreme care to avoid destruction/damage and in order to appreciate its exact condition. Existing element such as wood, timber, iron, I-beam, stone, adobe, tiles, marble and/or similar building element can be proposed for re-use if in good condition. If it is established by the Contractor and approved by the Engineer that the element has lost its technical, structural and load-bearing characteristics it shall be removed from the site and shall not be proposed re-use for any rehabilitation works.</t>
  </si>
  <si>
    <t>19.0     ELEMENTS FOR RE-USE</t>
  </si>
  <si>
    <t>Additional working drawings showing details in accordance with which the work is to be constructed will be furnished from time to time by the Contractor and shall then become a part thereof after approval of the Engineer. The Contractor shall be governed by figured dimensions, as given on the Drawings. Where required dimensions are not shown in figures, the Contractor shall obtain such portion of the work to which they refer.</t>
  </si>
  <si>
    <t>The works are to be built of the materials and to the sizes, dimensions and grades as called for in the Specifications and Contract Drawings and such other Drawings as may be added from time to time by the Engineer during the progress of the work. The only drawings referred to in these Specifications are the drawings provided by the Employer to the Contractor.</t>
  </si>
  <si>
    <t>18.0     DRAWINGS</t>
  </si>
  <si>
    <t>All newly constructed work shall be carefully protected from injury in any way. No wheeling or walking or placing of heavy loads on it shall be allowed and any portion damaged shall be reconstructed by the Contractor at his own expense. Should any of the floors or other parts of the structures become heave, cracked or otherwise damaged all such damaged portions of the work shall be completely repaired and made good by the Contractor at his own expense and to the approval of the Engineer. If in the final inspection of the works, any defects, faults or omissions are found, the Contractor shall carry out repairs and/or replacement by proper materials and workmanship without any cost to the Employer.</t>
  </si>
  <si>
    <t>17.0    PROTECTION, REPAIR AND MAINTENANCE OF CONSTRUCTION</t>
  </si>
  <si>
    <t>The Contractor will remove from the site of the works any machine or tool unsuitable for the works specified, or of insufficient efficiency and will replace them by approved equipment without being entitled to any extra payment for transport, loss of working hours, or    any other damage or loss caused by replacing the equipment.</t>
  </si>
  <si>
    <t>It shall be a requirement of this Contract that the Contractor erect protection around the Wreck as specified. Until the Wreck is protected fully the contractor shall not undertake any cutting, welding, grinding in the room of the Wreck.</t>
  </si>
  <si>
    <t>16.0     WORK PROTECTION</t>
  </si>
  <si>
    <t>Any stones, trees, brush or other deleterious matter left by construction operations shall be removed by the Contractor by hauling to approve disposal areas or by means acceptable to the Engineer before final replacement of the soil. The Contractor shall carry on his operations in such sequence and in such manner as to minimize disturbance to the public and to interfere as little as possible with the operations of property users.</t>
  </si>
  <si>
    <t>When the construction is adjacent to or on residential property the excavation, disposal of the material, and backfill operations shall be performed in such a manner as to restore the properties to their original conditions as nearly as practicable as determined by the Engineer.</t>
  </si>
  <si>
    <t>He shall, at all times, have sufficient quantities of timber and plank, chains, etc. on the site, and shall use the same as required for sheathing or sheet piling and bracing the sides, roofs and ends for excavations, and for sustaining or supporting any and all structures that are endangered.</t>
  </si>
  <si>
    <t>The Contractor shall, at his own cost and expense, and in a manner approved by the Engineer sustain in their places and protect from injury any conduits, cables, pipes, roadways, buildings and all other structures or property in the vicinity of his work, whether above ground or underground, or which appear within the excavations.</t>
  </si>
  <si>
    <t>No responsibility shall be assumed by the Employer for the correctness or completeness of the Drawings with respect to existing utilities, pipes, catch basins, chambers or other objects either under-ground or on the surface and should plots of such be found incorrect or incomplete the Contractor shall have no claim on that account.</t>
  </si>
  <si>
    <t>15.0     PROTECTION &amp; REPAIR OF PROPERTY, STRUCTURES &amp; UTILITIES</t>
  </si>
  <si>
    <t>All work shall conform during its progress and on its completion, truly to the lines, levels and grades shown on the Drawings and shall be built in a thoroughly substantial and workmanlike manner, in accordance with the Drawings and Specifications subject to such modifications and additions as may be deemed necessary by  the Engineer during its  execution and in  no case shall any  work in  excess of  the requirements of the Drawings and Specifications be paid for unless ordered in writing by the Engineer.</t>
  </si>
  <si>
    <t>14.0     WORK TO CONFORM</t>
  </si>
  <si>
    <t>The Engineer may require the Contractor to revise his proposed schedule at any time, as provided for in the General Conditions. The Contractor is advised that he shall not be permitted to work haphazardly throughout the whole area of the Contract but shall be required to complete several items of one section insofar as possible, before permitting that working crew to start working in another work of the next section.</t>
  </si>
  <si>
    <t>This work programme shall show clearly how the works shall be organized by section and the corresponding proposed progress on the main items, structures and sub-trades of the Contract. The Work program shall indicate the area of work, the plot number, the number of construction crews, plant and equipment to be employed, etc.</t>
  </si>
  <si>
    <t>13.0     WORK PROGRAMME</t>
  </si>
  <si>
    <t>WORKS</t>
  </si>
  <si>
    <t xml:space="preserve">The Contractor shall be responsible for the true and proper setting out of the works and for the correctness of the position, levels, dimensions and alignment of all parts of the works and for the provision of all necessary instruments and labour in connection therewith. The checking of the setting out of any lines or levels by the Engineer shall not in any way release the Contractor from his responsibility for the correctness therefore. The Contractor shall carefully protect and preserve all Benchmarks, Reference Points and other items used in setting out the works. The Contractor shall prepare a Setting-Out Report and submit for the approval of the Engineer. </t>
  </si>
  <si>
    <t>The setting out by the Contractor shall include, but shall not be limited to, the preparation of topographical maps including coordinates system and/or axis, the installation of centre line stakes, grade and offset stakes, sight rails and batter boards.</t>
  </si>
  <si>
    <t>The Contractor shall be responsible for transferring the lines and levels from these points to all points of construction.  The Contractor must set the line, levels and grade by means of surveyor's instruments or other approved means.</t>
  </si>
  <si>
    <t>The Contractor shall carry out site surveys and will establish relevant Benchmarks and Reference Points at appropriate locations on the site of the works.</t>
  </si>
  <si>
    <t>12.1   Reference points, lines and levels</t>
  </si>
  <si>
    <t>12.0      SETTING OUT</t>
  </si>
  <si>
    <t>PRELIMINARIES</t>
  </si>
  <si>
    <t>The Contractor shall make arrangements and provide sufficient number and type of fire-fighting equipment to the satisfaction of the Engineer.    The Contractor shall remove all rubbish and surplus material of a flammable nature and take such other steps as the Engineer may require but this shall not relieve the Contractor of any of his obligations under the Contract.</t>
  </si>
  <si>
    <t>11.4   Fire prevention</t>
  </si>
  <si>
    <t>The Contractor shall take noise intensity readings as required by the Engineer and shall submit the results to the Engineer. The Contractor shall comply with measures required by the Engineer to keep noise and disturbance to the reasonable minimum. The hours of usage of any noisy machinery or plant for the above purpose shall be controlled by the Engineer or by his agent all in conformity with the relevant regulations currently in force.</t>
  </si>
  <si>
    <t>11.3   Prevention of noise</t>
  </si>
  <si>
    <t>In locations of rural settings and out of any town and especially in the hot/warm period (April – November) vials of serum against snake bites must be provided and maintained accordingly.</t>
  </si>
  <si>
    <t>First aid certificates of these employees must be provided to the Engineer.</t>
  </si>
  <si>
    <t>The Contractor shall provide and maintain at the site a completely equipped first-aid kit, as required by Health &amp; Safety requirements, in a clean orderly condition, which shall be readily accessible at all times to all his employees and the Engineer &amp; his staff. The Contractor shall designate at least two employees who are properly trained to be in charge of the first aid. At least one such employee shall be available to render first-aid at all times that work is being carried on.</t>
  </si>
  <si>
    <t>11.2   First Aid</t>
  </si>
  <si>
    <t xml:space="preserve"> Provision of good and safe access to any part of the Works.</t>
  </si>
  <si>
    <t>Provision and  maintenance of  suitable lighting to  provide adequate illumination of  the  Works  with appropriate spares and standby equipment.</t>
  </si>
  <si>
    <t>Personal protective equipment shall be available and used by the personnel including: safety helmet, eye protection, ear protection, hand protection, foot protection, harnesses and belts.</t>
  </si>
  <si>
    <t>Notices written in relevant languages shall be erected at points likely to be used by the public and warning the public of the existence of the Works. These notices shall be in addition to any statutory requirements.</t>
  </si>
  <si>
    <r>
      <t>The Contractor’s HS Officer shall prepare a Health and Safety Plan</t>
    </r>
    <r>
      <rPr>
        <sz val="12"/>
        <color theme="1"/>
        <rFont val="Palatino Linotype"/>
        <family val="1"/>
      </rPr>
      <t xml:space="preserve"> and shall include all matters related to construction site health and safety. Responsibility and liabilities lie with the HS Officer and the Contractor. The Contractor shall be responsible for the safety of all workmen and other persons entering the Works and shall, at his own expense (where not otherwise stated) take all measures necessary to ensure their safety. Provision of  proper safety and emergency regulations include fire, gas (if  any) and electric shock prevention, stretchers and first aid boxes, together with rescue facilities generally, for each place of working.</t>
    </r>
  </si>
  <si>
    <t>11.1   Health &amp; safety requirements</t>
  </si>
  <si>
    <t>Upon approval of the report relevant payment shall be made against each report.</t>
  </si>
  <si>
    <t>The HS Officer shall sign the report.</t>
  </si>
  <si>
    <r>
      <t xml:space="preserve">The HS Officer shall supervise all aspects of health &amp; safety on site and shall report every </t>
    </r>
    <r>
      <rPr>
        <b/>
        <u/>
        <sz val="12"/>
        <color theme="1"/>
        <rFont val="Palatino Linotype"/>
        <family val="1"/>
      </rPr>
      <t>TWO WEEKS</t>
    </r>
    <r>
      <rPr>
        <sz val="12"/>
        <color theme="1"/>
        <rFont val="Palatino Linotype"/>
        <family val="1"/>
      </rPr>
      <t xml:space="preserve"> on any activity pertaining to health &amp; safety. Report should be written in good English and should be proof-read before submission.</t>
    </r>
  </si>
  <si>
    <t xml:space="preserve">The Contractor shall implement the HS Plan prepared by the designated HS officer and elaborate on the health safety risk matrix submitted at the bidding stage. </t>
  </si>
  <si>
    <t>11.0     HEALTH &amp; SAFETY</t>
  </si>
  <si>
    <t>After 30 days of the substantial completion being issued, the contractor will remove the temporary barriers and fabrics.</t>
  </si>
  <si>
    <t>These barriers will be premade in metal and shall be transported and installed on concrete pads.  Height of the barriers will be 2m.  Fabric material will cover the barriers, the colour of which will be instructed. Maintenance of the barriers and the fabric throughout and until the time to remove is the responsibility of the contractor and all costs associated with these shall be borne by the contractor.</t>
  </si>
  <si>
    <t>If the site is not delineated the Contractor shall obtain the services of a licensed topography firm to establish the plot boundaries.</t>
  </si>
  <si>
    <t>The Contractor shall install temporary site delimiting barriers if the site does not have existing perimeter walls and/or fences.</t>
  </si>
  <si>
    <t>10.0     TEMPORARY SITE DELIMITING BARRIERS</t>
  </si>
  <si>
    <t>The Contractor shall arrange to get temporary mains water to the site and bear all costs of plumbing, piping, pumping, etc. and other costs associated with these.   If there is no mains connection to the site the contractor shall cart in potable water and store in polyethylene tanks. This water shall be sued for the site activities.  After 30 days of the substantial completion being issued, the contractor will disconnect all the temporary connections and/or remove the water setup.</t>
  </si>
  <si>
    <t>9.0     TEMPORARY WATER</t>
  </si>
  <si>
    <t>After 30 days of the substantial completion being issued, the contractor will disconnect all the temporary connections.</t>
  </si>
  <si>
    <t>All charges for connection and usages will be borne by the contractor.</t>
  </si>
  <si>
    <t>The Contractor shall arrange to get temporary power to the site and bear all costs associated with these. The Contractor shall furnish all wiring, lamps, switches, fuses, receptacles, etc., as may be required for his work. Temporary power and light circuits shall be thoroughly insulated and waterproof. The temporary power and light system shall be subject to the inspection and approval of the electricity authority.</t>
  </si>
  <si>
    <t>8.0      TEMPORARY POWER AND LIGHT</t>
  </si>
  <si>
    <t>If there is a need to install site facilities outside the plot of the project, the contractor shall investigate and obtain all permissions and consents from the owner and/or caretaker and/or relevant authorities. The same conditions as above will apply.</t>
  </si>
  <si>
    <t>After 30 days of the substantial completion being issued, the contractor will remove all from the site and take all the items.</t>
  </si>
  <si>
    <t>The site facilities shall be furnished and equipped as the contractor deems fit. The workbook must be prepared and made ready.</t>
  </si>
  <si>
    <t>Items that are going to be used for the works such as scaffolds, machinery/equipment, materials, etc. are not eligible to be included under the mobilisation items.</t>
  </si>
  <si>
    <t>Contractor’s site facilities must be kept clean and maintained properly. All consumables associated with above facilities shall be borne by the Contractor.  These facilities are not for sleeping during non-working hours.</t>
  </si>
  <si>
    <t>The Contractor shall submit layout of the distribution of the site facilities, photos/sketches of the types and dimensions to the approval of the Engineer.</t>
  </si>
  <si>
    <t>-     Additional covered areas can be installed for storage of materials.</t>
  </si>
  <si>
    <t>-     Sanitary facilities (toilets and washbasins) – at least 1 no</t>
  </si>
  <si>
    <t>-     Resting/eating room for the site personnel; at least 10m2</t>
  </si>
  <si>
    <t>-     ONE office; at least 5m2</t>
  </si>
  <si>
    <r>
      <t xml:space="preserve">The Contractor shall provide and maintain on the site </t>
    </r>
    <r>
      <rPr>
        <b/>
        <u/>
        <sz val="12"/>
        <color theme="1"/>
        <rFont val="Palatino Linotype"/>
        <family val="1"/>
      </rPr>
      <t>prefabricated, modular and portable</t>
    </r>
    <r>
      <rPr>
        <b/>
        <sz val="12"/>
        <color theme="1"/>
        <rFont val="Palatino Linotype"/>
        <family val="1"/>
      </rPr>
      <t xml:space="preserve"> </t>
    </r>
    <r>
      <rPr>
        <sz val="12"/>
        <color theme="1"/>
        <rFont val="Palatino Linotype"/>
        <family val="1"/>
      </rPr>
      <t>and located within the delimited area of the site and within the plot:</t>
    </r>
  </si>
  <si>
    <t>7.1     Contractor Site Facilities</t>
  </si>
  <si>
    <t>Contractor shall establish his temporary facilities in the plot in such a way so as not to disrupt his works. Once these are removed, locations where these were situated will be restored to its original shape and form. Thus, the contractor has to record the condition before installing the site facilities.</t>
  </si>
  <si>
    <t>Starting from the date of site possession the Contractor shall implement and shall bear all the cost of installation of all temporary facilities within the plot of the works, their maintenance and upkeep until the time to remove these facilities from the site.</t>
  </si>
  <si>
    <t>7.0    TEMPORARY FACILITIES</t>
  </si>
  <si>
    <t>MOBILISATION</t>
  </si>
  <si>
    <t xml:space="preserve">The above items are listed in the bills of quantities as Preliminaries and General Items and the contractor shall price these accordingly considering all costs. Breakdown of the prices may be required by the Engineer for approval. </t>
  </si>
  <si>
    <t xml:space="preserve">Before commencement </t>
  </si>
  <si>
    <t>Setting Out (Upon instructions from Engineer</t>
  </si>
  <si>
    <t>At mobilisation</t>
  </si>
  <si>
    <t>Health &amp; Safety plan and implementation</t>
  </si>
  <si>
    <t xml:space="preserve">Site delimiting barriers (upon instructions from Engineer) </t>
  </si>
  <si>
    <t>Temporary water</t>
  </si>
  <si>
    <t>Temporary power and light</t>
  </si>
  <si>
    <t xml:space="preserve">At mobilisation </t>
  </si>
  <si>
    <t>Contractor’s site facilities</t>
  </si>
  <si>
    <t>Implemented by</t>
  </si>
  <si>
    <t>Description</t>
  </si>
  <si>
    <t>The contract shall implement the following preliminaries and general requirements and shall price these accordingly in the bills of quantities.</t>
  </si>
  <si>
    <t>6.0     COST ITEMS</t>
  </si>
  <si>
    <t>Where reference is made to a Specifications by one of the above mentioned it is understood that the latest revision thereof shall apply.</t>
  </si>
  <si>
    <t>International Standard Organization</t>
  </si>
  <si>
    <t>I.S.O</t>
  </si>
  <si>
    <t>American Society for Testing of Materials</t>
  </si>
  <si>
    <t>A.S.T.M.</t>
  </si>
  <si>
    <t>German Standards [Deutsches Institute fur Normung]</t>
  </si>
  <si>
    <t>D.I.N</t>
  </si>
  <si>
    <t>Turkish Standards</t>
  </si>
  <si>
    <t>T.S.</t>
  </si>
  <si>
    <t>British Standards</t>
  </si>
  <si>
    <t>B.S.</t>
  </si>
  <si>
    <t>Cyprus Standards</t>
  </si>
  <si>
    <t>CYS</t>
  </si>
  <si>
    <t>European Standards</t>
  </si>
  <si>
    <t>E.N</t>
  </si>
  <si>
    <t>General Standard specifications and codes of the following listed authorities wherever cited herein are referred to by use of the abbreviations shown below. All materials and workmanship shall comply with requirements of these standards.</t>
  </si>
  <si>
    <t>5.0     STANDARDS, CODES AND ABBREVIATIONS</t>
  </si>
  <si>
    <t>The Contractor shall comply with all provisions of the rules, regulations and orders of local authorities where the site is located. The Contractor shall co-operate with the relevant authorities in promptly furnishing any information that may be required by such authorities. It shall be the obligation of the Contractor to keep himself informed of these rules, regulations and orders.</t>
  </si>
  <si>
    <t>4.0     REGULATIONS</t>
  </si>
  <si>
    <t>Before any works are begun, the Contractor shall submit to the Engineer's approval the methods and arrangements he proposes to apply in order to protect the Works, unless these are imposed by the designs incorporated in the Contract. Such Engineer’s approval shall not relieve the Contractor of his obligations and responsibilities under this Section.</t>
  </si>
  <si>
    <t>Without prejudice to other stipulations in the Contract, all constraints related to the presence of or risks caused by water, all additional work which may prove necessary on this account, all damage caused by water, all pumping in all structures not mentioned in the Contract which the Contractor may find he has to build for water control purposes shall be at the expense of the Contractor.</t>
  </si>
  <si>
    <t>3.5     Water Control</t>
  </si>
  <si>
    <t>Surplus material and debris arising from the Works shall be dumped in agreed disposal sites at the expenses of the Contractor. The Contractor shall indemnify the Employer against any claims arising from unauthorized disposal of such materials.</t>
  </si>
  <si>
    <t>3.4     Disposal of surplus materials</t>
  </si>
  <si>
    <t>The  Contractor shall seek  information on  and  comply with  all  requirements and  recommendations regarding traffic safety measures. The Contractor shall arrange alternative temporary access with the owners or tenants of properties and shall submit details of such agreed temporary access arrangements where necessary.</t>
  </si>
  <si>
    <t>3.3     Traffic Arrangements</t>
  </si>
  <si>
    <t>The Contractor shall excavate, protect until backfill and backfill in a manner so as not to damage the services. As soon as a service is encountered in the excavation whether previously located or discovered during the course of excavation for the Permanent Works the Contractor shall forthwith call the attention of the Engineer and the appropriate service authority thereto. The Contractor shall be responsible for maintaining all such services including natural and artificial watercourses encountered by him in the construction of the Works and shall make good any damage caused directly or indirectly by his activities.</t>
  </si>
  <si>
    <t>The contractor shall be responsible for notifying the service authorities and the Engineer of his intention to expose the services and where so required by the service authority shall not commence operations until the service authority is represented on the Site.</t>
  </si>
  <si>
    <t>3.2     Protection and diversion of existing services</t>
  </si>
  <si>
    <t>The contractor should be aware of any restrictions that may affect the site and should therefore factor in his cost such restrictions.</t>
  </si>
  <si>
    <t>3.1     General</t>
  </si>
  <si>
    <t>3.0       SITE CONDITIONS</t>
  </si>
  <si>
    <t>The Contractor shall also make all the investigations necessary to thoroughly inform himself regarding all facilities for access to the site, characteristics of the site. Conditions affecting supply of labour, water, electricity for temporary lighting and power as well as any local regulations and restrictions and generally any matters which may affect his prices as no claim on the ground of lack of knowledge in any respect will be entertained.</t>
  </si>
  <si>
    <t>No plea for ignorance of conditions that exist or that may thereafter exist or of conditions or difficulties that may be encountered in the execution of the works as a result of non-cognizance of local conditions, laws and regulations and/or failure to make the necessary examinations and investigations shall be accepted as an excuse for any failure or omission on the part of the Contractor to fulfil his contractual obligations.</t>
  </si>
  <si>
    <t>2.0  CONTRACTOR TO INVESTIGATE</t>
  </si>
  <si>
    <t>Without in any way limiting the scope of the foregoing, the works shall include all necessary clearing and grubbing; excavation; backfilling; ditching; sheeting; shoring, bracing and supporting; preparing and maintaining access roads; surveying and  field  investigations; supplying,  transporting  and  installing necessary material and equipment; testing and supplying and placing all construction materials necessary for the works.</t>
  </si>
  <si>
    <t>The Contractor shall furnish, except as otherwise expressly provided in the Contract, all materials, equipment and labour to complete the works in accordance with the terms of this Contract, Conditions of Contract, General Requirements, Specifications, Bill of Quantities and Drawings.</t>
  </si>
  <si>
    <t>1.3     General Scope of works</t>
  </si>
  <si>
    <t>Throughout the Specifications and Bills of Quantities, references are occasionally made to other sections. All such references are intended solely for the convenience of those using the documents, and the absence of a reference in no manner excludes the application of every other section in the Specifications which may, in the opinion of the Engineer, have any bearing upon the point in question, the intention being that the Contract Documents shall be read and applied as a whole.</t>
  </si>
  <si>
    <t>1.2     Reference to other Sections</t>
  </si>
  <si>
    <t>The purpose of the Preliminaries and General Requirements is to identify what items are needed for the mobilisation of the contractor from the date of Site Possession and what items are required to be implemented throughout the contract until the issuance of Substantial Completion Certificate</t>
  </si>
  <si>
    <t>1.1     Scope</t>
  </si>
  <si>
    <t>1.0     GENERAL</t>
  </si>
  <si>
    <r>
      <t xml:space="preserve">                     </t>
    </r>
    <r>
      <rPr>
        <b/>
        <sz val="12"/>
        <color theme="1"/>
        <rFont val="Palatino Linotype"/>
        <family val="1"/>
      </rPr>
      <t>GENERAL REQUIREMENTS and TECHNICAL SPECIFICATIONS</t>
    </r>
  </si>
  <si>
    <t>Commissioning and Testing of entire installation and Provision of certificates</t>
  </si>
  <si>
    <t>Commissioning and Testing of entire installation and provision of Test Certificates</t>
  </si>
  <si>
    <t xml:space="preserve">SMB-F, comprising of </t>
  </si>
  <si>
    <t xml:space="preserve">Free/Wall standing 160A TP MCCB with 21kA 160A rated busbars </t>
  </si>
  <si>
    <t xml:space="preserve">  - 15No 32A TP MCCB </t>
  </si>
  <si>
    <t xml:space="preserve">100A TPN 12 way distribution board 'G2LP', 'G4LP', 'G5LP', G2P', 'F1LP' &amp; 'F2LP' </t>
  </si>
  <si>
    <t>c/w type C MCBs and integral isolator 63A TPN 300mA RCD c/w transparent cover e.g. Legrand, Hager</t>
  </si>
  <si>
    <t xml:space="preserve">100A TPN 8 way distribution board 'G1LP', 'G3LP', 'F3P', 'F3LP'  and 'F4LP' </t>
  </si>
  <si>
    <t>63A TPN 4 way distribution board 'UP1', 'UP4', 'UP5', 'GHLP'. 'PHLP',</t>
  </si>
  <si>
    <t>1c 35mm2 PVC/PVC cables as CPC for item 41 above</t>
  </si>
  <si>
    <t>4c 70mm2 PVC/PVC cables from:</t>
  </si>
  <si>
    <t xml:space="preserve"> - MLVP to SMB-F</t>
  </si>
  <si>
    <t xml:space="preserve"> - MLVP to SMB-E</t>
  </si>
  <si>
    <t>1c 25mm2 PVC/PVC cables as CPC for item 43 above</t>
  </si>
  <si>
    <t xml:space="preserve"> - SMB-A to G2P</t>
  </si>
  <si>
    <t xml:space="preserve"> - SMB-A to F2P</t>
  </si>
  <si>
    <t xml:space="preserve"> - MLVP to CU-VRV3/2</t>
  </si>
  <si>
    <t xml:space="preserve"> - SMB-F to FSUs </t>
  </si>
  <si>
    <t>4c 4mm2 PVC/PVC cables from</t>
  </si>
  <si>
    <t xml:space="preserve"> - MLVP to CU-VRV2/2</t>
  </si>
  <si>
    <t xml:space="preserve"> - MLVP to AHU 1</t>
  </si>
  <si>
    <t xml:space="preserve"> - MLVP to AHU 2</t>
  </si>
  <si>
    <t>150mmW x 50mm galvanised perforated cable tray/cable ladder</t>
  </si>
  <si>
    <t xml:space="preserve"> ELEMENT No. 7 - TOILET BUILDINGS (1,2&amp;3) - ELECTRICAL SERVICES: LIGHTING, POWER INSTALLATION AND ELV WIREWAYS</t>
  </si>
  <si>
    <t>LIGHTING INSTALLATION</t>
  </si>
  <si>
    <t>Cables, Conduit in Final Circuits</t>
  </si>
  <si>
    <t xml:space="preserve">25mm dia upvc conduit wired using 1.5mm2 PVC cables as shown </t>
  </si>
  <si>
    <t xml:space="preserve">on  drawings to each lighting fitting and extract fan outlet c/w </t>
  </si>
  <si>
    <t>separate CPC (earth wire) per circuit accessory boxes etc. on a</t>
  </si>
  <si>
    <t>'per point basis'</t>
  </si>
  <si>
    <t>Lighting Fittings</t>
  </si>
  <si>
    <t xml:space="preserve">Wiring Accessories </t>
  </si>
  <si>
    <t>Surface mounted 10A  1-gang 1-way  switch weatherproof type</t>
  </si>
  <si>
    <t>POWER INSTALLATION</t>
  </si>
  <si>
    <t xml:space="preserve">25mm dia upvc conduit wired in radial circuits using 1c 4.0mm2 </t>
  </si>
  <si>
    <t>PVC cable to each 20A double pole switch for hand dryers</t>
  </si>
  <si>
    <t>c/w separate CPC (earth wire) per circuit accessory boxes, etc</t>
  </si>
  <si>
    <t xml:space="preserve">20A dp switch with flex outlet and neon for hand dryers (hand dryers are </t>
  </si>
  <si>
    <t xml:space="preserve">provided with 20A connectors concealed in back box behind the equipment) </t>
  </si>
  <si>
    <t>ELEMENT no 7: Toilet Buildings</t>
  </si>
  <si>
    <t>Bill No 6:   Miscellaneous items</t>
  </si>
  <si>
    <t>Bill No 5:  Ductwork</t>
  </si>
  <si>
    <t>Bill No 4:   Refrigerant pipework</t>
  </si>
  <si>
    <t>Bill No 3:   Grilles &amp; Diffusers</t>
  </si>
  <si>
    <t>Bill No 2:   Ventilation equipment</t>
  </si>
  <si>
    <t>Bill no. 1: - Air-conditioning Equipment installation</t>
  </si>
  <si>
    <r>
      <t>COST (</t>
    </r>
    <r>
      <rPr>
        <strike/>
        <sz val="10"/>
        <rFont val="Arial"/>
        <family val="2"/>
      </rPr>
      <t>N</t>
    </r>
    <r>
      <rPr>
        <sz val="10"/>
        <rFont val="Arial"/>
        <family val="2"/>
      </rPr>
      <t>)</t>
    </r>
  </si>
  <si>
    <r>
      <t>RATE (</t>
    </r>
    <r>
      <rPr>
        <strike/>
        <sz val="10"/>
        <rFont val="Arial"/>
        <family val="2"/>
      </rPr>
      <t>N</t>
    </r>
    <r>
      <rPr>
        <sz val="10"/>
        <rFont val="Arial"/>
        <family val="2"/>
      </rPr>
      <t>)</t>
    </r>
  </si>
  <si>
    <t>BASIC</t>
  </si>
  <si>
    <t>BILL NO. 6 - MISCELLANEOUS ITEMS</t>
  </si>
  <si>
    <t>BILL NO. 5 - DUCTWORK</t>
  </si>
  <si>
    <t>4./2</t>
  </si>
  <si>
    <t>4./1</t>
  </si>
  <si>
    <t>32 x 32 x 32mm</t>
  </si>
  <si>
    <t>Tees</t>
  </si>
  <si>
    <t xml:space="preserve">135° Bends </t>
  </si>
  <si>
    <t xml:space="preserve">90° Bends </t>
  </si>
  <si>
    <t>CONDENSATE DRAIN PIPES &amp; FITTINGS</t>
  </si>
  <si>
    <t>Allow for refrigerant gas</t>
  </si>
  <si>
    <t>xi</t>
  </si>
  <si>
    <t xml:space="preserve">and clips etc. </t>
  </si>
  <si>
    <t>Installation material such as insulation tapes, Tangit gum, Plugs</t>
  </si>
  <si>
    <t>Class O, 10mm thickness</t>
  </si>
  <si>
    <t>32mm internal diameter amarflex insulation for condensate pipes-</t>
  </si>
  <si>
    <t>20mm internal diameter amarflex insulation for refrigerant pipes-</t>
  </si>
  <si>
    <t>75mm corrugated upvc sleeves</t>
  </si>
  <si>
    <t>BILL NO. 4 (CONTD) - REFRIGERANT PIPEWORK</t>
  </si>
  <si>
    <t>6mmsq, 5-core flexible cable for interconnection</t>
  </si>
  <si>
    <t>4mmsq, 3-core flexible cable for interconnection</t>
  </si>
  <si>
    <t>19.05mm internal diameter original copper refrigerant pipe</t>
  </si>
  <si>
    <t>12.70mm internal diameter original copper refrigerant pipe</t>
  </si>
  <si>
    <t>9.52mm internal diameter original copper refrigerant pipe</t>
  </si>
  <si>
    <t>6.35mm internal diameter original copper refrigerant pipe</t>
  </si>
  <si>
    <t xml:space="preserve">MAKE: MAKSAL </t>
  </si>
  <si>
    <t>materials as specified.</t>
  </si>
  <si>
    <r>
      <t xml:space="preserve">refrigerant lines for the </t>
    </r>
    <r>
      <rPr>
        <b/>
        <sz val="10"/>
        <rFont val="Arial"/>
        <family val="2"/>
      </rPr>
      <t>split units</t>
    </r>
    <r>
      <rPr>
        <sz val="10"/>
        <rFont val="Arial"/>
        <family val="2"/>
      </rPr>
      <t xml:space="preserve"> with all necessary fittings and </t>
    </r>
  </si>
  <si>
    <t>Supply, install, test and charge the following copper pipe</t>
  </si>
  <si>
    <t>Refrigerant pipes c/w accessories:</t>
  </si>
  <si>
    <t>SPLIT UNITS</t>
  </si>
  <si>
    <t>Insulated refrigerant pipework shall be wrapped with off white vinyl tape</t>
  </si>
  <si>
    <t>Insulaltion shall be Armaflex AC class O 25mm thickness</t>
  </si>
  <si>
    <t>Supply and install insulated refrigerant pipework as stated below</t>
  </si>
  <si>
    <t>AIR-CONDITIONING PIPING INSTALLATIONS</t>
  </si>
  <si>
    <t>BILL NO. 4 - REFRIGERANT PIPEWORK</t>
  </si>
  <si>
    <t>Size: 500 x 250mm</t>
  </si>
  <si>
    <t xml:space="preserve">Symbol:- DTG </t>
  </si>
  <si>
    <t>Non vision door transfer grille</t>
  </si>
  <si>
    <t>Finish:-polyester powder coated to Archictect's specification.</t>
  </si>
  <si>
    <t xml:space="preserve">Make :- Trox </t>
  </si>
  <si>
    <t>Door Transfer Grille</t>
  </si>
  <si>
    <t>Access Panel</t>
  </si>
  <si>
    <t>Symbol: SD</t>
  </si>
  <si>
    <t>Square Ceiling Supply Diffuser</t>
  </si>
  <si>
    <t>BILL NO. 3 - GRILLES &amp; DIFFUSERS</t>
  </si>
  <si>
    <t>Model;  Xpelair XID200</t>
  </si>
  <si>
    <t>Symbol: IEF3</t>
  </si>
  <si>
    <t>Model;  Xpelair XID150</t>
  </si>
  <si>
    <t>Symbol: IEF2</t>
  </si>
  <si>
    <t>Model;  Xpelair XID125</t>
  </si>
  <si>
    <t>Capacity:- 266m³/hr</t>
  </si>
  <si>
    <t>Model;  Xpelair  GX6</t>
  </si>
  <si>
    <t xml:space="preserve"> BILL NO. 2 - VENTILATION EQUIPMENT</t>
  </si>
  <si>
    <t xml:space="preserve">BILL NO. 1(CONTD)-  AIR-CONDITIONING EQUIPMENT </t>
  </si>
  <si>
    <t>Capacity: 16.12kW</t>
  </si>
  <si>
    <t>Model No.:  FVRN140AXV; RR140DGX/Y</t>
  </si>
  <si>
    <t>Symbol: FSU</t>
  </si>
  <si>
    <t xml:space="preserve">Floor standing air-conditioning unit, indoor and </t>
  </si>
  <si>
    <t>Capacity: 5.36kW</t>
  </si>
  <si>
    <t>Model No.:  FCRN50EXV; RN50CGXV9/Y</t>
  </si>
  <si>
    <t>Symbol: CSU2</t>
  </si>
  <si>
    <t xml:space="preserve">Ceiling mounted cassette air-conditioning unit, indoor and </t>
  </si>
  <si>
    <t>Capacity: 6.45kW</t>
  </si>
  <si>
    <t>Model No.:  FTNV60B; RNV60B</t>
  </si>
  <si>
    <t>Symbol: WSU4</t>
  </si>
  <si>
    <t>Capacity: 5.28kW</t>
  </si>
  <si>
    <t>Model No.:  FTNV50B; RNV50B</t>
  </si>
  <si>
    <t>Symbol: WSU3</t>
  </si>
  <si>
    <t>Capacity: 3.52kW</t>
  </si>
  <si>
    <t>Model No.:  FTNV35B; RNV35B</t>
  </si>
  <si>
    <t>Symbol: WSU2</t>
  </si>
  <si>
    <t>Capacity: 2.64kW</t>
  </si>
  <si>
    <t>Model No.:  FTNV25B; RNV25B</t>
  </si>
  <si>
    <t xml:space="preserve">High wall mounted mini-split air-conditioning unit, indoor and </t>
  </si>
  <si>
    <t>SPLIT AIR-CONDITIONING UNITS</t>
  </si>
  <si>
    <t xml:space="preserve">BILL NO. 1-  AIR-CONDITIONING EQUIPMENT </t>
  </si>
  <si>
    <t>Make: Daikin, LG, Panasonic or an approved equal</t>
  </si>
  <si>
    <t>Preliminaries</t>
  </si>
  <si>
    <t>Make: LG, Panasonic, Daikin or approved equal</t>
  </si>
  <si>
    <t>AHU Shall be supplied complete with Inlet box, Panel filter, HEPA</t>
  </si>
  <si>
    <t xml:space="preserve">filter, Fan section cooling coil, damper, AHU Comm. Kit and all </t>
  </si>
  <si>
    <t>necessary accessories for a complete installation</t>
  </si>
  <si>
    <t>AHU SYSTEM</t>
  </si>
  <si>
    <t>for the AHU system</t>
  </si>
  <si>
    <t>compatible) - Straight pipes</t>
  </si>
  <si>
    <t>x</t>
  </si>
  <si>
    <t>Outdoor unit</t>
  </si>
  <si>
    <t>Cooling Capacity: 22.4KW</t>
  </si>
  <si>
    <t>3No. 1000A 4P motorised MCCB</t>
  </si>
  <si>
    <t xml:space="preserve">2000A 4P </t>
  </si>
  <si>
    <t>1No. 2000A 4P motorised ACB (may or may not be required)</t>
  </si>
  <si>
    <t xml:space="preserve">2000A 4p ACB Automatic Transfer switch Soft Load Transfer with </t>
  </si>
  <si>
    <t>1250KVA, 11000/415V, three phase, 50Hz, Dyn11 step-down, double-</t>
  </si>
  <si>
    <t xml:space="preserve">Free standing 600V, 2000A rated busbars, Main LV </t>
  </si>
  <si>
    <t xml:space="preserve">1Nos, 2000A 4p fixed ACB </t>
  </si>
  <si>
    <t xml:space="preserve"> - 2No 630A TP MCCB </t>
  </si>
  <si>
    <t xml:space="preserve"> - 5No 200A TP MCCB </t>
  </si>
  <si>
    <t xml:space="preserve"> - 1No 160A TP MCCB </t>
  </si>
  <si>
    <t xml:space="preserve"> - 5No 125A TP MCCB</t>
  </si>
  <si>
    <t xml:space="preserve"> - 7No 63A TP MCCB</t>
  </si>
  <si>
    <t xml:space="preserve"> - 5No 50A TP MCCB</t>
  </si>
  <si>
    <t xml:space="preserve"> - 7No 32A TP MCCB</t>
  </si>
  <si>
    <t xml:space="preserve"> - 4No 20A TP MCCB</t>
  </si>
  <si>
    <t xml:space="preserve">Low voltage 11-step automatic bulk power factor correction capacitor </t>
  </si>
  <si>
    <t xml:space="preserve"> - 3Nos. 50kVar self healing capacitor using metallised film </t>
  </si>
  <si>
    <t xml:space="preserve"> - Ditto but with 2No. 25kVAr capacitance</t>
  </si>
  <si>
    <t xml:space="preserve"> - Ditto but with 2No. 20kVAr capacitance</t>
  </si>
  <si>
    <t xml:space="preserve"> - Ditto but with 2No. 10kVAr capacitance</t>
  </si>
  <si>
    <t xml:space="preserve"> - Ditto but with 2No. 3kVAr capacitance</t>
  </si>
  <si>
    <t xml:space="preserve">Free standing 630A TP MCCB with 21kA 630A rated busbars and </t>
  </si>
  <si>
    <t xml:space="preserve">  - 13No 100A TP MCCB </t>
  </si>
  <si>
    <t xml:space="preserve">Free/Wall standing 125A TP MCCB with 21kA 125A rated busbars </t>
  </si>
  <si>
    <t>All cables to be Coleman, Kabelmetal, Nigerchin, BICC, Pirelli, NOCACO or equal</t>
  </si>
  <si>
    <r>
      <t>12kV 3x1c 50mm</t>
    </r>
    <r>
      <rPr>
        <vertAlign val="superscript"/>
        <sz val="10"/>
        <rFont val="Arial"/>
        <family val="2"/>
      </rPr>
      <t>2</t>
    </r>
    <r>
      <rPr>
        <sz val="10"/>
        <rFont val="Arial"/>
        <family val="2"/>
      </rPr>
      <t xml:space="preserve"> XLPE/PVC cable from 11kV panel to 1250kVA </t>
    </r>
  </si>
  <si>
    <t xml:space="preserve"> - 1250KVA Transformer to ATS Panel</t>
  </si>
  <si>
    <t>200A TPN</t>
  </si>
  <si>
    <t>2000A TPN Switchfuse c/w HRC fuses e.g. Merlin Gerin, BIL</t>
  </si>
  <si>
    <t>1c 240mm2 PVC/PVC cables from:</t>
  </si>
  <si>
    <t>1c 240mm2 PVC/PVC cpc cables for 35 above</t>
  </si>
  <si>
    <t>4c 95mm2 PVC/PVC cables from:</t>
  </si>
  <si>
    <t>1c 50mm2 PVC/PVC cables as CPC for item 39 above</t>
  </si>
  <si>
    <t>4c 10mm2 PVC/PVC cables from</t>
  </si>
  <si>
    <t>1c 10mm2 PVC/PVC cables as CPC for item 49 above</t>
  </si>
  <si>
    <t>1c 16mm2 PVC/PVC cables as CPC for item 51 above</t>
  </si>
  <si>
    <t>1c 6mm2 PVC/PVC cables as CPC for item 53 above</t>
  </si>
  <si>
    <t>1c 4mm2 PVC/PVC cables as CPC for item 55 above</t>
  </si>
  <si>
    <t>All cables to be Coleman, Kabelmetal, BICC,  Pirelli, NOCACO or approved equal</t>
  </si>
  <si>
    <t>1c 70mm2 PVC/PVC cable from 1.25MVA Transformer direct to the earth pits</t>
  </si>
  <si>
    <t>1c 70mm2 PVC/PVC cable from 1.25MVA Transformer to the Main Earth Terminal</t>
  </si>
  <si>
    <t xml:space="preserve">1c 240mm2 PVC/PVC cable from base frame of generators </t>
  </si>
  <si>
    <t xml:space="preserve"> -All cables to be Coleman, Kabelmetal, Nigerchin, NOCACO or approved equal</t>
  </si>
  <si>
    <t xml:space="preserve"> - Certain Luminaires, particularly in the X-RAY rooms are to be dimmable and </t>
  </si>
  <si>
    <t>c/w screw plug e.g Legrand or approved equal</t>
  </si>
  <si>
    <t>All cables to be Coleman, Kabelmetal, Nigerchin, NOCACO or approved equal</t>
  </si>
  <si>
    <t xml:space="preserve"> BILL OF QUANTITIES  ( BoQ)</t>
  </si>
  <si>
    <t xml:space="preserve">FOR </t>
  </si>
  <si>
    <t xml:space="preserve"> IOM MHAC FACILITY  AT NO. 1 SASEGBON STREET, IKEJA GRA- LAGOS.</t>
  </si>
  <si>
    <t>(MECHANICAL &amp; ELCTRICAL WORKS)</t>
  </si>
  <si>
    <t>CLIENT</t>
  </si>
  <si>
    <t>IOM, NIGERIA</t>
  </si>
  <si>
    <t>SEPTEMBER, 2023.</t>
  </si>
  <si>
    <t>Mechanical Installations</t>
  </si>
  <si>
    <t xml:space="preserve"> Electrical Installations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</si>
</sst>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3" formatCode="_-* #,##0.00_-;\-* #,##0.00_-;_-* &quot;-&quot;??_-;_-@_-"/>
    <numFmt numFmtId="164" formatCode="&quot;$&quot;#,##0_);\(&quot;$&quot;#,##0\)"/>
    <numFmt numFmtId="165" formatCode="_(* #,##0.00_);_(* \(#,##0.00\);_(* &quot;-&quot;??_);_(@_)"/>
    <numFmt numFmtId="166" formatCode="_ * #,##0.00_ ;_ * \-#,##0.00_ ;_ * &quot;-&quot;??_ ;_ @_ "/>
    <numFmt numFmtId="167" formatCode="_-* #,##0_-;\-* #,##0_-;_-* &quot;-&quot;??_-;_-@_-"/>
    <numFmt numFmtId="168" formatCode="0.000"/>
    <numFmt numFmtId="169" formatCode="0.000_)"/>
    <numFmt numFmtId="170" formatCode="\$#,##0\ ;\(\$#,##0\)"/>
    <numFmt numFmtId="171" formatCode="&quot;R&quot;#,##0&quot;/m2 :&quot;"/>
    <numFmt numFmtId="172" formatCode=";;;"/>
    <numFmt numFmtId="173" formatCode="0.00_)"/>
    <numFmt numFmtId="174" formatCode="_ &quot;R&quot;\ * #,##0.00_ ;_ &quot;R&quot;\ * \-#,##0.00_ ;_ &quot;R&quot;\ * &quot;-&quot;??_ ;_ @_ "/>
    <numFmt numFmtId="175" formatCode="_(* #,##0_);_(* \(#,##0\);_(* &quot;-&quot;??_);_(@_)"/>
    <numFmt numFmtId="176" formatCode="#,##0.00\ ;[Red]\(#,##0.00\)"/>
    <numFmt numFmtId="177" formatCode="_-* #,##0\ _F_-;\-* #,##0\ _F_-;_-* &quot;-&quot;\ _F_-;_-@_-"/>
    <numFmt numFmtId="178" formatCode="_-* #,##0.00\ _F_-;\-* #,##0.00\ _F_-;_-* &quot;-&quot;??\ _F_-;_-@_-"/>
    <numFmt numFmtId="179" formatCode="_-* #,##0\ &quot;F&quot;_-;\-* #,##0\ &quot;F&quot;_-;_-* &quot;-&quot;\ &quot;F&quot;_-;_-@_-"/>
    <numFmt numFmtId="180" formatCode="_-* #,##0.00\ &quot;F&quot;_-;\-* #,##0.00\ &quot;F&quot;_-;_-* &quot;-&quot;??\ &quot;F&quot;_-;_-@_-"/>
    <numFmt numFmtId="181" formatCode="_-* #,##0.0_-;\-* #,##0.0_-;_-* &quot;-&quot;??_-;_-@_-"/>
    <numFmt numFmtId="182" formatCode="#,##0.00_ ;\-#,##0.00\ "/>
  </numFmts>
  <fonts count="74">
    <font>
      <sz val="11"/>
      <color theme="1"/>
      <name val="Calibri"/>
      <family val="2"/>
      <scheme val="minor"/>
    </font>
    <font>
      <sz val="11"/>
      <color theme="1"/>
      <name val="Calibri"/>
      <family val="2"/>
      <charset val="1"/>
      <scheme val="minor"/>
    </font>
    <font>
      <sz val="11"/>
      <color indexed="8"/>
      <name val="Calibri"/>
      <family val="2"/>
    </font>
    <font>
      <sz val="10"/>
      <color indexed="8"/>
      <name val="Arial"/>
      <family val="2"/>
    </font>
    <font>
      <sz val="11"/>
      <color indexed="8"/>
      <name val="Calibri"/>
      <family val="2"/>
    </font>
    <font>
      <b/>
      <sz val="16"/>
      <color indexed="8"/>
      <name val="Cambria"/>
      <family val="1"/>
    </font>
    <font>
      <b/>
      <sz val="8"/>
      <color indexed="72"/>
      <name val="MS Sans Serif"/>
      <family val="2"/>
    </font>
    <font>
      <sz val="10"/>
      <name val="Arial"/>
      <family val="2"/>
    </font>
    <font>
      <b/>
      <sz val="10"/>
      <name val="Arial"/>
      <family val="2"/>
    </font>
    <font>
      <sz val="11"/>
      <name val="Calibri"/>
      <family val="2"/>
    </font>
    <font>
      <u/>
      <sz val="10"/>
      <name val="Arial"/>
      <family val="2"/>
    </font>
    <font>
      <b/>
      <u/>
      <sz val="10"/>
      <name val="Arial"/>
      <family val="2"/>
    </font>
    <font>
      <vertAlign val="superscript"/>
      <sz val="10"/>
      <name val="Arial"/>
      <family val="2"/>
    </font>
    <font>
      <b/>
      <u/>
      <sz val="12"/>
      <name val="Arial"/>
      <family val="2"/>
    </font>
    <font>
      <sz val="12"/>
      <name val="Arial"/>
      <family val="2"/>
    </font>
    <font>
      <b/>
      <u/>
      <sz val="14"/>
      <name val="Arial"/>
      <family val="2"/>
    </font>
    <font>
      <sz val="14"/>
      <name val="Arial"/>
      <family val="2"/>
    </font>
    <font>
      <b/>
      <sz val="11"/>
      <name val="Arial"/>
      <family val="2"/>
    </font>
    <font>
      <sz val="11"/>
      <color indexed="8"/>
      <name val="Arial"/>
      <family val="2"/>
    </font>
    <font>
      <sz val="11"/>
      <name val="Arial"/>
      <family val="2"/>
    </font>
    <font>
      <sz val="9"/>
      <name val="Arial"/>
      <family val="2"/>
    </font>
    <font>
      <b/>
      <u/>
      <sz val="11"/>
      <name val="Arial"/>
      <family val="2"/>
    </font>
    <font>
      <sz val="8"/>
      <name val="Times New Roman"/>
      <family val="1"/>
    </font>
    <font>
      <sz val="11"/>
      <name val="Tms Rmn"/>
    </font>
    <font>
      <sz val="10"/>
      <color indexed="24"/>
      <name val="Arial"/>
      <family val="2"/>
    </font>
    <font>
      <b/>
      <sz val="12"/>
      <name val="Arial"/>
      <family val="2"/>
    </font>
    <font>
      <sz val="10"/>
      <name val="Helv"/>
    </font>
    <font>
      <b/>
      <i/>
      <sz val="16"/>
      <name val="Helv"/>
    </font>
    <font>
      <sz val="8"/>
      <color indexed="10"/>
      <name val="Arial Narrow"/>
      <family val="2"/>
    </font>
    <font>
      <sz val="11"/>
      <color theme="1"/>
      <name val="Calibri"/>
      <family val="2"/>
      <scheme val="minor"/>
    </font>
    <font>
      <sz val="10"/>
      <color theme="1"/>
      <name val="Arial"/>
      <family val="2"/>
    </font>
    <font>
      <sz val="10"/>
      <color rgb="FF0070C0"/>
      <name val="Arial"/>
      <family val="2"/>
    </font>
    <font>
      <b/>
      <sz val="10"/>
      <color theme="1"/>
      <name val="Arial"/>
      <family val="2"/>
    </font>
    <font>
      <sz val="10"/>
      <color rgb="FFFF0000"/>
      <name val="Arial"/>
      <family val="2"/>
    </font>
    <font>
      <b/>
      <strike/>
      <sz val="11"/>
      <name val="Arial"/>
      <family val="2"/>
    </font>
    <font>
      <i/>
      <u/>
      <sz val="10"/>
      <name val="Arial"/>
      <family val="2"/>
    </font>
    <font>
      <i/>
      <sz val="10"/>
      <name val="Arial"/>
      <family val="2"/>
    </font>
    <font>
      <b/>
      <strike/>
      <sz val="10"/>
      <name val="Arial"/>
      <family val="2"/>
    </font>
    <font>
      <sz val="11"/>
      <color theme="1"/>
      <name val="Arial"/>
      <family val="2"/>
    </font>
    <font>
      <sz val="10"/>
      <name val="Arial Narrow"/>
      <family val="2"/>
    </font>
    <font>
      <sz val="16"/>
      <name val="Arial Narrow"/>
      <family val="2"/>
    </font>
    <font>
      <sz val="10"/>
      <name val="Times New Roman"/>
      <family val="1"/>
    </font>
    <font>
      <sz val="11"/>
      <name val="Times"/>
    </font>
    <font>
      <sz val="11"/>
      <color rgb="FF000000"/>
      <name val="Calibri"/>
      <family val="2"/>
    </font>
    <font>
      <b/>
      <u/>
      <sz val="10"/>
      <color theme="1"/>
      <name val="Arial"/>
      <family val="2"/>
    </font>
    <font>
      <b/>
      <i/>
      <u/>
      <sz val="10"/>
      <name val="Arial"/>
      <family val="2"/>
    </font>
    <font>
      <sz val="8"/>
      <name val="Arial"/>
      <family val="2"/>
    </font>
    <font>
      <b/>
      <u/>
      <sz val="12"/>
      <color theme="1" tint="0.499984740745262"/>
      <name val="Arial"/>
      <family val="2"/>
    </font>
    <font>
      <b/>
      <sz val="10"/>
      <color rgb="FF0070C0"/>
      <name val="Arial"/>
      <family val="2"/>
    </font>
    <font>
      <sz val="11"/>
      <color rgb="FF0070C0"/>
      <name val="Arial"/>
      <family val="2"/>
    </font>
    <font>
      <b/>
      <sz val="10"/>
      <color rgb="FF00B050"/>
      <name val="Arial"/>
      <family val="2"/>
    </font>
    <font>
      <sz val="10"/>
      <color rgb="FF00B050"/>
      <name val="Arial"/>
      <family val="2"/>
    </font>
    <font>
      <sz val="11"/>
      <color rgb="FF0070C0"/>
      <name val="Calibri"/>
      <family val="2"/>
    </font>
    <font>
      <sz val="10"/>
      <name val="MS Sans Serif"/>
      <family val="2"/>
    </font>
    <font>
      <b/>
      <sz val="9"/>
      <name val="Arial"/>
      <family val="2"/>
    </font>
    <font>
      <u/>
      <sz val="10"/>
      <color indexed="12"/>
      <name val="Arial"/>
      <family val="2"/>
    </font>
    <font>
      <b/>
      <i/>
      <sz val="10"/>
      <name val="Arial"/>
      <family val="2"/>
    </font>
    <font>
      <b/>
      <u/>
      <sz val="9"/>
      <name val="Arial"/>
      <family val="2"/>
    </font>
    <font>
      <sz val="12"/>
      <name val="CG Times (WN)"/>
      <family val="1"/>
    </font>
    <font>
      <sz val="10"/>
      <name val="Courier"/>
      <family val="3"/>
      <charset val="178"/>
    </font>
    <font>
      <sz val="9"/>
      <color rgb="FF0070C0"/>
      <name val="Arial"/>
      <family val="2"/>
    </font>
    <font>
      <b/>
      <sz val="11"/>
      <color rgb="FF0070C0"/>
      <name val="Arial"/>
      <family val="2"/>
    </font>
    <font>
      <sz val="12"/>
      <color theme="1"/>
      <name val="Palatino Linotype"/>
      <family val="1"/>
    </font>
    <font>
      <b/>
      <sz val="12"/>
      <color theme="1"/>
      <name val="Palatino Linotype"/>
      <family val="1"/>
    </font>
    <font>
      <b/>
      <u/>
      <sz val="12"/>
      <color theme="1"/>
      <name val="Palatino Linotype"/>
      <family val="1"/>
    </font>
    <font>
      <sz val="9"/>
      <name val="MS Sans Serif"/>
      <family val="2"/>
    </font>
    <font>
      <sz val="10"/>
      <name val="MS Sans Serif"/>
    </font>
    <font>
      <strike/>
      <sz val="10"/>
      <name val="Arial"/>
      <family val="2"/>
    </font>
    <font>
      <b/>
      <sz val="10"/>
      <color rgb="FF00B050"/>
      <name val="MS Sans Serif"/>
      <family val="2"/>
    </font>
    <font>
      <b/>
      <sz val="9"/>
      <name val="MS Sans Serif"/>
      <family val="2"/>
    </font>
    <font>
      <b/>
      <sz val="14"/>
      <color theme="1"/>
      <name val="Arial"/>
      <family val="2"/>
    </font>
    <font>
      <sz val="12"/>
      <color theme="1"/>
      <name val="Arial"/>
      <family val="2"/>
    </font>
    <font>
      <b/>
      <sz val="12"/>
      <color theme="1"/>
      <name val="Arial"/>
      <family val="2"/>
    </font>
    <font>
      <u/>
      <sz val="12"/>
      <color theme="1"/>
      <name val="Arial"/>
      <family val="2"/>
    </font>
  </fonts>
  <fills count="9">
    <fill>
      <patternFill patternType="none"/>
    </fill>
    <fill>
      <patternFill patternType="gray125"/>
    </fill>
    <fill>
      <patternFill patternType="solid">
        <fgColor indexed="15"/>
      </patternFill>
    </fill>
    <fill>
      <patternFill patternType="gray0625"/>
    </fill>
    <fill>
      <patternFill patternType="solid">
        <fgColor indexed="65"/>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8" tint="0.79995117038483843"/>
        <bgColor indexed="64"/>
      </patternFill>
    </fill>
  </fills>
  <borders count="87">
    <border>
      <left/>
      <right/>
      <top/>
      <bottom/>
      <diagonal/>
    </border>
    <border>
      <left/>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double">
        <color auto="1"/>
      </left>
      <right style="thin">
        <color auto="1"/>
      </right>
      <top/>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thin">
        <color auto="1"/>
      </left>
      <right style="double">
        <color auto="1"/>
      </right>
      <top/>
      <bottom/>
      <diagonal/>
    </border>
    <border>
      <left/>
      <right style="double">
        <color auto="1"/>
      </right>
      <top/>
      <bottom/>
      <diagonal/>
    </border>
    <border>
      <left/>
      <right/>
      <top style="double">
        <color auto="1"/>
      </top>
      <bottom/>
      <diagonal/>
    </border>
    <border>
      <left/>
      <right style="double">
        <color auto="1"/>
      </right>
      <top style="double">
        <color auto="1"/>
      </top>
      <bottom/>
      <diagonal/>
    </border>
    <border>
      <left style="double">
        <color auto="1"/>
      </left>
      <right style="double">
        <color auto="1"/>
      </right>
      <top style="double">
        <color auto="1"/>
      </top>
      <bottom style="double">
        <color auto="1"/>
      </bottom>
      <diagonal/>
    </border>
    <border>
      <left style="thin">
        <color auto="1"/>
      </left>
      <right style="thin">
        <color auto="1"/>
      </right>
      <top style="thin">
        <color auto="1"/>
      </top>
      <bottom style="double">
        <color auto="1"/>
      </bottom>
      <diagonal/>
    </border>
    <border>
      <left style="double">
        <color auto="1"/>
      </left>
      <right style="double">
        <color auto="1"/>
      </right>
      <top style="double">
        <color auto="1"/>
      </top>
      <bottom/>
      <diagonal/>
    </border>
    <border>
      <left style="double">
        <color auto="1"/>
      </left>
      <right style="double">
        <color auto="1"/>
      </right>
      <top/>
      <bottom/>
      <diagonal/>
    </border>
    <border>
      <left style="thin">
        <color auto="1"/>
      </left>
      <right/>
      <top style="double">
        <color auto="1"/>
      </top>
      <bottom/>
      <diagonal/>
    </border>
    <border>
      <left style="double">
        <color auto="1"/>
      </left>
      <right/>
      <top style="double">
        <color auto="1"/>
      </top>
      <bottom/>
      <diagonal/>
    </border>
    <border>
      <left style="thin">
        <color indexed="64"/>
      </left>
      <right style="double">
        <color indexed="64"/>
      </right>
      <top/>
      <bottom/>
      <diagonal/>
    </border>
    <border>
      <left style="double">
        <color indexed="64"/>
      </left>
      <right/>
      <top/>
      <bottom/>
      <diagonal/>
    </border>
    <border>
      <left style="medium">
        <color indexed="64"/>
      </left>
      <right/>
      <top style="medium">
        <color indexed="64"/>
      </top>
      <bottom/>
      <diagonal/>
    </border>
    <border>
      <left/>
      <right/>
      <top/>
      <bottom style="medium">
        <color indexed="8"/>
      </bottom>
      <diagonal/>
    </border>
    <border>
      <left/>
      <right style="medium">
        <color indexed="64"/>
      </right>
      <top/>
      <bottom style="medium">
        <color indexed="64"/>
      </bottom>
      <diagonal/>
    </border>
    <border>
      <left style="thin">
        <color auto="1"/>
      </left>
      <right style="thin">
        <color auto="1"/>
      </right>
      <top style="double">
        <color auto="1"/>
      </top>
      <bottom/>
      <diagonal/>
    </border>
    <border>
      <left style="thin">
        <color auto="1"/>
      </left>
      <right style="double">
        <color auto="1"/>
      </right>
      <top style="double">
        <color auto="1"/>
      </top>
      <bottom/>
      <diagonal/>
    </border>
    <border>
      <left style="double">
        <color auto="1"/>
      </left>
      <right style="double">
        <color auto="1"/>
      </right>
      <top style="thin">
        <color auto="1"/>
      </top>
      <bottom/>
      <diagonal/>
    </border>
    <border>
      <left style="double">
        <color auto="1"/>
      </left>
      <right style="double">
        <color auto="1"/>
      </right>
      <top/>
      <bottom style="thin">
        <color auto="1"/>
      </bottom>
      <diagonal/>
    </border>
    <border>
      <left style="double">
        <color auto="1"/>
      </left>
      <right style="thin">
        <color auto="1"/>
      </right>
      <top style="double">
        <color auto="1"/>
      </top>
      <bottom/>
      <diagonal/>
    </border>
    <border>
      <left style="double">
        <color auto="1"/>
      </left>
      <right/>
      <top/>
      <bottom style="double">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double">
        <color auto="1"/>
      </right>
      <top/>
      <bottom style="double">
        <color auto="1"/>
      </bottom>
      <diagonal/>
    </border>
    <border>
      <left style="double">
        <color auto="1"/>
      </left>
      <right style="double">
        <color auto="1"/>
      </right>
      <top/>
      <bottom style="double">
        <color auto="1"/>
      </bottom>
      <diagonal/>
    </border>
    <border>
      <left style="double">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double">
        <color indexed="64"/>
      </left>
      <right style="thin">
        <color indexed="64"/>
      </right>
      <top/>
      <bottom style="medium">
        <color indexed="8"/>
      </bottom>
      <diagonal/>
    </border>
    <border>
      <left style="thin">
        <color indexed="64"/>
      </left>
      <right style="thin">
        <color indexed="64"/>
      </right>
      <top/>
      <bottom style="medium">
        <color indexed="8"/>
      </bottom>
      <diagonal/>
    </border>
    <border>
      <left style="thin">
        <color indexed="64"/>
      </left>
      <right style="double">
        <color indexed="64"/>
      </right>
      <top/>
      <bottom style="medium">
        <color indexed="8"/>
      </bottom>
      <diagonal/>
    </border>
    <border>
      <left style="double">
        <color indexed="64"/>
      </left>
      <right style="thin">
        <color indexed="64"/>
      </right>
      <top style="medium">
        <color indexed="8"/>
      </top>
      <bottom/>
      <diagonal/>
    </border>
    <border>
      <left style="thin">
        <color indexed="64"/>
      </left>
      <right style="thin">
        <color indexed="64"/>
      </right>
      <top style="medium">
        <color indexed="8"/>
      </top>
      <bottom/>
      <diagonal/>
    </border>
    <border>
      <left style="thin">
        <color indexed="64"/>
      </left>
      <right style="double">
        <color indexed="64"/>
      </right>
      <top style="medium">
        <color indexed="8"/>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8"/>
      </bottom>
      <diagonal/>
    </border>
    <border>
      <left style="double">
        <color indexed="64"/>
      </left>
      <right style="double">
        <color indexed="64"/>
      </right>
      <top style="medium">
        <color indexed="8"/>
      </top>
      <bottom/>
      <diagonal/>
    </border>
    <border>
      <left style="double">
        <color indexed="64"/>
      </left>
      <right style="double">
        <color indexed="64"/>
      </right>
      <top style="medium">
        <color indexed="8"/>
      </top>
      <bottom/>
      <diagonal/>
    </border>
    <border>
      <left style="double">
        <color indexed="64"/>
      </left>
      <right style="double">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double">
        <color indexed="64"/>
      </right>
      <top/>
      <bottom/>
      <diagonal/>
    </border>
    <border>
      <left/>
      <right style="thin">
        <color indexed="64"/>
      </right>
      <top/>
      <bottom/>
      <diagonal/>
    </border>
    <border>
      <left style="thin">
        <color indexed="64"/>
      </left>
      <right style="thin">
        <color indexed="64"/>
      </right>
      <top style="medium">
        <color indexed="8"/>
      </top>
      <bottom/>
      <diagonal/>
    </border>
    <border>
      <left/>
      <right style="thin">
        <color indexed="64"/>
      </right>
      <top style="medium">
        <color indexed="8"/>
      </top>
      <bottom/>
      <diagonal/>
    </border>
    <border>
      <left style="medium">
        <color indexed="64"/>
      </left>
      <right style="double">
        <color indexed="64"/>
      </right>
      <top style="medium">
        <color indexed="8"/>
      </top>
      <bottom/>
      <diagonal/>
    </border>
    <border>
      <left/>
      <right/>
      <top/>
      <bottom style="double">
        <color indexed="64"/>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style="hair">
        <color indexed="64"/>
      </top>
      <bottom style="hair">
        <color indexed="64"/>
      </bottom>
      <diagonal/>
    </border>
    <border>
      <left style="thin">
        <color auto="1"/>
      </left>
      <right style="thin">
        <color auto="1"/>
      </right>
      <top style="hair">
        <color indexed="64"/>
      </top>
      <bottom style="hair">
        <color indexed="64"/>
      </bottom>
      <diagonal/>
    </border>
    <border>
      <left style="double">
        <color auto="1"/>
      </left>
      <right style="double">
        <color auto="1"/>
      </right>
      <top style="thin">
        <color indexed="64"/>
      </top>
      <bottom style="double">
        <color indexed="64"/>
      </bottom>
      <diagonal/>
    </border>
    <border>
      <left style="double">
        <color auto="1"/>
      </left>
      <right/>
      <top style="thin">
        <color auto="1"/>
      </top>
      <bottom/>
      <diagonal/>
    </border>
    <border>
      <left style="thin">
        <color indexed="64"/>
      </left>
      <right style="double">
        <color auto="1"/>
      </right>
      <top style="thin">
        <color auto="1"/>
      </top>
      <bottom style="double">
        <color auto="1"/>
      </bottom>
      <diagonal/>
    </border>
    <border>
      <left/>
      <right/>
      <top style="thin">
        <color indexed="64"/>
      </top>
      <bottom style="double">
        <color indexed="64"/>
      </bottom>
      <diagonal/>
    </border>
    <border>
      <left style="double">
        <color auto="1"/>
      </left>
      <right style="thin">
        <color auto="1"/>
      </right>
      <top style="thin">
        <color indexed="64"/>
      </top>
      <bottom style="double">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indexed="64"/>
      </right>
      <top/>
      <bottom/>
      <diagonal/>
    </border>
    <border>
      <left style="medium">
        <color auto="1"/>
      </left>
      <right/>
      <top/>
      <bottom style="medium">
        <color auto="1"/>
      </bottom>
      <diagonal/>
    </border>
    <border>
      <left/>
      <right/>
      <top/>
      <bottom style="medium">
        <color indexed="64"/>
      </bottom>
      <diagonal/>
    </border>
    <border>
      <left/>
      <right style="medium">
        <color indexed="64"/>
      </right>
      <top/>
      <bottom style="medium">
        <color indexed="64"/>
      </bottom>
      <diagonal/>
    </border>
  </borders>
  <cellStyleXfs count="150">
    <xf numFmtId="0" fontId="0" fillId="0" borderId="0"/>
    <xf numFmtId="0" fontId="22" fillId="0" borderId="0">
      <alignment horizontal="center" wrapText="1"/>
      <protection locked="0"/>
    </xf>
    <xf numFmtId="43" fontId="4" fillId="0" borderId="0" applyFont="0" applyFill="0" applyBorder="0" applyAlignment="0" applyProtection="0"/>
    <xf numFmtId="169" fontId="23" fillId="0" borderId="0"/>
    <xf numFmtId="169" fontId="23" fillId="0" borderId="0"/>
    <xf numFmtId="169" fontId="23" fillId="0" borderId="0"/>
    <xf numFmtId="169" fontId="23" fillId="0" borderId="0"/>
    <xf numFmtId="169" fontId="23" fillId="0" borderId="0"/>
    <xf numFmtId="169" fontId="23" fillId="0" borderId="0"/>
    <xf numFmtId="169" fontId="23" fillId="0" borderId="0"/>
    <xf numFmtId="169" fontId="23" fillId="0" borderId="0"/>
    <xf numFmtId="43" fontId="6"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6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43" fontId="29" fillId="0" borderId="0" applyFont="0" applyFill="0" applyBorder="0" applyAlignment="0" applyProtection="0"/>
    <xf numFmtId="165" fontId="7" fillId="0" borderId="0" applyFont="0" applyFill="0" applyBorder="0" applyAlignment="0" applyProtection="0"/>
    <xf numFmtId="3" fontId="24" fillId="0" borderId="0" applyFont="0" applyFill="0" applyBorder="0" applyAlignment="0" applyProtection="0"/>
    <xf numFmtId="170" fontId="24" fillId="0" borderId="0" applyFont="0" applyFill="0" applyBorder="0" applyAlignment="0" applyProtection="0"/>
    <xf numFmtId="0" fontId="24" fillId="0" borderId="0" applyFont="0" applyFill="0" applyBorder="0" applyAlignment="0" applyProtection="0"/>
    <xf numFmtId="2" fontId="24" fillId="0" borderId="0" applyFont="0" applyFill="0" applyBorder="0" applyAlignment="0" applyProtection="0"/>
    <xf numFmtId="0" fontId="25" fillId="0" borderId="1" applyNumberFormat="0" applyAlignment="0" applyProtection="0">
      <alignment horizontal="left" vertical="center"/>
    </xf>
    <xf numFmtId="0" fontId="25" fillId="0" borderId="2">
      <alignment horizontal="left" vertical="center"/>
    </xf>
    <xf numFmtId="171" fontId="7" fillId="0" borderId="3"/>
    <xf numFmtId="172" fontId="26" fillId="2" borderId="0"/>
    <xf numFmtId="173" fontId="27" fillId="0" borderId="0"/>
    <xf numFmtId="0" fontId="6" fillId="0" borderId="0" applyAlignment="0">
      <alignment vertical="top" wrapText="1"/>
      <protection locked="0"/>
    </xf>
    <xf numFmtId="0" fontId="7" fillId="0" borderId="0"/>
    <xf numFmtId="0" fontId="6" fillId="0" borderId="0" applyAlignment="0">
      <alignment vertical="top" wrapText="1"/>
      <protection locked="0"/>
    </xf>
    <xf numFmtId="0" fontId="7" fillId="0" borderId="0"/>
    <xf numFmtId="0" fontId="7" fillId="0" borderId="0"/>
    <xf numFmtId="0" fontId="7" fillId="0" borderId="0"/>
    <xf numFmtId="0" fontId="29" fillId="0" borderId="0"/>
    <xf numFmtId="0" fontId="7" fillId="0" borderId="0"/>
    <xf numFmtId="14" fontId="22" fillId="0" borderId="0">
      <alignment horizontal="center" wrapText="1"/>
      <protection locked="0"/>
    </xf>
    <xf numFmtId="4" fontId="26" fillId="0" borderId="4"/>
    <xf numFmtId="0" fontId="28" fillId="0" borderId="0">
      <alignment vertical="top"/>
    </xf>
    <xf numFmtId="43" fontId="2" fillId="0" borderId="0" applyFont="0" applyFill="0" applyBorder="0" applyAlignment="0" applyProtection="0"/>
    <xf numFmtId="164" fontId="7" fillId="0" borderId="0" applyFont="0" applyFill="0" applyBorder="0" applyAlignment="0" applyProtection="0"/>
    <xf numFmtId="166" fontId="2" fillId="0" borderId="0" applyFont="0" applyFill="0" applyBorder="0" applyAlignment="0" applyProtection="0"/>
    <xf numFmtId="0" fontId="7" fillId="0" borderId="0"/>
    <xf numFmtId="0" fontId="29" fillId="0" borderId="0"/>
    <xf numFmtId="0" fontId="29" fillId="0" borderId="0"/>
    <xf numFmtId="9" fontId="2" fillId="0" borderId="0" applyFont="0" applyFill="0" applyBorder="0" applyAlignment="0" applyProtection="0"/>
    <xf numFmtId="9" fontId="7" fillId="0" borderId="0" applyFont="0" applyFill="0" applyBorder="0" applyAlignment="0" applyProtection="0"/>
    <xf numFmtId="9" fontId="29" fillId="0" borderId="0" applyFont="0" applyFill="0" applyBorder="0" applyAlignment="0" applyProtection="0"/>
    <xf numFmtId="166" fontId="29" fillId="0" borderId="0" applyFont="0" applyFill="0" applyBorder="0" applyAlignment="0" applyProtection="0"/>
    <xf numFmtId="166" fontId="41" fillId="0" borderId="0" applyFont="0" applyFill="0" applyBorder="0" applyAlignment="0" applyProtection="0"/>
    <xf numFmtId="166" fontId="7" fillId="0" borderId="0" applyFont="0" applyFill="0" applyBorder="0" applyAlignment="0" applyProtection="0"/>
    <xf numFmtId="173" fontId="41" fillId="0" borderId="0"/>
    <xf numFmtId="43" fontId="2" fillId="0" borderId="0" applyFont="0" applyFill="0" applyBorder="0" applyAlignment="0" applyProtection="0"/>
    <xf numFmtId="0" fontId="2" fillId="0" borderId="0"/>
    <xf numFmtId="169" fontId="42" fillId="0" borderId="0"/>
    <xf numFmtId="169" fontId="42" fillId="0" borderId="0"/>
    <xf numFmtId="169" fontId="42" fillId="0" borderId="0"/>
    <xf numFmtId="169" fontId="42" fillId="0" borderId="0"/>
    <xf numFmtId="169" fontId="42" fillId="0" borderId="0"/>
    <xf numFmtId="169" fontId="42" fillId="0" borderId="0"/>
    <xf numFmtId="169" fontId="42" fillId="0" borderId="0"/>
    <xf numFmtId="169" fontId="42" fillId="0" borderId="0"/>
    <xf numFmtId="43" fontId="2" fillId="0" borderId="0" applyFont="0" applyFill="0" applyBorder="0" applyAlignment="0" applyProtection="0"/>
    <xf numFmtId="43" fontId="2" fillId="0" borderId="0">
      <alignment vertical="top"/>
      <protection locked="0"/>
    </xf>
    <xf numFmtId="43" fontId="2" fillId="0" borderId="0" applyFont="0" applyFill="0" applyBorder="0" applyAlignment="0" applyProtection="0"/>
    <xf numFmtId="43" fontId="29" fillId="0" borderId="0" applyFont="0" applyFill="0" applyBorder="0" applyAlignment="0" applyProtection="0"/>
    <xf numFmtId="0" fontId="43" fillId="0" borderId="0">
      <protection locked="0"/>
    </xf>
    <xf numFmtId="0" fontId="2" fillId="0" borderId="0">
      <protection locked="0"/>
    </xf>
    <xf numFmtId="0" fontId="7" fillId="0" borderId="0">
      <protection locked="0"/>
    </xf>
    <xf numFmtId="0" fontId="1" fillId="0" borderId="0"/>
    <xf numFmtId="43" fontId="29" fillId="0" borderId="0" applyFont="0" applyFill="0" applyBorder="0" applyAlignment="0" applyProtection="0"/>
    <xf numFmtId="43" fontId="29"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29" fillId="0" borderId="0" applyFont="0" applyFill="0" applyBorder="0" applyAlignment="0" applyProtection="0"/>
    <xf numFmtId="166" fontId="7" fillId="0" borderId="0" applyFont="0" applyFill="0" applyBorder="0" applyAlignment="0" applyProtection="0"/>
    <xf numFmtId="174" fontId="7" fillId="0" borderId="0" applyFont="0" applyFill="0" applyBorder="0" applyAlignment="0" applyProtection="0"/>
    <xf numFmtId="0" fontId="29" fillId="0" borderId="0"/>
    <xf numFmtId="0" fontId="29" fillId="0" borderId="0"/>
    <xf numFmtId="0" fontId="2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43" fontId="2" fillId="0" borderId="0" applyFont="0" applyFill="0" applyBorder="0" applyAlignment="0" applyProtection="0"/>
    <xf numFmtId="0" fontId="53" fillId="0" borderId="0"/>
    <xf numFmtId="0" fontId="53" fillId="0" borderId="0"/>
    <xf numFmtId="171" fontId="7" fillId="0" borderId="0" applyFill="0" applyBorder="0" applyAlignment="0" applyProtection="0"/>
    <xf numFmtId="40" fontId="53" fillId="0" borderId="0" applyFont="0" applyFill="0" applyBorder="0" applyAlignment="0" applyProtection="0"/>
    <xf numFmtId="165" fontId="7" fillId="0" borderId="0" applyFill="0" applyBorder="0" applyAlignment="0" applyProtection="0"/>
    <xf numFmtId="0" fontId="55" fillId="0" borderId="0" applyNumberFormat="0" applyFill="0" applyBorder="0" applyAlignment="0" applyProtection="0">
      <alignment vertical="top"/>
      <protection locked="0"/>
    </xf>
    <xf numFmtId="177" fontId="53" fillId="0" borderId="0" applyFill="0" applyBorder="0" applyAlignment="0" applyProtection="0"/>
    <xf numFmtId="0" fontId="58" fillId="0" borderId="0"/>
    <xf numFmtId="165" fontId="7" fillId="0" borderId="0" applyFill="0" applyBorder="0" applyAlignment="0" applyProtection="0"/>
    <xf numFmtId="165" fontId="29"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177" fontId="7" fillId="0" borderId="0" applyFont="0" applyFill="0" applyBorder="0" applyAlignment="0" applyProtection="0"/>
    <xf numFmtId="178" fontId="7" fillId="0" borderId="0" applyFont="0" applyFill="0" applyBorder="0" applyAlignment="0" applyProtection="0"/>
    <xf numFmtId="179" fontId="7" fillId="0" borderId="0" applyFont="0" applyFill="0" applyBorder="0" applyAlignment="0" applyProtection="0"/>
    <xf numFmtId="180" fontId="7" fillId="0" borderId="0" applyFont="0" applyFill="0" applyBorder="0" applyAlignment="0" applyProtection="0"/>
    <xf numFmtId="0" fontId="59" fillId="0" borderId="0"/>
    <xf numFmtId="0" fontId="7" fillId="0" borderId="0"/>
    <xf numFmtId="0" fontId="7" fillId="0" borderId="0"/>
    <xf numFmtId="0" fontId="7" fillId="0" borderId="0"/>
    <xf numFmtId="179" fontId="7" fillId="0" borderId="0" applyFont="0" applyFill="0" applyBorder="0" applyAlignment="0" applyProtection="0"/>
    <xf numFmtId="177" fontId="53" fillId="0" borderId="0" applyFill="0" applyBorder="0" applyAlignment="0" applyProtection="0"/>
    <xf numFmtId="179" fontId="7" fillId="0" borderId="0" applyFont="0" applyFill="0" applyBorder="0" applyAlignment="0" applyProtection="0"/>
    <xf numFmtId="177" fontId="53" fillId="0" borderId="0" applyFill="0" applyBorder="0" applyAlignment="0" applyProtection="0"/>
    <xf numFmtId="171" fontId="7" fillId="0" borderId="0" applyFill="0" applyBorder="0" applyAlignment="0" applyProtection="0"/>
    <xf numFmtId="179" fontId="7" fillId="0" borderId="0" applyFont="0" applyFill="0" applyBorder="0" applyAlignment="0" applyProtection="0"/>
    <xf numFmtId="165" fontId="7" fillId="0" borderId="0" applyFont="0" applyFill="0" applyBorder="0" applyAlignment="0" applyProtection="0"/>
    <xf numFmtId="40" fontId="53" fillId="0" borderId="0" applyFont="0" applyFill="0" applyBorder="0" applyAlignment="0" applyProtection="0"/>
    <xf numFmtId="40" fontId="53" fillId="0" borderId="0" applyFont="0" applyFill="0" applyBorder="0" applyAlignment="0" applyProtection="0"/>
    <xf numFmtId="43" fontId="2" fillId="0" borderId="0" applyFont="0" applyFill="0" applyBorder="0" applyAlignment="0" applyProtection="0"/>
    <xf numFmtId="40" fontId="53" fillId="0" borderId="0" applyFill="0" applyBorder="0" applyAlignment="0" applyProtection="0"/>
    <xf numFmtId="0" fontId="66" fillId="0" borderId="0"/>
    <xf numFmtId="165" fontId="7" fillId="0" borderId="0" applyFill="0" applyBorder="0" applyAlignment="0" applyProtection="0"/>
  </cellStyleXfs>
  <cellXfs count="501">
    <xf numFmtId="0" fontId="0" fillId="0" borderId="0" xfId="0"/>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8" fillId="3" borderId="13" xfId="0" applyFont="1" applyFill="1" applyBorder="1" applyAlignment="1">
      <alignment horizontal="center" vertical="center" wrapText="1"/>
    </xf>
    <xf numFmtId="0" fontId="9" fillId="0" borderId="0" xfId="0" applyFont="1"/>
    <xf numFmtId="0" fontId="7" fillId="0" borderId="10" xfId="0" applyFont="1" applyBorder="1" applyAlignment="1">
      <alignment vertical="center" wrapText="1"/>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7" xfId="0" applyFont="1" applyBorder="1" applyAlignment="1">
      <alignment vertical="center" wrapText="1"/>
    </xf>
    <xf numFmtId="0" fontId="8" fillId="0" borderId="10" xfId="0" applyFont="1" applyBorder="1" applyAlignment="1">
      <alignment vertical="center" wrapText="1"/>
    </xf>
    <xf numFmtId="0" fontId="13" fillId="0" borderId="0" xfId="35" applyFont="1" applyAlignment="1">
      <alignment horizontal="left" vertical="center"/>
    </xf>
    <xf numFmtId="0" fontId="14" fillId="0" borderId="0" xfId="35" applyFont="1" applyAlignment="1">
      <alignment vertical="center"/>
    </xf>
    <xf numFmtId="165" fontId="13" fillId="0" borderId="0" xfId="18" applyFont="1" applyAlignment="1">
      <alignment vertical="center"/>
    </xf>
    <xf numFmtId="0" fontId="14" fillId="0" borderId="0" xfId="35" applyFont="1" applyAlignment="1">
      <alignment vertical="center" wrapText="1"/>
    </xf>
    <xf numFmtId="165" fontId="14" fillId="0" borderId="0" xfId="18" applyFont="1" applyBorder="1" applyAlignment="1">
      <alignment horizontal="center" vertical="center"/>
    </xf>
    <xf numFmtId="0" fontId="15" fillId="0" borderId="0" xfId="35" applyFont="1" applyAlignment="1">
      <alignment horizontal="left" vertical="center"/>
    </xf>
    <xf numFmtId="0" fontId="16" fillId="0" borderId="0" xfId="35" applyFont="1" applyAlignment="1">
      <alignment vertical="center" wrapText="1"/>
    </xf>
    <xf numFmtId="165" fontId="16" fillId="0" borderId="0" xfId="18" applyFont="1" applyBorder="1" applyAlignment="1">
      <alignment horizontal="center" vertical="center"/>
    </xf>
    <xf numFmtId="0" fontId="16" fillId="0" borderId="0" xfId="35" applyFont="1" applyAlignment="1">
      <alignment vertical="center"/>
    </xf>
    <xf numFmtId="0" fontId="15" fillId="0" borderId="0" xfId="35" applyFont="1" applyAlignment="1">
      <alignment horizontal="center" vertical="center" wrapText="1"/>
    </xf>
    <xf numFmtId="49" fontId="17" fillId="0" borderId="0" xfId="18" applyNumberFormat="1" applyFont="1" applyBorder="1" applyAlignment="1">
      <alignment horizontal="center" vertical="center"/>
    </xf>
    <xf numFmtId="0" fontId="11" fillId="0" borderId="0" xfId="35" applyFont="1" applyAlignment="1">
      <alignment horizontal="left" vertical="center"/>
    </xf>
    <xf numFmtId="0" fontId="18" fillId="0" borderId="0" xfId="0" applyFont="1"/>
    <xf numFmtId="165" fontId="19" fillId="0" borderId="0" xfId="18" applyFont="1" applyBorder="1" applyAlignment="1">
      <alignment horizontal="center" vertical="center"/>
    </xf>
    <xf numFmtId="168" fontId="20" fillId="0" borderId="0" xfId="35" applyNumberFormat="1" applyFont="1" applyAlignment="1">
      <alignment horizontal="center" vertical="center"/>
    </xf>
    <xf numFmtId="165" fontId="17" fillId="0" borderId="9" xfId="18" applyFont="1" applyBorder="1" applyAlignment="1">
      <alignment horizontal="center" vertical="center"/>
    </xf>
    <xf numFmtId="165" fontId="17" fillId="3" borderId="10" xfId="18" applyFont="1" applyFill="1" applyBorder="1" applyAlignment="1">
      <alignment vertical="center"/>
    </xf>
    <xf numFmtId="0" fontId="19" fillId="0" borderId="0" xfId="35" applyFont="1" applyAlignment="1">
      <alignment vertical="center"/>
    </xf>
    <xf numFmtId="0" fontId="21" fillId="0" borderId="0" xfId="35" applyFont="1" applyAlignment="1">
      <alignment vertical="center"/>
    </xf>
    <xf numFmtId="0" fontId="9" fillId="3" borderId="22" xfId="0" applyFont="1" applyFill="1" applyBorder="1"/>
    <xf numFmtId="167" fontId="7" fillId="0" borderId="10" xfId="17" applyNumberFormat="1" applyFont="1" applyFill="1" applyBorder="1" applyAlignment="1">
      <alignment horizontal="center" vertical="center"/>
    </xf>
    <xf numFmtId="0" fontId="19" fillId="0" borderId="0" xfId="35" applyFont="1" applyAlignment="1">
      <alignment horizontal="left" vertical="center" indent="2"/>
    </xf>
    <xf numFmtId="165" fontId="17" fillId="3" borderId="20" xfId="18" applyFont="1" applyFill="1" applyBorder="1" applyAlignment="1">
      <alignment vertical="center"/>
    </xf>
    <xf numFmtId="167" fontId="7" fillId="0" borderId="10" xfId="39" applyNumberFormat="1" applyFont="1" applyFill="1" applyBorder="1" applyAlignment="1">
      <alignment horizontal="center" vertical="center"/>
    </xf>
    <xf numFmtId="165" fontId="17" fillId="3" borderId="3" xfId="18" applyFont="1" applyFill="1" applyBorder="1" applyAlignment="1">
      <alignment vertical="center"/>
    </xf>
    <xf numFmtId="165" fontId="19" fillId="3" borderId="10" xfId="18" applyFont="1" applyFill="1" applyBorder="1" applyAlignment="1">
      <alignment vertical="center"/>
    </xf>
    <xf numFmtId="0" fontId="17" fillId="0" borderId="0" xfId="35" applyFont="1" applyAlignment="1">
      <alignment horizontal="right" vertical="center"/>
    </xf>
    <xf numFmtId="166" fontId="18" fillId="0" borderId="0" xfId="0" applyNumberFormat="1" applyFont="1"/>
    <xf numFmtId="166" fontId="17" fillId="0" borderId="0" xfId="35" applyNumberFormat="1" applyFont="1" applyAlignment="1">
      <alignment vertical="center"/>
    </xf>
    <xf numFmtId="0" fontId="38" fillId="0" borderId="0" xfId="0" applyFont="1"/>
    <xf numFmtId="0" fontId="11" fillId="0" borderId="10" xfId="0" applyFont="1" applyBorder="1" applyAlignment="1">
      <alignment horizontal="left" vertical="center" wrapText="1"/>
    </xf>
    <xf numFmtId="0" fontId="7" fillId="0" borderId="24" xfId="0" applyFont="1" applyBorder="1" applyAlignment="1">
      <alignment horizontal="center" vertical="center"/>
    </xf>
    <xf numFmtId="0" fontId="7" fillId="0" borderId="10" xfId="0" applyFont="1" applyBorder="1" applyAlignment="1">
      <alignment horizontal="center"/>
    </xf>
    <xf numFmtId="0" fontId="3" fillId="0" borderId="10" xfId="0" applyFont="1" applyBorder="1" applyAlignment="1">
      <alignment horizontal="center" vertical="center"/>
    </xf>
    <xf numFmtId="0" fontId="7" fillId="0" borderId="17" xfId="0" applyFont="1" applyBorder="1" applyAlignment="1">
      <alignment horizontal="center" vertical="top"/>
    </xf>
    <xf numFmtId="0" fontId="8" fillId="0" borderId="17" xfId="0" applyFont="1" applyBorder="1" applyAlignment="1">
      <alignment horizontal="center" vertical="center" wrapText="1"/>
    </xf>
    <xf numFmtId="167" fontId="8" fillId="0" borderId="17" xfId="39" applyNumberFormat="1" applyFont="1" applyFill="1" applyBorder="1" applyAlignment="1">
      <alignment horizontal="left" vertical="center"/>
    </xf>
    <xf numFmtId="167" fontId="8" fillId="0" borderId="17" xfId="39" applyNumberFormat="1" applyFont="1" applyFill="1" applyBorder="1" applyAlignment="1">
      <alignment horizontal="center" vertical="center"/>
    </xf>
    <xf numFmtId="0" fontId="7" fillId="0" borderId="0" xfId="0" applyFont="1"/>
    <xf numFmtId="0" fontId="8" fillId="0" borderId="11" xfId="0" applyFont="1" applyBorder="1" applyAlignment="1">
      <alignment horizontal="center" vertical="center"/>
    </xf>
    <xf numFmtId="0" fontId="33" fillId="0" borderId="0" xfId="31" applyFont="1"/>
    <xf numFmtId="0" fontId="33" fillId="0" borderId="0" xfId="31" applyFont="1" applyAlignment="1">
      <alignment horizontal="center"/>
    </xf>
    <xf numFmtId="0" fontId="39" fillId="0" borderId="0" xfId="29" applyFont="1" applyAlignment="1">
      <alignment vertical="center"/>
    </xf>
    <xf numFmtId="0" fontId="40" fillId="0" borderId="0" xfId="29" applyFont="1" applyAlignment="1">
      <alignment vertical="center"/>
    </xf>
    <xf numFmtId="165" fontId="21" fillId="0" borderId="0" xfId="18" applyFont="1" applyAlignment="1">
      <alignment horizontal="right" vertical="center"/>
    </xf>
    <xf numFmtId="0" fontId="33" fillId="0" borderId="0" xfId="34" applyFont="1"/>
    <xf numFmtId="165" fontId="13" fillId="0" borderId="0" xfId="18" applyFont="1" applyAlignment="1">
      <alignment horizontal="center" vertical="center"/>
    </xf>
    <xf numFmtId="165" fontId="25" fillId="0" borderId="0" xfId="18" applyFont="1" applyBorder="1" applyAlignment="1">
      <alignment horizontal="right" vertical="center"/>
    </xf>
    <xf numFmtId="165" fontId="18" fillId="0" borderId="0" xfId="0" applyNumberFormat="1" applyFont="1"/>
    <xf numFmtId="43" fontId="38" fillId="0" borderId="0" xfId="52" applyFont="1"/>
    <xf numFmtId="165" fontId="7" fillId="0" borderId="0" xfId="35" applyNumberFormat="1" applyAlignment="1">
      <alignment vertical="center"/>
    </xf>
    <xf numFmtId="167" fontId="7" fillId="3" borderId="22" xfId="2" applyNumberFormat="1" applyFont="1" applyFill="1" applyBorder="1" applyAlignment="1">
      <alignment vertical="center"/>
    </xf>
    <xf numFmtId="167" fontId="7" fillId="0" borderId="25" xfId="2" applyNumberFormat="1" applyFont="1" applyFill="1" applyBorder="1" applyAlignment="1">
      <alignment vertical="center"/>
    </xf>
    <xf numFmtId="0" fontId="47" fillId="0" borderId="0" xfId="35" applyFont="1" applyAlignment="1">
      <alignment horizontal="left" vertical="center"/>
    </xf>
    <xf numFmtId="0" fontId="52" fillId="3" borderId="22" xfId="0" applyFont="1" applyFill="1" applyBorder="1"/>
    <xf numFmtId="0" fontId="7" fillId="0" borderId="26" xfId="0" applyFont="1" applyBorder="1" applyAlignment="1">
      <alignment horizontal="center" vertical="center"/>
    </xf>
    <xf numFmtId="0" fontId="7" fillId="0" borderId="0" xfId="118" applyFont="1"/>
    <xf numFmtId="0" fontId="7" fillId="0" borderId="0" xfId="117" applyFont="1" applyAlignment="1">
      <alignment horizontal="center"/>
    </xf>
    <xf numFmtId="0" fontId="7" fillId="0" borderId="0" xfId="117" applyFont="1"/>
    <xf numFmtId="0" fontId="20" fillId="0" borderId="0" xfId="117" applyFont="1"/>
    <xf numFmtId="3" fontId="8" fillId="0" borderId="0" xfId="117" applyNumberFormat="1" applyFont="1" applyAlignment="1">
      <alignment horizontal="center"/>
    </xf>
    <xf numFmtId="176" fontId="7" fillId="0" borderId="0" xfId="123" applyNumberFormat="1" applyFont="1"/>
    <xf numFmtId="176" fontId="7" fillId="0" borderId="0" xfId="123" applyNumberFormat="1" applyFont="1" applyBorder="1"/>
    <xf numFmtId="0" fontId="7" fillId="0" borderId="28" xfId="117" applyFont="1" applyBorder="1"/>
    <xf numFmtId="167" fontId="8" fillId="3" borderId="14" xfId="2" applyNumberFormat="1" applyFont="1" applyFill="1" applyBorder="1" applyAlignment="1">
      <alignment horizontal="center" vertical="center" wrapText="1"/>
    </xf>
    <xf numFmtId="167" fontId="31" fillId="3" borderId="22" xfId="2" applyNumberFormat="1" applyFont="1" applyFill="1" applyBorder="1" applyAlignment="1">
      <alignment vertical="center"/>
    </xf>
    <xf numFmtId="0" fontId="52" fillId="0" borderId="0" xfId="0" applyFont="1"/>
    <xf numFmtId="167" fontId="3" fillId="0" borderId="10" xfId="63" applyNumberFormat="1" applyFont="1" applyBorder="1" applyAlignment="1" applyProtection="1">
      <alignment horizontal="center" vertical="center"/>
    </xf>
    <xf numFmtId="0" fontId="30" fillId="0" borderId="0" xfId="0" applyFont="1" applyAlignment="1">
      <alignment wrapText="1"/>
    </xf>
    <xf numFmtId="167" fontId="3" fillId="0" borderId="25" xfId="2" applyNumberFormat="1" applyFont="1" applyBorder="1" applyAlignment="1">
      <alignment vertical="center"/>
    </xf>
    <xf numFmtId="167" fontId="3" fillId="3" borderId="22" xfId="2" applyNumberFormat="1" applyFont="1" applyFill="1" applyBorder="1" applyAlignment="1">
      <alignment vertical="center"/>
    </xf>
    <xf numFmtId="167" fontId="8" fillId="0" borderId="18" xfId="2" applyNumberFormat="1" applyFont="1" applyFill="1" applyBorder="1" applyAlignment="1">
      <alignment horizontal="center" vertical="center"/>
    </xf>
    <xf numFmtId="167" fontId="8" fillId="0" borderId="19" xfId="2" applyNumberFormat="1" applyFont="1" applyFill="1" applyBorder="1" applyAlignment="1">
      <alignment vertical="center"/>
    </xf>
    <xf numFmtId="167" fontId="33" fillId="0" borderId="0" xfId="2" applyNumberFormat="1" applyFont="1"/>
    <xf numFmtId="167" fontId="33" fillId="0" borderId="0" xfId="2" applyNumberFormat="1" applyFont="1" applyFill="1"/>
    <xf numFmtId="0" fontId="8" fillId="3" borderId="12" xfId="0" applyFont="1" applyFill="1" applyBorder="1" applyAlignment="1">
      <alignment horizontal="center" vertical="center" wrapText="1"/>
    </xf>
    <xf numFmtId="167" fontId="8" fillId="3" borderId="13" xfId="17" applyNumberFormat="1" applyFont="1" applyFill="1" applyBorder="1" applyAlignment="1">
      <alignment horizontal="center" vertical="center" wrapText="1"/>
    </xf>
    <xf numFmtId="167" fontId="8" fillId="3" borderId="13" xfId="2" applyNumberFormat="1" applyFont="1" applyFill="1" applyBorder="1" applyAlignment="1">
      <alignment horizontal="center" vertical="center" wrapText="1"/>
    </xf>
    <xf numFmtId="0" fontId="7" fillId="0" borderId="0" xfId="0" applyFont="1" applyAlignment="1">
      <alignment wrapText="1"/>
    </xf>
    <xf numFmtId="0" fontId="7" fillId="0" borderId="26" xfId="31" applyBorder="1" applyAlignment="1">
      <alignment horizontal="center" vertical="center"/>
    </xf>
    <xf numFmtId="0" fontId="11" fillId="0" borderId="30" xfId="0" applyFont="1" applyBorder="1" applyAlignment="1">
      <alignment horizontal="left" vertical="center" wrapText="1"/>
    </xf>
    <xf numFmtId="167" fontId="7" fillId="0" borderId="30" xfId="17" applyNumberFormat="1" applyFont="1" applyFill="1" applyBorder="1" applyAlignment="1">
      <alignment horizontal="center" vertical="center"/>
    </xf>
    <xf numFmtId="0" fontId="7" fillId="0" borderId="30" xfId="0" applyFont="1" applyBorder="1" applyAlignment="1">
      <alignment horizontal="center" vertical="center"/>
    </xf>
    <xf numFmtId="167" fontId="7" fillId="0" borderId="31" xfId="2" applyNumberFormat="1" applyFont="1" applyFill="1" applyBorder="1" applyAlignment="1">
      <alignment vertical="center"/>
    </xf>
    <xf numFmtId="0" fontId="30" fillId="0" borderId="10" xfId="0" applyFont="1" applyBorder="1" applyAlignment="1">
      <alignment horizontal="left" wrapText="1" indent="1"/>
    </xf>
    <xf numFmtId="0" fontId="44" fillId="0" borderId="10" xfId="0" applyFont="1" applyBorder="1" applyAlignment="1">
      <alignment wrapText="1"/>
    </xf>
    <xf numFmtId="0" fontId="32" fillId="0" borderId="0" xfId="0" applyFont="1" applyAlignment="1">
      <alignment wrapText="1"/>
    </xf>
    <xf numFmtId="43" fontId="48" fillId="3" borderId="13" xfId="39" applyFont="1" applyFill="1" applyBorder="1" applyAlignment="1">
      <alignment horizontal="center" vertical="center" wrapText="1"/>
    </xf>
    <xf numFmtId="167" fontId="48" fillId="3" borderId="14" xfId="2" applyNumberFormat="1" applyFont="1" applyFill="1" applyBorder="1" applyAlignment="1">
      <alignment horizontal="center" vertical="center" wrapText="1"/>
    </xf>
    <xf numFmtId="43" fontId="31" fillId="0" borderId="25" xfId="39" applyFont="1" applyFill="1" applyBorder="1" applyAlignment="1">
      <alignment vertical="center"/>
    </xf>
    <xf numFmtId="167" fontId="31" fillId="0" borderId="25" xfId="39" applyNumberFormat="1" applyFont="1" applyFill="1" applyBorder="1" applyAlignment="1">
      <alignment vertical="center"/>
    </xf>
    <xf numFmtId="165" fontId="31" fillId="0" borderId="25" xfId="126" applyFont="1" applyBorder="1" applyAlignment="1">
      <alignment vertical="center"/>
    </xf>
    <xf numFmtId="167" fontId="48" fillId="0" borderId="18" xfId="39" applyNumberFormat="1" applyFont="1" applyFill="1" applyBorder="1" applyAlignment="1">
      <alignment horizontal="center" vertical="center"/>
    </xf>
    <xf numFmtId="165" fontId="31" fillId="0" borderId="0" xfId="31" applyNumberFormat="1" applyFont="1"/>
    <xf numFmtId="167" fontId="31" fillId="0" borderId="0" xfId="2" applyNumberFormat="1" applyFont="1"/>
    <xf numFmtId="43" fontId="31" fillId="0" borderId="0" xfId="52" applyFont="1" applyFill="1"/>
    <xf numFmtId="0" fontId="31" fillId="0" borderId="0" xfId="31" applyFont="1"/>
    <xf numFmtId="9" fontId="31" fillId="0" borderId="0" xfId="47" applyFont="1" applyFill="1"/>
    <xf numFmtId="167" fontId="31" fillId="0" borderId="0" xfId="2" applyNumberFormat="1" applyFont="1" applyFill="1"/>
    <xf numFmtId="0" fontId="8" fillId="3" borderId="27" xfId="117" applyFont="1" applyFill="1" applyBorder="1" applyAlignment="1">
      <alignment horizontal="center"/>
    </xf>
    <xf numFmtId="167" fontId="7" fillId="3" borderId="22" xfId="52" applyNumberFormat="1" applyFont="1" applyFill="1" applyBorder="1" applyAlignment="1">
      <alignment vertical="center"/>
    </xf>
    <xf numFmtId="181" fontId="31" fillId="0" borderId="25" xfId="52" applyNumberFormat="1" applyFont="1" applyFill="1" applyBorder="1" applyAlignment="1">
      <alignment vertical="center"/>
    </xf>
    <xf numFmtId="0" fontId="32" fillId="0" borderId="26" xfId="0" applyFont="1" applyBorder="1" applyAlignment="1">
      <alignment horizontal="center" vertical="center"/>
    </xf>
    <xf numFmtId="167" fontId="48" fillId="0" borderId="19" xfId="2" applyNumberFormat="1" applyFont="1" applyFill="1" applyBorder="1" applyAlignment="1">
      <alignment vertical="center"/>
    </xf>
    <xf numFmtId="167" fontId="3" fillId="0" borderId="15" xfId="2" applyNumberFormat="1" applyFont="1" applyBorder="1" applyAlignment="1">
      <alignment vertical="center"/>
    </xf>
    <xf numFmtId="165" fontId="31" fillId="0" borderId="15" xfId="126" applyFont="1" applyBorder="1" applyAlignment="1">
      <alignment vertical="center"/>
    </xf>
    <xf numFmtId="167" fontId="31" fillId="3" borderId="22" xfId="52" applyNumberFormat="1" applyFont="1" applyFill="1" applyBorder="1" applyAlignment="1">
      <alignment vertical="center"/>
    </xf>
    <xf numFmtId="165" fontId="61" fillId="0" borderId="9" xfId="18" applyFont="1" applyBorder="1" applyAlignment="1">
      <alignment horizontal="center" vertical="center"/>
    </xf>
    <xf numFmtId="165" fontId="61" fillId="3" borderId="10" xfId="18" applyFont="1" applyFill="1" applyBorder="1" applyAlignment="1">
      <alignment vertical="center"/>
    </xf>
    <xf numFmtId="165" fontId="61" fillId="3" borderId="3" xfId="18" applyFont="1" applyFill="1" applyBorder="1" applyAlignment="1">
      <alignment vertical="center"/>
    </xf>
    <xf numFmtId="165" fontId="49" fillId="3" borderId="10" xfId="18" applyFont="1" applyFill="1" applyBorder="1" applyAlignment="1">
      <alignment vertical="center"/>
    </xf>
    <xf numFmtId="165" fontId="61" fillId="3" borderId="20" xfId="18" applyFont="1" applyFill="1" applyBorder="1" applyAlignment="1">
      <alignment vertical="center"/>
    </xf>
    <xf numFmtId="0" fontId="8" fillId="3" borderId="11" xfId="117" applyFont="1" applyFill="1" applyBorder="1" applyAlignment="1">
      <alignment horizontal="center"/>
    </xf>
    <xf numFmtId="0" fontId="8" fillId="3" borderId="10" xfId="117" applyFont="1" applyFill="1" applyBorder="1" applyAlignment="1">
      <alignment horizontal="center"/>
    </xf>
    <xf numFmtId="0" fontId="54" fillId="0" borderId="11" xfId="118" applyFont="1" applyBorder="1" applyAlignment="1">
      <alignment horizontal="center"/>
    </xf>
    <xf numFmtId="0" fontId="54" fillId="0" borderId="10" xfId="118" applyFont="1" applyBorder="1" applyAlignment="1">
      <alignment horizontal="center"/>
    </xf>
    <xf numFmtId="0" fontId="7" fillId="0" borderId="11" xfId="118" applyFont="1" applyBorder="1" applyAlignment="1">
      <alignment horizontal="left"/>
    </xf>
    <xf numFmtId="0" fontId="7" fillId="0" borderId="10" xfId="118" applyFont="1" applyBorder="1"/>
    <xf numFmtId="0" fontId="7" fillId="0" borderId="10" xfId="118" applyFont="1" applyBorder="1" applyAlignment="1">
      <alignment horizontal="center"/>
    </xf>
    <xf numFmtId="0" fontId="7" fillId="0" borderId="11" xfId="117" applyFont="1" applyBorder="1" applyAlignment="1">
      <alignment wrapText="1"/>
    </xf>
    <xf numFmtId="0" fontId="7" fillId="0" borderId="10" xfId="117" applyFont="1" applyBorder="1" applyAlignment="1">
      <alignment horizontal="center"/>
    </xf>
    <xf numFmtId="0" fontId="7" fillId="0" borderId="11" xfId="117" applyFont="1" applyBorder="1"/>
    <xf numFmtId="0" fontId="7" fillId="0" borderId="10" xfId="117" applyFont="1" applyBorder="1"/>
    <xf numFmtId="0" fontId="8" fillId="0" borderId="11" xfId="117" applyFont="1" applyBorder="1" applyAlignment="1">
      <alignment horizontal="center"/>
    </xf>
    <xf numFmtId="0" fontId="8" fillId="0" borderId="11" xfId="118" applyFont="1" applyBorder="1" applyAlignment="1">
      <alignment horizontal="center"/>
    </xf>
    <xf numFmtId="0" fontId="8" fillId="0" borderId="10" xfId="118" applyFont="1" applyBorder="1" applyAlignment="1">
      <alignment horizontal="center"/>
    </xf>
    <xf numFmtId="0" fontId="8" fillId="0" borderId="11" xfId="118" applyFont="1" applyBorder="1" applyAlignment="1">
      <alignment horizontal="centerContinuous"/>
    </xf>
    <xf numFmtId="0" fontId="7" fillId="0" borderId="11" xfId="118" applyFont="1" applyBorder="1" applyAlignment="1">
      <alignment wrapText="1"/>
    </xf>
    <xf numFmtId="0" fontId="7" fillId="0" borderId="11" xfId="118" applyFont="1" applyBorder="1" applyAlignment="1">
      <alignment horizontal="center"/>
    </xf>
    <xf numFmtId="0" fontId="7" fillId="0" borderId="11" xfId="118" applyFont="1" applyBorder="1"/>
    <xf numFmtId="3" fontId="7" fillId="0" borderId="11" xfId="118" applyNumberFormat="1" applyFont="1" applyBorder="1" applyAlignment="1">
      <alignment horizontal="left" wrapText="1"/>
    </xf>
    <xf numFmtId="0" fontId="7" fillId="0" borderId="10" xfId="118" applyFont="1" applyBorder="1" applyAlignment="1">
      <alignment horizontal="right"/>
    </xf>
    <xf numFmtId="0" fontId="7" fillId="0" borderId="11" xfId="118" applyFont="1" applyBorder="1" applyAlignment="1">
      <alignment horizontal="centerContinuous"/>
    </xf>
    <xf numFmtId="4" fontId="48" fillId="0" borderId="22" xfId="118" applyNumberFormat="1" applyFont="1" applyBorder="1"/>
    <xf numFmtId="4" fontId="60" fillId="0" borderId="22" xfId="118" applyNumberFormat="1" applyFont="1" applyBorder="1"/>
    <xf numFmtId="4" fontId="31" fillId="0" borderId="22" xfId="117" applyNumberFormat="1" applyFont="1" applyBorder="1"/>
    <xf numFmtId="0" fontId="8" fillId="3" borderId="24" xfId="117" applyFont="1" applyFill="1" applyBorder="1" applyAlignment="1">
      <alignment horizontal="center"/>
    </xf>
    <xf numFmtId="0" fontId="8" fillId="3" borderId="34" xfId="117" applyFont="1" applyFill="1" applyBorder="1" applyAlignment="1">
      <alignment horizontal="center"/>
    </xf>
    <xf numFmtId="0" fontId="8" fillId="3" borderId="30" xfId="117" applyFont="1" applyFill="1" applyBorder="1" applyAlignment="1">
      <alignment horizontal="center"/>
    </xf>
    <xf numFmtId="3" fontId="8" fillId="3" borderId="31" xfId="117" applyNumberFormat="1" applyFont="1" applyFill="1" applyBorder="1" applyAlignment="1">
      <alignment horizontal="center"/>
    </xf>
    <xf numFmtId="4" fontId="48" fillId="3" borderId="21" xfId="117" applyNumberFormat="1" applyFont="1" applyFill="1" applyBorder="1" applyAlignment="1">
      <alignment horizontal="center"/>
    </xf>
    <xf numFmtId="0" fontId="8" fillId="3" borderId="35" xfId="117" applyFont="1" applyFill="1" applyBorder="1" applyAlignment="1">
      <alignment horizontal="center"/>
    </xf>
    <xf numFmtId="0" fontId="8" fillId="3" borderId="36" xfId="117" applyFont="1" applyFill="1" applyBorder="1" applyAlignment="1">
      <alignment horizontal="center"/>
    </xf>
    <xf numFmtId="0" fontId="8" fillId="3" borderId="37" xfId="117" applyFont="1" applyFill="1" applyBorder="1" applyAlignment="1">
      <alignment horizontal="center"/>
    </xf>
    <xf numFmtId="3" fontId="8" fillId="3" borderId="38" xfId="117" applyNumberFormat="1" applyFont="1" applyFill="1" applyBorder="1" applyAlignment="1">
      <alignment horizontal="center"/>
    </xf>
    <xf numFmtId="4" fontId="48" fillId="3" borderId="39" xfId="117" applyNumberFormat="1" applyFont="1" applyFill="1" applyBorder="1" applyAlignment="1">
      <alignment horizontal="center"/>
    </xf>
    <xf numFmtId="0" fontId="7" fillId="0" borderId="15" xfId="117" applyFont="1" applyBorder="1" applyAlignment="1">
      <alignment horizontal="center"/>
    </xf>
    <xf numFmtId="167" fontId="8" fillId="3" borderId="39" xfId="2" applyNumberFormat="1" applyFont="1" applyFill="1" applyBorder="1" applyAlignment="1">
      <alignment horizontal="center"/>
    </xf>
    <xf numFmtId="0" fontId="8" fillId="3" borderId="40" xfId="117" applyFont="1" applyFill="1" applyBorder="1" applyAlignment="1">
      <alignment horizontal="center"/>
    </xf>
    <xf numFmtId="0" fontId="7" fillId="3" borderId="41" xfId="117" applyFont="1" applyFill="1" applyBorder="1"/>
    <xf numFmtId="0" fontId="7" fillId="3" borderId="41" xfId="117" applyFont="1" applyFill="1" applyBorder="1" applyAlignment="1">
      <alignment horizontal="center"/>
    </xf>
    <xf numFmtId="0" fontId="8" fillId="3" borderId="43" xfId="117" applyFont="1" applyFill="1" applyBorder="1"/>
    <xf numFmtId="0" fontId="8" fillId="3" borderId="44" xfId="117" applyFont="1" applyFill="1" applyBorder="1"/>
    <xf numFmtId="0" fontId="8" fillId="3" borderId="44" xfId="117" applyFont="1" applyFill="1" applyBorder="1" applyAlignment="1">
      <alignment horizontal="center"/>
    </xf>
    <xf numFmtId="0" fontId="8" fillId="0" borderId="46" xfId="117" applyFont="1" applyBorder="1" applyAlignment="1">
      <alignment horizontal="center"/>
    </xf>
    <xf numFmtId="0" fontId="7" fillId="0" borderId="47" xfId="117" applyFont="1" applyBorder="1"/>
    <xf numFmtId="0" fontId="7" fillId="0" borderId="47" xfId="117" applyFont="1" applyBorder="1" applyAlignment="1">
      <alignment horizontal="center"/>
    </xf>
    <xf numFmtId="0" fontId="8" fillId="0" borderId="10" xfId="117" applyFont="1" applyBorder="1" applyAlignment="1">
      <alignment horizontal="center"/>
    </xf>
    <xf numFmtId="0" fontId="8" fillId="0" borderId="43" xfId="117" applyFont="1" applyBorder="1"/>
    <xf numFmtId="0" fontId="8" fillId="0" borderId="44" xfId="117" applyFont="1" applyBorder="1"/>
    <xf numFmtId="0" fontId="8" fillId="0" borderId="44" xfId="117" applyFont="1" applyBorder="1" applyAlignment="1">
      <alignment horizontal="center"/>
    </xf>
    <xf numFmtId="0" fontId="8" fillId="0" borderId="10" xfId="117" applyFont="1" applyBorder="1"/>
    <xf numFmtId="0" fontId="11" fillId="0" borderId="11" xfId="117" applyFont="1" applyBorder="1"/>
    <xf numFmtId="0" fontId="10" fillId="0" borderId="11" xfId="117" applyFont="1" applyBorder="1"/>
    <xf numFmtId="0" fontId="7" fillId="0" borderId="11" xfId="117" applyFont="1" applyBorder="1" applyAlignment="1">
      <alignment vertical="top"/>
    </xf>
    <xf numFmtId="0" fontId="56" fillId="0" borderId="11" xfId="117" applyFont="1" applyBorder="1" applyAlignment="1">
      <alignment vertical="top"/>
    </xf>
    <xf numFmtId="0" fontId="45" fillId="0" borderId="11" xfId="117" applyFont="1" applyBorder="1"/>
    <xf numFmtId="0" fontId="35" fillId="0" borderId="11" xfId="117" applyFont="1" applyBorder="1"/>
    <xf numFmtId="0" fontId="36" fillId="0" borderId="11" xfId="117" applyFont="1" applyBorder="1" applyAlignment="1">
      <alignment vertical="top"/>
    </xf>
    <xf numFmtId="0" fontId="20" fillId="0" borderId="11" xfId="117" applyFont="1" applyBorder="1" applyAlignment="1">
      <alignment wrapText="1"/>
    </xf>
    <xf numFmtId="0" fontId="7" fillId="0" borderId="11" xfId="117" applyFont="1" applyBorder="1" applyAlignment="1">
      <alignment horizontal="left"/>
    </xf>
    <xf numFmtId="49" fontId="56" fillId="0" borderId="11" xfId="117" applyNumberFormat="1" applyFont="1" applyBorder="1" applyAlignment="1">
      <alignment vertical="top" wrapText="1"/>
    </xf>
    <xf numFmtId="0" fontId="10" fillId="0" borderId="11" xfId="117" applyFont="1" applyBorder="1" applyAlignment="1">
      <alignment vertical="top"/>
    </xf>
    <xf numFmtId="0" fontId="11" fillId="0" borderId="11" xfId="117" applyFont="1" applyBorder="1" applyAlignment="1">
      <alignment vertical="top"/>
    </xf>
    <xf numFmtId="0" fontId="7" fillId="0" borderId="11" xfId="117" quotePrefix="1" applyFont="1" applyBorder="1" applyAlignment="1">
      <alignment vertical="top"/>
    </xf>
    <xf numFmtId="0" fontId="56" fillId="0" borderId="11" xfId="117" applyFont="1" applyBorder="1"/>
    <xf numFmtId="0" fontId="8" fillId="0" borderId="11" xfId="117" applyFont="1" applyBorder="1"/>
    <xf numFmtId="0" fontId="8" fillId="0" borderId="11" xfId="117" applyFont="1" applyBorder="1" applyAlignment="1">
      <alignment horizontal="left"/>
    </xf>
    <xf numFmtId="0" fontId="20" fillId="0" borderId="11" xfId="117" applyFont="1" applyBorder="1" applyAlignment="1">
      <alignment horizontal="left"/>
    </xf>
    <xf numFmtId="0" fontId="57" fillId="0" borderId="11" xfId="117" applyFont="1" applyBorder="1" applyAlignment="1">
      <alignment vertical="top"/>
    </xf>
    <xf numFmtId="0" fontId="20" fillId="0" borderId="11" xfId="117" applyFont="1" applyBorder="1"/>
    <xf numFmtId="0" fontId="54" fillId="0" borderId="11" xfId="117" applyFont="1" applyBorder="1" applyAlignment="1">
      <alignment horizontal="center"/>
    </xf>
    <xf numFmtId="0" fontId="56" fillId="0" borderId="11" xfId="117" applyFont="1" applyBorder="1" applyAlignment="1">
      <alignment horizontal="center"/>
    </xf>
    <xf numFmtId="0" fontId="7" fillId="0" borderId="11" xfId="117" applyFont="1" applyBorder="1" applyAlignment="1">
      <alignment horizontal="center"/>
    </xf>
    <xf numFmtId="0" fontId="8" fillId="0" borderId="46" xfId="117" applyFont="1" applyBorder="1" applyAlignment="1">
      <alignment horizontal="left"/>
    </xf>
    <xf numFmtId="0" fontId="46" fillId="0" borderId="11" xfId="117" applyFont="1" applyBorder="1"/>
    <xf numFmtId="0" fontId="8" fillId="0" borderId="40" xfId="117" applyFont="1" applyBorder="1" applyAlignment="1">
      <alignment horizontal="left"/>
    </xf>
    <xf numFmtId="0" fontId="7" fillId="0" borderId="44" xfId="117" applyFont="1" applyBorder="1" applyAlignment="1">
      <alignment horizontal="center"/>
    </xf>
    <xf numFmtId="0" fontId="7" fillId="0" borderId="10" xfId="117" applyFont="1" applyBorder="1" applyAlignment="1">
      <alignment horizontal="center" vertical="top"/>
    </xf>
    <xf numFmtId="0" fontId="7" fillId="0" borderId="49" xfId="117" applyFont="1" applyBorder="1"/>
    <xf numFmtId="0" fontId="7" fillId="0" borderId="50" xfId="117" applyFont="1" applyBorder="1"/>
    <xf numFmtId="0" fontId="7" fillId="0" borderId="50" xfId="117" applyFont="1" applyBorder="1" applyAlignment="1">
      <alignment horizontal="center"/>
    </xf>
    <xf numFmtId="0" fontId="8" fillId="3" borderId="15" xfId="117" applyFont="1" applyFill="1" applyBorder="1" applyAlignment="1">
      <alignment horizontal="center"/>
    </xf>
    <xf numFmtId="0" fontId="8" fillId="3" borderId="45" xfId="117" applyFont="1" applyFill="1" applyBorder="1" applyAlignment="1">
      <alignment horizontal="center"/>
    </xf>
    <xf numFmtId="0" fontId="8" fillId="0" borderId="48" xfId="117" applyFont="1" applyBorder="1" applyAlignment="1">
      <alignment horizontal="center"/>
    </xf>
    <xf numFmtId="0" fontId="8" fillId="0" borderId="15" xfId="117" applyFont="1" applyBorder="1" applyAlignment="1">
      <alignment horizontal="center"/>
    </xf>
    <xf numFmtId="0" fontId="8" fillId="0" borderId="45" xfId="117" applyFont="1" applyBorder="1" applyAlignment="1">
      <alignment horizontal="center"/>
    </xf>
    <xf numFmtId="0" fontId="7" fillId="0" borderId="15" xfId="117" applyFont="1" applyBorder="1"/>
    <xf numFmtId="0" fontId="20" fillId="0" borderId="15" xfId="117" applyFont="1" applyBorder="1" applyAlignment="1">
      <alignment horizontal="center"/>
    </xf>
    <xf numFmtId="0" fontId="20" fillId="0" borderId="15" xfId="117" applyFont="1" applyBorder="1"/>
    <xf numFmtId="0" fontId="7" fillId="0" borderId="15" xfId="117" applyFont="1" applyBorder="1" applyAlignment="1">
      <alignment horizontal="center" vertical="top"/>
    </xf>
    <xf numFmtId="0" fontId="7" fillId="0" borderId="51" xfId="117" applyFont="1" applyBorder="1" applyAlignment="1">
      <alignment horizontal="center"/>
    </xf>
    <xf numFmtId="0" fontId="7" fillId="0" borderId="11" xfId="117" applyFont="1" applyBorder="1" applyAlignment="1">
      <alignment vertical="top" wrapText="1"/>
    </xf>
    <xf numFmtId="0" fontId="8" fillId="0" borderId="11" xfId="118" applyFont="1" applyBorder="1"/>
    <xf numFmtId="181" fontId="31" fillId="0" borderId="15" xfId="52" applyNumberFormat="1" applyFont="1" applyFill="1" applyBorder="1" applyAlignment="1">
      <alignment vertical="center"/>
    </xf>
    <xf numFmtId="43" fontId="18" fillId="0" borderId="0" xfId="0" applyNumberFormat="1" applyFont="1"/>
    <xf numFmtId="0" fontId="7" fillId="0" borderId="11" xfId="117" quotePrefix="1" applyFont="1" applyBorder="1" applyAlignment="1">
      <alignment vertical="top" wrapText="1"/>
    </xf>
    <xf numFmtId="0" fontId="63" fillId="0" borderId="0" xfId="0" applyFont="1" applyAlignment="1">
      <alignment horizontal="justify" vertical="center"/>
    </xf>
    <xf numFmtId="0" fontId="62" fillId="0" borderId="0" xfId="0" applyFont="1" applyAlignment="1">
      <alignment vertical="center"/>
    </xf>
    <xf numFmtId="0" fontId="62" fillId="0" borderId="0" xfId="0" applyFont="1" applyAlignment="1">
      <alignment horizontal="justify" vertical="center"/>
    </xf>
    <xf numFmtId="0" fontId="63" fillId="0" borderId="0" xfId="0" applyFont="1" applyAlignment="1">
      <alignment vertical="center"/>
    </xf>
    <xf numFmtId="0" fontId="62" fillId="0" borderId="0" xfId="0" applyFont="1" applyAlignment="1">
      <alignment horizontal="left" vertical="center" indent="6"/>
    </xf>
    <xf numFmtId="0" fontId="62" fillId="0" borderId="0" xfId="0" applyFont="1" applyAlignment="1">
      <alignment vertical="top"/>
    </xf>
    <xf numFmtId="0" fontId="63" fillId="0" borderId="0" xfId="0" applyFont="1" applyAlignment="1">
      <alignment horizontal="left" vertical="center" indent="1"/>
    </xf>
    <xf numFmtId="0" fontId="62" fillId="0" borderId="0" xfId="0" applyFont="1" applyAlignment="1">
      <alignment horizontal="left" vertical="center" indent="10"/>
    </xf>
    <xf numFmtId="0" fontId="62" fillId="0" borderId="0" xfId="0" applyFont="1" applyAlignment="1">
      <alignment horizontal="left" vertical="center" indent="12"/>
    </xf>
    <xf numFmtId="0" fontId="62" fillId="0" borderId="0" xfId="0" applyFont="1" applyAlignment="1">
      <alignment horizontal="left" vertical="center" indent="1"/>
    </xf>
    <xf numFmtId="0" fontId="62" fillId="0" borderId="0" xfId="0" applyFont="1" applyAlignment="1">
      <alignment horizontal="left" vertical="center" indent="5"/>
    </xf>
    <xf numFmtId="0" fontId="62" fillId="0" borderId="29" xfId="0" applyFont="1" applyBorder="1" applyAlignment="1">
      <alignment horizontal="left" vertical="center" wrapText="1" indent="5"/>
    </xf>
    <xf numFmtId="0" fontId="62" fillId="0" borderId="57" xfId="0" applyFont="1" applyBorder="1" applyAlignment="1">
      <alignment vertical="center" wrapText="1"/>
    </xf>
    <xf numFmtId="0" fontId="63" fillId="0" borderId="58" xfId="0" applyFont="1" applyBorder="1" applyAlignment="1">
      <alignment horizontal="left" vertical="center" wrapText="1" indent="5"/>
    </xf>
    <xf numFmtId="0" fontId="63" fillId="0" borderId="59" xfId="0" applyFont="1" applyBorder="1" applyAlignment="1">
      <alignment vertical="center" wrapText="1"/>
    </xf>
    <xf numFmtId="0" fontId="62" fillId="0" borderId="60" xfId="0" applyFont="1" applyBorder="1" applyAlignment="1">
      <alignment horizontal="left" vertical="center" wrapText="1" indent="6"/>
    </xf>
    <xf numFmtId="0" fontId="62" fillId="0" borderId="61" xfId="0" applyFont="1" applyBorder="1" applyAlignment="1">
      <alignment horizontal="left" vertical="center" wrapText="1" indent="1"/>
    </xf>
    <xf numFmtId="0" fontId="62" fillId="0" borderId="62" xfId="0" applyFont="1" applyBorder="1" applyAlignment="1">
      <alignment horizontal="left" vertical="center" wrapText="1" indent="6"/>
    </xf>
    <xf numFmtId="0" fontId="62" fillId="0" borderId="63" xfId="0" applyFont="1" applyBorder="1" applyAlignment="1">
      <alignment horizontal="left" vertical="center" wrapText="1" indent="1"/>
    </xf>
    <xf numFmtId="0" fontId="63" fillId="0" borderId="0" xfId="0" applyFont="1" applyAlignment="1">
      <alignment horizontal="justify" vertical="top"/>
    </xf>
    <xf numFmtId="0" fontId="62" fillId="0" borderId="0" xfId="0" applyFont="1" applyAlignment="1">
      <alignment horizontal="left" vertical="center" indent="4"/>
    </xf>
    <xf numFmtId="4" fontId="31" fillId="0" borderId="22" xfId="117" applyNumberFormat="1" applyFont="1" applyBorder="1" applyAlignment="1">
      <alignment vertical="top"/>
    </xf>
    <xf numFmtId="0" fontId="7" fillId="0" borderId="0" xfId="117" applyFont="1" applyAlignment="1">
      <alignment vertical="top"/>
    </xf>
    <xf numFmtId="0" fontId="7" fillId="0" borderId="25" xfId="117" applyFont="1" applyBorder="1" applyAlignment="1">
      <alignment horizontal="center"/>
    </xf>
    <xf numFmtId="0" fontId="41" fillId="0" borderId="0" xfId="0" applyFont="1" applyAlignment="1">
      <alignment vertical="top"/>
    </xf>
    <xf numFmtId="0" fontId="41" fillId="0" borderId="64" xfId="0" applyFont="1" applyBorder="1" applyAlignment="1">
      <alignment horizontal="center"/>
    </xf>
    <xf numFmtId="0" fontId="7" fillId="0" borderId="0" xfId="0" applyFont="1" applyAlignment="1">
      <alignment horizontal="left"/>
    </xf>
    <xf numFmtId="0" fontId="20" fillId="0" borderId="25" xfId="117" applyFont="1" applyBorder="1" applyAlignment="1">
      <alignment horizontal="center"/>
    </xf>
    <xf numFmtId="0" fontId="7" fillId="0" borderId="0" xfId="0" applyFont="1" applyAlignment="1">
      <alignment vertical="top"/>
    </xf>
    <xf numFmtId="0" fontId="7" fillId="0" borderId="0" xfId="0" applyFont="1" applyAlignment="1">
      <alignment horizontal="center"/>
    </xf>
    <xf numFmtId="0" fontId="7" fillId="0" borderId="11" xfId="0" applyFont="1" applyBorder="1"/>
    <xf numFmtId="0" fontId="7" fillId="0" borderId="11" xfId="0" applyFont="1" applyBorder="1" applyAlignment="1">
      <alignment horizontal="left"/>
    </xf>
    <xf numFmtId="0" fontId="8" fillId="0" borderId="25" xfId="117" applyFont="1" applyBorder="1" applyAlignment="1">
      <alignment horizontal="center"/>
    </xf>
    <xf numFmtId="0" fontId="7" fillId="0" borderId="64" xfId="0" applyFont="1" applyBorder="1" applyAlignment="1">
      <alignment horizontal="center"/>
    </xf>
    <xf numFmtId="0" fontId="20" fillId="0" borderId="64" xfId="0" applyFont="1" applyBorder="1" applyAlignment="1">
      <alignment horizontal="center"/>
    </xf>
    <xf numFmtId="0" fontId="7" fillId="0" borderId="16" xfId="0" applyFont="1" applyBorder="1" applyAlignment="1">
      <alignment horizontal="center"/>
    </xf>
    <xf numFmtId="0" fontId="7" fillId="0" borderId="65" xfId="0" applyFont="1" applyBorder="1"/>
    <xf numFmtId="0" fontId="7" fillId="0" borderId="65" xfId="0" applyFont="1" applyBorder="1" applyAlignment="1">
      <alignment horizontal="center"/>
    </xf>
    <xf numFmtId="0" fontId="7" fillId="0" borderId="10" xfId="0" applyFont="1" applyBorder="1"/>
    <xf numFmtId="167" fontId="8" fillId="0" borderId="65" xfId="39" applyNumberFormat="1" applyFont="1" applyFill="1" applyBorder="1" applyAlignment="1">
      <alignment horizontal="center" vertical="center"/>
    </xf>
    <xf numFmtId="167" fontId="8" fillId="0" borderId="65" xfId="39" applyNumberFormat="1" applyFont="1" applyFill="1" applyBorder="1" applyAlignment="1">
      <alignment horizontal="left" vertical="center"/>
    </xf>
    <xf numFmtId="0" fontId="8" fillId="0" borderId="65" xfId="0" applyFont="1" applyBorder="1" applyAlignment="1">
      <alignment horizontal="center" vertical="center" wrapText="1"/>
    </xf>
    <xf numFmtId="0" fontId="7" fillId="0" borderId="16" xfId="0" applyFont="1" applyBorder="1" applyAlignment="1">
      <alignment horizontal="center" vertical="top"/>
    </xf>
    <xf numFmtId="0" fontId="8" fillId="0" borderId="0" xfId="0" applyFont="1" applyAlignment="1">
      <alignment horizontal="center"/>
    </xf>
    <xf numFmtId="0" fontId="8" fillId="0" borderId="0" xfId="0" applyFont="1" applyAlignment="1">
      <alignment horizontal="left"/>
    </xf>
    <xf numFmtId="0" fontId="8" fillId="0" borderId="0" xfId="0" applyFont="1"/>
    <xf numFmtId="0" fontId="7" fillId="0" borderId="67" xfId="0" applyFont="1" applyBorder="1" applyAlignment="1">
      <alignment horizontal="center"/>
    </xf>
    <xf numFmtId="0" fontId="8" fillId="0" borderId="65" xfId="0" applyFont="1" applyBorder="1" applyAlignment="1">
      <alignment horizontal="center"/>
    </xf>
    <xf numFmtId="0" fontId="7" fillId="0" borderId="66" xfId="0" applyFont="1" applyBorder="1"/>
    <xf numFmtId="0" fontId="7" fillId="0" borderId="68" xfId="0" applyFont="1" applyBorder="1" applyAlignment="1">
      <alignment horizontal="center"/>
    </xf>
    <xf numFmtId="0" fontId="7" fillId="0" borderId="64" xfId="0" applyFont="1" applyBorder="1"/>
    <xf numFmtId="165" fontId="17" fillId="0" borderId="10" xfId="18" applyFont="1" applyFill="1" applyBorder="1" applyAlignment="1">
      <alignment vertical="center"/>
    </xf>
    <xf numFmtId="0" fontId="53" fillId="0" borderId="0" xfId="118"/>
    <xf numFmtId="0" fontId="7" fillId="0" borderId="0" xfId="118" applyFont="1" applyAlignment="1">
      <alignment horizontal="center"/>
    </xf>
    <xf numFmtId="1" fontId="7" fillId="0" borderId="0" xfId="118" applyNumberFormat="1" applyFont="1" applyAlignment="1">
      <alignment horizontal="center"/>
    </xf>
    <xf numFmtId="0" fontId="65" fillId="0" borderId="0" xfId="118" applyFont="1"/>
    <xf numFmtId="0" fontId="8" fillId="0" borderId="0" xfId="118" applyFont="1" applyAlignment="1">
      <alignment horizontal="center"/>
    </xf>
    <xf numFmtId="0" fontId="7" fillId="0" borderId="0" xfId="148" applyFont="1" applyAlignment="1">
      <alignment horizontal="center"/>
    </xf>
    <xf numFmtId="0" fontId="68" fillId="0" borderId="0" xfId="118" applyFont="1"/>
    <xf numFmtId="0" fontId="8" fillId="0" borderId="0" xfId="148" applyFont="1" applyAlignment="1">
      <alignment horizontal="center"/>
    </xf>
    <xf numFmtId="4" fontId="7" fillId="0" borderId="38" xfId="117" applyNumberFormat="1" applyFont="1" applyBorder="1"/>
    <xf numFmtId="4" fontId="31" fillId="0" borderId="39" xfId="117" applyNumberFormat="1" applyFont="1" applyBorder="1"/>
    <xf numFmtId="1" fontId="54" fillId="0" borderId="23" xfId="118" applyNumberFormat="1" applyFont="1" applyBorder="1" applyAlignment="1">
      <alignment horizontal="center"/>
    </xf>
    <xf numFmtId="0" fontId="7" fillId="0" borderId="7" xfId="118" applyFont="1" applyBorder="1" applyAlignment="1">
      <alignment horizontal="center"/>
    </xf>
    <xf numFmtId="0" fontId="7" fillId="0" borderId="7" xfId="117" applyFont="1" applyBorder="1" applyAlignment="1">
      <alignment horizontal="center"/>
    </xf>
    <xf numFmtId="0" fontId="7" fillId="0" borderId="7" xfId="117" applyFont="1" applyBorder="1" applyAlignment="1">
      <alignment horizontal="center" vertical="top"/>
    </xf>
    <xf numFmtId="165" fontId="7" fillId="0" borderId="10" xfId="121" applyBorder="1" applyAlignment="1"/>
    <xf numFmtId="175" fontId="20" fillId="0" borderId="25" xfId="119" applyNumberFormat="1" applyFont="1" applyBorder="1" applyAlignment="1"/>
    <xf numFmtId="175" fontId="7" fillId="0" borderId="25" xfId="118" applyNumberFormat="1" applyFont="1" applyBorder="1"/>
    <xf numFmtId="4" fontId="7" fillId="0" borderId="25" xfId="117" applyNumberFormat="1" applyFont="1" applyBorder="1"/>
    <xf numFmtId="4" fontId="7" fillId="0" borderId="25" xfId="117" applyNumberFormat="1" applyFont="1" applyBorder="1" applyAlignment="1">
      <alignment vertical="top"/>
    </xf>
    <xf numFmtId="0" fontId="8" fillId="0" borderId="34" xfId="0" applyFont="1" applyBorder="1" applyAlignment="1">
      <alignment horizontal="center" vertical="center" wrapText="1"/>
    </xf>
    <xf numFmtId="167" fontId="8" fillId="0" borderId="30" xfId="39" applyNumberFormat="1" applyFont="1" applyFill="1" applyBorder="1" applyAlignment="1">
      <alignment horizontal="left" vertical="center"/>
    </xf>
    <xf numFmtId="167" fontId="8" fillId="0" borderId="30" xfId="39" applyNumberFormat="1" applyFont="1" applyFill="1" applyBorder="1" applyAlignment="1">
      <alignment horizontal="center" vertical="center"/>
    </xf>
    <xf numFmtId="167" fontId="8" fillId="0" borderId="30" xfId="2" applyNumberFormat="1" applyFont="1" applyFill="1" applyBorder="1" applyAlignment="1">
      <alignment horizontal="center" vertical="center"/>
    </xf>
    <xf numFmtId="165" fontId="7" fillId="0" borderId="25" xfId="121" applyBorder="1" applyAlignment="1"/>
    <xf numFmtId="3" fontId="7" fillId="0" borderId="10" xfId="148" applyNumberFormat="1" applyFont="1" applyBorder="1" applyAlignment="1">
      <alignment horizontal="center"/>
    </xf>
    <xf numFmtId="3" fontId="7" fillId="0" borderId="25" xfId="148" applyNumberFormat="1" applyFont="1" applyBorder="1" applyAlignment="1">
      <alignment horizontal="center"/>
    </xf>
    <xf numFmtId="0" fontId="7" fillId="0" borderId="11" xfId="148" applyFont="1" applyBorder="1" applyAlignment="1">
      <alignment wrapText="1"/>
    </xf>
    <xf numFmtId="0" fontId="7" fillId="0" borderId="11" xfId="148" applyFont="1" applyBorder="1"/>
    <xf numFmtId="4" fontId="7" fillId="0" borderId="10" xfId="118" applyNumberFormat="1" applyFont="1" applyBorder="1"/>
    <xf numFmtId="4" fontId="7" fillId="0" borderId="25" xfId="118" applyNumberFormat="1" applyFont="1" applyBorder="1"/>
    <xf numFmtId="0" fontId="7" fillId="0" borderId="11" xfId="148" applyFont="1" applyBorder="1" applyAlignment="1">
      <alignment horizontal="left"/>
    </xf>
    <xf numFmtId="4" fontId="7" fillId="0" borderId="10" xfId="118" applyNumberFormat="1" applyFont="1" applyBorder="1" applyAlignment="1" applyProtection="1">
      <alignment horizontal="center"/>
      <protection locked="0"/>
    </xf>
    <xf numFmtId="0" fontId="8" fillId="0" borderId="10" xfId="148" applyFont="1" applyBorder="1" applyAlignment="1">
      <alignment horizontal="center"/>
    </xf>
    <xf numFmtId="4" fontId="8" fillId="0" borderId="10" xfId="148" applyNumberFormat="1" applyFont="1" applyBorder="1" applyAlignment="1">
      <alignment horizontal="centerContinuous"/>
    </xf>
    <xf numFmtId="4" fontId="7" fillId="0" borderId="10" xfId="148" applyNumberFormat="1" applyFont="1" applyBorder="1" applyAlignment="1">
      <alignment horizontal="right"/>
    </xf>
    <xf numFmtId="4" fontId="7" fillId="0" borderId="25" xfId="148" applyNumberFormat="1" applyFont="1" applyBorder="1"/>
    <xf numFmtId="4" fontId="7" fillId="0" borderId="10" xfId="148" applyNumberFormat="1" applyFont="1" applyBorder="1" applyAlignment="1">
      <alignment horizontal="centerContinuous"/>
    </xf>
    <xf numFmtId="3" fontId="7" fillId="0" borderId="10" xfId="148" applyNumberFormat="1" applyFont="1" applyBorder="1"/>
    <xf numFmtId="3" fontId="7" fillId="0" borderId="25" xfId="148" applyNumberFormat="1" applyFont="1" applyBorder="1"/>
    <xf numFmtId="0" fontId="7" fillId="0" borderId="10" xfId="148" applyFont="1" applyBorder="1" applyAlignment="1">
      <alignment horizontal="center"/>
    </xf>
    <xf numFmtId="165" fontId="7" fillId="0" borderId="10" xfId="120" applyNumberFormat="1" applyFont="1" applyBorder="1"/>
    <xf numFmtId="165" fontId="7" fillId="0" borderId="25" xfId="120" applyNumberFormat="1" applyFont="1" applyBorder="1"/>
    <xf numFmtId="39" fontId="7" fillId="0" borderId="10" xfId="120" applyNumberFormat="1" applyFont="1" applyBorder="1" applyAlignment="1">
      <alignment horizontal="right"/>
    </xf>
    <xf numFmtId="0" fontId="10" fillId="0" borderId="11" xfId="148" applyFont="1" applyBorder="1" applyAlignment="1">
      <alignment wrapText="1"/>
    </xf>
    <xf numFmtId="0" fontId="8" fillId="0" borderId="11" xfId="148" applyFont="1" applyBorder="1" applyAlignment="1">
      <alignment horizontal="center" wrapText="1"/>
    </xf>
    <xf numFmtId="0" fontId="7" fillId="5" borderId="72" xfId="148" applyFont="1" applyFill="1" applyBorder="1" applyAlignment="1">
      <alignment horizontal="left"/>
    </xf>
    <xf numFmtId="0" fontId="7" fillId="5" borderId="73" xfId="148" applyFont="1" applyFill="1" applyBorder="1" applyAlignment="1">
      <alignment horizontal="center"/>
    </xf>
    <xf numFmtId="4" fontId="7" fillId="5" borderId="73" xfId="148" applyNumberFormat="1" applyFont="1" applyFill="1" applyBorder="1" applyAlignment="1">
      <alignment horizontal="center"/>
    </xf>
    <xf numFmtId="0" fontId="7" fillId="5" borderId="72" xfId="148" applyFont="1" applyFill="1" applyBorder="1" applyAlignment="1">
      <alignment horizontal="centerContinuous"/>
    </xf>
    <xf numFmtId="4" fontId="7" fillId="0" borderId="22" xfId="118" applyNumberFormat="1" applyFont="1" applyBorder="1"/>
    <xf numFmtId="4" fontId="7" fillId="0" borderId="39" xfId="118" applyNumberFormat="1" applyFont="1" applyBorder="1"/>
    <xf numFmtId="4" fontId="7" fillId="0" borderId="22" xfId="148" applyNumberFormat="1" applyFont="1" applyBorder="1" applyAlignment="1">
      <alignment horizontal="center"/>
    </xf>
    <xf numFmtId="4" fontId="51" fillId="0" borderId="22" xfId="118" applyNumberFormat="1" applyFont="1" applyBorder="1"/>
    <xf numFmtId="4" fontId="7" fillId="0" borderId="22" xfId="148" applyNumberFormat="1" applyFont="1" applyBorder="1"/>
    <xf numFmtId="4" fontId="8" fillId="0" borderId="22" xfId="118" applyNumberFormat="1" applyFont="1" applyBorder="1"/>
    <xf numFmtId="4" fontId="48" fillId="0" borderId="22" xfId="117" applyNumberFormat="1" applyFont="1" applyBorder="1"/>
    <xf numFmtId="4" fontId="8" fillId="0" borderId="10" xfId="118" applyNumberFormat="1" applyFont="1" applyBorder="1"/>
    <xf numFmtId="4" fontId="8" fillId="0" borderId="25" xfId="118" applyNumberFormat="1" applyFont="1" applyBorder="1"/>
    <xf numFmtId="0" fontId="69" fillId="0" borderId="0" xfId="118" applyFont="1"/>
    <xf numFmtId="0" fontId="7" fillId="0" borderId="77" xfId="118" applyFont="1" applyBorder="1" applyAlignment="1">
      <alignment horizontal="center"/>
    </xf>
    <xf numFmtId="0" fontId="8" fillId="0" borderId="78" xfId="118" applyFont="1" applyBorder="1" applyAlignment="1">
      <alignment horizontal="center"/>
    </xf>
    <xf numFmtId="0" fontId="8" fillId="0" borderId="20" xfId="118" applyFont="1" applyBorder="1" applyAlignment="1">
      <alignment horizontal="center"/>
    </xf>
    <xf numFmtId="4" fontId="8" fillId="0" borderId="20" xfId="118" applyNumberFormat="1" applyFont="1" applyBorder="1"/>
    <xf numFmtId="4" fontId="8" fillId="0" borderId="76" xfId="118" applyNumberFormat="1" applyFont="1" applyBorder="1"/>
    <xf numFmtId="4" fontId="8" fillId="0" borderId="74" xfId="118" applyNumberFormat="1" applyFont="1" applyBorder="1"/>
    <xf numFmtId="0" fontId="8" fillId="0" borderId="77" xfId="118" applyFont="1" applyBorder="1" applyAlignment="1">
      <alignment horizontal="center"/>
    </xf>
    <xf numFmtId="4" fontId="50" fillId="0" borderId="74" xfId="118" applyNumberFormat="1" applyFont="1" applyBorder="1"/>
    <xf numFmtId="165" fontId="8" fillId="0" borderId="10" xfId="120" applyNumberFormat="1" applyFont="1" applyBorder="1"/>
    <xf numFmtId="4" fontId="8" fillId="0" borderId="22" xfId="148" applyNumberFormat="1" applyFont="1" applyBorder="1"/>
    <xf numFmtId="0" fontId="8" fillId="0" borderId="77" xfId="148" applyFont="1" applyBorder="1" applyAlignment="1">
      <alignment horizontal="center"/>
    </xf>
    <xf numFmtId="0" fontId="8" fillId="0" borderId="78" xfId="148" applyFont="1" applyBorder="1" applyAlignment="1">
      <alignment horizontal="center" wrapText="1"/>
    </xf>
    <xf numFmtId="3" fontId="8" fillId="0" borderId="20" xfId="148" applyNumberFormat="1" applyFont="1" applyBorder="1" applyAlignment="1">
      <alignment horizontal="center"/>
    </xf>
    <xf numFmtId="0" fontId="8" fillId="0" borderId="20" xfId="148" applyFont="1" applyBorder="1" applyAlignment="1">
      <alignment horizontal="center"/>
    </xf>
    <xf numFmtId="165" fontId="8" fillId="0" borderId="20" xfId="120" applyNumberFormat="1" applyFont="1" applyBorder="1"/>
    <xf numFmtId="165" fontId="8" fillId="0" borderId="76" xfId="120" applyNumberFormat="1" applyFont="1" applyBorder="1"/>
    <xf numFmtId="4" fontId="8" fillId="0" borderId="74" xfId="148" applyNumberFormat="1" applyFont="1" applyBorder="1"/>
    <xf numFmtId="167" fontId="8" fillId="3" borderId="35" xfId="2" applyNumberFormat="1" applyFont="1" applyFill="1" applyBorder="1" applyAlignment="1">
      <alignment horizontal="center"/>
    </xf>
    <xf numFmtId="167" fontId="8" fillId="3" borderId="32" xfId="2" applyNumberFormat="1" applyFont="1" applyFill="1" applyBorder="1" applyAlignment="1">
      <alignment horizontal="center"/>
    </xf>
    <xf numFmtId="167" fontId="8" fillId="3" borderId="75" xfId="2" applyNumberFormat="1" applyFont="1" applyFill="1" applyBorder="1" applyAlignment="1">
      <alignment horizontal="center"/>
    </xf>
    <xf numFmtId="167" fontId="8" fillId="3" borderId="70" xfId="2" applyNumberFormat="1" applyFont="1" applyFill="1" applyBorder="1" applyAlignment="1">
      <alignment horizontal="center"/>
    </xf>
    <xf numFmtId="167" fontId="8" fillId="3" borderId="6" xfId="2" applyNumberFormat="1" applyFont="1" applyFill="1" applyBorder="1" applyAlignment="1">
      <alignment horizontal="center"/>
    </xf>
    <xf numFmtId="167" fontId="8" fillId="3" borderId="71" xfId="2" applyNumberFormat="1" applyFont="1" applyFill="1" applyBorder="1" applyAlignment="1">
      <alignment horizontal="center"/>
    </xf>
    <xf numFmtId="167" fontId="8" fillId="3" borderId="37" xfId="2" applyNumberFormat="1" applyFont="1" applyFill="1" applyBorder="1" applyAlignment="1">
      <alignment horizontal="center"/>
    </xf>
    <xf numFmtId="167" fontId="8" fillId="3" borderId="69" xfId="2" applyNumberFormat="1" applyFont="1" applyFill="1" applyBorder="1" applyAlignment="1">
      <alignment horizontal="center"/>
    </xf>
    <xf numFmtId="167" fontId="8" fillId="3" borderId="38" xfId="2" applyNumberFormat="1" applyFont="1" applyFill="1" applyBorder="1" applyAlignment="1">
      <alignment horizontal="center"/>
    </xf>
    <xf numFmtId="165" fontId="7" fillId="0" borderId="10" xfId="121" applyBorder="1" applyAlignment="1">
      <alignment horizontal="center"/>
    </xf>
    <xf numFmtId="4" fontId="8" fillId="0" borderId="22" xfId="118" applyNumberFormat="1" applyFont="1" applyBorder="1" applyAlignment="1">
      <alignment horizontal="center"/>
    </xf>
    <xf numFmtId="4" fontId="8" fillId="0" borderId="39" xfId="118" applyNumberFormat="1" applyFont="1" applyBorder="1" applyAlignment="1">
      <alignment horizontal="center"/>
    </xf>
    <xf numFmtId="0" fontId="8" fillId="0" borderId="11" xfId="148" applyFont="1" applyBorder="1" applyAlignment="1">
      <alignment wrapText="1"/>
    </xf>
    <xf numFmtId="4" fontId="8" fillId="0" borderId="76" xfId="148" applyNumberFormat="1" applyFont="1" applyBorder="1"/>
    <xf numFmtId="0" fontId="8" fillId="0" borderId="78" xfId="118" applyFont="1" applyBorder="1" applyAlignment="1">
      <alignment horizontal="centerContinuous"/>
    </xf>
    <xf numFmtId="1" fontId="8" fillId="0" borderId="77" xfId="118" applyNumberFormat="1" applyFont="1" applyBorder="1" applyAlignment="1">
      <alignment horizontal="center"/>
    </xf>
    <xf numFmtId="0" fontId="8" fillId="0" borderId="78" xfId="118" applyFont="1" applyBorder="1"/>
    <xf numFmtId="165" fontId="8" fillId="0" borderId="20" xfId="121" applyFont="1" applyBorder="1" applyAlignment="1"/>
    <xf numFmtId="165" fontId="8" fillId="0" borderId="76" xfId="121" applyFont="1" applyBorder="1" applyAlignment="1"/>
    <xf numFmtId="0" fontId="41" fillId="0" borderId="0" xfId="0" applyFont="1"/>
    <xf numFmtId="0" fontId="7" fillId="0" borderId="16" xfId="118" applyFont="1" applyBorder="1" applyAlignment="1">
      <alignment horizontal="center"/>
    </xf>
    <xf numFmtId="0" fontId="41" fillId="0" borderId="0" xfId="118" applyFont="1" applyAlignment="1">
      <alignment horizontal="left"/>
    </xf>
    <xf numFmtId="0" fontId="7" fillId="0" borderId="0" xfId="118" applyFont="1" applyAlignment="1">
      <alignment horizontal="left"/>
    </xf>
    <xf numFmtId="182" fontId="8" fillId="3" borderId="22" xfId="2" applyNumberFormat="1" applyFont="1" applyFill="1" applyBorder="1" applyAlignment="1">
      <alignment horizontal="center"/>
    </xf>
    <xf numFmtId="182" fontId="8" fillId="3" borderId="39" xfId="2" applyNumberFormat="1" applyFont="1" applyFill="1" applyBorder="1" applyAlignment="1">
      <alignment horizontal="center"/>
    </xf>
    <xf numFmtId="182" fontId="7" fillId="3" borderId="22" xfId="2" applyNumberFormat="1" applyFont="1" applyFill="1" applyBorder="1" applyAlignment="1">
      <alignment horizontal="right"/>
    </xf>
    <xf numFmtId="182" fontId="7" fillId="3" borderId="39" xfId="2" applyNumberFormat="1" applyFont="1" applyFill="1" applyBorder="1" applyAlignment="1">
      <alignment horizontal="right"/>
    </xf>
    <xf numFmtId="182" fontId="8" fillId="3" borderId="22" xfId="2" applyNumberFormat="1" applyFont="1" applyFill="1" applyBorder="1" applyAlignment="1">
      <alignment horizontal="right"/>
    </xf>
    <xf numFmtId="182" fontId="8" fillId="3" borderId="32" xfId="2" applyNumberFormat="1" applyFont="1" applyFill="1" applyBorder="1" applyAlignment="1">
      <alignment horizontal="center"/>
    </xf>
    <xf numFmtId="182" fontId="8" fillId="3" borderId="74" xfId="2" applyNumberFormat="1" applyFont="1" applyFill="1" applyBorder="1" applyAlignment="1">
      <alignment horizontal="right"/>
    </xf>
    <xf numFmtId="182" fontId="48" fillId="3" borderId="11" xfId="2" applyNumberFormat="1" applyFont="1" applyFill="1" applyBorder="1" applyAlignment="1">
      <alignment horizontal="center"/>
    </xf>
    <xf numFmtId="182" fontId="48" fillId="3" borderId="36" xfId="2" applyNumberFormat="1" applyFont="1" applyFill="1" applyBorder="1" applyAlignment="1">
      <alignment horizontal="center"/>
    </xf>
    <xf numFmtId="182" fontId="31" fillId="3" borderId="11" xfId="2" applyNumberFormat="1" applyFont="1" applyFill="1" applyBorder="1"/>
    <xf numFmtId="182" fontId="31" fillId="3" borderId="36" xfId="2" applyNumberFormat="1" applyFont="1" applyFill="1" applyBorder="1"/>
    <xf numFmtId="182" fontId="48" fillId="3" borderId="11" xfId="2" applyNumberFormat="1" applyFont="1" applyFill="1" applyBorder="1"/>
    <xf numFmtId="182" fontId="48" fillId="3" borderId="78" xfId="2" applyNumberFormat="1" applyFont="1" applyFill="1" applyBorder="1"/>
    <xf numFmtId="182" fontId="7" fillId="3" borderId="0" xfId="2" applyNumberFormat="1" applyFont="1" applyFill="1" applyAlignment="1">
      <alignment horizontal="right"/>
    </xf>
    <xf numFmtId="182" fontId="7" fillId="3" borderId="54" xfId="2" applyNumberFormat="1" applyFont="1" applyFill="1" applyBorder="1" applyAlignment="1">
      <alignment horizontal="right"/>
    </xf>
    <xf numFmtId="182" fontId="8" fillId="3" borderId="53" xfId="2" applyNumberFormat="1" applyFont="1" applyFill="1" applyBorder="1" applyAlignment="1">
      <alignment horizontal="center"/>
    </xf>
    <xf numFmtId="182" fontId="8" fillId="3" borderId="19" xfId="2" applyNumberFormat="1" applyFont="1" applyFill="1" applyBorder="1" applyAlignment="1">
      <alignment vertical="center"/>
    </xf>
    <xf numFmtId="182" fontId="7" fillId="3" borderId="22" xfId="2" applyNumberFormat="1" applyFont="1" applyFill="1" applyBorder="1" applyAlignment="1" applyProtection="1">
      <alignment horizontal="right"/>
    </xf>
    <xf numFmtId="182" fontId="7" fillId="3" borderId="22" xfId="2" applyNumberFormat="1" applyFont="1" applyFill="1" applyBorder="1"/>
    <xf numFmtId="4" fontId="7" fillId="3" borderId="42" xfId="117" applyNumberFormat="1" applyFont="1" applyFill="1" applyBorder="1" applyAlignment="1">
      <alignment horizontal="right"/>
    </xf>
    <xf numFmtId="4" fontId="8" fillId="3" borderId="15" xfId="117" applyNumberFormat="1" applyFont="1" applyFill="1" applyBorder="1" applyAlignment="1">
      <alignment horizontal="center"/>
    </xf>
    <xf numFmtId="4" fontId="8" fillId="3" borderId="45" xfId="117" applyNumberFormat="1" applyFont="1" applyFill="1" applyBorder="1" applyAlignment="1">
      <alignment horizontal="center"/>
    </xf>
    <xf numFmtId="4" fontId="7" fillId="0" borderId="15" xfId="117" applyNumberFormat="1" applyFont="1" applyBorder="1" applyAlignment="1">
      <alignment horizontal="right"/>
    </xf>
    <xf numFmtId="4" fontId="7" fillId="0" borderId="15" xfId="117" applyNumberFormat="1" applyFont="1" applyBorder="1" applyAlignment="1">
      <alignment horizontal="right" vertical="top"/>
    </xf>
    <xf numFmtId="4" fontId="8" fillId="0" borderId="17" xfId="2" applyNumberFormat="1" applyFont="1" applyFill="1" applyBorder="1" applyAlignment="1">
      <alignment horizontal="center" vertical="center"/>
    </xf>
    <xf numFmtId="4" fontId="7" fillId="0" borderId="48" xfId="117" applyNumberFormat="1" applyFont="1" applyBorder="1" applyAlignment="1">
      <alignment horizontal="right"/>
    </xf>
    <xf numFmtId="4" fontId="8" fillId="0" borderId="15" xfId="117" applyNumberFormat="1" applyFont="1" applyBorder="1" applyAlignment="1">
      <alignment horizontal="center"/>
    </xf>
    <xf numFmtId="4" fontId="8" fillId="0" borderId="45" xfId="117" applyNumberFormat="1" applyFont="1" applyBorder="1" applyAlignment="1">
      <alignment horizontal="center"/>
    </xf>
    <xf numFmtId="4" fontId="8" fillId="0" borderId="15" xfId="117" applyNumberFormat="1" applyFont="1" applyBorder="1" applyAlignment="1">
      <alignment horizontal="right"/>
    </xf>
    <xf numFmtId="4" fontId="7" fillId="0" borderId="15" xfId="123" applyNumberFormat="1" applyFont="1" applyFill="1" applyBorder="1" applyAlignment="1" applyProtection="1">
      <alignment horizontal="right"/>
    </xf>
    <xf numFmtId="4" fontId="7" fillId="0" borderId="25" xfId="123" applyNumberFormat="1" applyFont="1" applyFill="1" applyBorder="1" applyAlignment="1" applyProtection="1">
      <alignment horizontal="right"/>
    </xf>
    <xf numFmtId="4" fontId="7" fillId="0" borderId="15" xfId="117" applyNumberFormat="1" applyFont="1" applyBorder="1"/>
    <xf numFmtId="4" fontId="7" fillId="0" borderId="25" xfId="117" applyNumberFormat="1" applyFont="1" applyBorder="1" applyAlignment="1">
      <alignment horizontal="right"/>
    </xf>
    <xf numFmtId="4" fontId="7" fillId="0" borderId="15" xfId="123" applyNumberFormat="1" applyFont="1" applyBorder="1" applyAlignment="1">
      <alignment horizontal="right"/>
    </xf>
    <xf numFmtId="4" fontId="7" fillId="0" borderId="15" xfId="2" applyNumberFormat="1" applyFont="1" applyFill="1" applyBorder="1" applyAlignment="1" applyProtection="1">
      <alignment horizontal="right"/>
    </xf>
    <xf numFmtId="4" fontId="8" fillId="0" borderId="25" xfId="117" applyNumberFormat="1" applyFont="1" applyBorder="1" applyAlignment="1">
      <alignment horizontal="center"/>
    </xf>
    <xf numFmtId="4" fontId="7" fillId="0" borderId="48" xfId="117" applyNumberFormat="1" applyFont="1" applyBorder="1" applyAlignment="1">
      <alignment horizontal="center"/>
    </xf>
    <xf numFmtId="4" fontId="7" fillId="0" borderId="15" xfId="117" applyNumberFormat="1" applyFont="1" applyBorder="1" applyAlignment="1">
      <alignment horizontal="center"/>
    </xf>
    <xf numFmtId="4" fontId="8" fillId="0" borderId="0" xfId="2" applyNumberFormat="1" applyFont="1" applyFill="1" applyBorder="1" applyAlignment="1">
      <alignment horizontal="center" vertical="center"/>
    </xf>
    <xf numFmtId="4" fontId="7" fillId="0" borderId="51" xfId="117" applyNumberFormat="1" applyFont="1" applyBorder="1" applyAlignment="1">
      <alignment horizontal="right"/>
    </xf>
    <xf numFmtId="4" fontId="7" fillId="0" borderId="0" xfId="117" applyNumberFormat="1" applyFont="1" applyAlignment="1">
      <alignment horizontal="right"/>
    </xf>
    <xf numFmtId="4" fontId="31" fillId="3" borderId="52" xfId="2" applyNumberFormat="1" applyFont="1" applyFill="1" applyBorder="1" applyAlignment="1">
      <alignment horizontal="right"/>
    </xf>
    <xf numFmtId="4" fontId="48" fillId="3" borderId="22" xfId="2" applyNumberFormat="1" applyFont="1" applyFill="1" applyBorder="1" applyAlignment="1">
      <alignment horizontal="center"/>
    </xf>
    <xf numFmtId="4" fontId="48" fillId="3" borderId="53" xfId="2" applyNumberFormat="1" applyFont="1" applyFill="1" applyBorder="1" applyAlignment="1">
      <alignment horizontal="center"/>
    </xf>
    <xf numFmtId="4" fontId="31" fillId="3" borderId="22" xfId="2" applyNumberFormat="1" applyFont="1" applyFill="1" applyBorder="1" applyAlignment="1">
      <alignment horizontal="right"/>
    </xf>
    <xf numFmtId="4" fontId="31" fillId="3" borderId="22" xfId="2" applyNumberFormat="1" applyFont="1" applyFill="1" applyBorder="1" applyAlignment="1">
      <alignment horizontal="right" vertical="top"/>
    </xf>
    <xf numFmtId="4" fontId="48" fillId="3" borderId="19" xfId="2" applyNumberFormat="1" applyFont="1" applyFill="1" applyBorder="1" applyAlignment="1">
      <alignment vertical="center"/>
    </xf>
    <xf numFmtId="4" fontId="31" fillId="3" borderId="54" xfId="2" applyNumberFormat="1" applyFont="1" applyFill="1" applyBorder="1" applyAlignment="1">
      <alignment horizontal="right"/>
    </xf>
    <xf numFmtId="4" fontId="48" fillId="3" borderId="22" xfId="2" applyNumberFormat="1" applyFont="1" applyFill="1" applyBorder="1" applyAlignment="1">
      <alignment horizontal="right"/>
    </xf>
    <xf numFmtId="4" fontId="31" fillId="3" borderId="22" xfId="2" applyNumberFormat="1" applyFont="1" applyFill="1" applyBorder="1" applyAlignment="1" applyProtection="1">
      <alignment horizontal="right"/>
    </xf>
    <xf numFmtId="4" fontId="31" fillId="3" borderId="22" xfId="2" applyNumberFormat="1" applyFont="1" applyFill="1" applyBorder="1"/>
    <xf numFmtId="4" fontId="31" fillId="3" borderId="55" xfId="2" applyNumberFormat="1" applyFont="1" applyFill="1" applyBorder="1" applyAlignment="1">
      <alignment horizontal="right"/>
    </xf>
    <xf numFmtId="4" fontId="48" fillId="3" borderId="22" xfId="2" applyNumberFormat="1" applyFont="1" applyFill="1" applyBorder="1" applyAlignment="1">
      <alignment vertical="center"/>
    </xf>
    <xf numFmtId="4" fontId="31" fillId="3" borderId="33" xfId="2" applyNumberFormat="1" applyFont="1" applyFill="1" applyBorder="1" applyAlignment="1">
      <alignment horizontal="right"/>
    </xf>
    <xf numFmtId="4" fontId="7" fillId="3" borderId="33" xfId="2" applyNumberFormat="1" applyFont="1" applyFill="1" applyBorder="1" applyAlignment="1">
      <alignment horizontal="right"/>
    </xf>
    <xf numFmtId="4" fontId="31" fillId="3" borderId="56" xfId="2" applyNumberFormat="1" applyFont="1" applyFill="1" applyBorder="1" applyAlignment="1">
      <alignment horizontal="right"/>
    </xf>
    <xf numFmtId="4" fontId="31" fillId="3" borderId="0" xfId="2" applyNumberFormat="1" applyFont="1" applyFill="1" applyAlignment="1">
      <alignment horizontal="right"/>
    </xf>
    <xf numFmtId="182" fontId="7" fillId="3" borderId="52" xfId="2" applyNumberFormat="1" applyFont="1" applyFill="1" applyBorder="1" applyAlignment="1">
      <alignment horizontal="right"/>
    </xf>
    <xf numFmtId="182" fontId="7" fillId="3" borderId="22" xfId="2" applyNumberFormat="1" applyFont="1" applyFill="1" applyBorder="1" applyAlignment="1">
      <alignment horizontal="right" vertical="top"/>
    </xf>
    <xf numFmtId="182" fontId="7" fillId="3" borderId="55" xfId="2" applyNumberFormat="1" applyFont="1" applyFill="1" applyBorder="1" applyAlignment="1">
      <alignment horizontal="right"/>
    </xf>
    <xf numFmtId="182" fontId="8" fillId="3" borderId="22" xfId="2" applyNumberFormat="1" applyFont="1" applyFill="1" applyBorder="1" applyAlignment="1">
      <alignment vertical="center"/>
    </xf>
    <xf numFmtId="182" fontId="7" fillId="3" borderId="33" xfId="2" applyNumberFormat="1" applyFont="1" applyFill="1" applyBorder="1" applyAlignment="1">
      <alignment horizontal="right"/>
    </xf>
    <xf numFmtId="182" fontId="7" fillId="3" borderId="56" xfId="2" applyNumberFormat="1" applyFont="1" applyFill="1" applyBorder="1" applyAlignment="1">
      <alignment horizontal="right"/>
    </xf>
    <xf numFmtId="0" fontId="7" fillId="0" borderId="25" xfId="117" applyFont="1" applyBorder="1"/>
    <xf numFmtId="4" fontId="7" fillId="0" borderId="25" xfId="117" applyNumberFormat="1" applyFont="1" applyBorder="1" applyAlignment="1">
      <alignment horizontal="center"/>
    </xf>
    <xf numFmtId="4" fontId="31" fillId="0" borderId="22" xfId="2" applyNumberFormat="1" applyFont="1" applyBorder="1" applyAlignment="1">
      <alignment horizontal="right"/>
    </xf>
    <xf numFmtId="4" fontId="31" fillId="0" borderId="22" xfId="2" applyNumberFormat="1" applyFont="1" applyBorder="1" applyAlignment="1">
      <alignment horizontal="right" vertical="top"/>
    </xf>
    <xf numFmtId="4" fontId="31" fillId="0" borderId="22" xfId="2" applyNumberFormat="1" applyFont="1" applyBorder="1"/>
    <xf numFmtId="4" fontId="31" fillId="0" borderId="54" xfId="2" applyNumberFormat="1" applyFont="1" applyBorder="1" applyAlignment="1">
      <alignment horizontal="right"/>
    </xf>
    <xf numFmtId="4" fontId="48" fillId="0" borderId="22" xfId="2" applyNumberFormat="1" applyFont="1" applyBorder="1" applyAlignment="1">
      <alignment horizontal="center"/>
    </xf>
    <xf numFmtId="4" fontId="48" fillId="0" borderId="53" xfId="2" applyNumberFormat="1" applyFont="1" applyBorder="1" applyAlignment="1">
      <alignment horizontal="center"/>
    </xf>
    <xf numFmtId="4" fontId="48" fillId="0" borderId="22" xfId="2" applyNumberFormat="1" applyFont="1" applyBorder="1" applyAlignment="1">
      <alignment horizontal="right"/>
    </xf>
    <xf numFmtId="4" fontId="31" fillId="0" borderId="22" xfId="2" applyNumberFormat="1" applyFont="1" applyFill="1" applyBorder="1" applyAlignment="1" applyProtection="1">
      <alignment horizontal="right"/>
    </xf>
    <xf numFmtId="4" fontId="60" fillId="0" borderId="22" xfId="2" applyNumberFormat="1" applyFont="1" applyBorder="1"/>
    <xf numFmtId="4" fontId="31" fillId="0" borderId="55" xfId="2" applyNumberFormat="1" applyFont="1" applyBorder="1" applyAlignment="1">
      <alignment horizontal="right"/>
    </xf>
    <xf numFmtId="4" fontId="31" fillId="0" borderId="55" xfId="2" applyNumberFormat="1" applyFont="1" applyBorder="1" applyAlignment="1">
      <alignment horizontal="center"/>
    </xf>
    <xf numFmtId="4" fontId="31" fillId="0" borderId="22" xfId="2" applyNumberFormat="1" applyFont="1" applyBorder="1" applyAlignment="1">
      <alignment horizontal="center"/>
    </xf>
    <xf numFmtId="4" fontId="31" fillId="0" borderId="22" xfId="2" applyNumberFormat="1" applyFont="1" applyFill="1" applyBorder="1" applyAlignment="1" applyProtection="1">
      <alignment horizontal="center"/>
    </xf>
    <xf numFmtId="4" fontId="31" fillId="0" borderId="56" xfId="2" applyNumberFormat="1" applyFont="1" applyBorder="1" applyAlignment="1">
      <alignment horizontal="right"/>
    </xf>
    <xf numFmtId="4" fontId="31" fillId="0" borderId="0" xfId="2" applyNumberFormat="1" applyFont="1" applyAlignment="1">
      <alignment horizontal="right"/>
    </xf>
    <xf numFmtId="0" fontId="20" fillId="0" borderId="25" xfId="117" applyFont="1" applyBorder="1"/>
    <xf numFmtId="0" fontId="71" fillId="0" borderId="82" xfId="0" applyFont="1" applyBorder="1" applyAlignment="1">
      <alignment horizontal="center" wrapText="1"/>
    </xf>
    <xf numFmtId="0" fontId="71" fillId="0" borderId="0" xfId="0" applyFont="1" applyAlignment="1">
      <alignment horizontal="center" wrapText="1"/>
    </xf>
    <xf numFmtId="0" fontId="71" fillId="0" borderId="83" xfId="0" applyFont="1" applyBorder="1" applyAlignment="1">
      <alignment horizontal="center" wrapText="1"/>
    </xf>
    <xf numFmtId="0" fontId="71" fillId="0" borderId="82" xfId="0" applyFont="1" applyBorder="1" applyAlignment="1">
      <alignment vertical="center"/>
    </xf>
    <xf numFmtId="0" fontId="71" fillId="0" borderId="0" xfId="0" applyFont="1" applyAlignment="1">
      <alignment vertical="center"/>
    </xf>
    <xf numFmtId="0" fontId="71" fillId="0" borderId="0" xfId="0" applyFont="1" applyAlignment="1">
      <alignment horizontal="center" vertical="center"/>
    </xf>
    <xf numFmtId="0" fontId="71" fillId="0" borderId="83" xfId="0" applyFont="1" applyBorder="1" applyAlignment="1">
      <alignment vertical="center"/>
    </xf>
    <xf numFmtId="0" fontId="71" fillId="0" borderId="0" xfId="0" applyFont="1"/>
    <xf numFmtId="0" fontId="70" fillId="8" borderId="79" xfId="0" applyFont="1" applyFill="1" applyBorder="1" applyAlignment="1">
      <alignment horizontal="center" vertical="center"/>
    </xf>
    <xf numFmtId="0" fontId="70" fillId="8" borderId="80" xfId="0" applyFont="1" applyFill="1" applyBorder="1" applyAlignment="1">
      <alignment horizontal="center" vertical="center"/>
    </xf>
    <xf numFmtId="0" fontId="70" fillId="8" borderId="81" xfId="0" applyFont="1" applyFill="1" applyBorder="1" applyAlignment="1">
      <alignment horizontal="center" vertical="center"/>
    </xf>
    <xf numFmtId="0" fontId="70" fillId="8" borderId="82" xfId="0" applyFont="1" applyFill="1" applyBorder="1" applyAlignment="1">
      <alignment horizontal="center" vertical="center"/>
    </xf>
    <xf numFmtId="0" fontId="70" fillId="8" borderId="0" xfId="0" applyFont="1" applyFill="1" applyAlignment="1">
      <alignment horizontal="center" vertical="center"/>
    </xf>
    <xf numFmtId="0" fontId="70" fillId="8" borderId="83" xfId="0" applyFont="1" applyFill="1" applyBorder="1" applyAlignment="1">
      <alignment horizontal="center" vertical="center"/>
    </xf>
    <xf numFmtId="0" fontId="71" fillId="0" borderId="82" xfId="0" applyFont="1" applyBorder="1" applyAlignment="1">
      <alignment horizontal="center"/>
    </xf>
    <xf numFmtId="0" fontId="71" fillId="0" borderId="0" xfId="0" applyFont="1" applyAlignment="1">
      <alignment horizontal="center"/>
    </xf>
    <xf numFmtId="0" fontId="71" fillId="0" borderId="83" xfId="0" applyFont="1" applyBorder="1" applyAlignment="1">
      <alignment horizontal="center"/>
    </xf>
    <xf numFmtId="0" fontId="72" fillId="0" borderId="82" xfId="0" applyFont="1" applyBorder="1" applyAlignment="1">
      <alignment horizontal="center" wrapText="1"/>
    </xf>
    <xf numFmtId="0" fontId="72" fillId="0" borderId="0" xfId="0" applyFont="1" applyAlignment="1">
      <alignment horizontal="center" wrapText="1"/>
    </xf>
    <xf numFmtId="0" fontId="72" fillId="0" borderId="83" xfId="0" applyFont="1" applyBorder="1" applyAlignment="1">
      <alignment horizontal="center" wrapText="1"/>
    </xf>
    <xf numFmtId="0" fontId="71" fillId="0" borderId="82" xfId="0" applyFont="1" applyBorder="1" applyAlignment="1">
      <alignment horizontal="center" wrapText="1"/>
    </xf>
    <xf numFmtId="0" fontId="71" fillId="0" borderId="0" xfId="0" applyFont="1" applyAlignment="1">
      <alignment horizontal="center" wrapText="1"/>
    </xf>
    <xf numFmtId="0" fontId="71" fillId="0" borderId="83" xfId="0" applyFont="1" applyBorder="1" applyAlignment="1">
      <alignment horizontal="center" wrapText="1"/>
    </xf>
    <xf numFmtId="0" fontId="70" fillId="0" borderId="82" xfId="0" applyFont="1" applyBorder="1" applyAlignment="1">
      <alignment horizontal="center" vertical="center" wrapText="1"/>
    </xf>
    <xf numFmtId="0" fontId="70" fillId="0" borderId="0" xfId="0" applyFont="1" applyAlignment="1">
      <alignment horizontal="center" vertical="center" wrapText="1"/>
    </xf>
    <xf numFmtId="0" fontId="70" fillId="0" borderId="83" xfId="0" applyFont="1" applyBorder="1" applyAlignment="1">
      <alignment horizontal="center" vertical="center" wrapText="1"/>
    </xf>
    <xf numFmtId="0" fontId="71" fillId="0" borderId="84" xfId="0" applyFont="1" applyBorder="1" applyAlignment="1">
      <alignment horizontal="center" wrapText="1"/>
    </xf>
    <xf numFmtId="0" fontId="71" fillId="0" borderId="85" xfId="0" applyFont="1" applyBorder="1" applyAlignment="1">
      <alignment horizontal="center" wrapText="1"/>
    </xf>
    <xf numFmtId="0" fontId="71" fillId="0" borderId="86" xfId="0" applyFont="1" applyBorder="1" applyAlignment="1">
      <alignment horizontal="center" wrapText="1"/>
    </xf>
    <xf numFmtId="0" fontId="72" fillId="7" borderId="82" xfId="0" applyFont="1" applyFill="1" applyBorder="1" applyAlignment="1">
      <alignment horizontal="center"/>
    </xf>
    <xf numFmtId="0" fontId="72" fillId="7" borderId="0" xfId="0" applyFont="1" applyFill="1" applyAlignment="1">
      <alignment horizontal="center"/>
    </xf>
    <xf numFmtId="0" fontId="72" fillId="7" borderId="83" xfId="0" applyFont="1" applyFill="1" applyBorder="1" applyAlignment="1">
      <alignment horizontal="center"/>
    </xf>
    <xf numFmtId="0" fontId="73" fillId="0" borderId="82" xfId="0" applyFont="1" applyBorder="1" applyAlignment="1">
      <alignment horizontal="center" vertical="center"/>
    </xf>
    <xf numFmtId="0" fontId="73" fillId="0" borderId="0" xfId="0" applyFont="1" applyAlignment="1">
      <alignment horizontal="center" vertical="center"/>
    </xf>
    <xf numFmtId="0" fontId="73" fillId="0" borderId="83" xfId="0" applyFont="1" applyBorder="1" applyAlignment="1">
      <alignment horizontal="center" vertical="center"/>
    </xf>
    <xf numFmtId="0" fontId="72" fillId="6" borderId="82" xfId="0" applyFont="1" applyFill="1" applyBorder="1" applyAlignment="1">
      <alignment horizontal="center" vertical="center"/>
    </xf>
    <xf numFmtId="0" fontId="72" fillId="6" borderId="0" xfId="0" applyFont="1" applyFill="1" applyAlignment="1">
      <alignment horizontal="center" vertical="center"/>
    </xf>
    <xf numFmtId="0" fontId="72" fillId="6" borderId="83" xfId="0" applyFont="1" applyFill="1" applyBorder="1" applyAlignment="1">
      <alignment horizontal="center" vertical="center"/>
    </xf>
    <xf numFmtId="17" fontId="72" fillId="0" borderId="82" xfId="0" applyNumberFormat="1" applyFont="1" applyBorder="1" applyAlignment="1">
      <alignment horizontal="center" vertical="center" wrapText="1"/>
    </xf>
    <xf numFmtId="17" fontId="72" fillId="0" borderId="0" xfId="0" applyNumberFormat="1" applyFont="1" applyAlignment="1">
      <alignment horizontal="center" vertical="center" wrapText="1"/>
    </xf>
    <xf numFmtId="17" fontId="72" fillId="0" borderId="83" xfId="0" applyNumberFormat="1" applyFont="1" applyBorder="1" applyAlignment="1">
      <alignment horizontal="center" vertical="center" wrapText="1"/>
    </xf>
    <xf numFmtId="0" fontId="62" fillId="0" borderId="0" xfId="0" applyFont="1" applyAlignment="1">
      <alignment horizontal="left" vertical="top" wrapText="1"/>
    </xf>
    <xf numFmtId="0" fontId="62" fillId="0" borderId="0" xfId="0" applyFont="1" applyAlignment="1">
      <alignment horizontal="left" vertical="top"/>
    </xf>
    <xf numFmtId="0" fontId="62" fillId="0" borderId="0" xfId="0" applyFont="1" applyAlignment="1">
      <alignment horizontal="left" vertical="center" wrapText="1"/>
    </xf>
    <xf numFmtId="0" fontId="64" fillId="0" borderId="0" xfId="0" applyFont="1" applyAlignment="1">
      <alignment horizontal="left" vertical="top" wrapText="1"/>
    </xf>
    <xf numFmtId="0" fontId="7" fillId="0" borderId="11" xfId="117" applyFont="1" applyBorder="1" applyAlignment="1">
      <alignment horizontal="left" vertical="top" wrapText="1"/>
    </xf>
    <xf numFmtId="0" fontId="5" fillId="4" borderId="7"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4" xfId="0" applyFont="1" applyFill="1" applyBorder="1" applyAlignment="1">
      <alignment horizontal="center" vertical="center" wrapText="1"/>
    </xf>
  </cellXfs>
  <cellStyles count="150">
    <cellStyle name="args.style" xfId="1" xr:uid="{00000000-0005-0000-0000-000000000000}"/>
    <cellStyle name="CG Times [WN]" xfId="124" xr:uid="{00000000-0005-0000-0000-000001000000}"/>
    <cellStyle name="Comma" xfId="2" builtinId="3"/>
    <cellStyle name="Comma  - Style1" xfId="3" xr:uid="{00000000-0005-0000-0000-000003000000}"/>
    <cellStyle name="Comma  - Style1 2" xfId="54" xr:uid="{00000000-0005-0000-0000-000004000000}"/>
    <cellStyle name="Comma  - Style2" xfId="4" xr:uid="{00000000-0005-0000-0000-000005000000}"/>
    <cellStyle name="Comma  - Style2 2" xfId="55" xr:uid="{00000000-0005-0000-0000-000006000000}"/>
    <cellStyle name="Comma  - Style3" xfId="5" xr:uid="{00000000-0005-0000-0000-000007000000}"/>
    <cellStyle name="Comma  - Style3 2" xfId="56" xr:uid="{00000000-0005-0000-0000-000008000000}"/>
    <cellStyle name="Comma  - Style4" xfId="6" xr:uid="{00000000-0005-0000-0000-000009000000}"/>
    <cellStyle name="Comma  - Style4 2" xfId="57" xr:uid="{00000000-0005-0000-0000-00000A000000}"/>
    <cellStyle name="Comma  - Style5" xfId="7" xr:uid="{00000000-0005-0000-0000-00000B000000}"/>
    <cellStyle name="Comma  - Style5 2" xfId="58" xr:uid="{00000000-0005-0000-0000-00000C000000}"/>
    <cellStyle name="Comma  - Style6" xfId="8" xr:uid="{00000000-0005-0000-0000-00000D000000}"/>
    <cellStyle name="Comma  - Style6 2" xfId="59" xr:uid="{00000000-0005-0000-0000-00000E000000}"/>
    <cellStyle name="Comma  - Style7" xfId="9" xr:uid="{00000000-0005-0000-0000-00000F000000}"/>
    <cellStyle name="Comma  - Style7 2" xfId="60" xr:uid="{00000000-0005-0000-0000-000010000000}"/>
    <cellStyle name="Comma  - Style8" xfId="10" xr:uid="{00000000-0005-0000-0000-000011000000}"/>
    <cellStyle name="Comma  - Style8 2" xfId="61" xr:uid="{00000000-0005-0000-0000-000012000000}"/>
    <cellStyle name="Comma 10" xfId="123" xr:uid="{00000000-0005-0000-0000-000013000000}"/>
    <cellStyle name="Comma 10 2" xfId="143" xr:uid="{00000000-0005-0000-0000-000014000000}"/>
    <cellStyle name="Comma 10 3" xfId="52" xr:uid="{00000000-0005-0000-0000-000015000000}"/>
    <cellStyle name="Comma 11" xfId="125" xr:uid="{00000000-0005-0000-0000-000016000000}"/>
    <cellStyle name="Comma 12" xfId="126" xr:uid="{00000000-0005-0000-0000-000017000000}"/>
    <cellStyle name="Comma 13" xfId="138" xr:uid="{00000000-0005-0000-0000-000018000000}"/>
    <cellStyle name="Comma 14" xfId="140" xr:uid="{00000000-0005-0000-0000-000019000000}"/>
    <cellStyle name="Comma 15" xfId="146" xr:uid="{00000000-0005-0000-0000-00001A000000}"/>
    <cellStyle name="Comma 16" xfId="147" xr:uid="{00000000-0005-0000-0000-00001B000000}"/>
    <cellStyle name="Comma 17" xfId="116" xr:uid="{00000000-0005-0000-0000-00001C000000}"/>
    <cellStyle name="Comma 2" xfId="11" xr:uid="{00000000-0005-0000-0000-00001D000000}"/>
    <cellStyle name="Comma 2 2" xfId="12" xr:uid="{00000000-0005-0000-0000-00001E000000}"/>
    <cellStyle name="Comma 2 2 2" xfId="40" xr:uid="{00000000-0005-0000-0000-00001F000000}"/>
    <cellStyle name="Comma 2 3" xfId="13" xr:uid="{00000000-0005-0000-0000-000020000000}"/>
    <cellStyle name="Comma 2 3 2" xfId="127" xr:uid="{00000000-0005-0000-0000-000021000000}"/>
    <cellStyle name="Comma 2 4" xfId="120" xr:uid="{00000000-0005-0000-0000-000022000000}"/>
    <cellStyle name="Comma 2 4 2" xfId="144" xr:uid="{00000000-0005-0000-0000-000023000000}"/>
    <cellStyle name="Comma 2 5" xfId="145" xr:uid="{00000000-0005-0000-0000-000024000000}"/>
    <cellStyle name="Comma 3" xfId="14" xr:uid="{00000000-0005-0000-0000-000025000000}"/>
    <cellStyle name="Comma 3 2" xfId="41" xr:uid="{00000000-0005-0000-0000-000026000000}"/>
    <cellStyle name="Comma 3 2 2" xfId="141" xr:uid="{00000000-0005-0000-0000-000027000000}"/>
    <cellStyle name="Comma 3 3" xfId="119" xr:uid="{00000000-0005-0000-0000-000028000000}"/>
    <cellStyle name="Comma 3 4" xfId="121" xr:uid="{00000000-0005-0000-0000-000029000000}"/>
    <cellStyle name="Comma 3 5" xfId="137" xr:uid="{00000000-0005-0000-0000-00002A000000}"/>
    <cellStyle name="Comma 3 6" xfId="139" xr:uid="{00000000-0005-0000-0000-00002B000000}"/>
    <cellStyle name="Comma 3 7" xfId="142" xr:uid="{00000000-0005-0000-0000-00002C000000}"/>
    <cellStyle name="Comma 4" xfId="15" xr:uid="{00000000-0005-0000-0000-00002D000000}"/>
    <cellStyle name="Comma 4 2" xfId="128" xr:uid="{00000000-0005-0000-0000-00002E000000}"/>
    <cellStyle name="Comma 5" xfId="16" xr:uid="{00000000-0005-0000-0000-00002F000000}"/>
    <cellStyle name="Comma 5 2" xfId="70" xr:uid="{00000000-0005-0000-0000-000030000000}"/>
    <cellStyle name="Comma 5 4" xfId="71" xr:uid="{00000000-0005-0000-0000-000031000000}"/>
    <cellStyle name="Comma 6" xfId="17" xr:uid="{00000000-0005-0000-0000-000032000000}"/>
    <cellStyle name="Comma 6 10" xfId="72" xr:uid="{00000000-0005-0000-0000-000033000000}"/>
    <cellStyle name="Comma 6 11" xfId="73" xr:uid="{00000000-0005-0000-0000-000034000000}"/>
    <cellStyle name="Comma 6 12" xfId="74" xr:uid="{00000000-0005-0000-0000-000035000000}"/>
    <cellStyle name="Comma 6 13" xfId="75" xr:uid="{00000000-0005-0000-0000-000036000000}"/>
    <cellStyle name="Comma 6 14" xfId="76" xr:uid="{00000000-0005-0000-0000-000037000000}"/>
    <cellStyle name="Comma 6 2" xfId="62" xr:uid="{00000000-0005-0000-0000-000038000000}"/>
    <cellStyle name="Comma 6 2 2" xfId="63" xr:uid="{00000000-0005-0000-0000-000039000000}"/>
    <cellStyle name="Comma 6 3" xfId="48" xr:uid="{00000000-0005-0000-0000-00003A000000}"/>
    <cellStyle name="Comma 6 4" xfId="77" xr:uid="{00000000-0005-0000-0000-00003B000000}"/>
    <cellStyle name="Comma 6 5" xfId="78" xr:uid="{00000000-0005-0000-0000-00003C000000}"/>
    <cellStyle name="Comma 6 6" xfId="79" xr:uid="{00000000-0005-0000-0000-00003D000000}"/>
    <cellStyle name="Comma 6 7" xfId="80" xr:uid="{00000000-0005-0000-0000-00003E000000}"/>
    <cellStyle name="Comma 6 8" xfId="81" xr:uid="{00000000-0005-0000-0000-00003F000000}"/>
    <cellStyle name="Comma 6 9" xfId="82" xr:uid="{00000000-0005-0000-0000-000040000000}"/>
    <cellStyle name="Comma 69" xfId="49" xr:uid="{00000000-0005-0000-0000-000041000000}"/>
    <cellStyle name="Comma 7" xfId="39" xr:uid="{00000000-0005-0000-0000-000042000000}"/>
    <cellStyle name="Comma 7 2" xfId="83" xr:uid="{00000000-0005-0000-0000-000043000000}"/>
    <cellStyle name="Comma 7 2 2" xfId="84" xr:uid="{00000000-0005-0000-0000-000044000000}"/>
    <cellStyle name="Comma 7 3" xfId="50" xr:uid="{00000000-0005-0000-0000-000045000000}"/>
    <cellStyle name="Comma 8" xfId="64" xr:uid="{00000000-0005-0000-0000-000046000000}"/>
    <cellStyle name="Comma 9" xfId="65" xr:uid="{00000000-0005-0000-0000-000047000000}"/>
    <cellStyle name="Comma 9 2" xfId="149" xr:uid="{64F7E787-1F26-457C-BE9C-067B05A5D2B2}"/>
    <cellStyle name="Comma_FAIR SHORE bill fliers latest" xfId="18" xr:uid="{00000000-0005-0000-0000-000048000000}"/>
    <cellStyle name="Comma0" xfId="19" xr:uid="{00000000-0005-0000-0000-000049000000}"/>
    <cellStyle name="Currency 2" xfId="85" xr:uid="{00000000-0005-0000-0000-00004A000000}"/>
    <cellStyle name="Currency0" xfId="20" xr:uid="{00000000-0005-0000-0000-00004B000000}"/>
    <cellStyle name="Date" xfId="21" xr:uid="{00000000-0005-0000-0000-00004C000000}"/>
    <cellStyle name="Fixed" xfId="22" xr:uid="{00000000-0005-0000-0000-00004D000000}"/>
    <cellStyle name="Header1" xfId="23" xr:uid="{00000000-0005-0000-0000-00004E000000}"/>
    <cellStyle name="Header2" xfId="24" xr:uid="{00000000-0005-0000-0000-00004F000000}"/>
    <cellStyle name="Hyperlink 2" xfId="122" xr:uid="{00000000-0005-0000-0000-000050000000}"/>
    <cellStyle name="Ian" xfId="25" xr:uid="{00000000-0005-0000-0000-000051000000}"/>
    <cellStyle name="Input Cells" xfId="26" xr:uid="{00000000-0005-0000-0000-000052000000}"/>
    <cellStyle name="Milliers [0]_ALGECHAP" xfId="129" xr:uid="{00000000-0005-0000-0000-000053000000}"/>
    <cellStyle name="Milliers_ALGECHAP" xfId="130" xr:uid="{00000000-0005-0000-0000-000054000000}"/>
    <cellStyle name="Monétaire [0]_ALGECHAP" xfId="131" xr:uid="{00000000-0005-0000-0000-000055000000}"/>
    <cellStyle name="Monétaire_ALGECHAP" xfId="132" xr:uid="{00000000-0005-0000-0000-000056000000}"/>
    <cellStyle name="Non défini" xfId="133" xr:uid="{00000000-0005-0000-0000-000057000000}"/>
    <cellStyle name="Normal" xfId="0" builtinId="0"/>
    <cellStyle name="Normal - Style1" xfId="27" xr:uid="{00000000-0005-0000-0000-000059000000}"/>
    <cellStyle name="Normal 10" xfId="117" xr:uid="{00000000-0005-0000-0000-00005A000000}"/>
    <cellStyle name="Normal 10 6 2" xfId="66" xr:uid="{00000000-0005-0000-0000-00005B000000}"/>
    <cellStyle name="Normal 10_Douala MAll - OOM Viability (2011-05-19)3" xfId="67" xr:uid="{00000000-0005-0000-0000-00005C000000}"/>
    <cellStyle name="Normal 11" xfId="148" xr:uid="{E1287CE7-8ACF-485D-85E9-1B498784F56F}"/>
    <cellStyle name="Normal 11 2" xfId="51" xr:uid="{00000000-0005-0000-0000-00005E000000}"/>
    <cellStyle name="Normal 12" xfId="134" xr:uid="{00000000-0005-0000-0000-00005F000000}"/>
    <cellStyle name="Normal 12 2" xfId="135" xr:uid="{00000000-0005-0000-0000-000060000000}"/>
    <cellStyle name="Normal 2" xfId="28" xr:uid="{00000000-0005-0000-0000-000061000000}"/>
    <cellStyle name="Normal 2 2" xfId="29" xr:uid="{00000000-0005-0000-0000-000062000000}"/>
    <cellStyle name="Normal 2 3" xfId="118" xr:uid="{00000000-0005-0000-0000-000063000000}"/>
    <cellStyle name="Normal 29" xfId="86" xr:uid="{00000000-0005-0000-0000-000064000000}"/>
    <cellStyle name="Normal 29 3" xfId="87" xr:uid="{00000000-0005-0000-0000-000065000000}"/>
    <cellStyle name="Normal 29 4" xfId="88" xr:uid="{00000000-0005-0000-0000-000066000000}"/>
    <cellStyle name="Normal 3" xfId="30" xr:uid="{00000000-0005-0000-0000-000067000000}"/>
    <cellStyle name="Normal 3 2" xfId="31" xr:uid="{00000000-0005-0000-0000-000068000000}"/>
    <cellStyle name="Normal 3 2 5" xfId="68" xr:uid="{00000000-0005-0000-0000-000069000000}"/>
    <cellStyle name="Normal 3 2 5 2" xfId="115" xr:uid="{00000000-0005-0000-0000-00006A000000}"/>
    <cellStyle name="Normal 3 3" xfId="42" xr:uid="{00000000-0005-0000-0000-00006B000000}"/>
    <cellStyle name="Normal 4" xfId="32" xr:uid="{00000000-0005-0000-0000-00006C000000}"/>
    <cellStyle name="Normal 4 2" xfId="136" xr:uid="{00000000-0005-0000-0000-00006D000000}"/>
    <cellStyle name="Normal 5" xfId="33" xr:uid="{00000000-0005-0000-0000-00006E000000}"/>
    <cellStyle name="Normal 6" xfId="43" xr:uid="{00000000-0005-0000-0000-00006F000000}"/>
    <cellStyle name="Normal 6 10" xfId="89" xr:uid="{00000000-0005-0000-0000-000070000000}"/>
    <cellStyle name="Normal 6 11" xfId="90" xr:uid="{00000000-0005-0000-0000-000071000000}"/>
    <cellStyle name="Normal 6 12" xfId="91" xr:uid="{00000000-0005-0000-0000-000072000000}"/>
    <cellStyle name="Normal 6 13" xfId="92" xr:uid="{00000000-0005-0000-0000-000073000000}"/>
    <cellStyle name="Normal 6 14" xfId="93" xr:uid="{00000000-0005-0000-0000-000074000000}"/>
    <cellStyle name="Normal 6 2" xfId="94" xr:uid="{00000000-0005-0000-0000-000075000000}"/>
    <cellStyle name="Normal 6 3" xfId="95" xr:uid="{00000000-0005-0000-0000-000076000000}"/>
    <cellStyle name="Normal 6 4" xfId="96" xr:uid="{00000000-0005-0000-0000-000077000000}"/>
    <cellStyle name="Normal 6 5" xfId="97" xr:uid="{00000000-0005-0000-0000-000078000000}"/>
    <cellStyle name="Normal 6 6" xfId="98" xr:uid="{00000000-0005-0000-0000-000079000000}"/>
    <cellStyle name="Normal 6 7" xfId="99" xr:uid="{00000000-0005-0000-0000-00007A000000}"/>
    <cellStyle name="Normal 6 8" xfId="100" xr:uid="{00000000-0005-0000-0000-00007B000000}"/>
    <cellStyle name="Normal 6 9" xfId="101" xr:uid="{00000000-0005-0000-0000-00007C000000}"/>
    <cellStyle name="Normal 7" xfId="34" xr:uid="{00000000-0005-0000-0000-00007D000000}"/>
    <cellStyle name="Normal 7 2" xfId="44" xr:uid="{00000000-0005-0000-0000-00007E000000}"/>
    <cellStyle name="Normal 8" xfId="53" xr:uid="{00000000-0005-0000-0000-00007F000000}"/>
    <cellStyle name="Normal 9" xfId="69" xr:uid="{00000000-0005-0000-0000-000080000000}"/>
    <cellStyle name="Normal_FAIR SHORE bill fliers latest" xfId="35" xr:uid="{00000000-0005-0000-0000-000082000000}"/>
    <cellStyle name="per.style" xfId="36" xr:uid="{00000000-0005-0000-0000-000083000000}"/>
    <cellStyle name="Percent" xfId="47" builtinId="5"/>
    <cellStyle name="Percent 2" xfId="45" xr:uid="{00000000-0005-0000-0000-000085000000}"/>
    <cellStyle name="Percent 2 10" xfId="102" xr:uid="{00000000-0005-0000-0000-000086000000}"/>
    <cellStyle name="Percent 2 11" xfId="103" xr:uid="{00000000-0005-0000-0000-000087000000}"/>
    <cellStyle name="Percent 2 12" xfId="104" xr:uid="{00000000-0005-0000-0000-000088000000}"/>
    <cellStyle name="Percent 2 13" xfId="105" xr:uid="{00000000-0005-0000-0000-000089000000}"/>
    <cellStyle name="Percent 2 14" xfId="106" xr:uid="{00000000-0005-0000-0000-00008A000000}"/>
    <cellStyle name="Percent 2 2" xfId="107" xr:uid="{00000000-0005-0000-0000-00008B000000}"/>
    <cellStyle name="Percent 2 3" xfId="108" xr:uid="{00000000-0005-0000-0000-00008C000000}"/>
    <cellStyle name="Percent 2 4" xfId="109" xr:uid="{00000000-0005-0000-0000-00008D000000}"/>
    <cellStyle name="Percent 2 5" xfId="110" xr:uid="{00000000-0005-0000-0000-00008E000000}"/>
    <cellStyle name="Percent 2 6" xfId="111" xr:uid="{00000000-0005-0000-0000-00008F000000}"/>
    <cellStyle name="Percent 2 7" xfId="112" xr:uid="{00000000-0005-0000-0000-000090000000}"/>
    <cellStyle name="Percent 2 8" xfId="113" xr:uid="{00000000-0005-0000-0000-000091000000}"/>
    <cellStyle name="Percent 2 9" xfId="114" xr:uid="{00000000-0005-0000-0000-000092000000}"/>
    <cellStyle name="Percent 3" xfId="46" xr:uid="{00000000-0005-0000-0000-000093000000}"/>
    <cellStyle name="T.b.a." xfId="37" xr:uid="{00000000-0005-0000-0000-000094000000}"/>
    <cellStyle name="Update" xfId="38" xr:uid="{00000000-0005-0000-0000-000095000000}"/>
  </cellStyles>
  <dxfs count="0"/>
  <tableStyles count="0" defaultTableStyle="TableStyleMedium2" defaultPivotStyle="PivotStyleLight16"/>
  <colors>
    <mruColors>
      <color rgb="FF1706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8F05B.97BC26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65314</xdr:colOff>
      <xdr:row>0</xdr:row>
      <xdr:rowOff>31749</xdr:rowOff>
    </xdr:from>
    <xdr:to>
      <xdr:col>1</xdr:col>
      <xdr:colOff>700776</xdr:colOff>
      <xdr:row>2</xdr:row>
      <xdr:rowOff>88899</xdr:rowOff>
    </xdr:to>
    <xdr:pic>
      <xdr:nvPicPr>
        <xdr:cNvPr id="2" name="Picture 1" descr="IOM (United Nations Migration) logo">
          <a:extLst>
            <a:ext uri="{FF2B5EF4-FFF2-40B4-BE49-F238E27FC236}">
              <a16:creationId xmlns:a16="http://schemas.microsoft.com/office/drawing/2014/main" id="{B02956A7-2E27-4C2F-A0EF-3C796DEFBD58}"/>
            </a:ext>
          </a:extLst>
        </xdr:cNvPr>
        <xdr:cNvPicPr>
          <a:picLocks noChangeAspect="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65314" y="31749"/>
          <a:ext cx="1490980" cy="4762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981075</xdr:colOff>
      <xdr:row>4</xdr:row>
      <xdr:rowOff>19050</xdr:rowOff>
    </xdr:from>
    <xdr:to>
      <xdr:col>9</xdr:col>
      <xdr:colOff>76200</xdr:colOff>
      <xdr:row>5</xdr:row>
      <xdr:rowOff>57150</xdr:rowOff>
    </xdr:to>
    <xdr:grpSp>
      <xdr:nvGrpSpPr>
        <xdr:cNvPr id="4" name="Group 1">
          <a:extLst>
            <a:ext uri="{FF2B5EF4-FFF2-40B4-BE49-F238E27FC236}">
              <a16:creationId xmlns:a16="http://schemas.microsoft.com/office/drawing/2014/main" id="{6854553A-7DB6-4246-9E3F-846117836913}"/>
            </a:ext>
          </a:extLst>
        </xdr:cNvPr>
        <xdr:cNvGrpSpPr>
          <a:grpSpLocks/>
        </xdr:cNvGrpSpPr>
      </xdr:nvGrpSpPr>
      <xdr:grpSpPr bwMode="auto">
        <a:xfrm>
          <a:off x="1325880" y="937260"/>
          <a:ext cx="9151620" cy="266700"/>
          <a:chOff x="1382" y="1284"/>
          <a:chExt cx="9372" cy="418"/>
        </a:xfrm>
      </xdr:grpSpPr>
      <xdr:sp macro="" textlink="">
        <xdr:nvSpPr>
          <xdr:cNvPr id="5" name="Freeform 2">
            <a:extLst>
              <a:ext uri="{FF2B5EF4-FFF2-40B4-BE49-F238E27FC236}">
                <a16:creationId xmlns:a16="http://schemas.microsoft.com/office/drawing/2014/main" id="{9E71D2E7-2876-ACF3-5D87-A8BD847DCE55}"/>
              </a:ext>
            </a:extLst>
          </xdr:cNvPr>
          <xdr:cNvSpPr>
            <a:spLocks/>
          </xdr:cNvSpPr>
        </xdr:nvSpPr>
        <xdr:spPr bwMode="auto">
          <a:xfrm>
            <a:off x="1382" y="1284"/>
            <a:ext cx="9372" cy="418"/>
          </a:xfrm>
          <a:custGeom>
            <a:avLst/>
            <a:gdLst>
              <a:gd name="T0" fmla="+- 0 1382 1382"/>
              <a:gd name="T1" fmla="*/ T0 w 9372"/>
              <a:gd name="T2" fmla="+- 0 1702 1284"/>
              <a:gd name="T3" fmla="*/ 1702 h 418"/>
              <a:gd name="T4" fmla="+- 0 10754 1382"/>
              <a:gd name="T5" fmla="*/ T4 w 9372"/>
              <a:gd name="T6" fmla="+- 0 1702 1284"/>
              <a:gd name="T7" fmla="*/ 1702 h 418"/>
              <a:gd name="T8" fmla="+- 0 10754 1382"/>
              <a:gd name="T9" fmla="*/ T8 w 9372"/>
              <a:gd name="T10" fmla="+- 0 1284 1284"/>
              <a:gd name="T11" fmla="*/ 1284 h 418"/>
              <a:gd name="T12" fmla="+- 0 1382 1382"/>
              <a:gd name="T13" fmla="*/ T12 w 9372"/>
              <a:gd name="T14" fmla="+- 0 1284 1284"/>
              <a:gd name="T15" fmla="*/ 1284 h 418"/>
              <a:gd name="T16" fmla="+- 0 1382 1382"/>
              <a:gd name="T17" fmla="*/ T16 w 9372"/>
              <a:gd name="T18" fmla="+- 0 1702 1284"/>
              <a:gd name="T19" fmla="*/ 1702 h 418"/>
            </a:gdLst>
            <a:ahLst/>
            <a:cxnLst>
              <a:cxn ang="0">
                <a:pos x="T1" y="T3"/>
              </a:cxn>
              <a:cxn ang="0">
                <a:pos x="T5" y="T7"/>
              </a:cxn>
              <a:cxn ang="0">
                <a:pos x="T9" y="T11"/>
              </a:cxn>
              <a:cxn ang="0">
                <a:pos x="T13" y="T15"/>
              </a:cxn>
              <a:cxn ang="0">
                <a:pos x="T17" y="T19"/>
              </a:cxn>
            </a:cxnLst>
            <a:rect l="0" t="0" r="r" b="b"/>
            <a:pathLst>
              <a:path w="9372" h="418">
                <a:moveTo>
                  <a:pt x="0" y="418"/>
                </a:moveTo>
                <a:lnTo>
                  <a:pt x="9372" y="418"/>
                </a:lnTo>
                <a:lnTo>
                  <a:pt x="9372" y="0"/>
                </a:lnTo>
                <a:lnTo>
                  <a:pt x="0" y="0"/>
                </a:lnTo>
                <a:lnTo>
                  <a:pt x="0" y="418"/>
                </a:lnTo>
                <a:close/>
              </a:path>
            </a:pathLst>
          </a:custGeom>
          <a:solidFill>
            <a:srgbClr val="D9D9D9"/>
          </a:solidFill>
          <a:ln>
            <a:noFill/>
          </a:ln>
          <a:extLst>
            <a:ext uri="{91240B29-F687-4F45-9708-019B960494DF}">
              <a14:hiddenLine xmlns:a14="http://schemas.microsoft.com/office/drawing/2010/main" w="9525">
                <a:solidFill>
                  <a:srgbClr val="000000"/>
                </a:solidFill>
                <a:round/>
                <a:headEnd/>
                <a:tailEnd/>
              </a14:hiddenLine>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1</xdr:col>
      <xdr:colOff>1133652</xdr:colOff>
      <xdr:row>6</xdr:row>
      <xdr:rowOff>8966</xdr:rowOff>
    </xdr:to>
    <xdr:pic>
      <xdr:nvPicPr>
        <xdr:cNvPr id="3" name="Picture 1">
          <a:extLst>
            <a:ext uri="{FF2B5EF4-FFF2-40B4-BE49-F238E27FC236}">
              <a16:creationId xmlns:a16="http://schemas.microsoft.com/office/drawing/2014/main" id="{00000000-0008-0000-12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582707"/>
          <a:ext cx="1552005" cy="403412"/>
        </a:xfrm>
        <a:prstGeom prst="rect">
          <a:avLst/>
        </a:prstGeom>
        <a:noFill/>
        <a:ln w="1">
          <a:noFill/>
          <a:miter lim="800000"/>
          <a:headEnd/>
          <a:tailEnd type="none" w="med" len="med"/>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ndice\all-jobs\JOBS\CL95-20\CERT\TAMA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JOBS\CL95-20\CERT\TAMA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A/JOBS/CL95-20/CERT/TAMA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E/Documents%20and%20Settings/Shaun.Slabber/Local%20Settings/Temporary%20Internet%20Files/Content.Outlook/J985IP3U/Eko%20FC%20(49-01255)%20Cost%20Model%20REV%202(22March201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Documents%20and%20Settings\Shaun.Slabber\Local%20Settings\Temporary%20Internet%20Files\Content.Outlook\J985IP3U\Eko%20FC%20(49-01255)%20Cost%20Model%20REV%202(22March2010).xlsx"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OOK-4.XLW"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andice\All-jobs\All-jobs\Bella%20Rosa\All%20portions\Estimate%2018-10-04\Bella%20Rosa%20-%20CF%2037%20-%20interest,%20program%20&amp;%20p8%20inco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LIMIN"/>
      <sheetName val="S7 Superfoto"/>
      <sheetName val="S1-S2"/>
      <sheetName val="Executive (2)"/>
      <sheetName val="Val Recon"/>
      <sheetName val="TRADE SUMMARY"/>
      <sheetName val="Sheet1"/>
      <sheetName val="Sheet2"/>
      <sheetName val="Sheet3"/>
      <sheetName val="Executive"/>
      <sheetName val="Detail Summary"/>
      <sheetName val="Variations"/>
      <sheetName val="Cost VO's"/>
      <sheetName val="Flysheet"/>
      <sheetName val="Cover"/>
      <sheetName val="FR-PROVSNL-SUM-DETAIL"/>
      <sheetName val="FR-SUMMERY"/>
      <sheetName val="Escalation"/>
      <sheetName val="Val Breakdown"/>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LIMIN"/>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LIMIN"/>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Only"/>
      <sheetName val="Fill this out first..."/>
      <sheetName val="Front for emailing&amp;Printing"/>
      <sheetName val="Simple Letter"/>
      <sheetName val="Inside"/>
      <sheetName val="Contents"/>
      <sheetName val="Basis"/>
      <sheetName val="Inclusions"/>
      <sheetName val="Exclusions"/>
      <sheetName val="Overall Summary"/>
      <sheetName val="CSI Summary"/>
      <sheetName val="Component Summary"/>
      <sheetName val="Area Summary"/>
      <sheetName val="Shell &amp; Core"/>
      <sheetName val="Public, Common"/>
      <sheetName val="Office"/>
      <sheetName val="Rooftop Restaurant"/>
      <sheetName val="Parking"/>
      <sheetName val="Mechanical"/>
      <sheetName val="Sitework"/>
      <sheetName val="Alternates"/>
      <sheetName val="Comparison Summary"/>
    </sheetNames>
    <sheetDataSet>
      <sheetData sheetId="0" refreshError="1"/>
      <sheetData sheetId="1">
        <row r="8">
          <cell r="D8" t="str">
            <v>Eko Financial Centre</v>
          </cell>
        </row>
        <row r="10">
          <cell r="D10" t="str">
            <v>Lagos, Nigeria</v>
          </cell>
        </row>
        <row r="12">
          <cell r="D12" t="str">
            <v>Conceptual</v>
          </cell>
        </row>
        <row r="13">
          <cell r="D13" t="str">
            <v>Cost Model</v>
          </cell>
        </row>
        <row r="14">
          <cell r="D14">
            <v>40256</v>
          </cell>
        </row>
        <row r="16">
          <cell r="D16" t="str">
            <v>49-01255</v>
          </cell>
        </row>
        <row r="17">
          <cell r="D17">
            <v>110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Only"/>
      <sheetName val="Fill this out first..."/>
      <sheetName val="Front for emailing&amp;Printing"/>
      <sheetName val="Simple Letter"/>
      <sheetName val="Inside"/>
      <sheetName val="Contents"/>
      <sheetName val="Basis"/>
      <sheetName val="Inclusions"/>
      <sheetName val="Exclusions"/>
      <sheetName val="Overall Summary"/>
      <sheetName val="CSI Summary"/>
      <sheetName val="Component Summary"/>
      <sheetName val="Area Summary"/>
      <sheetName val="Shell &amp; Core"/>
      <sheetName val="Public, Common"/>
      <sheetName val="Office"/>
      <sheetName val="Rooftop Restaurant"/>
      <sheetName val="Parking"/>
      <sheetName val="Mechanical"/>
      <sheetName val="Sitework"/>
      <sheetName val="Alternates"/>
      <sheetName val="Comparison Summary"/>
    </sheetNames>
    <sheetDataSet>
      <sheetData sheetId="0" refreshError="1"/>
      <sheetData sheetId="1">
        <row r="8">
          <cell r="D8" t="str">
            <v>Eko Financial Centre</v>
          </cell>
        </row>
        <row r="10">
          <cell r="D10" t="str">
            <v>Lagos, Nigeria</v>
          </cell>
        </row>
        <row r="12">
          <cell r="D12" t="str">
            <v>Conceptual</v>
          </cell>
        </row>
        <row r="13">
          <cell r="D13" t="str">
            <v>Cost Model</v>
          </cell>
        </row>
        <row r="14">
          <cell r="D14">
            <v>40256</v>
          </cell>
        </row>
        <row r="16">
          <cell r="D16" t="str">
            <v>49-01255</v>
          </cell>
        </row>
        <row r="17">
          <cell r="D17">
            <v>110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ABILITY"/>
      <sheetName val="Notes"/>
      <sheetName val="Chart data"/>
      <sheetName val="FEAS(INPUT)"/>
      <sheetName val="Cover"/>
      <sheetName val="FLY"/>
      <sheetName val="INDEX"/>
      <sheetName val="SUMMARY"/>
      <sheetName val="CASHFLOW CODES"/>
      <sheetName val="dBase"/>
      <sheetName val="Staff Acco."/>
      <sheetName val="CONCRETE"/>
      <sheetName val="EDGES"/>
      <sheetName val="JOINTS"/>
      <sheetName val="SUPERSTRUCTURE"/>
      <sheetName val="Claim Summary"/>
      <sheetName val="BOOK-4"/>
      <sheetName val="PRELIMIN"/>
      <sheetName val="Data2"/>
      <sheetName val="HAKEDİŞ "/>
      <sheetName val="decompte"/>
      <sheetName val="Bl.1 P&amp;G"/>
      <sheetName val="B1.3 External works"/>
      <sheetName val="Addedum"/>
      <sheetName val="Summary "/>
      <sheetName val="Bl.1 P &amp; G"/>
      <sheetName val="Bl. 3 External  works"/>
      <sheetName val="Summary 1"/>
      <sheetName val="Sheet1"/>
    </sheetNames>
    <sheetDataSet>
      <sheetData sheetId="0" refreshError="1"/>
      <sheetData sheetId="1" refreshError="1"/>
      <sheetData sheetId="2" refreshError="1"/>
      <sheetData sheetId="3" refreshError="1"/>
      <sheetData sheetId="4" refreshError="1"/>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age1"/>
      <sheetName val="Variations"/>
      <sheetName val="Via CT- (6)"/>
      <sheetName val="Via CT- sum (7)"/>
      <sheetName val="Building Cost - Total"/>
      <sheetName val="Summary Sales"/>
      <sheetName val="Programe"/>
      <sheetName val="Summary Sales (2)"/>
      <sheetName val="Summary (General Pro Rata)"/>
      <sheetName val="Viability-Cashflow"/>
      <sheetName val="Parking"/>
      <sheetName val="Summary of Areas"/>
      <sheetName val="Sheet1"/>
      <sheetName val="Analysis"/>
      <sheetName val="plan density"/>
      <sheetName val="Weighted Sanitaries"/>
      <sheetName val="Via - VPR (dont use)"/>
      <sheetName val="Via - VPR (1) - dont use"/>
      <sheetName val="Via - Value ProRata (2)"/>
      <sheetName val="Via - VPR sum (3)"/>
      <sheetName val="Via - Value ProRata (4)"/>
      <sheetName val="Via - VPR sum (5)"/>
      <sheetName val="Sales Rates"/>
      <sheetName val="Plan Scrutiny"/>
      <sheetName val="Dividers"/>
      <sheetName val="Via - Summary (Area Pro Rate)"/>
      <sheetName val="Elemental analysis Portion 4"/>
      <sheetName val="ELEMENTS - Exclu"/>
      <sheetName val="Summary (General Pro Rata) (2)"/>
      <sheetName val="COVER (2)"/>
    </sheetNames>
    <sheetDataSet>
      <sheetData sheetId="0" refreshError="1"/>
      <sheetData sheetId="1" refreshError="1"/>
      <sheetData sheetId="2" refreshError="1"/>
      <sheetData sheetId="3"/>
      <sheetData sheetId="4"/>
      <sheetData sheetId="5" refreshError="1"/>
      <sheetData sheetId="6"/>
      <sheetData sheetId="7" refreshError="1"/>
      <sheetData sheetId="8" refreshError="1"/>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6"/>
  <sheetViews>
    <sheetView view="pageBreakPreview" zoomScale="55" zoomScaleNormal="70" zoomScaleSheetLayoutView="55" zoomScalePageLayoutView="55" workbookViewId="0">
      <selection activeCell="I34" sqref="I34"/>
    </sheetView>
  </sheetViews>
  <sheetFormatPr defaultColWidth="9.140625" defaultRowHeight="15"/>
  <cols>
    <col min="1" max="1" width="15" style="459" customWidth="1"/>
    <col min="2" max="6" width="10.5703125" style="459" customWidth="1"/>
    <col min="7" max="7" width="19.42578125" style="459" customWidth="1"/>
    <col min="8" max="8" width="81.85546875" style="55" customWidth="1"/>
    <col min="9" max="9" width="100.28515625" style="55" customWidth="1"/>
    <col min="10" max="16384" width="9.140625" style="55"/>
  </cols>
  <sheetData>
    <row r="1" spans="1:7" ht="16.5" customHeight="1">
      <c r="A1" s="460" t="s">
        <v>888</v>
      </c>
      <c r="B1" s="461"/>
      <c r="C1" s="461"/>
      <c r="D1" s="461"/>
      <c r="E1" s="461"/>
      <c r="F1" s="461"/>
      <c r="G1" s="462"/>
    </row>
    <row r="2" spans="1:7" ht="16.5" customHeight="1">
      <c r="A2" s="463"/>
      <c r="B2" s="464"/>
      <c r="C2" s="464"/>
      <c r="D2" s="464"/>
      <c r="E2" s="464"/>
      <c r="F2" s="464"/>
      <c r="G2" s="465"/>
    </row>
    <row r="3" spans="1:7" ht="16.5" customHeight="1">
      <c r="A3" s="463"/>
      <c r="B3" s="464"/>
      <c r="C3" s="464"/>
      <c r="D3" s="464"/>
      <c r="E3" s="464"/>
      <c r="F3" s="464"/>
      <c r="G3" s="465"/>
    </row>
    <row r="4" spans="1:7" ht="16.5" customHeight="1">
      <c r="A4" s="463"/>
      <c r="B4" s="464"/>
      <c r="C4" s="464"/>
      <c r="D4" s="464"/>
      <c r="E4" s="464"/>
      <c r="F4" s="464"/>
      <c r="G4" s="465"/>
    </row>
    <row r="5" spans="1:7" ht="16.5" customHeight="1">
      <c r="A5" s="463"/>
      <c r="B5" s="464"/>
      <c r="C5" s="464"/>
      <c r="D5" s="464"/>
      <c r="E5" s="464"/>
      <c r="F5" s="464"/>
      <c r="G5" s="465"/>
    </row>
    <row r="6" spans="1:7" ht="16.5" customHeight="1">
      <c r="A6" s="463"/>
      <c r="B6" s="464"/>
      <c r="C6" s="464"/>
      <c r="D6" s="464"/>
      <c r="E6" s="464"/>
      <c r="F6" s="464"/>
      <c r="G6" s="465"/>
    </row>
    <row r="7" spans="1:7" ht="14.1" customHeight="1">
      <c r="A7" s="463"/>
      <c r="B7" s="464"/>
      <c r="C7" s="464"/>
      <c r="D7" s="464"/>
      <c r="E7" s="464"/>
      <c r="F7" s="464"/>
      <c r="G7" s="465"/>
    </row>
    <row r="8" spans="1:7" ht="16.5" customHeight="1">
      <c r="A8" s="466"/>
      <c r="B8" s="467"/>
      <c r="C8" s="467"/>
      <c r="D8" s="467"/>
      <c r="E8" s="467"/>
      <c r="F8" s="467"/>
      <c r="G8" s="468"/>
    </row>
    <row r="9" spans="1:7" ht="16.5" customHeight="1">
      <c r="A9" s="469" t="s">
        <v>889</v>
      </c>
      <c r="B9" s="470"/>
      <c r="C9" s="470"/>
      <c r="D9" s="470"/>
      <c r="E9" s="470"/>
      <c r="F9" s="470"/>
      <c r="G9" s="471"/>
    </row>
    <row r="10" spans="1:7" ht="16.5" customHeight="1">
      <c r="A10" s="472"/>
      <c r="B10" s="473"/>
      <c r="C10" s="473"/>
      <c r="D10" s="473"/>
      <c r="E10" s="473"/>
      <c r="F10" s="473"/>
      <c r="G10" s="474"/>
    </row>
    <row r="11" spans="1:7" ht="16.5" customHeight="1">
      <c r="A11" s="475" t="s">
        <v>890</v>
      </c>
      <c r="B11" s="476"/>
      <c r="C11" s="476"/>
      <c r="D11" s="476"/>
      <c r="E11" s="476"/>
      <c r="F11" s="476"/>
      <c r="G11" s="477"/>
    </row>
    <row r="12" spans="1:7" ht="16.5" customHeight="1">
      <c r="A12" s="481" t="s">
        <v>891</v>
      </c>
      <c r="B12" s="482"/>
      <c r="C12" s="482"/>
      <c r="D12" s="482"/>
      <c r="E12" s="482"/>
      <c r="F12" s="482"/>
      <c r="G12" s="483"/>
    </row>
    <row r="13" spans="1:7" ht="16.5" customHeight="1">
      <c r="A13" s="472"/>
      <c r="B13" s="473"/>
      <c r="C13" s="473"/>
      <c r="D13" s="473"/>
      <c r="E13" s="473"/>
      <c r="F13" s="473"/>
      <c r="G13" s="474"/>
    </row>
    <row r="14" spans="1:7" ht="16.5" customHeight="1">
      <c r="A14" s="452"/>
      <c r="B14" s="453"/>
      <c r="C14" s="453"/>
      <c r="D14" s="453"/>
      <c r="E14" s="453"/>
      <c r="F14" s="453"/>
      <c r="G14" s="454"/>
    </row>
    <row r="15" spans="1:7" ht="16.5" customHeight="1">
      <c r="A15" s="484" t="s">
        <v>892</v>
      </c>
      <c r="B15" s="485"/>
      <c r="C15" s="485"/>
      <c r="D15" s="485"/>
      <c r="E15" s="485"/>
      <c r="F15" s="485"/>
      <c r="G15" s="486"/>
    </row>
    <row r="16" spans="1:7" ht="16.5" customHeight="1">
      <c r="A16" s="487" t="s">
        <v>893</v>
      </c>
      <c r="B16" s="488"/>
      <c r="C16" s="488"/>
      <c r="D16" s="488"/>
      <c r="E16" s="488"/>
      <c r="F16" s="488"/>
      <c r="G16" s="489"/>
    </row>
    <row r="17" spans="1:7" ht="16.5" customHeight="1">
      <c r="A17" s="487"/>
      <c r="B17" s="488"/>
      <c r="C17" s="488"/>
      <c r="D17" s="488"/>
      <c r="E17" s="488"/>
      <c r="F17" s="488"/>
      <c r="G17" s="489"/>
    </row>
    <row r="18" spans="1:7" ht="16.5" customHeight="1">
      <c r="A18" s="455"/>
      <c r="B18" s="456"/>
      <c r="C18" s="457"/>
      <c r="D18" s="457"/>
      <c r="E18" s="457"/>
      <c r="F18" s="457"/>
      <c r="G18" s="458"/>
    </row>
    <row r="19" spans="1:7" ht="16.5" customHeight="1">
      <c r="A19" s="455"/>
      <c r="B19" s="456"/>
      <c r="C19" s="457"/>
      <c r="D19" s="457"/>
      <c r="E19" s="457"/>
      <c r="F19" s="457"/>
      <c r="G19" s="458"/>
    </row>
    <row r="20" spans="1:7" ht="41.1" customHeight="1">
      <c r="A20" s="490" t="s">
        <v>894</v>
      </c>
      <c r="B20" s="491"/>
      <c r="C20" s="491"/>
      <c r="D20" s="491"/>
      <c r="E20" s="491"/>
      <c r="F20" s="491"/>
      <c r="G20" s="492"/>
    </row>
    <row r="21" spans="1:7" ht="12.75">
      <c r="A21" s="472"/>
      <c r="B21" s="473"/>
      <c r="C21" s="473"/>
      <c r="D21" s="473"/>
      <c r="E21" s="473"/>
      <c r="F21" s="473"/>
      <c r="G21" s="474"/>
    </row>
    <row r="22" spans="1:7" ht="64.5" customHeight="1" thickBot="1">
      <c r="A22" s="478"/>
      <c r="B22" s="479"/>
      <c r="C22" s="479"/>
      <c r="D22" s="479"/>
      <c r="E22" s="479"/>
      <c r="F22" s="479"/>
      <c r="G22" s="480"/>
    </row>
    <row r="28" spans="1:7" ht="24.95" customHeight="1"/>
    <row r="29" spans="1:7" ht="21.6" customHeight="1"/>
    <row r="30" spans="1:7" s="56" customFormat="1" ht="22.5" customHeight="1">
      <c r="A30" s="459"/>
      <c r="B30" s="459"/>
      <c r="C30" s="459"/>
      <c r="D30" s="459"/>
      <c r="E30" s="459"/>
      <c r="F30" s="459"/>
      <c r="G30" s="459"/>
    </row>
    <row r="31" spans="1:7" s="56" customFormat="1" ht="22.5" customHeight="1">
      <c r="A31" s="459"/>
      <c r="B31" s="459"/>
      <c r="C31" s="459"/>
      <c r="D31" s="459"/>
      <c r="E31" s="459"/>
      <c r="F31" s="459"/>
      <c r="G31" s="459"/>
    </row>
    <row r="32" spans="1:7" s="56" customFormat="1" ht="20.25">
      <c r="A32" s="459"/>
      <c r="B32" s="459"/>
      <c r="C32" s="459"/>
      <c r="D32" s="459"/>
      <c r="E32" s="459"/>
      <c r="F32" s="459"/>
      <c r="G32" s="459"/>
    </row>
    <row r="33" spans="1:7" s="56" customFormat="1" ht="22.5" customHeight="1">
      <c r="A33" s="459"/>
      <c r="B33" s="459"/>
      <c r="C33" s="459"/>
      <c r="D33" s="459"/>
      <c r="E33" s="459"/>
      <c r="F33" s="459"/>
      <c r="G33" s="459"/>
    </row>
    <row r="34" spans="1:7" s="56" customFormat="1" ht="33.950000000000003" customHeight="1">
      <c r="A34" s="459"/>
      <c r="B34" s="459"/>
      <c r="C34" s="459"/>
      <c r="D34" s="459"/>
      <c r="E34" s="459"/>
      <c r="F34" s="459"/>
      <c r="G34" s="459"/>
    </row>
    <row r="35" spans="1:7" s="56" customFormat="1" ht="22.5" customHeight="1">
      <c r="A35" s="459"/>
      <c r="B35" s="459"/>
      <c r="C35" s="459"/>
      <c r="D35" s="459"/>
      <c r="E35" s="459"/>
      <c r="F35" s="459"/>
      <c r="G35" s="459"/>
    </row>
    <row r="36" spans="1:7" s="56" customFormat="1" ht="9" customHeight="1">
      <c r="A36" s="459"/>
      <c r="B36" s="459"/>
      <c r="C36" s="459"/>
      <c r="D36" s="459"/>
      <c r="E36" s="459"/>
      <c r="F36" s="459"/>
      <c r="G36" s="459"/>
    </row>
  </sheetData>
  <mergeCells count="11">
    <mergeCell ref="A21:G22"/>
    <mergeCell ref="A12:G12"/>
    <mergeCell ref="A13:G13"/>
    <mergeCell ref="A15:G15"/>
    <mergeCell ref="A16:G17"/>
    <mergeCell ref="A20:G20"/>
    <mergeCell ref="A1:G7"/>
    <mergeCell ref="A8:G8"/>
    <mergeCell ref="A9:G9"/>
    <mergeCell ref="A10:G10"/>
    <mergeCell ref="A11:G11"/>
  </mergeCells>
  <pageMargins left="0.64" right="0.55555555555555558" top="0.84595959595959591" bottom="0.43" header="0" footer="0.2"/>
  <pageSetup paperSize="9" fitToWidth="0"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7ED35-71AB-4BC0-90C0-BB0E5F8CBE27}">
  <dimension ref="A1:J243"/>
  <sheetViews>
    <sheetView view="pageBreakPreview" zoomScale="80" zoomScaleNormal="100" zoomScaleSheetLayoutView="80" zoomScalePageLayoutView="70" workbookViewId="0">
      <selection activeCell="B6" sqref="B6:I6"/>
    </sheetView>
  </sheetViews>
  <sheetFormatPr defaultColWidth="9.140625" defaultRowHeight="15"/>
  <cols>
    <col min="1" max="1" width="5.140625" style="7" customWidth="1"/>
    <col min="2" max="2" width="60.85546875" style="7" customWidth="1"/>
    <col min="3" max="3" width="25.85546875" style="7" customWidth="1"/>
    <col min="4" max="4" width="5.42578125" style="7" customWidth="1"/>
    <col min="5" max="5" width="7.140625" style="7" customWidth="1"/>
    <col min="6" max="6" width="16.42578125" style="32" bestFit="1" customWidth="1"/>
    <col min="7" max="7" width="7.140625" style="79" customWidth="1"/>
    <col min="8" max="8" width="11.42578125" style="67" customWidth="1"/>
    <col min="9" max="9" width="16.5703125" style="7" customWidth="1"/>
    <col min="10" max="16384" width="9.140625" style="7"/>
  </cols>
  <sheetData>
    <row r="1" spans="1:9" ht="18">
      <c r="A1"/>
      <c r="B1" s="221"/>
      <c r="C1"/>
      <c r="D1"/>
      <c r="E1"/>
      <c r="F1"/>
      <c r="G1"/>
      <c r="H1"/>
      <c r="I1"/>
    </row>
    <row r="2" spans="1:9" ht="18">
      <c r="A2"/>
      <c r="B2" s="221" t="s">
        <v>704</v>
      </c>
      <c r="C2"/>
      <c r="D2"/>
      <c r="E2"/>
      <c r="F2"/>
      <c r="G2"/>
      <c r="H2"/>
      <c r="I2"/>
    </row>
    <row r="3" spans="1:9" ht="18">
      <c r="A3"/>
      <c r="B3" s="220"/>
      <c r="C3"/>
      <c r="D3"/>
      <c r="E3"/>
      <c r="F3"/>
      <c r="G3"/>
      <c r="H3"/>
      <c r="I3"/>
    </row>
    <row r="4" spans="1:9" ht="18">
      <c r="A4"/>
      <c r="B4" s="220" t="s">
        <v>703</v>
      </c>
      <c r="C4"/>
      <c r="D4"/>
      <c r="E4"/>
      <c r="F4"/>
      <c r="G4"/>
      <c r="H4"/>
      <c r="I4"/>
    </row>
    <row r="5" spans="1:9" ht="18">
      <c r="A5"/>
      <c r="B5" s="220" t="s">
        <v>702</v>
      </c>
      <c r="C5"/>
      <c r="D5"/>
      <c r="E5"/>
      <c r="F5"/>
      <c r="G5"/>
      <c r="H5"/>
      <c r="I5"/>
    </row>
    <row r="6" spans="1:9" ht="42" customHeight="1">
      <c r="A6"/>
      <c r="B6" s="493" t="s">
        <v>701</v>
      </c>
      <c r="C6" s="493"/>
      <c r="D6" s="493"/>
      <c r="E6" s="493"/>
      <c r="F6" s="493"/>
      <c r="G6" s="493"/>
      <c r="H6" s="493"/>
      <c r="I6" s="493"/>
    </row>
    <row r="7" spans="1:9" ht="18">
      <c r="A7"/>
      <c r="B7" s="222"/>
      <c r="C7"/>
      <c r="D7"/>
      <c r="E7"/>
      <c r="F7"/>
      <c r="G7"/>
      <c r="H7"/>
      <c r="I7"/>
    </row>
    <row r="8" spans="1:9" ht="18">
      <c r="A8"/>
      <c r="B8" s="220" t="s">
        <v>700</v>
      </c>
      <c r="C8"/>
      <c r="D8"/>
      <c r="E8"/>
      <c r="F8"/>
      <c r="G8"/>
      <c r="H8"/>
      <c r="I8"/>
    </row>
    <row r="9" spans="1:9" ht="87" customHeight="1">
      <c r="A9"/>
      <c r="B9" s="493" t="s">
        <v>699</v>
      </c>
      <c r="C9" s="493"/>
      <c r="D9" s="493"/>
      <c r="E9" s="493"/>
      <c r="F9" s="493"/>
      <c r="G9" s="493"/>
      <c r="H9" s="493"/>
      <c r="I9" s="493"/>
    </row>
    <row r="10" spans="1:9" ht="18">
      <c r="A10"/>
      <c r="B10" s="221"/>
      <c r="C10"/>
      <c r="D10"/>
      <c r="E10"/>
      <c r="F10"/>
      <c r="G10"/>
      <c r="H10"/>
      <c r="I10"/>
    </row>
    <row r="11" spans="1:9" ht="18">
      <c r="A11"/>
      <c r="B11" s="220" t="s">
        <v>698</v>
      </c>
      <c r="C11"/>
      <c r="D11"/>
      <c r="E11"/>
      <c r="F11"/>
      <c r="G11"/>
      <c r="H11"/>
      <c r="I11"/>
    </row>
    <row r="12" spans="1:9" ht="43.5" customHeight="1">
      <c r="A12"/>
      <c r="B12" s="493" t="s">
        <v>697</v>
      </c>
      <c r="C12" s="493"/>
      <c r="D12" s="493"/>
      <c r="E12" s="493"/>
      <c r="F12" s="493"/>
      <c r="G12" s="493"/>
      <c r="H12" s="493"/>
      <c r="I12" s="493"/>
    </row>
    <row r="13" spans="1:9" ht="18">
      <c r="A13"/>
      <c r="B13" s="230"/>
      <c r="C13"/>
      <c r="D13"/>
      <c r="E13"/>
      <c r="F13"/>
      <c r="G13"/>
      <c r="H13"/>
      <c r="I13"/>
    </row>
    <row r="14" spans="1:9" ht="55.5" customHeight="1">
      <c r="A14"/>
      <c r="B14" s="493" t="s">
        <v>696</v>
      </c>
      <c r="C14" s="493"/>
      <c r="D14" s="493"/>
      <c r="E14" s="493"/>
      <c r="F14" s="493"/>
      <c r="G14" s="493"/>
      <c r="H14" s="493"/>
      <c r="I14" s="493"/>
    </row>
    <row r="15" spans="1:9" ht="18">
      <c r="A15"/>
      <c r="B15" s="222"/>
      <c r="C15"/>
      <c r="D15"/>
      <c r="E15"/>
      <c r="F15"/>
      <c r="G15"/>
      <c r="H15"/>
      <c r="I15"/>
    </row>
    <row r="16" spans="1:9" ht="18">
      <c r="A16"/>
      <c r="B16" s="221"/>
      <c r="C16"/>
      <c r="D16"/>
      <c r="E16"/>
      <c r="F16"/>
      <c r="G16"/>
      <c r="H16"/>
      <c r="I16"/>
    </row>
    <row r="17" spans="1:9" ht="18">
      <c r="A17"/>
      <c r="B17" s="220" t="s">
        <v>695</v>
      </c>
      <c r="C17"/>
      <c r="D17"/>
      <c r="E17"/>
      <c r="F17"/>
      <c r="G17"/>
      <c r="H17"/>
      <c r="I17"/>
    </row>
    <row r="18" spans="1:9" ht="61.5" customHeight="1">
      <c r="A18"/>
      <c r="B18" s="493" t="s">
        <v>694</v>
      </c>
      <c r="C18" s="493"/>
      <c r="D18" s="493"/>
      <c r="E18" s="493"/>
      <c r="F18" s="493"/>
      <c r="G18" s="493"/>
      <c r="H18" s="493"/>
      <c r="I18" s="493"/>
    </row>
    <row r="19" spans="1:9" ht="18">
      <c r="A19"/>
      <c r="B19" s="240"/>
      <c r="C19"/>
      <c r="D19"/>
      <c r="E19"/>
      <c r="F19"/>
      <c r="G19"/>
      <c r="H19"/>
      <c r="I19"/>
    </row>
    <row r="20" spans="1:9" ht="81" customHeight="1">
      <c r="A20"/>
      <c r="B20" s="493" t="s">
        <v>693</v>
      </c>
      <c r="C20" s="493"/>
      <c r="D20" s="493"/>
      <c r="E20" s="493"/>
      <c r="F20" s="493"/>
      <c r="G20" s="493"/>
      <c r="H20" s="493"/>
      <c r="I20" s="493"/>
    </row>
    <row r="21" spans="1:9" ht="18">
      <c r="A21"/>
      <c r="B21" s="221"/>
      <c r="C21"/>
      <c r="D21"/>
      <c r="E21"/>
      <c r="F21"/>
      <c r="G21"/>
      <c r="H21"/>
      <c r="I21"/>
    </row>
    <row r="22" spans="1:9" ht="18">
      <c r="A22"/>
      <c r="B22" s="220"/>
      <c r="C22"/>
      <c r="D22"/>
      <c r="E22"/>
      <c r="F22"/>
      <c r="G22"/>
      <c r="H22"/>
      <c r="I22"/>
    </row>
    <row r="23" spans="1:9" ht="18">
      <c r="A23"/>
      <c r="B23" s="220" t="s">
        <v>692</v>
      </c>
      <c r="C23"/>
      <c r="D23"/>
      <c r="E23"/>
      <c r="F23"/>
      <c r="G23"/>
      <c r="H23"/>
      <c r="I23"/>
    </row>
    <row r="24" spans="1:9" ht="18">
      <c r="A24"/>
      <c r="B24" s="220" t="s">
        <v>691</v>
      </c>
      <c r="C24"/>
      <c r="D24"/>
      <c r="E24"/>
      <c r="F24"/>
      <c r="G24"/>
      <c r="H24"/>
      <c r="I24"/>
    </row>
    <row r="25" spans="1:9" ht="29.25" customHeight="1">
      <c r="A25"/>
      <c r="B25" s="494" t="s">
        <v>690</v>
      </c>
      <c r="C25" s="494"/>
      <c r="D25" s="494"/>
      <c r="E25" s="494"/>
      <c r="F25" s="494"/>
      <c r="G25" s="494"/>
      <c r="H25" s="494"/>
      <c r="I25" s="494"/>
    </row>
    <row r="26" spans="1:9" ht="18">
      <c r="A26"/>
      <c r="B26" s="224"/>
      <c r="C26"/>
      <c r="D26"/>
      <c r="E26"/>
      <c r="F26"/>
      <c r="G26"/>
      <c r="H26"/>
      <c r="I26"/>
    </row>
    <row r="27" spans="1:9" ht="18">
      <c r="A27"/>
      <c r="B27" s="220" t="s">
        <v>689</v>
      </c>
      <c r="C27"/>
      <c r="D27"/>
      <c r="E27"/>
      <c r="F27"/>
      <c r="G27"/>
      <c r="H27"/>
      <c r="I27"/>
    </row>
    <row r="28" spans="1:9" ht="18">
      <c r="A28"/>
      <c r="B28" s="224"/>
      <c r="C28"/>
      <c r="D28"/>
      <c r="E28"/>
      <c r="F28"/>
      <c r="G28"/>
      <c r="H28"/>
      <c r="I28"/>
    </row>
    <row r="29" spans="1:9" ht="33.75" customHeight="1">
      <c r="A29"/>
      <c r="B29" s="493" t="s">
        <v>688</v>
      </c>
      <c r="C29" s="493"/>
      <c r="D29" s="493"/>
      <c r="E29" s="493"/>
      <c r="F29" s="493"/>
      <c r="G29" s="493"/>
      <c r="H29" s="493"/>
      <c r="I29" s="493"/>
    </row>
    <row r="30" spans="1:9" ht="18">
      <c r="A30"/>
      <c r="B30" s="227"/>
      <c r="C30"/>
      <c r="D30"/>
      <c r="E30"/>
      <c r="F30"/>
      <c r="G30"/>
      <c r="H30"/>
      <c r="I30"/>
    </row>
    <row r="31" spans="1:9" ht="105" customHeight="1">
      <c r="A31"/>
      <c r="B31" s="493" t="s">
        <v>687</v>
      </c>
      <c r="C31" s="493"/>
      <c r="D31" s="493"/>
      <c r="E31" s="493"/>
      <c r="F31" s="493"/>
      <c r="G31" s="493"/>
      <c r="H31" s="493"/>
      <c r="I31" s="493"/>
    </row>
    <row r="32" spans="1:9" ht="18">
      <c r="A32"/>
      <c r="B32" s="224"/>
      <c r="C32"/>
      <c r="D32"/>
      <c r="E32"/>
      <c r="F32"/>
      <c r="G32"/>
      <c r="H32"/>
      <c r="I32"/>
    </row>
    <row r="33" spans="1:9" ht="18">
      <c r="A33"/>
      <c r="B33" s="220" t="s">
        <v>686</v>
      </c>
      <c r="C33"/>
      <c r="D33"/>
      <c r="E33"/>
      <c r="F33"/>
      <c r="G33"/>
      <c r="H33"/>
      <c r="I33"/>
    </row>
    <row r="34" spans="1:9" ht="57" customHeight="1">
      <c r="A34"/>
      <c r="B34" s="493" t="s">
        <v>685</v>
      </c>
      <c r="C34" s="493"/>
      <c r="D34" s="493"/>
      <c r="E34" s="493"/>
      <c r="F34" s="493"/>
      <c r="G34" s="493"/>
      <c r="H34" s="493"/>
      <c r="I34" s="493"/>
    </row>
    <row r="35" spans="1:9" ht="18">
      <c r="A35"/>
      <c r="B35" s="224"/>
      <c r="C35"/>
      <c r="D35"/>
      <c r="E35"/>
      <c r="F35"/>
      <c r="G35"/>
      <c r="H35"/>
      <c r="I35"/>
    </row>
    <row r="36" spans="1:9" ht="18">
      <c r="A36"/>
      <c r="B36" s="220" t="s">
        <v>684</v>
      </c>
      <c r="C36"/>
      <c r="D36"/>
      <c r="E36"/>
      <c r="F36"/>
      <c r="G36"/>
      <c r="H36"/>
      <c r="I36"/>
    </row>
    <row r="37" spans="1:9" ht="48.75" customHeight="1">
      <c r="A37"/>
      <c r="B37" s="493" t="s">
        <v>683</v>
      </c>
      <c r="C37" s="493"/>
      <c r="D37" s="493"/>
      <c r="E37" s="493"/>
      <c r="F37" s="493"/>
      <c r="G37" s="493"/>
      <c r="H37" s="493"/>
      <c r="I37" s="493"/>
    </row>
    <row r="38" spans="1:9" ht="18">
      <c r="A38"/>
      <c r="B38" s="220"/>
      <c r="C38"/>
      <c r="D38"/>
      <c r="E38"/>
      <c r="F38"/>
      <c r="G38"/>
      <c r="H38"/>
      <c r="I38"/>
    </row>
    <row r="39" spans="1:9" ht="18">
      <c r="A39"/>
      <c r="B39" s="220" t="s">
        <v>682</v>
      </c>
      <c r="C39"/>
      <c r="D39"/>
      <c r="E39"/>
      <c r="F39"/>
      <c r="G39"/>
      <c r="H39"/>
      <c r="I39"/>
    </row>
    <row r="40" spans="1:9" ht="58.5" customHeight="1">
      <c r="A40"/>
      <c r="B40" s="493" t="s">
        <v>681</v>
      </c>
      <c r="C40" s="493"/>
      <c r="D40" s="493"/>
      <c r="E40" s="493"/>
      <c r="F40" s="493"/>
      <c r="G40" s="493"/>
      <c r="H40" s="493"/>
      <c r="I40" s="493"/>
    </row>
    <row r="41" spans="1:9" ht="18">
      <c r="A41"/>
      <c r="B41" s="227"/>
      <c r="C41"/>
      <c r="D41"/>
      <c r="E41"/>
      <c r="F41"/>
      <c r="G41"/>
      <c r="H41"/>
      <c r="I41"/>
    </row>
    <row r="42" spans="1:9" ht="56.25" customHeight="1">
      <c r="A42"/>
      <c r="B42" s="493" t="s">
        <v>680</v>
      </c>
      <c r="C42" s="493"/>
      <c r="D42" s="493"/>
      <c r="E42" s="493"/>
      <c r="F42" s="493"/>
      <c r="G42" s="493"/>
      <c r="H42" s="493"/>
      <c r="I42" s="493"/>
    </row>
    <row r="43" spans="1:9" ht="18">
      <c r="A43"/>
      <c r="B43" s="221"/>
      <c r="C43"/>
      <c r="D43"/>
      <c r="E43"/>
      <c r="F43"/>
      <c r="G43"/>
      <c r="H43"/>
      <c r="I43"/>
    </row>
    <row r="44" spans="1:9" ht="18">
      <c r="A44"/>
      <c r="B44" s="220" t="s">
        <v>679</v>
      </c>
      <c r="C44"/>
      <c r="D44"/>
      <c r="E44"/>
      <c r="F44"/>
      <c r="G44"/>
      <c r="H44"/>
      <c r="I44"/>
    </row>
    <row r="45" spans="1:9" ht="56.25" customHeight="1">
      <c r="A45"/>
      <c r="B45" s="493" t="s">
        <v>678</v>
      </c>
      <c r="C45" s="493"/>
      <c r="D45" s="493"/>
      <c r="E45" s="493"/>
      <c r="F45" s="493"/>
      <c r="G45" s="493"/>
      <c r="H45" s="493"/>
      <c r="I45" s="493"/>
    </row>
    <row r="46" spans="1:9" ht="18">
      <c r="A46"/>
      <c r="B46" s="222"/>
      <c r="C46"/>
      <c r="D46"/>
      <c r="E46"/>
      <c r="F46"/>
      <c r="G46"/>
      <c r="H46"/>
      <c r="I46"/>
    </row>
    <row r="47" spans="1:9" ht="18">
      <c r="A47"/>
      <c r="B47" s="221"/>
      <c r="C47"/>
      <c r="D47"/>
      <c r="E47"/>
      <c r="F47"/>
      <c r="G47"/>
      <c r="H47"/>
      <c r="I47"/>
    </row>
    <row r="48" spans="1:9" ht="18">
      <c r="A48"/>
      <c r="B48" s="239" t="s">
        <v>677</v>
      </c>
      <c r="C48"/>
      <c r="D48"/>
      <c r="E48"/>
      <c r="F48"/>
      <c r="G48"/>
      <c r="H48"/>
      <c r="I48"/>
    </row>
    <row r="49" spans="1:9" ht="42" customHeight="1">
      <c r="A49"/>
      <c r="B49" s="493" t="s">
        <v>676</v>
      </c>
      <c r="C49" s="493"/>
      <c r="D49" s="493"/>
      <c r="E49" s="493"/>
      <c r="F49" s="493"/>
      <c r="G49" s="493"/>
      <c r="H49" s="493"/>
      <c r="I49" s="493"/>
    </row>
    <row r="50" spans="1:9" ht="18.75" thickBot="1">
      <c r="A50"/>
      <c r="B50" s="224"/>
      <c r="C50"/>
      <c r="D50"/>
      <c r="E50"/>
      <c r="F50"/>
      <c r="G50"/>
      <c r="H50"/>
      <c r="I50"/>
    </row>
    <row r="51" spans="1:9" ht="36.75" thickBot="1">
      <c r="A51"/>
      <c r="B51" s="238" t="s">
        <v>675</v>
      </c>
      <c r="C51" s="237" t="s">
        <v>674</v>
      </c>
      <c r="D51"/>
      <c r="E51"/>
      <c r="F51"/>
      <c r="G51"/>
      <c r="H51"/>
      <c r="I51"/>
    </row>
    <row r="52" spans="1:9" ht="36.75" thickBot="1">
      <c r="A52"/>
      <c r="B52" s="236" t="s">
        <v>673</v>
      </c>
      <c r="C52" s="235" t="s">
        <v>672</v>
      </c>
      <c r="D52"/>
      <c r="E52"/>
      <c r="F52"/>
      <c r="G52"/>
      <c r="H52"/>
      <c r="I52"/>
    </row>
    <row r="53" spans="1:9" ht="18.75" thickBot="1">
      <c r="A53"/>
      <c r="B53" s="236" t="s">
        <v>671</v>
      </c>
      <c r="C53" s="235" t="s">
        <v>670</v>
      </c>
      <c r="D53"/>
      <c r="E53"/>
      <c r="F53"/>
      <c r="G53"/>
      <c r="H53"/>
      <c r="I53"/>
    </row>
    <row r="54" spans="1:9" ht="36.75" thickBot="1">
      <c r="A54"/>
      <c r="B54" s="236" t="s">
        <v>669</v>
      </c>
      <c r="C54" s="235" t="s">
        <v>668</v>
      </c>
      <c r="D54"/>
      <c r="E54"/>
      <c r="F54"/>
      <c r="G54"/>
      <c r="H54"/>
      <c r="I54"/>
    </row>
    <row r="55" spans="1:9" ht="90.75" thickBot="1">
      <c r="A55"/>
      <c r="B55" s="236" t="s">
        <v>667</v>
      </c>
      <c r="C55" s="235" t="s">
        <v>666</v>
      </c>
      <c r="D55"/>
      <c r="E55"/>
      <c r="F55"/>
      <c r="G55"/>
      <c r="H55"/>
      <c r="I55"/>
    </row>
    <row r="56" spans="1:9" ht="72.75" thickBot="1">
      <c r="A56"/>
      <c r="B56" s="236" t="s">
        <v>665</v>
      </c>
      <c r="C56" s="235" t="s">
        <v>664</v>
      </c>
      <c r="D56"/>
      <c r="E56"/>
      <c r="F56"/>
      <c r="G56"/>
      <c r="H56"/>
      <c r="I56"/>
    </row>
    <row r="57" spans="1:9" ht="54.75" thickBot="1">
      <c r="A57"/>
      <c r="B57" s="236" t="s">
        <v>663</v>
      </c>
      <c r="C57" s="235" t="s">
        <v>662</v>
      </c>
      <c r="D57"/>
      <c r="E57"/>
      <c r="F57"/>
      <c r="G57"/>
      <c r="H57"/>
      <c r="I57"/>
    </row>
    <row r="58" spans="1:9" ht="18">
      <c r="A58"/>
      <c r="B58" s="224"/>
      <c r="C58"/>
      <c r="D58"/>
      <c r="E58"/>
      <c r="F58"/>
      <c r="G58"/>
      <c r="H58"/>
      <c r="I58"/>
    </row>
    <row r="59" spans="1:9" ht="21.75" customHeight="1">
      <c r="A59"/>
      <c r="B59" s="493" t="s">
        <v>661</v>
      </c>
      <c r="C59" s="493"/>
      <c r="D59" s="493"/>
      <c r="E59" s="493"/>
      <c r="F59" s="493"/>
      <c r="G59" s="493"/>
      <c r="H59" s="493"/>
      <c r="I59" s="493"/>
    </row>
    <row r="60" spans="1:9" ht="18">
      <c r="A60"/>
      <c r="B60" s="221"/>
      <c r="C60"/>
      <c r="D60"/>
      <c r="E60"/>
      <c r="F60"/>
      <c r="G60"/>
      <c r="H60"/>
      <c r="I60"/>
    </row>
    <row r="61" spans="1:9" ht="18">
      <c r="A61"/>
      <c r="B61" s="221"/>
      <c r="C61"/>
      <c r="D61"/>
      <c r="E61"/>
      <c r="F61"/>
      <c r="G61"/>
      <c r="H61"/>
      <c r="I61"/>
    </row>
    <row r="62" spans="1:9" ht="18">
      <c r="A62"/>
      <c r="B62" s="226" t="s">
        <v>660</v>
      </c>
      <c r="C62"/>
      <c r="D62"/>
      <c r="E62"/>
      <c r="F62"/>
      <c r="G62"/>
      <c r="H62"/>
      <c r="I62"/>
    </row>
    <row r="63" spans="1:9" ht="54" customHeight="1">
      <c r="A63"/>
      <c r="B63" s="493" t="s">
        <v>659</v>
      </c>
      <c r="C63" s="493"/>
      <c r="D63" s="493"/>
      <c r="E63" s="493"/>
      <c r="F63" s="493"/>
      <c r="G63" s="493"/>
      <c r="H63" s="493"/>
      <c r="I63" s="493"/>
    </row>
    <row r="64" spans="1:9" ht="18.75" thickBot="1">
      <c r="A64"/>
      <c r="B64" s="230"/>
      <c r="C64"/>
      <c r="D64"/>
      <c r="E64"/>
      <c r="F64"/>
      <c r="G64"/>
      <c r="H64"/>
      <c r="I64"/>
    </row>
    <row r="65" spans="1:9" ht="18.75" thickBot="1">
      <c r="A65"/>
      <c r="B65" s="234" t="s">
        <v>658</v>
      </c>
      <c r="C65" s="233" t="s">
        <v>657</v>
      </c>
      <c r="D65"/>
      <c r="E65"/>
      <c r="F65"/>
      <c r="G65"/>
      <c r="H65"/>
      <c r="I65"/>
    </row>
    <row r="66" spans="1:9" ht="18.75" thickBot="1">
      <c r="A66"/>
      <c r="B66" s="232" t="s">
        <v>656</v>
      </c>
      <c r="C66" s="231" t="s">
        <v>655</v>
      </c>
      <c r="D66"/>
      <c r="E66"/>
      <c r="F66"/>
      <c r="G66"/>
      <c r="H66"/>
      <c r="I66"/>
    </row>
    <row r="67" spans="1:9" ht="18.75" thickBot="1">
      <c r="A67"/>
      <c r="B67" s="232" t="s">
        <v>654</v>
      </c>
      <c r="C67" s="231" t="s">
        <v>650</v>
      </c>
      <c r="D67"/>
      <c r="E67"/>
      <c r="F67"/>
      <c r="G67"/>
      <c r="H67"/>
      <c r="I67"/>
    </row>
    <row r="68" spans="1:9" ht="18.75" thickBot="1">
      <c r="A68"/>
      <c r="B68" s="232" t="s">
        <v>653</v>
      </c>
      <c r="C68" s="231" t="s">
        <v>650</v>
      </c>
      <c r="D68"/>
      <c r="E68"/>
      <c r="F68"/>
      <c r="G68"/>
      <c r="H68"/>
      <c r="I68"/>
    </row>
    <row r="69" spans="1:9" ht="18.75" thickBot="1">
      <c r="A69"/>
      <c r="B69" s="232" t="s">
        <v>652</v>
      </c>
      <c r="C69" s="231" t="s">
        <v>650</v>
      </c>
      <c r="D69"/>
      <c r="E69"/>
      <c r="F69"/>
      <c r="G69"/>
      <c r="H69"/>
      <c r="I69"/>
    </row>
    <row r="70" spans="1:9" ht="18.75" thickBot="1">
      <c r="A70"/>
      <c r="B70" s="232" t="s">
        <v>651</v>
      </c>
      <c r="C70" s="231" t="s">
        <v>650</v>
      </c>
      <c r="D70"/>
      <c r="E70"/>
      <c r="F70"/>
      <c r="G70"/>
      <c r="H70"/>
      <c r="I70"/>
    </row>
    <row r="71" spans="1:9" ht="36.75" thickBot="1">
      <c r="A71"/>
      <c r="B71" s="232" t="s">
        <v>649</v>
      </c>
      <c r="C71" s="231" t="s">
        <v>648</v>
      </c>
      <c r="D71"/>
      <c r="E71"/>
      <c r="F71"/>
      <c r="G71"/>
      <c r="H71"/>
      <c r="I71"/>
    </row>
    <row r="72" spans="1:9" ht="18">
      <c r="A72"/>
      <c r="B72" s="230"/>
      <c r="C72"/>
      <c r="D72"/>
      <c r="E72"/>
      <c r="F72"/>
      <c r="G72"/>
      <c r="H72"/>
      <c r="I72"/>
    </row>
    <row r="73" spans="1:9" ht="45" customHeight="1">
      <c r="A73"/>
      <c r="B73" s="493" t="s">
        <v>647</v>
      </c>
      <c r="C73" s="493"/>
      <c r="D73" s="493"/>
      <c r="E73" s="493"/>
      <c r="F73" s="493"/>
      <c r="G73" s="493"/>
      <c r="H73" s="493"/>
      <c r="I73" s="493"/>
    </row>
    <row r="74" spans="1:9" ht="18">
      <c r="A74"/>
      <c r="B74" s="229"/>
      <c r="C74"/>
      <c r="D74"/>
      <c r="E74"/>
      <c r="F74"/>
      <c r="G74"/>
      <c r="H74"/>
      <c r="I74"/>
    </row>
    <row r="75" spans="1:9" ht="18">
      <c r="A75"/>
      <c r="B75" s="226" t="s">
        <v>646</v>
      </c>
      <c r="C75"/>
      <c r="D75"/>
      <c r="E75"/>
      <c r="F75"/>
      <c r="G75"/>
      <c r="H75"/>
      <c r="I75"/>
    </row>
    <row r="76" spans="1:9" ht="18">
      <c r="A76"/>
      <c r="B76" s="223"/>
      <c r="C76"/>
      <c r="D76"/>
      <c r="E76"/>
      <c r="F76"/>
      <c r="G76"/>
      <c r="H76"/>
      <c r="I76"/>
    </row>
    <row r="77" spans="1:9" ht="18">
      <c r="A77"/>
      <c r="B77" s="226" t="s">
        <v>645</v>
      </c>
      <c r="C77"/>
      <c r="D77"/>
      <c r="E77"/>
      <c r="F77"/>
      <c r="G77"/>
      <c r="H77"/>
      <c r="I77"/>
    </row>
    <row r="78" spans="1:9" ht="44.25" customHeight="1">
      <c r="A78"/>
      <c r="B78" s="493" t="s">
        <v>644</v>
      </c>
      <c r="C78" s="493"/>
      <c r="D78" s="493"/>
      <c r="E78" s="493"/>
      <c r="F78" s="493"/>
      <c r="G78" s="493"/>
      <c r="H78" s="493"/>
      <c r="I78" s="493"/>
    </row>
    <row r="79" spans="1:9" ht="18">
      <c r="A79"/>
      <c r="B79" s="222"/>
      <c r="C79"/>
      <c r="D79"/>
      <c r="E79"/>
      <c r="F79"/>
      <c r="G79"/>
      <c r="H79"/>
      <c r="I79"/>
    </row>
    <row r="80" spans="1:9" ht="42" customHeight="1">
      <c r="A80"/>
      <c r="B80" s="493" t="s">
        <v>643</v>
      </c>
      <c r="C80" s="493"/>
      <c r="D80" s="493"/>
      <c r="E80" s="493"/>
      <c r="F80" s="493"/>
      <c r="G80" s="493"/>
      <c r="H80" s="493"/>
      <c r="I80" s="493"/>
    </row>
    <row r="81" spans="1:9" ht="18">
      <c r="A81"/>
      <c r="B81" s="221"/>
      <c r="C81"/>
      <c r="D81"/>
      <c r="E81"/>
      <c r="F81"/>
      <c r="G81"/>
      <c r="H81"/>
      <c r="I81"/>
    </row>
    <row r="82" spans="1:9" ht="18">
      <c r="A82"/>
      <c r="B82" s="221"/>
      <c r="C82"/>
      <c r="D82"/>
      <c r="E82"/>
      <c r="F82"/>
      <c r="G82"/>
      <c r="H82"/>
      <c r="I82"/>
    </row>
    <row r="83" spans="1:9" ht="18">
      <c r="A83"/>
      <c r="B83" s="220" t="s">
        <v>642</v>
      </c>
      <c r="C83"/>
      <c r="D83"/>
      <c r="E83"/>
      <c r="F83"/>
      <c r="G83"/>
      <c r="H83"/>
      <c r="I83"/>
    </row>
    <row r="84" spans="1:9" ht="45" customHeight="1">
      <c r="A84"/>
      <c r="B84" s="493" t="s">
        <v>641</v>
      </c>
      <c r="C84" s="493"/>
      <c r="D84" s="493"/>
      <c r="E84" s="493"/>
      <c r="F84" s="493"/>
      <c r="G84" s="493"/>
      <c r="H84" s="493"/>
      <c r="I84" s="493"/>
    </row>
    <row r="85" spans="1:9" ht="18">
      <c r="A85"/>
      <c r="B85" s="222"/>
      <c r="C85"/>
      <c r="D85"/>
      <c r="E85"/>
      <c r="F85"/>
      <c r="G85"/>
      <c r="H85"/>
      <c r="I85"/>
    </row>
    <row r="86" spans="1:9" ht="18">
      <c r="A86"/>
      <c r="B86" s="228" t="s">
        <v>640</v>
      </c>
      <c r="C86"/>
      <c r="D86"/>
      <c r="E86"/>
      <c r="F86"/>
      <c r="G86"/>
      <c r="H86"/>
      <c r="I86"/>
    </row>
    <row r="87" spans="1:9" ht="18">
      <c r="A87"/>
      <c r="B87" s="228" t="s">
        <v>639</v>
      </c>
      <c r="C87"/>
      <c r="D87"/>
      <c r="E87"/>
      <c r="F87"/>
      <c r="G87"/>
      <c r="H87"/>
      <c r="I87"/>
    </row>
    <row r="88" spans="1:9" ht="18">
      <c r="A88"/>
      <c r="B88" s="228" t="s">
        <v>638</v>
      </c>
      <c r="C88"/>
      <c r="D88"/>
      <c r="E88"/>
      <c r="F88"/>
      <c r="G88"/>
      <c r="H88"/>
      <c r="I88"/>
    </row>
    <row r="89" spans="1:9" ht="18">
      <c r="A89"/>
      <c r="B89" s="228" t="s">
        <v>637</v>
      </c>
      <c r="C89"/>
      <c r="D89"/>
      <c r="E89"/>
      <c r="F89"/>
      <c r="G89"/>
      <c r="H89"/>
      <c r="I89"/>
    </row>
    <row r="90" spans="1:9" ht="18">
      <c r="A90"/>
      <c r="B90" s="227"/>
      <c r="C90"/>
      <c r="D90"/>
      <c r="E90"/>
      <c r="F90"/>
      <c r="G90"/>
      <c r="H90"/>
      <c r="I90"/>
    </row>
    <row r="91" spans="1:9" ht="48.75" customHeight="1">
      <c r="A91"/>
      <c r="B91" s="495" t="s">
        <v>636</v>
      </c>
      <c r="C91" s="495"/>
      <c r="D91" s="495"/>
      <c r="E91" s="495"/>
      <c r="F91" s="495"/>
      <c r="G91" s="495"/>
      <c r="H91" s="495"/>
      <c r="I91" s="495"/>
    </row>
    <row r="92" spans="1:9" ht="18">
      <c r="A92"/>
      <c r="B92" s="222"/>
      <c r="C92"/>
      <c r="D92"/>
      <c r="E92"/>
      <c r="F92"/>
      <c r="G92"/>
      <c r="H92"/>
      <c r="I92"/>
    </row>
    <row r="93" spans="1:9" ht="41.25" customHeight="1">
      <c r="A93"/>
      <c r="B93" s="493" t="s">
        <v>635</v>
      </c>
      <c r="C93" s="493"/>
      <c r="D93" s="493"/>
      <c r="E93" s="493"/>
      <c r="F93" s="493"/>
      <c r="G93" s="493"/>
      <c r="H93" s="493"/>
      <c r="I93" s="493"/>
    </row>
    <row r="94" spans="1:9" ht="18">
      <c r="A94"/>
      <c r="B94" s="222"/>
      <c r="C94"/>
      <c r="D94"/>
      <c r="E94"/>
      <c r="F94"/>
      <c r="G94"/>
      <c r="H94"/>
      <c r="I94"/>
    </row>
    <row r="95" spans="1:9" ht="54" customHeight="1">
      <c r="A95"/>
      <c r="B95" s="493" t="s">
        <v>634</v>
      </c>
      <c r="C95" s="493"/>
      <c r="D95" s="493"/>
      <c r="E95" s="493"/>
      <c r="F95" s="493"/>
      <c r="G95" s="493"/>
      <c r="H95" s="493"/>
      <c r="I95" s="493"/>
    </row>
    <row r="96" spans="1:9" ht="25.5" customHeight="1">
      <c r="A96"/>
      <c r="B96" s="493" t="s">
        <v>633</v>
      </c>
      <c r="C96" s="493"/>
      <c r="D96" s="493"/>
      <c r="E96" s="493"/>
      <c r="F96" s="493"/>
      <c r="G96" s="493"/>
      <c r="H96" s="493"/>
      <c r="I96" s="493"/>
    </row>
    <row r="97" spans="1:9" ht="18">
      <c r="A97"/>
      <c r="B97" s="227"/>
      <c r="C97"/>
      <c r="D97"/>
      <c r="E97"/>
      <c r="F97"/>
      <c r="G97"/>
      <c r="H97"/>
      <c r="I97"/>
    </row>
    <row r="98" spans="1:9" ht="18">
      <c r="A98"/>
      <c r="B98" s="494" t="s">
        <v>632</v>
      </c>
      <c r="C98" s="494"/>
      <c r="D98" s="494"/>
      <c r="E98" s="494"/>
      <c r="F98" s="494"/>
      <c r="G98" s="494"/>
      <c r="H98" s="494"/>
      <c r="I98" s="494"/>
    </row>
    <row r="99" spans="1:9" ht="18">
      <c r="A99"/>
      <c r="B99" s="222"/>
      <c r="C99"/>
      <c r="D99"/>
      <c r="E99"/>
      <c r="F99"/>
      <c r="G99"/>
      <c r="H99"/>
      <c r="I99"/>
    </row>
    <row r="100" spans="1:9" ht="44.25" customHeight="1">
      <c r="A100"/>
      <c r="B100" s="493" t="s">
        <v>631</v>
      </c>
      <c r="C100" s="493"/>
      <c r="D100" s="493"/>
      <c r="E100" s="493"/>
      <c r="F100" s="493"/>
      <c r="G100" s="493"/>
      <c r="H100" s="493"/>
      <c r="I100" s="493"/>
    </row>
    <row r="101" spans="1:9" ht="18">
      <c r="A101"/>
      <c r="B101" s="221"/>
      <c r="C101"/>
      <c r="D101"/>
      <c r="E101"/>
      <c r="F101"/>
      <c r="G101"/>
      <c r="H101"/>
      <c r="I101"/>
    </row>
    <row r="102" spans="1:9" ht="18">
      <c r="A102"/>
      <c r="B102" s="221"/>
      <c r="C102"/>
      <c r="D102"/>
      <c r="E102"/>
      <c r="F102"/>
      <c r="G102"/>
      <c r="H102"/>
      <c r="I102"/>
    </row>
    <row r="103" spans="1:9" ht="18">
      <c r="A103"/>
      <c r="B103" s="226" t="s">
        <v>630</v>
      </c>
      <c r="C103"/>
      <c r="D103"/>
      <c r="E103"/>
      <c r="F103"/>
      <c r="G103"/>
      <c r="H103"/>
      <c r="I103"/>
    </row>
    <row r="104" spans="1:9" ht="64.5" customHeight="1">
      <c r="A104"/>
      <c r="B104" s="493" t="s">
        <v>629</v>
      </c>
      <c r="C104" s="493"/>
      <c r="D104" s="493"/>
      <c r="E104" s="493"/>
      <c r="F104" s="493"/>
      <c r="G104" s="493"/>
      <c r="H104" s="493"/>
      <c r="I104" s="493"/>
    </row>
    <row r="105" spans="1:9" ht="18">
      <c r="A105"/>
      <c r="B105" s="224"/>
      <c r="C105"/>
      <c r="D105"/>
      <c r="E105"/>
      <c r="F105"/>
      <c r="G105"/>
      <c r="H105"/>
      <c r="I105"/>
    </row>
    <row r="106" spans="1:9" ht="18">
      <c r="A106"/>
      <c r="B106" s="224" t="s">
        <v>628</v>
      </c>
      <c r="C106"/>
      <c r="D106"/>
      <c r="E106"/>
      <c r="F106"/>
      <c r="G106"/>
      <c r="H106"/>
      <c r="I106"/>
    </row>
    <row r="107" spans="1:9" ht="18">
      <c r="A107"/>
      <c r="B107" s="224" t="s">
        <v>627</v>
      </c>
      <c r="C107"/>
      <c r="D107"/>
      <c r="E107"/>
      <c r="F107"/>
      <c r="G107"/>
      <c r="H107"/>
      <c r="I107"/>
    </row>
    <row r="108" spans="1:9" ht="18">
      <c r="A108"/>
      <c r="B108" s="221"/>
      <c r="C108"/>
      <c r="D108"/>
      <c r="E108"/>
      <c r="F108"/>
      <c r="G108"/>
      <c r="H108"/>
      <c r="I108"/>
    </row>
    <row r="109" spans="1:9" ht="18">
      <c r="A109"/>
      <c r="B109" s="221"/>
      <c r="C109"/>
      <c r="D109"/>
      <c r="E109"/>
      <c r="F109"/>
      <c r="G109"/>
      <c r="H109"/>
      <c r="I109"/>
    </row>
    <row r="110" spans="1:9" ht="18">
      <c r="A110"/>
      <c r="B110" s="226" t="s">
        <v>626</v>
      </c>
      <c r="C110"/>
      <c r="D110"/>
      <c r="E110"/>
      <c r="F110"/>
      <c r="G110"/>
      <c r="H110"/>
      <c r="I110"/>
    </row>
    <row r="111" spans="1:9" ht="84" customHeight="1">
      <c r="A111"/>
      <c r="B111" s="493" t="s">
        <v>625</v>
      </c>
      <c r="C111" s="493"/>
      <c r="D111" s="493"/>
      <c r="E111" s="493"/>
      <c r="F111" s="493"/>
      <c r="G111" s="493"/>
      <c r="H111" s="493"/>
      <c r="I111" s="493"/>
    </row>
    <row r="112" spans="1:9" ht="18">
      <c r="A112"/>
      <c r="B112" s="221"/>
      <c r="C112"/>
      <c r="D112"/>
      <c r="E112"/>
      <c r="F112"/>
      <c r="G112"/>
      <c r="H112"/>
      <c r="I112"/>
    </row>
    <row r="113" spans="1:9" ht="18">
      <c r="A113"/>
      <c r="B113" s="226" t="s">
        <v>624</v>
      </c>
      <c r="C113"/>
      <c r="D113"/>
      <c r="E113"/>
      <c r="F113"/>
      <c r="G113"/>
      <c r="H113"/>
      <c r="I113"/>
    </row>
    <row r="114" spans="1:9" ht="18">
      <c r="A114"/>
      <c r="B114" s="224" t="s">
        <v>623</v>
      </c>
      <c r="C114"/>
      <c r="D114"/>
      <c r="E114"/>
      <c r="F114"/>
      <c r="G114"/>
      <c r="H114"/>
      <c r="I114"/>
    </row>
    <row r="115" spans="1:9" ht="18">
      <c r="A115"/>
      <c r="B115" s="224"/>
      <c r="C115"/>
      <c r="D115"/>
      <c r="E115"/>
      <c r="F115"/>
      <c r="G115"/>
      <c r="H115"/>
      <c r="I115"/>
    </row>
    <row r="116" spans="1:9" ht="18">
      <c r="A116"/>
      <c r="B116" s="224" t="s">
        <v>622</v>
      </c>
      <c r="C116"/>
      <c r="D116"/>
      <c r="E116"/>
      <c r="F116"/>
      <c r="G116"/>
      <c r="H116"/>
      <c r="I116"/>
    </row>
    <row r="117" spans="1:9" ht="18">
      <c r="A117"/>
      <c r="B117" s="224"/>
      <c r="C117"/>
      <c r="D117"/>
      <c r="E117"/>
      <c r="F117"/>
      <c r="G117"/>
      <c r="H117"/>
      <c r="I117"/>
    </row>
    <row r="118" spans="1:9" ht="60.75" customHeight="1">
      <c r="A118"/>
      <c r="B118" s="493" t="s">
        <v>621</v>
      </c>
      <c r="C118" s="493"/>
      <c r="D118" s="493"/>
      <c r="E118" s="493"/>
      <c r="F118" s="493"/>
      <c r="G118" s="493"/>
      <c r="H118" s="493"/>
      <c r="I118" s="493"/>
    </row>
    <row r="119" spans="1:9" ht="18">
      <c r="A119"/>
      <c r="B119" s="225" t="s">
        <v>620</v>
      </c>
      <c r="C119"/>
      <c r="D119"/>
      <c r="E119"/>
      <c r="F119"/>
      <c r="G119"/>
      <c r="H119"/>
      <c r="I119"/>
    </row>
    <row r="120" spans="1:9" ht="18">
      <c r="A120"/>
      <c r="B120" s="221"/>
      <c r="C120"/>
      <c r="D120"/>
      <c r="E120"/>
      <c r="F120"/>
      <c r="G120"/>
      <c r="H120"/>
      <c r="I120"/>
    </row>
    <row r="121" spans="1:9" ht="18">
      <c r="A121"/>
      <c r="B121" s="226" t="s">
        <v>619</v>
      </c>
      <c r="C121"/>
      <c r="D121"/>
      <c r="E121"/>
      <c r="F121"/>
      <c r="G121"/>
      <c r="H121"/>
      <c r="I121"/>
    </row>
    <row r="122" spans="1:9" ht="54" customHeight="1">
      <c r="A122"/>
      <c r="B122" s="493" t="s">
        <v>618</v>
      </c>
      <c r="C122" s="493"/>
      <c r="D122" s="493"/>
      <c r="E122" s="493"/>
      <c r="F122" s="493"/>
      <c r="G122" s="493"/>
      <c r="H122" s="493"/>
      <c r="I122" s="493"/>
    </row>
    <row r="123" spans="1:9" ht="18">
      <c r="A123"/>
      <c r="B123" s="224"/>
      <c r="C123"/>
      <c r="D123"/>
      <c r="E123"/>
      <c r="F123"/>
      <c r="G123"/>
      <c r="H123"/>
      <c r="I123"/>
    </row>
    <row r="124" spans="1:9" ht="51.75" customHeight="1">
      <c r="A124"/>
      <c r="B124" s="493" t="s">
        <v>617</v>
      </c>
      <c r="C124" s="493"/>
      <c r="D124" s="493"/>
      <c r="E124" s="493"/>
      <c r="F124" s="493"/>
      <c r="G124" s="493"/>
      <c r="H124" s="493"/>
      <c r="I124" s="493"/>
    </row>
    <row r="125" spans="1:9" ht="18">
      <c r="A125"/>
      <c r="B125" s="221"/>
      <c r="C125"/>
      <c r="D125"/>
      <c r="E125"/>
      <c r="F125"/>
      <c r="G125"/>
      <c r="H125"/>
      <c r="I125"/>
    </row>
    <row r="126" spans="1:9" ht="18">
      <c r="A126"/>
      <c r="B126" s="225" t="s">
        <v>616</v>
      </c>
      <c r="C126"/>
      <c r="D126"/>
      <c r="E126"/>
      <c r="F126"/>
      <c r="G126"/>
      <c r="H126"/>
      <c r="I126"/>
    </row>
    <row r="127" spans="1:9" ht="18">
      <c r="A127"/>
      <c r="B127" s="224"/>
      <c r="C127"/>
      <c r="D127"/>
      <c r="E127"/>
      <c r="F127"/>
      <c r="G127"/>
      <c r="H127"/>
      <c r="I127"/>
    </row>
    <row r="128" spans="1:9" ht="18">
      <c r="A128"/>
      <c r="B128" s="493" t="s">
        <v>615</v>
      </c>
      <c r="C128" s="493"/>
      <c r="D128" s="493"/>
      <c r="E128" s="493"/>
      <c r="F128" s="493"/>
      <c r="G128" s="493"/>
      <c r="H128" s="493"/>
      <c r="I128" s="493"/>
    </row>
    <row r="129" spans="1:9" ht="18">
      <c r="A129"/>
      <c r="B129" s="222"/>
      <c r="C129"/>
      <c r="D129"/>
      <c r="E129"/>
      <c r="F129"/>
      <c r="G129"/>
      <c r="H129"/>
      <c r="I129"/>
    </row>
    <row r="130" spans="1:9" ht="18">
      <c r="A130"/>
      <c r="B130" s="220" t="s">
        <v>614</v>
      </c>
      <c r="C130"/>
      <c r="D130"/>
      <c r="E130"/>
      <c r="F130"/>
      <c r="G130"/>
      <c r="H130"/>
      <c r="I130"/>
    </row>
    <row r="131" spans="1:9" ht="102" customHeight="1">
      <c r="A131"/>
      <c r="B131" s="496" t="s">
        <v>613</v>
      </c>
      <c r="C131" s="496"/>
      <c r="D131" s="496"/>
      <c r="E131" s="496"/>
      <c r="F131" s="496"/>
      <c r="G131" s="496"/>
      <c r="H131" s="496"/>
      <c r="I131" s="496"/>
    </row>
    <row r="132" spans="1:9" ht="48.75" customHeight="1">
      <c r="A132"/>
      <c r="B132" s="493" t="s">
        <v>612</v>
      </c>
      <c r="C132" s="493"/>
      <c r="D132" s="493"/>
      <c r="E132" s="493"/>
      <c r="F132" s="493"/>
      <c r="G132" s="493"/>
      <c r="H132" s="493"/>
      <c r="I132" s="493"/>
    </row>
    <row r="133" spans="1:9" ht="18">
      <c r="A133"/>
      <c r="B133" s="222"/>
      <c r="C133"/>
      <c r="D133"/>
      <c r="E133"/>
      <c r="F133"/>
      <c r="G133"/>
      <c r="H133"/>
      <c r="I133"/>
    </row>
    <row r="134" spans="1:9" ht="57" customHeight="1">
      <c r="A134"/>
      <c r="B134" s="493" t="s">
        <v>611</v>
      </c>
      <c r="C134" s="493"/>
      <c r="D134" s="493"/>
      <c r="E134" s="493"/>
      <c r="F134" s="493"/>
      <c r="G134" s="493"/>
      <c r="H134" s="493"/>
      <c r="I134" s="493"/>
    </row>
    <row r="135" spans="1:9" ht="18">
      <c r="A135"/>
      <c r="B135" s="222"/>
      <c r="C135"/>
      <c r="D135"/>
      <c r="E135"/>
      <c r="F135"/>
      <c r="G135"/>
      <c r="H135"/>
      <c r="I135"/>
    </row>
    <row r="136" spans="1:9" ht="19.5" customHeight="1">
      <c r="A136"/>
      <c r="B136" s="493" t="s">
        <v>610</v>
      </c>
      <c r="C136" s="493"/>
      <c r="D136" s="493"/>
      <c r="E136" s="493"/>
      <c r="F136" s="493"/>
      <c r="G136" s="493"/>
      <c r="H136" s="493"/>
      <c r="I136" s="493"/>
    </row>
    <row r="137" spans="1:9" ht="18">
      <c r="A137"/>
      <c r="B137" s="222"/>
      <c r="C137"/>
      <c r="D137"/>
      <c r="E137"/>
      <c r="F137"/>
      <c r="G137"/>
      <c r="H137"/>
      <c r="I137"/>
    </row>
    <row r="138" spans="1:9" ht="18">
      <c r="A138"/>
      <c r="B138" s="222" t="s">
        <v>609</v>
      </c>
      <c r="C138"/>
      <c r="D138"/>
      <c r="E138"/>
      <c r="F138"/>
      <c r="G138"/>
      <c r="H138"/>
      <c r="I138"/>
    </row>
    <row r="139" spans="1:9" ht="18">
      <c r="A139"/>
      <c r="B139" s="222"/>
      <c r="C139"/>
      <c r="D139"/>
      <c r="E139"/>
      <c r="F139"/>
      <c r="G139"/>
      <c r="H139"/>
      <c r="I139"/>
    </row>
    <row r="140" spans="1:9" ht="18">
      <c r="A140"/>
      <c r="B140" s="220" t="s">
        <v>608</v>
      </c>
      <c r="C140"/>
      <c r="D140"/>
      <c r="E140"/>
      <c r="F140"/>
      <c r="G140"/>
      <c r="H140"/>
      <c r="I140"/>
    </row>
    <row r="141" spans="1:9" ht="78" customHeight="1">
      <c r="A141"/>
      <c r="B141" s="493" t="s">
        <v>607</v>
      </c>
      <c r="C141" s="493"/>
      <c r="D141" s="493"/>
      <c r="E141" s="493"/>
      <c r="F141" s="493"/>
      <c r="G141" s="493"/>
      <c r="H141" s="493"/>
      <c r="I141" s="493"/>
    </row>
    <row r="142" spans="1:9" ht="18">
      <c r="A142"/>
      <c r="B142" s="222"/>
      <c r="C142"/>
      <c r="D142"/>
      <c r="E142"/>
      <c r="F142"/>
      <c r="G142"/>
      <c r="H142"/>
      <c r="I142"/>
    </row>
    <row r="143" spans="1:9" ht="18">
      <c r="A143"/>
      <c r="B143" s="493" t="s">
        <v>606</v>
      </c>
      <c r="C143" s="493"/>
      <c r="D143" s="493"/>
      <c r="E143" s="493"/>
      <c r="F143" s="493"/>
      <c r="G143" s="493"/>
      <c r="H143" s="493"/>
      <c r="I143" s="493"/>
    </row>
    <row r="144" spans="1:9" ht="18">
      <c r="A144"/>
      <c r="B144" s="222"/>
      <c r="C144"/>
      <c r="D144"/>
      <c r="E144"/>
      <c r="F144"/>
      <c r="G144"/>
      <c r="H144"/>
      <c r="I144"/>
    </row>
    <row r="145" spans="1:10" ht="43.5" customHeight="1">
      <c r="A145"/>
      <c r="B145" s="493" t="s">
        <v>605</v>
      </c>
      <c r="C145" s="493"/>
      <c r="D145" s="493"/>
      <c r="E145" s="493"/>
      <c r="F145" s="493"/>
      <c r="G145" s="493"/>
      <c r="H145" s="493"/>
      <c r="I145" s="493"/>
    </row>
    <row r="146" spans="1:10" ht="18">
      <c r="A146"/>
      <c r="B146" s="220"/>
      <c r="C146"/>
      <c r="D146"/>
      <c r="E146"/>
      <c r="F146"/>
      <c r="G146"/>
      <c r="H146"/>
      <c r="I146"/>
    </row>
    <row r="147" spans="1:10" ht="18">
      <c r="A147"/>
      <c r="B147" s="220" t="s">
        <v>604</v>
      </c>
      <c r="C147"/>
      <c r="D147"/>
      <c r="E147"/>
      <c r="F147"/>
      <c r="G147"/>
      <c r="H147"/>
      <c r="I147"/>
    </row>
    <row r="148" spans="1:10" ht="75" customHeight="1">
      <c r="A148"/>
      <c r="B148" s="493" t="s">
        <v>603</v>
      </c>
      <c r="C148" s="493"/>
      <c r="D148" s="493"/>
      <c r="E148" s="493"/>
      <c r="F148" s="493"/>
      <c r="G148" s="493"/>
      <c r="H148" s="493"/>
      <c r="I148" s="493"/>
    </row>
    <row r="149" spans="1:10" ht="18">
      <c r="A149"/>
      <c r="B149" s="221"/>
      <c r="C149"/>
      <c r="D149"/>
      <c r="E149"/>
      <c r="F149"/>
      <c r="G149"/>
      <c r="H149"/>
      <c r="I149"/>
    </row>
    <row r="150" spans="1:10" ht="18">
      <c r="A150"/>
      <c r="B150" s="220" t="s">
        <v>602</v>
      </c>
      <c r="C150"/>
      <c r="D150"/>
      <c r="E150"/>
      <c r="F150"/>
      <c r="G150"/>
      <c r="H150"/>
      <c r="I150"/>
    </row>
    <row r="151" spans="1:10" ht="60" customHeight="1">
      <c r="A151"/>
      <c r="B151" s="493" t="s">
        <v>601</v>
      </c>
      <c r="C151" s="493"/>
      <c r="D151" s="493"/>
      <c r="E151" s="493"/>
      <c r="F151" s="493"/>
      <c r="G151" s="493"/>
      <c r="H151" s="493"/>
      <c r="I151" s="493"/>
    </row>
    <row r="152" spans="1:10" ht="18">
      <c r="A152"/>
      <c r="B152" s="221"/>
      <c r="C152"/>
      <c r="D152"/>
      <c r="E152"/>
      <c r="F152"/>
      <c r="G152"/>
      <c r="H152"/>
      <c r="I152"/>
    </row>
    <row r="153" spans="1:10" ht="18">
      <c r="A153"/>
      <c r="B153" s="221"/>
      <c r="C153"/>
      <c r="D153"/>
      <c r="E153"/>
      <c r="F153"/>
      <c r="G153"/>
      <c r="H153"/>
      <c r="I153"/>
    </row>
    <row r="154" spans="1:10" ht="18">
      <c r="A154"/>
      <c r="B154" s="221"/>
      <c r="C154"/>
      <c r="D154"/>
      <c r="E154"/>
      <c r="F154"/>
      <c r="G154"/>
      <c r="H154"/>
      <c r="I154"/>
    </row>
    <row r="155" spans="1:10" ht="18">
      <c r="A155"/>
      <c r="B155" s="220" t="s">
        <v>600</v>
      </c>
      <c r="C155"/>
      <c r="D155"/>
      <c r="E155"/>
      <c r="F155"/>
      <c r="G155"/>
      <c r="H155"/>
      <c r="I155"/>
    </row>
    <row r="156" spans="1:10" ht="18">
      <c r="A156"/>
      <c r="B156" s="221"/>
      <c r="C156"/>
      <c r="D156"/>
      <c r="E156"/>
      <c r="F156"/>
      <c r="G156"/>
      <c r="H156"/>
      <c r="I156"/>
    </row>
    <row r="157" spans="1:10" ht="18">
      <c r="A157"/>
      <c r="B157" s="221"/>
      <c r="C157"/>
      <c r="D157"/>
      <c r="E157"/>
      <c r="F157"/>
      <c r="G157"/>
      <c r="H157"/>
      <c r="I157"/>
    </row>
    <row r="158" spans="1:10" ht="18">
      <c r="A158"/>
      <c r="B158" s="220" t="s">
        <v>599</v>
      </c>
      <c r="C158"/>
      <c r="D158"/>
      <c r="E158"/>
      <c r="F158"/>
      <c r="G158"/>
      <c r="H158"/>
      <c r="I158"/>
    </row>
    <row r="159" spans="1:10" ht="18">
      <c r="A159"/>
      <c r="B159" s="220" t="s">
        <v>598</v>
      </c>
      <c r="C159"/>
      <c r="D159"/>
      <c r="E159"/>
      <c r="F159"/>
      <c r="G159"/>
      <c r="H159"/>
      <c r="I159"/>
    </row>
    <row r="160" spans="1:10" ht="22.5" customHeight="1">
      <c r="A160"/>
      <c r="B160" s="494" t="s">
        <v>597</v>
      </c>
      <c r="C160" s="494"/>
      <c r="D160" s="494"/>
      <c r="E160" s="494"/>
      <c r="F160" s="494"/>
      <c r="G160" s="494"/>
      <c r="H160" s="494"/>
      <c r="I160" s="494"/>
      <c r="J160" s="494"/>
    </row>
    <row r="161" spans="1:10" ht="18">
      <c r="A161"/>
      <c r="B161" s="222"/>
      <c r="C161"/>
      <c r="D161"/>
      <c r="E161"/>
      <c r="F161"/>
      <c r="G161"/>
      <c r="H161"/>
      <c r="I161"/>
    </row>
    <row r="162" spans="1:10" ht="51.75" customHeight="1">
      <c r="A162"/>
      <c r="B162" s="493" t="s">
        <v>596</v>
      </c>
      <c r="C162" s="493"/>
      <c r="D162" s="493"/>
      <c r="E162" s="493"/>
      <c r="F162" s="493"/>
      <c r="G162" s="493"/>
      <c r="H162" s="493"/>
      <c r="I162" s="493"/>
      <c r="J162" s="493"/>
    </row>
    <row r="163" spans="1:10" ht="45.75" customHeight="1">
      <c r="A163"/>
      <c r="B163" s="493" t="s">
        <v>595</v>
      </c>
      <c r="C163" s="493"/>
      <c r="D163" s="493"/>
      <c r="E163" s="493"/>
      <c r="F163" s="493"/>
      <c r="G163" s="493"/>
      <c r="H163" s="493"/>
      <c r="I163" s="493"/>
      <c r="J163" s="493"/>
    </row>
    <row r="164" spans="1:10" ht="18">
      <c r="A164"/>
      <c r="B164" s="222"/>
      <c r="C164"/>
      <c r="D164"/>
      <c r="E164"/>
      <c r="F164"/>
      <c r="G164"/>
      <c r="H164"/>
      <c r="I164"/>
    </row>
    <row r="165" spans="1:10" ht="101.25" customHeight="1">
      <c r="A165"/>
      <c r="B165" s="493" t="s">
        <v>594</v>
      </c>
      <c r="C165" s="493"/>
      <c r="D165" s="493"/>
      <c r="E165" s="493"/>
      <c r="F165" s="493"/>
      <c r="G165" s="493"/>
      <c r="H165" s="493"/>
      <c r="I165" s="493"/>
      <c r="J165" s="493"/>
    </row>
    <row r="166" spans="1:10" ht="18">
      <c r="A166"/>
      <c r="B166" s="222"/>
      <c r="C166"/>
      <c r="D166"/>
      <c r="E166"/>
      <c r="F166"/>
      <c r="G166"/>
      <c r="H166"/>
      <c r="I166"/>
    </row>
    <row r="167" spans="1:10" ht="18">
      <c r="A167"/>
      <c r="B167" s="220" t="s">
        <v>593</v>
      </c>
      <c r="C167"/>
      <c r="D167"/>
      <c r="E167"/>
      <c r="F167"/>
      <c r="G167"/>
      <c r="H167"/>
      <c r="I167"/>
    </row>
    <row r="168" spans="1:10" ht="18">
      <c r="A168"/>
      <c r="B168" s="221"/>
      <c r="C168"/>
      <c r="D168"/>
      <c r="E168"/>
      <c r="F168"/>
      <c r="G168"/>
      <c r="H168"/>
      <c r="I168"/>
    </row>
    <row r="169" spans="1:10" ht="18">
      <c r="A169"/>
      <c r="B169" s="220" t="s">
        <v>592</v>
      </c>
      <c r="C169"/>
      <c r="D169"/>
      <c r="E169"/>
      <c r="F169"/>
      <c r="G169"/>
      <c r="H169"/>
      <c r="I169"/>
    </row>
    <row r="170" spans="1:10" ht="61.5" customHeight="1">
      <c r="A170"/>
      <c r="B170" s="493" t="s">
        <v>591</v>
      </c>
      <c r="C170" s="493"/>
      <c r="D170" s="493"/>
      <c r="E170" s="493"/>
      <c r="F170" s="493"/>
      <c r="G170" s="493"/>
      <c r="H170" s="493"/>
      <c r="I170" s="493"/>
      <c r="J170" s="493"/>
    </row>
    <row r="171" spans="1:10" ht="18">
      <c r="A171"/>
      <c r="B171" s="222"/>
      <c r="C171"/>
      <c r="D171"/>
      <c r="E171"/>
      <c r="F171"/>
      <c r="G171"/>
      <c r="H171"/>
      <c r="I171"/>
    </row>
    <row r="172" spans="1:10" ht="62.25" customHeight="1">
      <c r="A172"/>
      <c r="B172" s="493" t="s">
        <v>590</v>
      </c>
      <c r="C172" s="493"/>
      <c r="D172" s="493"/>
      <c r="E172" s="493"/>
      <c r="F172" s="493"/>
      <c r="G172" s="493"/>
      <c r="H172" s="493"/>
      <c r="I172" s="493"/>
      <c r="J172" s="493"/>
    </row>
    <row r="173" spans="1:10" ht="18">
      <c r="A173"/>
      <c r="B173" s="221"/>
      <c r="C173"/>
      <c r="D173"/>
      <c r="E173"/>
      <c r="F173"/>
      <c r="G173"/>
      <c r="H173"/>
      <c r="I173"/>
    </row>
    <row r="174" spans="1:10" ht="18">
      <c r="A174"/>
      <c r="B174" s="220" t="s">
        <v>589</v>
      </c>
      <c r="C174"/>
      <c r="D174"/>
      <c r="E174"/>
      <c r="F174"/>
      <c r="G174"/>
      <c r="H174"/>
      <c r="I174"/>
    </row>
    <row r="175" spans="1:10" ht="78.75" customHeight="1">
      <c r="A175"/>
      <c r="B175" s="493" t="s">
        <v>588</v>
      </c>
      <c r="C175" s="493"/>
      <c r="D175" s="493"/>
      <c r="E175" s="493"/>
      <c r="F175" s="493"/>
      <c r="G175" s="493"/>
      <c r="H175" s="493"/>
      <c r="I175" s="493"/>
      <c r="J175" s="493"/>
    </row>
    <row r="176" spans="1:10" ht="18">
      <c r="A176"/>
      <c r="B176" s="221"/>
      <c r="C176"/>
      <c r="D176"/>
      <c r="E176"/>
      <c r="F176"/>
      <c r="G176"/>
      <c r="H176"/>
      <c r="I176"/>
    </row>
    <row r="177" spans="1:10" ht="18">
      <c r="A177"/>
      <c r="B177" s="221"/>
      <c r="C177"/>
      <c r="D177"/>
      <c r="E177"/>
      <c r="F177"/>
      <c r="G177"/>
      <c r="H177"/>
      <c r="I177"/>
    </row>
    <row r="178" spans="1:10" ht="36">
      <c r="A178"/>
      <c r="B178" s="220" t="s">
        <v>587</v>
      </c>
      <c r="C178"/>
      <c r="D178"/>
      <c r="E178"/>
      <c r="F178"/>
      <c r="G178"/>
      <c r="H178"/>
      <c r="I178"/>
    </row>
    <row r="179" spans="1:10" ht="54.75" customHeight="1">
      <c r="A179"/>
      <c r="B179" s="493" t="s">
        <v>586</v>
      </c>
      <c r="C179" s="493"/>
      <c r="D179" s="493"/>
      <c r="E179" s="493"/>
      <c r="F179" s="493"/>
      <c r="G179" s="493"/>
      <c r="H179" s="493"/>
      <c r="I179" s="493"/>
      <c r="J179" s="493"/>
    </row>
    <row r="180" spans="1:10" ht="18">
      <c r="A180"/>
      <c r="B180" s="222"/>
      <c r="C180"/>
      <c r="D180"/>
      <c r="E180"/>
      <c r="F180"/>
      <c r="G180"/>
      <c r="H180"/>
      <c r="I180"/>
    </row>
    <row r="181" spans="1:10" ht="66" customHeight="1">
      <c r="A181"/>
      <c r="B181" s="493" t="s">
        <v>585</v>
      </c>
      <c r="C181" s="493"/>
      <c r="D181" s="493"/>
      <c r="E181" s="493"/>
      <c r="F181" s="493"/>
      <c r="G181" s="493"/>
      <c r="H181" s="493"/>
      <c r="I181" s="493"/>
      <c r="J181" s="493"/>
    </row>
    <row r="182" spans="1:10" ht="18">
      <c r="A182"/>
      <c r="B182" s="222"/>
      <c r="C182"/>
      <c r="D182"/>
      <c r="E182"/>
      <c r="F182"/>
      <c r="G182"/>
      <c r="H182"/>
      <c r="I182"/>
    </row>
    <row r="183" spans="1:10" ht="44.25" customHeight="1">
      <c r="A183"/>
      <c r="B183" s="493" t="s">
        <v>584</v>
      </c>
      <c r="C183" s="493"/>
      <c r="D183" s="493"/>
      <c r="E183" s="493"/>
      <c r="F183" s="493"/>
      <c r="G183" s="493"/>
      <c r="H183" s="493"/>
      <c r="I183" s="493"/>
      <c r="J183" s="493"/>
    </row>
    <row r="184" spans="1:10" ht="18">
      <c r="A184"/>
      <c r="B184" s="222"/>
      <c r="C184"/>
      <c r="D184"/>
      <c r="E184"/>
      <c r="F184"/>
      <c r="G184"/>
      <c r="H184"/>
      <c r="I184"/>
    </row>
    <row r="185" spans="1:10" ht="39.75" customHeight="1">
      <c r="A185"/>
      <c r="B185" s="493" t="s">
        <v>583</v>
      </c>
      <c r="C185" s="493"/>
      <c r="D185" s="493"/>
      <c r="E185" s="493"/>
      <c r="F185" s="493"/>
      <c r="G185" s="493"/>
      <c r="H185" s="493"/>
      <c r="I185" s="493"/>
      <c r="J185" s="493"/>
    </row>
    <row r="186" spans="1:10" ht="18">
      <c r="A186"/>
      <c r="B186" s="222"/>
      <c r="C186"/>
      <c r="D186"/>
      <c r="E186"/>
      <c r="F186"/>
      <c r="G186"/>
      <c r="H186"/>
      <c r="I186"/>
    </row>
    <row r="187" spans="1:10" ht="69" customHeight="1">
      <c r="A187"/>
      <c r="B187" s="493" t="s">
        <v>582</v>
      </c>
      <c r="C187" s="493"/>
      <c r="D187" s="493"/>
      <c r="E187" s="493"/>
      <c r="F187" s="493"/>
      <c r="G187" s="493"/>
      <c r="H187" s="493"/>
      <c r="I187" s="493"/>
      <c r="J187" s="493"/>
    </row>
    <row r="188" spans="1:10" ht="18">
      <c r="A188"/>
      <c r="B188" s="221"/>
      <c r="C188"/>
      <c r="D188"/>
      <c r="E188"/>
      <c r="F188"/>
      <c r="G188"/>
      <c r="H188"/>
      <c r="I188"/>
    </row>
    <row r="189" spans="1:10" ht="18">
      <c r="A189"/>
      <c r="B189" s="220" t="s">
        <v>581</v>
      </c>
      <c r="C189"/>
      <c r="D189"/>
      <c r="E189"/>
      <c r="F189"/>
      <c r="G189"/>
      <c r="H189"/>
      <c r="I189"/>
    </row>
    <row r="190" spans="1:10" ht="52.5" customHeight="1">
      <c r="A190"/>
      <c r="B190" s="493" t="s">
        <v>580</v>
      </c>
      <c r="C190" s="493"/>
      <c r="D190" s="493"/>
      <c r="E190" s="493"/>
      <c r="F190" s="493"/>
      <c r="G190" s="493"/>
      <c r="H190" s="493"/>
      <c r="I190" s="493"/>
      <c r="J190" s="493"/>
    </row>
    <row r="191" spans="1:10" ht="18">
      <c r="A191"/>
      <c r="B191" s="224"/>
      <c r="C191"/>
      <c r="D191"/>
      <c r="E191"/>
      <c r="F191"/>
      <c r="G191"/>
      <c r="H191"/>
      <c r="I191"/>
    </row>
    <row r="192" spans="1:10" ht="81" customHeight="1">
      <c r="A192"/>
      <c r="B192" s="493" t="s">
        <v>579</v>
      </c>
      <c r="C192" s="493"/>
      <c r="D192" s="493"/>
      <c r="E192" s="493"/>
      <c r="F192" s="493"/>
      <c r="G192" s="493"/>
      <c r="H192" s="493"/>
      <c r="I192" s="493"/>
      <c r="J192" s="493"/>
    </row>
    <row r="193" spans="1:10" ht="18">
      <c r="A193"/>
      <c r="B193" s="222"/>
      <c r="C193"/>
      <c r="D193"/>
      <c r="E193"/>
      <c r="F193"/>
      <c r="G193"/>
      <c r="H193"/>
      <c r="I193"/>
    </row>
    <row r="194" spans="1:10" ht="36">
      <c r="A194"/>
      <c r="B194" s="220" t="s">
        <v>578</v>
      </c>
      <c r="C194"/>
      <c r="D194"/>
      <c r="E194"/>
      <c r="F194"/>
      <c r="G194"/>
      <c r="H194"/>
      <c r="I194"/>
    </row>
    <row r="195" spans="1:10" ht="96" customHeight="1">
      <c r="A195"/>
      <c r="B195" s="493" t="s">
        <v>577</v>
      </c>
      <c r="C195" s="493"/>
      <c r="D195" s="493"/>
      <c r="E195" s="493"/>
      <c r="F195" s="493"/>
      <c r="G195" s="493"/>
      <c r="H195" s="493"/>
      <c r="I195" s="493"/>
      <c r="J195" s="493"/>
    </row>
    <row r="196" spans="1:10" ht="18">
      <c r="A196"/>
      <c r="B196" s="222"/>
      <c r="C196"/>
      <c r="D196"/>
      <c r="E196"/>
      <c r="F196"/>
      <c r="G196"/>
      <c r="H196"/>
      <c r="I196"/>
    </row>
    <row r="197" spans="1:10" ht="18">
      <c r="A197"/>
      <c r="B197" s="220" t="s">
        <v>576</v>
      </c>
      <c r="C197"/>
      <c r="D197"/>
      <c r="E197"/>
      <c r="F197"/>
      <c r="G197"/>
      <c r="H197"/>
      <c r="I197"/>
    </row>
    <row r="198" spans="1:10" ht="70.5" customHeight="1">
      <c r="A198"/>
      <c r="B198" s="493" t="s">
        <v>575</v>
      </c>
      <c r="C198" s="493"/>
      <c r="D198" s="493"/>
      <c r="E198" s="493"/>
      <c r="F198" s="493"/>
      <c r="G198" s="493"/>
      <c r="H198" s="493"/>
      <c r="I198" s="493"/>
      <c r="J198" s="493"/>
    </row>
    <row r="199" spans="1:10" ht="18">
      <c r="A199"/>
      <c r="B199" s="222"/>
      <c r="C199"/>
      <c r="D199"/>
      <c r="E199"/>
      <c r="F199"/>
      <c r="G199"/>
      <c r="H199"/>
      <c r="I199"/>
    </row>
    <row r="200" spans="1:10" ht="63.75" customHeight="1">
      <c r="A200"/>
      <c r="B200" s="493" t="s">
        <v>574</v>
      </c>
      <c r="C200" s="493"/>
      <c r="D200" s="493"/>
      <c r="E200" s="493"/>
      <c r="F200" s="493"/>
      <c r="G200" s="493"/>
      <c r="H200" s="493"/>
      <c r="I200" s="493"/>
      <c r="J200" s="493"/>
    </row>
    <row r="201" spans="1:10" ht="18">
      <c r="A201"/>
      <c r="B201" s="222"/>
      <c r="C201"/>
      <c r="D201"/>
      <c r="E201"/>
      <c r="F201"/>
      <c r="G201"/>
      <c r="H201"/>
      <c r="I201"/>
    </row>
    <row r="202" spans="1:10" ht="18">
      <c r="A202"/>
      <c r="B202" s="221"/>
      <c r="C202"/>
      <c r="D202"/>
      <c r="E202"/>
      <c r="F202"/>
      <c r="G202"/>
      <c r="H202"/>
      <c r="I202"/>
    </row>
    <row r="203" spans="1:10" ht="18">
      <c r="A203"/>
      <c r="B203" s="220" t="s">
        <v>573</v>
      </c>
      <c r="C203"/>
      <c r="D203"/>
      <c r="E203"/>
      <c r="F203"/>
      <c r="G203"/>
      <c r="H203"/>
      <c r="I203"/>
    </row>
    <row r="204" spans="1:10" ht="80.25" customHeight="1">
      <c r="A204"/>
      <c r="B204" s="495" t="s">
        <v>572</v>
      </c>
      <c r="C204" s="495"/>
      <c r="D204" s="495"/>
      <c r="E204" s="495"/>
      <c r="F204" s="495"/>
      <c r="G204" s="495"/>
      <c r="H204" s="495"/>
      <c r="I204" s="495"/>
      <c r="J204" s="495"/>
    </row>
    <row r="205" spans="1:10" ht="71.25" customHeight="1">
      <c r="A205"/>
      <c r="B205" s="493" t="s">
        <v>571</v>
      </c>
      <c r="C205" s="493"/>
      <c r="D205" s="493"/>
      <c r="E205" s="493"/>
      <c r="F205" s="493"/>
      <c r="G205" s="493"/>
      <c r="H205" s="493"/>
      <c r="I205" s="493"/>
      <c r="J205" s="493"/>
    </row>
    <row r="206" spans="1:10" ht="60.75" customHeight="1">
      <c r="A206"/>
      <c r="B206" s="493" t="s">
        <v>570</v>
      </c>
      <c r="C206" s="493"/>
      <c r="D206" s="493"/>
      <c r="E206" s="493"/>
      <c r="F206" s="493"/>
      <c r="G206" s="493"/>
      <c r="H206" s="493"/>
      <c r="I206" s="493"/>
      <c r="J206" s="493"/>
    </row>
    <row r="207" spans="1:10" ht="18">
      <c r="A207"/>
      <c r="B207" s="223"/>
      <c r="C207"/>
      <c r="D207"/>
      <c r="E207"/>
      <c r="F207"/>
      <c r="G207"/>
      <c r="H207"/>
      <c r="I207"/>
    </row>
    <row r="208" spans="1:10" ht="18">
      <c r="A208"/>
      <c r="B208" s="220" t="s">
        <v>569</v>
      </c>
      <c r="C208"/>
      <c r="D208"/>
      <c r="E208"/>
      <c r="F208"/>
      <c r="G208"/>
      <c r="H208"/>
      <c r="I208"/>
    </row>
    <row r="209" spans="1:10" ht="81" customHeight="1">
      <c r="A209"/>
      <c r="B209" s="493" t="s">
        <v>568</v>
      </c>
      <c r="C209" s="493"/>
      <c r="D209" s="493"/>
      <c r="E209" s="493"/>
      <c r="F209" s="493"/>
      <c r="G209" s="493"/>
      <c r="H209" s="493"/>
      <c r="I209" s="493"/>
      <c r="J209" s="493"/>
    </row>
    <row r="210" spans="1:10" ht="18">
      <c r="A210"/>
      <c r="B210" s="222"/>
      <c r="C210"/>
      <c r="D210"/>
      <c r="E210"/>
      <c r="F210"/>
      <c r="G210"/>
      <c r="H210"/>
      <c r="I210"/>
    </row>
    <row r="211" spans="1:10" ht="18">
      <c r="A211"/>
      <c r="B211" s="220" t="s">
        <v>567</v>
      </c>
      <c r="C211"/>
      <c r="D211"/>
      <c r="E211"/>
      <c r="F211"/>
      <c r="G211"/>
      <c r="H211"/>
      <c r="I211"/>
    </row>
    <row r="212" spans="1:10" ht="86.25" customHeight="1">
      <c r="A212"/>
      <c r="B212" s="493" t="s">
        <v>566</v>
      </c>
      <c r="C212" s="493"/>
      <c r="D212" s="493"/>
      <c r="E212" s="493"/>
      <c r="F212" s="493"/>
      <c r="G212" s="493"/>
      <c r="H212" s="493"/>
      <c r="I212" s="493"/>
      <c r="J212" s="493"/>
    </row>
    <row r="213" spans="1:10" ht="18">
      <c r="A213"/>
      <c r="B213" s="222"/>
      <c r="C213"/>
      <c r="D213"/>
      <c r="E213"/>
      <c r="F213"/>
      <c r="G213"/>
      <c r="H213"/>
      <c r="I213"/>
    </row>
    <row r="214" spans="1:10" ht="18">
      <c r="A214"/>
      <c r="B214" s="220" t="s">
        <v>565</v>
      </c>
      <c r="C214"/>
      <c r="D214"/>
      <c r="E214"/>
      <c r="F214"/>
      <c r="G214"/>
      <c r="H214"/>
      <c r="I214"/>
    </row>
    <row r="215" spans="1:10" ht="81.75" customHeight="1">
      <c r="A215"/>
      <c r="B215" s="493" t="s">
        <v>564</v>
      </c>
      <c r="C215" s="493"/>
      <c r="D215" s="493"/>
      <c r="E215" s="493"/>
      <c r="F215" s="493"/>
      <c r="G215" s="493"/>
      <c r="H215" s="493"/>
      <c r="I215" s="493"/>
      <c r="J215" s="493"/>
    </row>
    <row r="216" spans="1:10" ht="18">
      <c r="A216"/>
      <c r="B216" s="221"/>
      <c r="C216"/>
      <c r="D216"/>
      <c r="E216"/>
      <c r="F216"/>
      <c r="G216"/>
      <c r="H216"/>
      <c r="I216"/>
    </row>
    <row r="217" spans="1:10" ht="56.25" customHeight="1">
      <c r="A217"/>
      <c r="B217" s="493" t="s">
        <v>563</v>
      </c>
      <c r="C217" s="493"/>
      <c r="D217" s="493"/>
      <c r="E217" s="493"/>
      <c r="F217" s="493"/>
      <c r="G217" s="493"/>
      <c r="H217" s="493"/>
      <c r="I217" s="493"/>
      <c r="J217" s="493"/>
    </row>
    <row r="218" spans="1:10" ht="18">
      <c r="A218"/>
      <c r="B218" s="221"/>
      <c r="C218"/>
      <c r="D218"/>
      <c r="E218"/>
      <c r="F218"/>
      <c r="G218"/>
      <c r="H218"/>
      <c r="I218"/>
    </row>
    <row r="219" spans="1:10" ht="18">
      <c r="A219"/>
      <c r="B219" s="220" t="s">
        <v>562</v>
      </c>
      <c r="C219"/>
      <c r="D219"/>
      <c r="E219"/>
      <c r="F219"/>
      <c r="G219"/>
      <c r="H219"/>
      <c r="I219"/>
    </row>
    <row r="220" spans="1:10" ht="18">
      <c r="A220"/>
      <c r="B220" s="220" t="s">
        <v>561</v>
      </c>
      <c r="C220"/>
      <c r="D220"/>
      <c r="E220"/>
      <c r="F220"/>
      <c r="G220"/>
      <c r="H220"/>
      <c r="I220"/>
    </row>
    <row r="221" spans="1:10" ht="80.25" customHeight="1">
      <c r="A221"/>
      <c r="B221" s="493" t="s">
        <v>560</v>
      </c>
      <c r="C221" s="493"/>
      <c r="D221" s="493"/>
      <c r="E221" s="493"/>
      <c r="F221" s="493"/>
      <c r="G221" s="493"/>
      <c r="H221" s="493"/>
      <c r="I221" s="493"/>
      <c r="J221" s="493"/>
    </row>
    <row r="222" spans="1:10" ht="18">
      <c r="A222"/>
      <c r="B222" s="222"/>
      <c r="C222"/>
      <c r="D222"/>
      <c r="E222"/>
      <c r="F222"/>
      <c r="G222"/>
      <c r="H222"/>
      <c r="I222"/>
    </row>
    <row r="223" spans="1:10" ht="18">
      <c r="A223"/>
      <c r="B223" s="220" t="s">
        <v>559</v>
      </c>
      <c r="C223"/>
      <c r="D223"/>
      <c r="E223"/>
      <c r="F223"/>
      <c r="G223"/>
      <c r="H223"/>
      <c r="I223"/>
    </row>
    <row r="224" spans="1:10" ht="73.5" customHeight="1">
      <c r="A224"/>
      <c r="B224" s="493" t="s">
        <v>558</v>
      </c>
      <c r="C224" s="493"/>
      <c r="D224" s="493"/>
      <c r="E224" s="493"/>
      <c r="F224" s="493"/>
      <c r="G224" s="493"/>
      <c r="H224" s="493"/>
      <c r="I224" s="493"/>
      <c r="J224" s="493"/>
    </row>
    <row r="225" spans="1:10" ht="18">
      <c r="A225"/>
      <c r="B225" s="222"/>
      <c r="C225"/>
      <c r="D225"/>
      <c r="E225"/>
      <c r="F225"/>
      <c r="G225"/>
      <c r="H225"/>
      <c r="I225"/>
    </row>
    <row r="226" spans="1:10" ht="18">
      <c r="A226"/>
      <c r="B226" s="220" t="s">
        <v>557</v>
      </c>
      <c r="C226"/>
      <c r="D226"/>
      <c r="E226"/>
      <c r="F226"/>
      <c r="G226"/>
      <c r="H226"/>
      <c r="I226"/>
    </row>
    <row r="227" spans="1:10" ht="38.25" customHeight="1">
      <c r="A227"/>
      <c r="B227" s="493" t="s">
        <v>556</v>
      </c>
      <c r="C227" s="493"/>
      <c r="D227" s="493"/>
      <c r="E227" s="493"/>
      <c r="F227" s="493"/>
      <c r="G227" s="493"/>
      <c r="H227" s="493"/>
      <c r="I227" s="493"/>
      <c r="J227" s="493"/>
    </row>
    <row r="228" spans="1:10" ht="18">
      <c r="A228"/>
      <c r="B228" s="222"/>
      <c r="C228"/>
      <c r="D228"/>
      <c r="E228"/>
      <c r="F228"/>
      <c r="G228"/>
      <c r="H228"/>
      <c r="I228"/>
    </row>
    <row r="229" spans="1:10" ht="18">
      <c r="A229"/>
      <c r="B229" s="220" t="s">
        <v>555</v>
      </c>
      <c r="C229"/>
      <c r="D229"/>
      <c r="E229"/>
      <c r="F229"/>
      <c r="G229"/>
      <c r="H229"/>
      <c r="I229"/>
    </row>
    <row r="230" spans="1:10" ht="62.25" customHeight="1">
      <c r="A230"/>
      <c r="B230" s="493" t="s">
        <v>554</v>
      </c>
      <c r="C230" s="493"/>
      <c r="D230" s="493"/>
      <c r="E230" s="493"/>
      <c r="F230" s="493"/>
      <c r="G230" s="493"/>
      <c r="H230" s="493"/>
      <c r="I230" s="493"/>
      <c r="J230" s="493"/>
    </row>
    <row r="231" spans="1:10">
      <c r="A231"/>
      <c r="B231"/>
      <c r="C231"/>
      <c r="D231"/>
      <c r="E231"/>
      <c r="F231"/>
      <c r="G231"/>
      <c r="H231"/>
      <c r="I231"/>
    </row>
    <row r="232" spans="1:10" ht="18">
      <c r="A232"/>
      <c r="B232" s="221"/>
      <c r="C232"/>
      <c r="D232"/>
      <c r="E232"/>
      <c r="F232"/>
      <c r="G232"/>
      <c r="H232"/>
      <c r="I232"/>
    </row>
    <row r="233" spans="1:10" ht="18">
      <c r="A233"/>
      <c r="B233" s="220" t="s">
        <v>553</v>
      </c>
      <c r="C233"/>
      <c r="D233"/>
      <c r="E233"/>
      <c r="F233"/>
      <c r="G233"/>
      <c r="H233"/>
      <c r="I233"/>
    </row>
    <row r="234" spans="1:10" ht="63" customHeight="1">
      <c r="A234"/>
      <c r="B234" s="493" t="s">
        <v>552</v>
      </c>
      <c r="C234" s="493"/>
      <c r="D234" s="493"/>
      <c r="E234" s="493"/>
      <c r="F234" s="493"/>
      <c r="G234" s="493"/>
      <c r="H234" s="493"/>
      <c r="I234" s="493"/>
      <c r="J234" s="493"/>
    </row>
    <row r="235" spans="1:10" ht="18">
      <c r="A235"/>
      <c r="B235" s="221"/>
      <c r="C235"/>
      <c r="D235"/>
      <c r="E235"/>
      <c r="F235"/>
      <c r="G235"/>
      <c r="H235"/>
      <c r="I235"/>
    </row>
    <row r="236" spans="1:10" ht="18">
      <c r="A236"/>
      <c r="B236" s="220" t="s">
        <v>551</v>
      </c>
      <c r="C236"/>
      <c r="D236"/>
      <c r="E236"/>
      <c r="F236"/>
      <c r="G236"/>
      <c r="H236"/>
      <c r="I236"/>
    </row>
    <row r="237" spans="1:10" ht="39.75" customHeight="1">
      <c r="A237"/>
      <c r="B237" s="493" t="s">
        <v>550</v>
      </c>
      <c r="C237" s="493"/>
      <c r="D237" s="493"/>
      <c r="E237" s="493"/>
      <c r="F237" s="493"/>
      <c r="G237" s="493"/>
      <c r="H237" s="493"/>
      <c r="I237" s="493"/>
    </row>
    <row r="238" spans="1:10" ht="18">
      <c r="A238"/>
      <c r="B238" s="222"/>
      <c r="C238"/>
      <c r="D238"/>
      <c r="E238"/>
      <c r="F238"/>
      <c r="G238"/>
      <c r="H238"/>
      <c r="I238"/>
    </row>
    <row r="239" spans="1:10" ht="42" customHeight="1">
      <c r="A239"/>
      <c r="B239" s="493" t="s">
        <v>549</v>
      </c>
      <c r="C239" s="493"/>
      <c r="D239" s="493"/>
      <c r="E239" s="493"/>
      <c r="F239" s="493"/>
      <c r="G239" s="493"/>
      <c r="H239" s="493"/>
      <c r="I239" s="493"/>
      <c r="J239" s="493"/>
    </row>
    <row r="240" spans="1:10" ht="18">
      <c r="A240"/>
      <c r="B240" s="221"/>
      <c r="C240"/>
      <c r="D240"/>
      <c r="E240"/>
      <c r="F240"/>
      <c r="G240"/>
      <c r="H240"/>
      <c r="I240"/>
    </row>
    <row r="241" spans="1:9" ht="18">
      <c r="A241"/>
      <c r="B241" s="220" t="s">
        <v>548</v>
      </c>
      <c r="C241"/>
      <c r="D241"/>
      <c r="E241"/>
      <c r="F241"/>
      <c r="G241"/>
      <c r="H241"/>
      <c r="I241"/>
    </row>
    <row r="242" spans="1:9" ht="18">
      <c r="A242"/>
      <c r="B242" s="493" t="s">
        <v>547</v>
      </c>
      <c r="C242" s="493"/>
      <c r="D242" s="493"/>
      <c r="E242" s="493"/>
      <c r="F242" s="493"/>
      <c r="G242" s="493"/>
      <c r="H242" s="493"/>
      <c r="I242" s="493"/>
    </row>
    <row r="243" spans="1:9">
      <c r="A243"/>
      <c r="B243"/>
      <c r="C243"/>
      <c r="D243"/>
      <c r="E243"/>
      <c r="F243"/>
      <c r="G243"/>
      <c r="H243"/>
      <c r="I243"/>
    </row>
  </sheetData>
  <mergeCells count="74">
    <mergeCell ref="B160:J160"/>
    <mergeCell ref="B172:J172"/>
    <mergeCell ref="B170:J170"/>
    <mergeCell ref="B165:J165"/>
    <mergeCell ref="B163:J163"/>
    <mergeCell ref="B162:J162"/>
    <mergeCell ref="B198:J198"/>
    <mergeCell ref="B181:J181"/>
    <mergeCell ref="B179:J179"/>
    <mergeCell ref="B175:J175"/>
    <mergeCell ref="B195:J195"/>
    <mergeCell ref="B192:J192"/>
    <mergeCell ref="B190:J190"/>
    <mergeCell ref="B187:J187"/>
    <mergeCell ref="B185:J185"/>
    <mergeCell ref="B183:J183"/>
    <mergeCell ref="B212:J212"/>
    <mergeCell ref="B204:J204"/>
    <mergeCell ref="B205:J205"/>
    <mergeCell ref="B206:J206"/>
    <mergeCell ref="B200:J200"/>
    <mergeCell ref="B242:I242"/>
    <mergeCell ref="B239:J239"/>
    <mergeCell ref="B237:I237"/>
    <mergeCell ref="B234:J234"/>
    <mergeCell ref="B230:J230"/>
    <mergeCell ref="B227:J227"/>
    <mergeCell ref="B128:I128"/>
    <mergeCell ref="B131:I131"/>
    <mergeCell ref="B132:I132"/>
    <mergeCell ref="B134:I134"/>
    <mergeCell ref="B136:I136"/>
    <mergeCell ref="B141:I141"/>
    <mergeCell ref="B209:J209"/>
    <mergeCell ref="B143:I143"/>
    <mergeCell ref="B145:I145"/>
    <mergeCell ref="B148:I148"/>
    <mergeCell ref="B151:I151"/>
    <mergeCell ref="B224:J224"/>
    <mergeCell ref="B221:J221"/>
    <mergeCell ref="B217:J217"/>
    <mergeCell ref="B215:J215"/>
    <mergeCell ref="B124:I124"/>
    <mergeCell ref="B84:I84"/>
    <mergeCell ref="B91:I91"/>
    <mergeCell ref="B93:I93"/>
    <mergeCell ref="B95:I95"/>
    <mergeCell ref="B96:I96"/>
    <mergeCell ref="B98:I98"/>
    <mergeCell ref="B100:I100"/>
    <mergeCell ref="B104:I104"/>
    <mergeCell ref="B111:I111"/>
    <mergeCell ref="B118:I118"/>
    <mergeCell ref="B122:I122"/>
    <mergeCell ref="B80:I80"/>
    <mergeCell ref="B31:I31"/>
    <mergeCell ref="B34:I34"/>
    <mergeCell ref="B37:I37"/>
    <mergeCell ref="B40:I40"/>
    <mergeCell ref="B42:I42"/>
    <mergeCell ref="B45:I45"/>
    <mergeCell ref="B49:I49"/>
    <mergeCell ref="B59:I59"/>
    <mergeCell ref="B63:I63"/>
    <mergeCell ref="B73:I73"/>
    <mergeCell ref="B78:I78"/>
    <mergeCell ref="B20:I20"/>
    <mergeCell ref="B25:I25"/>
    <mergeCell ref="B29:I29"/>
    <mergeCell ref="B6:I6"/>
    <mergeCell ref="B9:I9"/>
    <mergeCell ref="B12:I12"/>
    <mergeCell ref="B14:I14"/>
    <mergeCell ref="B18:I18"/>
  </mergeCells>
  <pageMargins left="0.61904761904761907" right="0.26785714285714285" top="0.74803149606299213" bottom="0.74803149606299213" header="0.31496062992125984" footer="0.31496062992125984"/>
  <pageSetup paperSize="9" scale="56" orientation="portrait" r:id="rId1"/>
  <headerFooter>
    <oddHeader>&amp;R&amp;8PROPOSED MIGRATION HEALTH ASSESSMENT CENTRE, IKEJA ANNEX 3</oddHeader>
    <oddFooter>&amp;L&amp;8Preliminaries&amp;CPrelim/&amp;P</oddFooter>
  </headerFooter>
  <rowBreaks count="6" manualBreakCount="6">
    <brk id="42" max="9" man="1"/>
    <brk id="81" max="9" man="1"/>
    <brk id="119" max="9" man="1"/>
    <brk id="153" max="9" man="1"/>
    <brk id="187" max="9" man="1"/>
    <brk id="212"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52"/>
  <sheetViews>
    <sheetView tabSelected="1" view="pageBreakPreview" topLeftCell="A3" zoomScale="85" zoomScaleNormal="85" zoomScaleSheetLayoutView="85" zoomScalePageLayoutView="85" workbookViewId="0">
      <selection activeCell="B29" sqref="B29"/>
    </sheetView>
  </sheetViews>
  <sheetFormatPr defaultColWidth="9.140625" defaultRowHeight="14.25"/>
  <cols>
    <col min="1" max="1" width="5.85546875" style="25" customWidth="1"/>
    <col min="2" max="2" width="47" style="25" customWidth="1"/>
    <col min="3" max="3" width="18.5703125" style="25" bestFit="1" customWidth="1"/>
    <col min="4" max="4" width="0.140625" style="25" customWidth="1"/>
    <col min="5" max="5" width="14.42578125" style="25" bestFit="1" customWidth="1"/>
    <col min="6" max="6" width="9.140625" style="25"/>
    <col min="7" max="7" width="19" style="25" bestFit="1" customWidth="1"/>
    <col min="8" max="16384" width="9.140625" style="25"/>
  </cols>
  <sheetData>
    <row r="1" spans="1:5" s="14" customFormat="1" ht="15.75">
      <c r="A1" s="13"/>
      <c r="C1" s="15"/>
      <c r="D1" s="15"/>
      <c r="E1" s="59"/>
    </row>
    <row r="2" spans="1:5" s="14" customFormat="1" ht="15.75">
      <c r="A2" s="66" t="e">
        <f>COVER!#REF!</f>
        <v>#REF!</v>
      </c>
      <c r="C2" s="15"/>
      <c r="D2" s="15"/>
      <c r="E2" s="59"/>
    </row>
    <row r="3" spans="1:5" s="14" customFormat="1" ht="15.75">
      <c r="A3" s="66" t="s">
        <v>12</v>
      </c>
      <c r="C3" s="57"/>
      <c r="D3" s="57"/>
      <c r="E3" s="59"/>
    </row>
    <row r="4" spans="1:5" s="14" customFormat="1" ht="15.75">
      <c r="A4" s="13"/>
      <c r="C4" s="15"/>
      <c r="D4" s="15"/>
      <c r="E4" s="59"/>
    </row>
    <row r="5" spans="1:5" s="14" customFormat="1" ht="15.75">
      <c r="A5" s="13"/>
      <c r="B5" s="16"/>
      <c r="C5" s="60"/>
      <c r="D5" s="60"/>
    </row>
    <row r="6" spans="1:5" s="14" customFormat="1" ht="15.75">
      <c r="A6" s="13"/>
      <c r="B6" s="16"/>
      <c r="C6" s="17"/>
      <c r="D6" s="17"/>
    </row>
    <row r="7" spans="1:5" s="14" customFormat="1" ht="15.75">
      <c r="A7" s="13"/>
      <c r="B7" s="16"/>
      <c r="C7" s="17"/>
      <c r="D7" s="17"/>
    </row>
    <row r="8" spans="1:5" s="21" customFormat="1" ht="18">
      <c r="A8" s="18"/>
      <c r="B8" s="19"/>
      <c r="C8" s="20"/>
      <c r="D8" s="20"/>
    </row>
    <row r="9" spans="1:5" s="21" customFormat="1" ht="18">
      <c r="A9" s="18"/>
      <c r="B9" s="19"/>
      <c r="C9" s="20"/>
      <c r="D9" s="20"/>
    </row>
    <row r="10" spans="1:5" s="21" customFormat="1" ht="18">
      <c r="A10" s="18"/>
      <c r="B10" s="22" t="s">
        <v>16</v>
      </c>
      <c r="C10" s="23"/>
      <c r="D10" s="23"/>
    </row>
    <row r="11" spans="1:5">
      <c r="A11" s="24"/>
      <c r="C11" s="26"/>
      <c r="D11" s="26"/>
    </row>
    <row r="12" spans="1:5" ht="15">
      <c r="A12" s="27"/>
      <c r="C12" s="28" t="s">
        <v>14</v>
      </c>
      <c r="D12" s="28"/>
      <c r="E12" s="120" t="s">
        <v>526</v>
      </c>
    </row>
    <row r="13" spans="1:5" ht="15">
      <c r="C13" s="29"/>
      <c r="D13" s="29"/>
      <c r="E13" s="121"/>
    </row>
    <row r="14" spans="1:5" ht="15">
      <c r="A14" s="34"/>
      <c r="B14" s="30"/>
      <c r="C14" s="29" t="s">
        <v>10</v>
      </c>
      <c r="D14" s="29" t="s">
        <v>10</v>
      </c>
      <c r="E14" s="121" t="s">
        <v>10</v>
      </c>
    </row>
    <row r="15" spans="1:5" ht="15">
      <c r="A15" s="34"/>
      <c r="B15" s="30"/>
      <c r="C15" s="29"/>
      <c r="D15" s="29"/>
      <c r="E15" s="121"/>
    </row>
    <row r="16" spans="1:5" ht="15">
      <c r="A16" s="34">
        <v>1</v>
      </c>
      <c r="B16" s="30" t="s">
        <v>895</v>
      </c>
      <c r="C16" s="29">
        <f>'Mechnicals BoQ'!G370</f>
        <v>0</v>
      </c>
      <c r="D16" s="29"/>
      <c r="E16" s="121">
        <f>'Mechnicals BoQ'!J370</f>
        <v>0</v>
      </c>
    </row>
    <row r="17" spans="1:8" ht="15">
      <c r="A17" s="34"/>
      <c r="B17" s="30"/>
      <c r="C17" s="29"/>
      <c r="D17" s="29"/>
      <c r="E17" s="121"/>
    </row>
    <row r="18" spans="1:8" ht="15">
      <c r="A18" s="34">
        <v>2</v>
      </c>
      <c r="B18" s="30" t="s">
        <v>896</v>
      </c>
      <c r="C18" s="29">
        <f>'BoQ- Electricals '!F917</f>
        <v>0</v>
      </c>
      <c r="D18" s="271"/>
      <c r="E18" s="121">
        <f>'BoQ- Electricals '!H917</f>
        <v>0</v>
      </c>
    </row>
    <row r="19" spans="1:8" ht="15">
      <c r="A19" s="34"/>
      <c r="B19" s="30"/>
      <c r="C19" s="29"/>
      <c r="D19" s="29"/>
      <c r="E19" s="121"/>
    </row>
    <row r="20" spans="1:8" ht="15">
      <c r="A20" s="34"/>
      <c r="B20" s="30"/>
      <c r="C20" s="29"/>
      <c r="D20" s="29"/>
      <c r="E20" s="121"/>
    </row>
    <row r="21" spans="1:8" ht="15">
      <c r="A21" s="34">
        <v>3</v>
      </c>
      <c r="B21" s="30" t="s">
        <v>546</v>
      </c>
      <c r="C21" s="29">
        <f>'BoQ- Builders Work'!F32</f>
        <v>0</v>
      </c>
      <c r="D21" s="29"/>
      <c r="E21" s="121">
        <f>'BoQ- Builders Work'!H32</f>
        <v>0</v>
      </c>
    </row>
    <row r="22" spans="1:8" ht="15">
      <c r="A22" s="34"/>
      <c r="B22" s="30"/>
      <c r="C22" s="29"/>
      <c r="D22" s="29"/>
      <c r="E22" s="121"/>
    </row>
    <row r="23" spans="1:8" ht="15">
      <c r="A23" s="30"/>
      <c r="B23" s="30"/>
      <c r="C23" s="37"/>
      <c r="D23" s="37"/>
      <c r="E23" s="122"/>
    </row>
    <row r="24" spans="1:8" ht="15">
      <c r="A24" s="30"/>
      <c r="B24" s="30"/>
      <c r="C24" s="29"/>
      <c r="D24" s="29"/>
      <c r="E24" s="121"/>
    </row>
    <row r="25" spans="1:8" ht="15">
      <c r="A25" s="30"/>
      <c r="B25" s="39" t="s">
        <v>18</v>
      </c>
      <c r="C25" s="29">
        <f>SUM(C14:C22)</f>
        <v>0</v>
      </c>
      <c r="D25" s="29">
        <f>SUM(D14:D22)</f>
        <v>0</v>
      </c>
      <c r="E25" s="121">
        <f>SUM(E14:E22)</f>
        <v>0</v>
      </c>
    </row>
    <row r="26" spans="1:8" ht="15">
      <c r="A26" s="30"/>
      <c r="B26" s="30"/>
      <c r="C26" s="29"/>
      <c r="D26" s="29"/>
      <c r="E26" s="121"/>
    </row>
    <row r="27" spans="1:8">
      <c r="A27" s="30"/>
      <c r="B27" s="30" t="s">
        <v>21</v>
      </c>
      <c r="C27" s="38">
        <f>C25*0.03</f>
        <v>0</v>
      </c>
      <c r="D27" s="38">
        <f>D25*0.03</f>
        <v>0</v>
      </c>
      <c r="E27" s="123">
        <f>E25*0.03</f>
        <v>0</v>
      </c>
      <c r="G27" s="62"/>
      <c r="H27" s="42"/>
    </row>
    <row r="28" spans="1:8" ht="15">
      <c r="A28" s="30"/>
      <c r="B28" s="30"/>
      <c r="C28" s="37"/>
      <c r="D28" s="37"/>
      <c r="E28" s="122"/>
    </row>
    <row r="29" spans="1:8" ht="15">
      <c r="A29" s="30"/>
      <c r="B29" s="30"/>
      <c r="C29" s="29"/>
      <c r="D29" s="29"/>
      <c r="E29" s="121"/>
    </row>
    <row r="30" spans="1:8" ht="15">
      <c r="A30" s="30"/>
      <c r="B30" s="30"/>
      <c r="C30" s="29">
        <f>SUM(C25:C27)</f>
        <v>0</v>
      </c>
      <c r="D30" s="29">
        <f>SUM(D25:D27)</f>
        <v>0</v>
      </c>
      <c r="E30" s="121">
        <f>SUM(E25:E27)</f>
        <v>0</v>
      </c>
      <c r="G30" s="40"/>
    </row>
    <row r="31" spans="1:8" ht="15">
      <c r="A31" s="30"/>
      <c r="B31" s="30"/>
      <c r="C31" s="29"/>
      <c r="D31" s="29"/>
      <c r="E31" s="121"/>
      <c r="G31" s="40"/>
    </row>
    <row r="32" spans="1:8">
      <c r="A32" s="30"/>
      <c r="B32" s="30"/>
      <c r="C32" s="38"/>
      <c r="D32" s="38"/>
      <c r="E32" s="123"/>
    </row>
    <row r="33" spans="1:7" ht="15.75" thickBot="1">
      <c r="A33" s="30"/>
      <c r="B33" s="30" t="s">
        <v>22</v>
      </c>
      <c r="C33" s="35">
        <f>SUM(C30:C31)</f>
        <v>0</v>
      </c>
      <c r="D33" s="35">
        <f>SUM(D30:D31)</f>
        <v>0</v>
      </c>
      <c r="E33" s="124">
        <f>SUM(E30:E31)</f>
        <v>0</v>
      </c>
      <c r="G33" s="218"/>
    </row>
    <row r="34" spans="1:7" ht="15" thickTop="1">
      <c r="A34" s="30"/>
      <c r="B34" s="30"/>
      <c r="C34" s="30"/>
      <c r="D34" s="30"/>
      <c r="E34" s="30"/>
    </row>
    <row r="35" spans="1:7">
      <c r="A35" s="30"/>
      <c r="B35" s="30"/>
      <c r="C35" s="30"/>
      <c r="D35" s="30"/>
      <c r="E35" s="30"/>
    </row>
    <row r="36" spans="1:7">
      <c r="A36" s="30"/>
      <c r="B36" s="30"/>
      <c r="C36" s="30"/>
      <c r="D36" s="30"/>
      <c r="E36" s="30"/>
    </row>
    <row r="37" spans="1:7">
      <c r="A37" s="30"/>
      <c r="B37" s="30"/>
      <c r="C37" s="30"/>
      <c r="D37" s="30"/>
      <c r="E37" s="30"/>
    </row>
    <row r="38" spans="1:7" ht="15">
      <c r="A38" s="30"/>
      <c r="B38" s="31"/>
      <c r="C38" s="41"/>
      <c r="D38" s="41"/>
      <c r="E38" s="41"/>
    </row>
    <row r="39" spans="1:7" ht="15">
      <c r="A39" s="30"/>
      <c r="B39" s="31"/>
      <c r="C39" s="41"/>
      <c r="D39" s="41"/>
      <c r="E39" s="41"/>
    </row>
    <row r="40" spans="1:7">
      <c r="A40" s="30"/>
      <c r="B40" s="30"/>
      <c r="C40" s="30"/>
      <c r="D40" s="30"/>
      <c r="E40" s="30"/>
    </row>
    <row r="41" spans="1:7">
      <c r="A41" s="30"/>
      <c r="B41" s="30"/>
      <c r="C41" s="30"/>
      <c r="D41" s="30"/>
      <c r="E41" s="30"/>
    </row>
    <row r="42" spans="1:7">
      <c r="A42" s="30"/>
      <c r="B42" s="30"/>
      <c r="C42" s="30"/>
      <c r="D42" s="30"/>
      <c r="E42" s="30"/>
    </row>
    <row r="43" spans="1:7">
      <c r="A43" s="30"/>
      <c r="B43" s="30"/>
      <c r="C43" s="30"/>
      <c r="D43" s="30"/>
      <c r="E43" s="30"/>
    </row>
    <row r="44" spans="1:7">
      <c r="A44" s="30"/>
      <c r="B44" s="30"/>
      <c r="C44" s="30"/>
      <c r="D44" s="30"/>
      <c r="E44" s="61"/>
    </row>
    <row r="45" spans="1:7">
      <c r="A45" s="30"/>
      <c r="B45" s="30"/>
      <c r="C45" s="30"/>
      <c r="D45" s="30"/>
      <c r="E45" s="61"/>
    </row>
    <row r="46" spans="1:7">
      <c r="A46" s="30"/>
      <c r="B46" s="30"/>
      <c r="C46" s="30"/>
      <c r="D46" s="30"/>
      <c r="E46" s="61"/>
    </row>
    <row r="47" spans="1:7">
      <c r="A47" s="30"/>
      <c r="B47" s="30"/>
      <c r="C47" s="30"/>
      <c r="D47" s="30"/>
    </row>
    <row r="48" spans="1:7">
      <c r="A48" s="30"/>
      <c r="B48" s="30"/>
      <c r="C48" s="30"/>
      <c r="D48" s="30"/>
      <c r="E48" s="61"/>
    </row>
    <row r="49" spans="1:5">
      <c r="A49" s="30"/>
      <c r="B49" s="30"/>
      <c r="C49" s="30"/>
      <c r="D49" s="30"/>
    </row>
    <row r="50" spans="1:5">
      <c r="A50" s="30"/>
      <c r="B50" s="30"/>
      <c r="C50" s="30"/>
      <c r="D50" s="30"/>
    </row>
    <row r="51" spans="1:5">
      <c r="A51" s="30"/>
      <c r="B51" s="30"/>
      <c r="C51" s="30"/>
      <c r="D51" s="30"/>
    </row>
    <row r="52" spans="1:5">
      <c r="A52" s="30"/>
      <c r="B52" s="30"/>
      <c r="C52" s="30"/>
      <c r="D52" s="30"/>
      <c r="E52" s="63"/>
    </row>
  </sheetData>
  <pageMargins left="0.70866141732283472" right="0.70866141732283472" top="0.74803149606299213" bottom="0.74803149606299213" header="0.31496062992125984" footer="0.31496062992125984"/>
  <pageSetup paperSize="9" orientation="portrait" r:id="rId1"/>
  <headerFooter>
    <oddFooter>&amp;L&amp;8General Summary</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168E4-C2B8-42B2-8074-5D9ACF39971A}">
  <dimension ref="A1:J374"/>
  <sheetViews>
    <sheetView showZeros="0" view="pageBreakPreview" zoomScale="90" zoomScaleNormal="100" zoomScaleSheetLayoutView="90" workbookViewId="0">
      <selection activeCell="I3" sqref="I3"/>
    </sheetView>
  </sheetViews>
  <sheetFormatPr defaultColWidth="9.140625" defaultRowHeight="12.75"/>
  <cols>
    <col min="1" max="1" width="8.140625" style="274" customWidth="1"/>
    <col min="2" max="2" width="51.85546875" style="142" customWidth="1"/>
    <col min="3" max="3" width="6.85546875" style="131" customWidth="1"/>
    <col min="4" max="4" width="7.140625" style="131" customWidth="1"/>
    <col min="5" max="5" width="13.42578125" style="286" hidden="1" customWidth="1"/>
    <col min="6" max="6" width="13.42578125" style="295" customWidth="1"/>
    <col min="7" max="7" width="15.5703125" style="373" customWidth="1"/>
    <col min="8" max="8" width="12.85546875" style="321" hidden="1" customWidth="1"/>
    <col min="9" max="9" width="11.140625" style="321" customWidth="1"/>
    <col min="10" max="10" width="12.5703125" style="380" customWidth="1"/>
    <col min="11" max="16384" width="9.140625" style="272"/>
  </cols>
  <sheetData>
    <row r="1" spans="1:10" ht="14.45" customHeight="1" thickTop="1">
      <c r="A1" s="149" t="s">
        <v>29</v>
      </c>
      <c r="B1" s="150" t="s">
        <v>529</v>
      </c>
      <c r="C1" s="151" t="s">
        <v>2</v>
      </c>
      <c r="D1" s="151" t="s">
        <v>3</v>
      </c>
      <c r="E1" s="357"/>
      <c r="F1" s="152" t="s">
        <v>30</v>
      </c>
      <c r="G1" s="371" t="s">
        <v>31</v>
      </c>
      <c r="H1" s="358"/>
      <c r="I1" s="153" t="s">
        <v>30</v>
      </c>
      <c r="J1" s="378" t="s">
        <v>31</v>
      </c>
    </row>
    <row r="2" spans="1:10" ht="13.5" thickBot="1">
      <c r="A2" s="154"/>
      <c r="B2" s="155" t="s">
        <v>1</v>
      </c>
      <c r="C2" s="156"/>
      <c r="D2" s="156"/>
      <c r="E2" s="357"/>
      <c r="F2" s="157" t="s">
        <v>35</v>
      </c>
      <c r="G2" s="372" t="s">
        <v>36</v>
      </c>
      <c r="H2" s="359"/>
      <c r="I2" s="158" t="s">
        <v>32</v>
      </c>
      <c r="J2" s="379" t="s">
        <v>32</v>
      </c>
    </row>
    <row r="3" spans="1:10" ht="13.5" thickTop="1">
      <c r="A3" s="282"/>
      <c r="B3" s="127"/>
      <c r="C3" s="128"/>
      <c r="D3" s="128"/>
      <c r="F3" s="287"/>
      <c r="I3" s="146">
        <v>769.1</v>
      </c>
    </row>
    <row r="4" spans="1:10">
      <c r="A4" s="283"/>
      <c r="B4" s="129"/>
      <c r="C4" s="130"/>
      <c r="F4" s="288"/>
      <c r="I4" s="147"/>
    </row>
    <row r="5" spans="1:10" ht="25.5">
      <c r="A5" s="284">
        <v>1</v>
      </c>
      <c r="B5" s="132" t="s">
        <v>33</v>
      </c>
      <c r="C5" s="133" t="s">
        <v>5</v>
      </c>
      <c r="D5" s="133"/>
      <c r="F5" s="289"/>
      <c r="I5" s="148"/>
      <c r="J5" s="380">
        <f>G5/$I$3</f>
        <v>0</v>
      </c>
    </row>
    <row r="6" spans="1:10">
      <c r="A6" s="284"/>
      <c r="B6" s="134"/>
      <c r="C6" s="133"/>
      <c r="D6" s="133"/>
      <c r="F6" s="289"/>
      <c r="I6" s="148"/>
    </row>
    <row r="7" spans="1:10">
      <c r="A7" s="285">
        <v>2</v>
      </c>
      <c r="B7" s="497" t="s">
        <v>705</v>
      </c>
      <c r="C7" s="201" t="s">
        <v>5</v>
      </c>
      <c r="D7" s="201"/>
      <c r="F7" s="290"/>
      <c r="I7" s="241"/>
      <c r="J7" s="380">
        <f>G7/$I$3</f>
        <v>0</v>
      </c>
    </row>
    <row r="8" spans="1:10">
      <c r="A8" s="284"/>
      <c r="B8" s="497"/>
      <c r="C8" s="133"/>
      <c r="D8" s="133"/>
      <c r="F8" s="289"/>
      <c r="I8" s="148"/>
    </row>
    <row r="9" spans="1:10">
      <c r="A9" s="284" t="s">
        <v>10</v>
      </c>
      <c r="B9" s="134" t="s">
        <v>10</v>
      </c>
      <c r="C9" s="133"/>
      <c r="D9" s="133"/>
      <c r="F9" s="289"/>
      <c r="I9" s="148"/>
    </row>
    <row r="10" spans="1:10">
      <c r="A10" s="284"/>
      <c r="B10" s="134"/>
      <c r="C10" s="133"/>
      <c r="D10" s="133"/>
      <c r="F10" s="289"/>
      <c r="I10" s="148"/>
    </row>
    <row r="11" spans="1:10">
      <c r="A11" s="284"/>
      <c r="B11" s="134"/>
      <c r="C11" s="133"/>
      <c r="D11" s="133"/>
      <c r="F11" s="289"/>
      <c r="I11" s="148"/>
    </row>
    <row r="12" spans="1:10">
      <c r="A12" s="284"/>
      <c r="B12" s="134"/>
      <c r="C12" s="133"/>
      <c r="D12" s="133"/>
      <c r="F12" s="289"/>
      <c r="I12" s="148"/>
    </row>
    <row r="13" spans="1:10">
      <c r="A13" s="284"/>
      <c r="B13" s="134"/>
      <c r="C13" s="133"/>
      <c r="D13" s="133"/>
      <c r="F13" s="289"/>
      <c r="I13" s="148"/>
    </row>
    <row r="14" spans="1:10">
      <c r="A14" s="284"/>
      <c r="B14" s="134"/>
      <c r="C14" s="133"/>
      <c r="D14" s="133"/>
      <c r="F14" s="289"/>
      <c r="I14" s="148"/>
    </row>
    <row r="15" spans="1:10">
      <c r="A15" s="284"/>
      <c r="B15" s="134"/>
      <c r="C15" s="133"/>
      <c r="D15" s="133"/>
      <c r="F15" s="289"/>
      <c r="I15" s="148"/>
    </row>
    <row r="16" spans="1:10">
      <c r="A16" s="284"/>
      <c r="B16" s="134"/>
      <c r="C16" s="133"/>
      <c r="D16" s="133"/>
      <c r="F16" s="289"/>
      <c r="I16" s="148"/>
    </row>
    <row r="17" spans="1:10">
      <c r="A17" s="284"/>
      <c r="B17" s="134"/>
      <c r="C17" s="133"/>
      <c r="D17" s="133"/>
      <c r="F17" s="289"/>
      <c r="I17" s="148"/>
    </row>
    <row r="18" spans="1:10">
      <c r="A18" s="284"/>
      <c r="B18" s="134"/>
      <c r="C18" s="133"/>
      <c r="D18" s="133"/>
      <c r="F18" s="289"/>
      <c r="I18" s="148"/>
    </row>
    <row r="19" spans="1:10">
      <c r="A19" s="284"/>
      <c r="B19" s="134"/>
      <c r="C19" s="133"/>
      <c r="D19" s="133"/>
      <c r="F19" s="289"/>
      <c r="I19" s="148"/>
    </row>
    <row r="20" spans="1:10">
      <c r="A20" s="284"/>
      <c r="B20" s="134"/>
      <c r="C20" s="133"/>
      <c r="D20" s="133"/>
      <c r="F20" s="289"/>
      <c r="I20" s="148"/>
    </row>
    <row r="21" spans="1:10">
      <c r="A21" s="284"/>
      <c r="B21" s="134"/>
      <c r="C21" s="133"/>
      <c r="D21" s="133"/>
      <c r="F21" s="289"/>
      <c r="I21" s="148"/>
    </row>
    <row r="22" spans="1:10">
      <c r="A22" s="284"/>
      <c r="B22" s="134"/>
      <c r="C22" s="133"/>
      <c r="D22" s="133"/>
      <c r="F22" s="289"/>
      <c r="I22" s="148"/>
    </row>
    <row r="23" spans="1:10">
      <c r="A23" s="284"/>
      <c r="B23" s="134"/>
      <c r="C23" s="133"/>
      <c r="D23" s="133"/>
      <c r="F23" s="289"/>
      <c r="I23" s="148"/>
    </row>
    <row r="24" spans="1:10">
      <c r="A24" s="284"/>
      <c r="B24" s="134"/>
      <c r="C24" s="133"/>
      <c r="D24" s="133"/>
      <c r="F24" s="289"/>
      <c r="I24" s="148"/>
    </row>
    <row r="25" spans="1:10" ht="13.5" thickBot="1">
      <c r="A25" s="284"/>
      <c r="B25" s="134"/>
      <c r="C25" s="135"/>
      <c r="D25" s="133"/>
      <c r="F25" s="280"/>
      <c r="G25" s="374"/>
      <c r="H25" s="322"/>
      <c r="I25" s="281"/>
      <c r="J25" s="381"/>
    </row>
    <row r="26" spans="1:10" ht="13.5" thickTop="1">
      <c r="A26" s="47"/>
      <c r="B26" s="291" t="s">
        <v>34</v>
      </c>
      <c r="C26" s="292"/>
      <c r="D26" s="293"/>
      <c r="E26" s="294"/>
      <c r="G26" s="375">
        <f>SUM(G5:G25)</f>
        <v>0</v>
      </c>
      <c r="H26" s="326"/>
      <c r="I26" s="327"/>
      <c r="J26" s="382">
        <f>SUM(J5:J25)</f>
        <v>0</v>
      </c>
    </row>
    <row r="28" spans="1:10" s="275" customFormat="1">
      <c r="A28" s="349" t="s">
        <v>29</v>
      </c>
      <c r="B28" s="350" t="s">
        <v>829</v>
      </c>
      <c r="C28" s="351" t="s">
        <v>2</v>
      </c>
      <c r="D28" s="351" t="s">
        <v>3</v>
      </c>
      <c r="E28" s="352" t="s">
        <v>753</v>
      </c>
      <c r="F28" s="353" t="s">
        <v>30</v>
      </c>
      <c r="G28" s="376" t="s">
        <v>31</v>
      </c>
      <c r="H28" s="349" t="s">
        <v>753</v>
      </c>
      <c r="I28" s="349" t="s">
        <v>30</v>
      </c>
      <c r="J28" s="376" t="s">
        <v>31</v>
      </c>
    </row>
    <row r="29" spans="1:10" s="275" customFormat="1" ht="13.5" thickBot="1">
      <c r="A29" s="160"/>
      <c r="B29" s="348" t="s">
        <v>1</v>
      </c>
      <c r="C29" s="354"/>
      <c r="D29" s="354"/>
      <c r="E29" s="355" t="s">
        <v>35</v>
      </c>
      <c r="F29" s="356" t="s">
        <v>35</v>
      </c>
      <c r="G29" s="372" t="s">
        <v>36</v>
      </c>
      <c r="H29" s="160" t="s">
        <v>32</v>
      </c>
      <c r="I29" s="160" t="s">
        <v>32</v>
      </c>
      <c r="J29" s="372" t="s">
        <v>32</v>
      </c>
    </row>
    <row r="30" spans="1:10" s="275" customFormat="1" ht="13.5" thickTop="1">
      <c r="A30" s="276"/>
      <c r="B30" s="139"/>
      <c r="C30" s="131"/>
      <c r="D30" s="131"/>
      <c r="E30" s="296"/>
      <c r="F30" s="297"/>
      <c r="G30" s="373"/>
      <c r="H30" s="323"/>
      <c r="I30" s="323"/>
      <c r="J30" s="380"/>
    </row>
    <row r="31" spans="1:10" s="275" customFormat="1">
      <c r="A31" s="273">
        <v>1</v>
      </c>
      <c r="B31" s="298" t="s">
        <v>828</v>
      </c>
      <c r="C31" s="131"/>
      <c r="D31" s="131"/>
      <c r="E31" s="296"/>
      <c r="F31" s="297"/>
      <c r="G31" s="373"/>
      <c r="H31" s="323"/>
      <c r="I31" s="323"/>
      <c r="J31" s="380"/>
    </row>
    <row r="32" spans="1:10" s="275" customFormat="1">
      <c r="A32" s="273" t="s">
        <v>6</v>
      </c>
      <c r="B32" s="298" t="s">
        <v>827</v>
      </c>
      <c r="C32" s="131"/>
      <c r="D32" s="131"/>
      <c r="E32" s="296"/>
      <c r="F32" s="297"/>
      <c r="G32" s="373"/>
      <c r="H32" s="323"/>
      <c r="I32" s="323"/>
      <c r="J32" s="380"/>
    </row>
    <row r="33" spans="1:10" s="275" customFormat="1" ht="13.35" customHeight="1">
      <c r="A33" s="273"/>
      <c r="B33" s="298" t="s">
        <v>46</v>
      </c>
      <c r="C33" s="131"/>
      <c r="D33" s="131"/>
      <c r="E33" s="296"/>
      <c r="F33" s="297"/>
      <c r="G33" s="373"/>
      <c r="H33" s="323"/>
      <c r="I33" s="323"/>
      <c r="J33" s="380"/>
    </row>
    <row r="34" spans="1:10" s="275" customFormat="1">
      <c r="A34" s="273"/>
      <c r="B34" s="298" t="s">
        <v>47</v>
      </c>
      <c r="C34" s="131"/>
      <c r="D34" s="131"/>
      <c r="E34" s="296"/>
      <c r="F34" s="297"/>
      <c r="G34" s="373"/>
      <c r="H34" s="323"/>
      <c r="I34" s="323"/>
      <c r="J34" s="380"/>
    </row>
    <row r="35" spans="1:10" s="275" customFormat="1">
      <c r="A35" s="273"/>
      <c r="B35" s="298" t="s">
        <v>48</v>
      </c>
      <c r="C35" s="131"/>
      <c r="D35" s="131"/>
      <c r="E35" s="296"/>
      <c r="F35" s="297"/>
      <c r="G35" s="373"/>
      <c r="H35" s="323"/>
      <c r="I35" s="323"/>
      <c r="J35" s="380"/>
    </row>
    <row r="36" spans="1:10" s="275" customFormat="1">
      <c r="A36" s="273"/>
      <c r="B36" s="299"/>
      <c r="C36" s="131"/>
      <c r="D36" s="131"/>
      <c r="E36" s="296"/>
      <c r="F36" s="297"/>
      <c r="G36" s="373"/>
      <c r="H36" s="323"/>
      <c r="I36" s="323"/>
      <c r="J36" s="380"/>
    </row>
    <row r="37" spans="1:10" s="275" customFormat="1">
      <c r="A37" s="273" t="s">
        <v>37</v>
      </c>
      <c r="B37" s="299" t="s">
        <v>49</v>
      </c>
      <c r="C37" s="131">
        <v>41</v>
      </c>
      <c r="D37" s="131" t="s">
        <v>38</v>
      </c>
      <c r="E37" s="300">
        <v>270000</v>
      </c>
      <c r="F37" s="301"/>
      <c r="G37" s="373"/>
      <c r="H37" s="321" t="e">
        <f>E37/#REF!</f>
        <v>#REF!</v>
      </c>
      <c r="I37" s="321">
        <f>$F37/$I3</f>
        <v>0</v>
      </c>
      <c r="J37" s="380">
        <f>C37*I37</f>
        <v>0</v>
      </c>
    </row>
    <row r="38" spans="1:10" s="275" customFormat="1">
      <c r="A38" s="273"/>
      <c r="B38" s="299" t="s">
        <v>830</v>
      </c>
      <c r="C38" s="131"/>
      <c r="D38" s="131"/>
      <c r="E38" s="296"/>
      <c r="F38" s="301"/>
      <c r="G38" s="373"/>
      <c r="H38" s="323"/>
      <c r="I38" s="321"/>
      <c r="J38" s="380"/>
    </row>
    <row r="39" spans="1:10" s="275" customFormat="1" ht="13.35" hidden="1" customHeight="1">
      <c r="A39" s="273"/>
      <c r="B39" s="299" t="s">
        <v>826</v>
      </c>
      <c r="C39" s="131"/>
      <c r="D39" s="131"/>
      <c r="E39" s="296"/>
      <c r="F39" s="301"/>
      <c r="G39" s="373"/>
      <c r="H39" s="323"/>
      <c r="I39" s="321"/>
      <c r="J39" s="380"/>
    </row>
    <row r="40" spans="1:10" s="275" customFormat="1">
      <c r="A40" s="273"/>
      <c r="B40" s="299" t="s">
        <v>50</v>
      </c>
      <c r="C40" s="131"/>
      <c r="D40" s="131"/>
      <c r="E40" s="296"/>
      <c r="F40" s="301"/>
      <c r="G40" s="373"/>
      <c r="H40" s="323"/>
      <c r="I40" s="321"/>
      <c r="J40" s="380"/>
    </row>
    <row r="41" spans="1:10" s="275" customFormat="1">
      <c r="A41" s="273"/>
      <c r="B41" s="299" t="s">
        <v>825</v>
      </c>
      <c r="C41" s="131"/>
      <c r="D41" s="131"/>
      <c r="E41" s="296"/>
      <c r="F41" s="301"/>
      <c r="G41" s="373"/>
      <c r="H41" s="323"/>
      <c r="I41" s="321"/>
      <c r="J41" s="380"/>
    </row>
    <row r="42" spans="1:10" s="275" customFormat="1">
      <c r="A42" s="273"/>
      <c r="B42" s="139"/>
      <c r="C42" s="131"/>
      <c r="D42" s="131"/>
      <c r="E42" s="296"/>
      <c r="F42" s="301"/>
      <c r="G42" s="373"/>
      <c r="H42" s="323"/>
      <c r="I42" s="321"/>
      <c r="J42" s="380"/>
    </row>
    <row r="43" spans="1:10" s="275" customFormat="1">
      <c r="A43" s="273" t="s">
        <v>39</v>
      </c>
      <c r="B43" s="299" t="s">
        <v>824</v>
      </c>
      <c r="C43" s="131">
        <v>29</v>
      </c>
      <c r="D43" s="131" t="s">
        <v>38</v>
      </c>
      <c r="E43" s="300">
        <v>330000</v>
      </c>
      <c r="F43" s="301"/>
      <c r="G43" s="373"/>
      <c r="H43" s="321" t="e">
        <f>E43/#REF!</f>
        <v>#REF!</v>
      </c>
      <c r="I43" s="321">
        <f>$F43/$I3</f>
        <v>0</v>
      </c>
      <c r="J43" s="380">
        <f>C43*I43</f>
        <v>0</v>
      </c>
    </row>
    <row r="44" spans="1:10" s="275" customFormat="1">
      <c r="A44" s="273"/>
      <c r="B44" s="299" t="s">
        <v>830</v>
      </c>
      <c r="C44" s="131"/>
      <c r="D44" s="131"/>
      <c r="E44" s="296"/>
      <c r="F44" s="301"/>
      <c r="G44" s="373"/>
      <c r="H44" s="323"/>
      <c r="I44" s="321"/>
      <c r="J44" s="380"/>
    </row>
    <row r="45" spans="1:10" s="275" customFormat="1" ht="13.35" hidden="1" customHeight="1">
      <c r="A45" s="273"/>
      <c r="B45" s="299" t="s">
        <v>823</v>
      </c>
      <c r="C45" s="131"/>
      <c r="D45" s="131"/>
      <c r="E45" s="296"/>
      <c r="F45" s="301"/>
      <c r="G45" s="373"/>
      <c r="H45" s="323"/>
      <c r="I45" s="321"/>
      <c r="J45" s="380"/>
    </row>
    <row r="46" spans="1:10" s="275" customFormat="1">
      <c r="A46" s="273"/>
      <c r="B46" s="299" t="s">
        <v>50</v>
      </c>
      <c r="C46" s="131"/>
      <c r="D46" s="131"/>
      <c r="E46" s="296"/>
      <c r="F46" s="301"/>
      <c r="G46" s="373"/>
      <c r="H46" s="323"/>
      <c r="I46" s="321"/>
      <c r="J46" s="380"/>
    </row>
    <row r="47" spans="1:10" s="275" customFormat="1">
      <c r="A47" s="273"/>
      <c r="B47" s="299" t="s">
        <v>822</v>
      </c>
      <c r="C47" s="131"/>
      <c r="D47" s="131"/>
      <c r="E47" s="296"/>
      <c r="F47" s="301"/>
      <c r="G47" s="373"/>
      <c r="H47" s="323"/>
      <c r="I47" s="321"/>
      <c r="J47" s="380"/>
    </row>
    <row r="48" spans="1:10" s="275" customFormat="1">
      <c r="A48" s="273"/>
      <c r="B48" s="139"/>
      <c r="C48" s="131"/>
      <c r="D48" s="131"/>
      <c r="E48" s="296"/>
      <c r="F48" s="301"/>
      <c r="G48" s="373"/>
      <c r="H48" s="323"/>
      <c r="I48" s="321"/>
      <c r="J48" s="380"/>
    </row>
    <row r="49" spans="1:10" s="275" customFormat="1">
      <c r="A49" s="273" t="s">
        <v>40</v>
      </c>
      <c r="B49" s="299" t="s">
        <v>821</v>
      </c>
      <c r="C49" s="131">
        <v>23</v>
      </c>
      <c r="D49" s="131" t="s">
        <v>38</v>
      </c>
      <c r="E49" s="300">
        <v>420000</v>
      </c>
      <c r="F49" s="301"/>
      <c r="G49" s="373"/>
      <c r="H49" s="321" t="e">
        <f>E49/#REF!</f>
        <v>#REF!</v>
      </c>
      <c r="I49" s="321">
        <f>$F49/$I3</f>
        <v>0</v>
      </c>
      <c r="J49" s="380">
        <f>C49*I49</f>
        <v>0</v>
      </c>
    </row>
    <row r="50" spans="1:10" s="275" customFormat="1">
      <c r="A50" s="273"/>
      <c r="B50" s="299" t="s">
        <v>830</v>
      </c>
      <c r="C50" s="131"/>
      <c r="D50" s="131"/>
      <c r="E50" s="296"/>
      <c r="F50" s="301"/>
      <c r="G50" s="373"/>
      <c r="H50" s="323"/>
      <c r="I50" s="323"/>
      <c r="J50" s="380"/>
    </row>
    <row r="51" spans="1:10" s="275" customFormat="1" ht="13.35" hidden="1" customHeight="1">
      <c r="A51" s="273"/>
      <c r="B51" s="299" t="s">
        <v>820</v>
      </c>
      <c r="C51" s="131"/>
      <c r="D51" s="131"/>
      <c r="E51" s="296"/>
      <c r="F51" s="301"/>
      <c r="G51" s="373"/>
      <c r="H51" s="323"/>
      <c r="I51" s="323"/>
      <c r="J51" s="380"/>
    </row>
    <row r="52" spans="1:10" s="275" customFormat="1">
      <c r="A52" s="273"/>
      <c r="B52" s="299" t="s">
        <v>50</v>
      </c>
      <c r="C52" s="131"/>
      <c r="D52" s="131"/>
      <c r="E52" s="296"/>
      <c r="F52" s="301"/>
      <c r="G52" s="373"/>
      <c r="H52" s="323"/>
      <c r="I52" s="323"/>
      <c r="J52" s="380"/>
    </row>
    <row r="53" spans="1:10" s="275" customFormat="1">
      <c r="A53" s="273"/>
      <c r="B53" s="299" t="s">
        <v>819</v>
      </c>
      <c r="C53" s="131"/>
      <c r="D53" s="131"/>
      <c r="E53" s="296"/>
      <c r="F53" s="301"/>
      <c r="G53" s="373"/>
      <c r="H53" s="323"/>
      <c r="I53" s="323"/>
      <c r="J53" s="380"/>
    </row>
    <row r="54" spans="1:10" s="275" customFormat="1">
      <c r="A54" s="273"/>
      <c r="B54" s="139"/>
      <c r="C54" s="131"/>
      <c r="D54" s="131"/>
      <c r="E54" s="296"/>
      <c r="F54" s="301"/>
      <c r="G54" s="373"/>
      <c r="H54" s="323"/>
      <c r="I54" s="323"/>
      <c r="J54" s="380"/>
    </row>
    <row r="55" spans="1:10" s="275" customFormat="1">
      <c r="A55" s="273" t="s">
        <v>27</v>
      </c>
      <c r="B55" s="299" t="s">
        <v>818</v>
      </c>
      <c r="C55" s="131">
        <v>2</v>
      </c>
      <c r="D55" s="131" t="s">
        <v>38</v>
      </c>
      <c r="E55" s="300">
        <v>500000</v>
      </c>
      <c r="F55" s="301"/>
      <c r="G55" s="373"/>
      <c r="H55" s="321" t="e">
        <f>E55/#REF!</f>
        <v>#REF!</v>
      </c>
      <c r="I55" s="321">
        <f>F55/$I3</f>
        <v>0</v>
      </c>
      <c r="J55" s="380">
        <f>C55*I55</f>
        <v>0</v>
      </c>
    </row>
    <row r="56" spans="1:10" s="275" customFormat="1">
      <c r="A56" s="273"/>
      <c r="B56" s="299" t="s">
        <v>830</v>
      </c>
      <c r="C56" s="131"/>
      <c r="D56" s="131"/>
      <c r="E56" s="296"/>
      <c r="F56" s="301"/>
      <c r="G56" s="373"/>
      <c r="H56" s="323"/>
      <c r="I56" s="321"/>
      <c r="J56" s="380"/>
    </row>
    <row r="57" spans="1:10" s="275" customFormat="1" ht="13.35" hidden="1" customHeight="1">
      <c r="A57" s="273"/>
      <c r="B57" s="299" t="s">
        <v>817</v>
      </c>
      <c r="C57" s="131"/>
      <c r="D57" s="131"/>
      <c r="E57" s="296"/>
      <c r="F57" s="301"/>
      <c r="G57" s="373"/>
      <c r="H57" s="323"/>
      <c r="I57" s="321"/>
      <c r="J57" s="380"/>
    </row>
    <row r="58" spans="1:10" s="275" customFormat="1">
      <c r="A58" s="273"/>
      <c r="B58" s="299" t="s">
        <v>50</v>
      </c>
      <c r="C58" s="131"/>
      <c r="D58" s="131"/>
      <c r="E58" s="296"/>
      <c r="F58" s="301"/>
      <c r="G58" s="373"/>
      <c r="H58" s="323"/>
      <c r="I58" s="321"/>
      <c r="J58" s="380"/>
    </row>
    <row r="59" spans="1:10" s="275" customFormat="1">
      <c r="A59" s="273"/>
      <c r="B59" s="299" t="s">
        <v>816</v>
      </c>
      <c r="C59" s="131"/>
      <c r="D59" s="131"/>
      <c r="E59" s="296"/>
      <c r="F59" s="301"/>
      <c r="G59" s="373"/>
      <c r="H59" s="323"/>
      <c r="I59" s="321"/>
      <c r="J59" s="380"/>
    </row>
    <row r="60" spans="1:10" s="275" customFormat="1">
      <c r="A60" s="273"/>
      <c r="B60" s="299"/>
      <c r="C60" s="131"/>
      <c r="D60" s="131"/>
      <c r="E60" s="296"/>
      <c r="F60" s="301"/>
      <c r="G60" s="373"/>
      <c r="H60" s="323"/>
      <c r="I60" s="321"/>
      <c r="J60" s="380"/>
    </row>
    <row r="61" spans="1:10" s="275" customFormat="1">
      <c r="A61" s="273" t="s">
        <v>7</v>
      </c>
      <c r="B61" s="298" t="s">
        <v>815</v>
      </c>
      <c r="C61" s="131"/>
      <c r="D61" s="131"/>
      <c r="E61" s="296"/>
      <c r="F61" s="301"/>
      <c r="G61" s="373"/>
      <c r="H61" s="323"/>
      <c r="I61" s="321"/>
      <c r="J61" s="380"/>
    </row>
    <row r="62" spans="1:10" s="275" customFormat="1">
      <c r="A62" s="273"/>
      <c r="B62" s="298" t="s">
        <v>46</v>
      </c>
      <c r="C62" s="131"/>
      <c r="D62" s="131"/>
      <c r="E62" s="296"/>
      <c r="F62" s="301"/>
      <c r="G62" s="373"/>
      <c r="H62" s="323"/>
      <c r="I62" s="321"/>
      <c r="J62" s="380"/>
    </row>
    <row r="63" spans="1:10" s="275" customFormat="1">
      <c r="A63" s="273"/>
      <c r="B63" s="298" t="s">
        <v>47</v>
      </c>
      <c r="C63" s="131"/>
      <c r="D63" s="131"/>
      <c r="E63" s="296"/>
      <c r="F63" s="301"/>
      <c r="G63" s="373"/>
      <c r="H63" s="323"/>
      <c r="I63" s="321"/>
      <c r="J63" s="380"/>
    </row>
    <row r="64" spans="1:10" s="275" customFormat="1">
      <c r="A64" s="273"/>
      <c r="B64" s="298" t="s">
        <v>48</v>
      </c>
      <c r="C64" s="131"/>
      <c r="D64" s="131"/>
      <c r="E64" s="296"/>
      <c r="F64" s="301"/>
      <c r="G64" s="373"/>
      <c r="H64" s="323"/>
      <c r="I64" s="321"/>
      <c r="J64" s="380"/>
    </row>
    <row r="65" spans="1:10" s="275" customFormat="1">
      <c r="A65" s="273"/>
      <c r="B65" s="299"/>
      <c r="C65" s="131"/>
      <c r="D65" s="131"/>
      <c r="E65" s="296"/>
      <c r="F65" s="301"/>
      <c r="G65" s="373"/>
      <c r="H65" s="323"/>
      <c r="I65" s="321"/>
      <c r="J65" s="380"/>
    </row>
    <row r="66" spans="1:10" s="275" customFormat="1">
      <c r="A66" s="273" t="s">
        <v>37</v>
      </c>
      <c r="B66" s="299" t="s">
        <v>814</v>
      </c>
      <c r="C66" s="131">
        <v>13</v>
      </c>
      <c r="D66" s="131" t="s">
        <v>38</v>
      </c>
      <c r="E66" s="300">
        <v>550000</v>
      </c>
      <c r="F66" s="301"/>
      <c r="G66" s="373"/>
      <c r="H66" s="321" t="e">
        <f>E66/#REF!</f>
        <v>#REF!</v>
      </c>
      <c r="I66" s="321">
        <f>F66/$I3</f>
        <v>0</v>
      </c>
      <c r="J66" s="380">
        <f>C66*I66</f>
        <v>0</v>
      </c>
    </row>
    <row r="67" spans="1:10" s="275" customFormat="1">
      <c r="A67" s="273"/>
      <c r="B67" s="299" t="s">
        <v>830</v>
      </c>
      <c r="C67" s="131"/>
      <c r="D67" s="131"/>
      <c r="E67" s="296"/>
      <c r="F67" s="301"/>
      <c r="G67" s="373"/>
      <c r="H67" s="323"/>
      <c r="I67" s="323"/>
      <c r="J67" s="380"/>
    </row>
    <row r="68" spans="1:10" s="275" customFormat="1" ht="13.35" hidden="1" customHeight="1">
      <c r="A68" s="273"/>
      <c r="B68" s="299" t="s">
        <v>813</v>
      </c>
      <c r="C68" s="131"/>
      <c r="D68" s="131"/>
      <c r="E68" s="296"/>
      <c r="F68" s="301"/>
      <c r="G68" s="373"/>
      <c r="H68" s="323"/>
      <c r="I68" s="323"/>
      <c r="J68" s="380"/>
    </row>
    <row r="69" spans="1:10" s="275" customFormat="1">
      <c r="A69" s="273"/>
      <c r="B69" s="299" t="s">
        <v>50</v>
      </c>
      <c r="C69" s="131"/>
      <c r="D69" s="131"/>
      <c r="E69" s="296"/>
      <c r="F69" s="301"/>
      <c r="G69" s="373"/>
      <c r="H69" s="323"/>
      <c r="I69" s="323"/>
      <c r="J69" s="380"/>
    </row>
    <row r="70" spans="1:10" s="275" customFormat="1">
      <c r="A70" s="273"/>
      <c r="B70" s="299" t="s">
        <v>812</v>
      </c>
      <c r="C70" s="131"/>
      <c r="D70" s="131"/>
      <c r="E70" s="296"/>
      <c r="F70" s="301"/>
      <c r="G70" s="373"/>
      <c r="H70" s="323"/>
      <c r="I70" s="323"/>
      <c r="J70" s="380"/>
    </row>
    <row r="71" spans="1:10" s="275" customFormat="1">
      <c r="A71" s="273"/>
      <c r="B71" s="299"/>
      <c r="C71" s="131"/>
      <c r="D71" s="131"/>
      <c r="E71" s="296"/>
      <c r="F71" s="301"/>
      <c r="G71" s="373"/>
      <c r="H71" s="323"/>
      <c r="I71" s="323"/>
      <c r="J71" s="380"/>
    </row>
    <row r="72" spans="1:10" s="275" customFormat="1">
      <c r="A72" s="273" t="s">
        <v>8</v>
      </c>
      <c r="B72" s="298" t="s">
        <v>811</v>
      </c>
      <c r="C72" s="131"/>
      <c r="D72" s="131"/>
      <c r="E72" s="296"/>
      <c r="F72" s="301"/>
      <c r="G72" s="373"/>
      <c r="H72" s="323"/>
      <c r="I72" s="323"/>
      <c r="J72" s="380"/>
    </row>
    <row r="73" spans="1:10" s="275" customFormat="1">
      <c r="A73" s="273"/>
      <c r="B73" s="298" t="s">
        <v>46</v>
      </c>
      <c r="C73" s="131"/>
      <c r="D73" s="131"/>
      <c r="E73" s="296"/>
      <c r="F73" s="301"/>
      <c r="G73" s="373"/>
      <c r="H73" s="323"/>
      <c r="I73" s="323"/>
      <c r="J73" s="380"/>
    </row>
    <row r="74" spans="1:10" s="275" customFormat="1">
      <c r="A74" s="273"/>
      <c r="B74" s="298" t="s">
        <v>47</v>
      </c>
      <c r="C74" s="131"/>
      <c r="D74" s="131"/>
      <c r="E74" s="296"/>
      <c r="F74" s="301"/>
      <c r="G74" s="373"/>
      <c r="H74" s="323"/>
      <c r="I74" s="323"/>
      <c r="J74" s="380"/>
    </row>
    <row r="75" spans="1:10" s="275" customFormat="1">
      <c r="A75" s="273"/>
      <c r="B75" s="298" t="s">
        <v>48</v>
      </c>
      <c r="C75" s="131"/>
      <c r="D75" s="131"/>
      <c r="E75" s="296"/>
      <c r="F75" s="301"/>
      <c r="G75" s="373"/>
      <c r="H75" s="323"/>
      <c r="I75" s="323"/>
      <c r="J75" s="380"/>
    </row>
    <row r="76" spans="1:10" s="275" customFormat="1">
      <c r="A76" s="273"/>
      <c r="B76" s="298"/>
      <c r="C76" s="131"/>
      <c r="D76" s="131"/>
      <c r="E76" s="296"/>
      <c r="F76" s="301"/>
      <c r="G76" s="373"/>
      <c r="H76" s="323"/>
      <c r="I76" s="323"/>
      <c r="J76" s="380"/>
    </row>
    <row r="77" spans="1:10" s="275" customFormat="1">
      <c r="A77" s="273" t="s">
        <v>37</v>
      </c>
      <c r="B77" s="299" t="s">
        <v>810</v>
      </c>
      <c r="C77" s="131">
        <v>11</v>
      </c>
      <c r="D77" s="131" t="s">
        <v>38</v>
      </c>
      <c r="E77" s="300">
        <v>2000000</v>
      </c>
      <c r="F77" s="301"/>
      <c r="G77" s="373"/>
      <c r="H77" s="321" t="e">
        <f>E77/#REF!</f>
        <v>#REF!</v>
      </c>
      <c r="I77" s="321">
        <f>F77/$I3</f>
        <v>0</v>
      </c>
      <c r="J77" s="380">
        <f>C77*I77</f>
        <v>0</v>
      </c>
    </row>
    <row r="78" spans="1:10" s="275" customFormat="1">
      <c r="A78" s="273"/>
      <c r="B78" s="299" t="s">
        <v>830</v>
      </c>
      <c r="C78" s="131"/>
      <c r="D78" s="131"/>
      <c r="E78" s="296"/>
      <c r="F78" s="301"/>
      <c r="G78" s="373"/>
      <c r="H78" s="323"/>
      <c r="I78" s="323"/>
      <c r="J78" s="380"/>
    </row>
    <row r="79" spans="1:10" s="275" customFormat="1" ht="13.35" hidden="1" customHeight="1">
      <c r="A79" s="273"/>
      <c r="B79" s="299" t="s">
        <v>809</v>
      </c>
      <c r="C79" s="131"/>
      <c r="D79" s="131"/>
      <c r="E79" s="296"/>
      <c r="F79" s="301"/>
      <c r="G79" s="373"/>
      <c r="H79" s="323"/>
      <c r="I79" s="323"/>
      <c r="J79" s="380"/>
    </row>
    <row r="80" spans="1:10" s="275" customFormat="1">
      <c r="A80" s="273"/>
      <c r="B80" s="299" t="s">
        <v>50</v>
      </c>
      <c r="C80" s="131"/>
      <c r="D80" s="131"/>
      <c r="E80" s="296"/>
      <c r="F80" s="301"/>
      <c r="G80" s="373"/>
      <c r="H80" s="323"/>
      <c r="I80" s="323"/>
      <c r="J80" s="380"/>
    </row>
    <row r="81" spans="1:10" s="275" customFormat="1">
      <c r="A81" s="273"/>
      <c r="B81" s="299" t="s">
        <v>808</v>
      </c>
      <c r="C81" s="131"/>
      <c r="D81" s="131"/>
      <c r="E81" s="300"/>
      <c r="F81" s="301"/>
      <c r="G81" s="373"/>
      <c r="H81" s="321"/>
      <c r="I81" s="321"/>
      <c r="J81" s="380"/>
    </row>
    <row r="82" spans="1:10" s="275" customFormat="1">
      <c r="A82" s="273"/>
      <c r="B82" s="299"/>
      <c r="C82" s="131"/>
      <c r="D82" s="131"/>
      <c r="E82" s="300"/>
      <c r="F82" s="301"/>
      <c r="G82" s="373"/>
      <c r="H82" s="321"/>
      <c r="I82" s="321"/>
      <c r="J82" s="380"/>
    </row>
    <row r="83" spans="1:10" s="275" customFormat="1">
      <c r="A83" s="273"/>
      <c r="B83" s="299"/>
      <c r="C83" s="131"/>
      <c r="D83" s="131"/>
      <c r="E83" s="300"/>
      <c r="F83" s="301"/>
      <c r="G83" s="373"/>
      <c r="H83" s="321"/>
      <c r="I83" s="321"/>
      <c r="J83" s="380"/>
    </row>
    <row r="84" spans="1:10" s="275" customFormat="1">
      <c r="A84" s="273"/>
      <c r="B84" s="299"/>
      <c r="C84" s="131"/>
      <c r="D84" s="131"/>
      <c r="E84" s="300"/>
      <c r="F84" s="301"/>
      <c r="G84" s="373"/>
      <c r="H84" s="321"/>
      <c r="I84" s="321"/>
      <c r="J84" s="380"/>
    </row>
    <row r="85" spans="1:10" s="330" customFormat="1" ht="13.5" thickBot="1">
      <c r="A85" s="337" t="s">
        <v>44</v>
      </c>
      <c r="B85" s="332" t="s">
        <v>45</v>
      </c>
      <c r="C85" s="333"/>
      <c r="D85" s="333"/>
      <c r="E85" s="334"/>
      <c r="F85" s="335"/>
      <c r="G85" s="377">
        <f>SUM(G35:G83)</f>
        <v>0</v>
      </c>
      <c r="H85" s="336"/>
      <c r="I85" s="336"/>
      <c r="J85" s="383">
        <f>SUM(J36:J83)</f>
        <v>0</v>
      </c>
    </row>
    <row r="86" spans="1:10" s="275" customFormat="1" ht="13.5" thickTop="1">
      <c r="A86" s="273"/>
      <c r="B86" s="299"/>
      <c r="C86" s="131"/>
      <c r="D86" s="131"/>
      <c r="E86" s="300"/>
      <c r="F86" s="301"/>
      <c r="G86" s="373"/>
      <c r="H86" s="321"/>
      <c r="I86" s="321"/>
      <c r="J86" s="380"/>
    </row>
    <row r="87" spans="1:10" s="275" customFormat="1">
      <c r="A87" s="273"/>
      <c r="B87" s="299"/>
      <c r="C87" s="131"/>
      <c r="D87" s="131"/>
      <c r="E87" s="300"/>
      <c r="F87" s="301"/>
      <c r="G87" s="373"/>
      <c r="H87" s="321"/>
      <c r="I87" s="321"/>
      <c r="J87" s="380"/>
    </row>
    <row r="88" spans="1:10" s="275" customFormat="1">
      <c r="A88" s="273"/>
      <c r="B88" s="299"/>
      <c r="C88" s="131"/>
      <c r="D88" s="131"/>
      <c r="E88" s="300"/>
      <c r="F88" s="301"/>
      <c r="G88" s="373"/>
      <c r="H88" s="321"/>
      <c r="I88" s="321"/>
      <c r="J88" s="380"/>
    </row>
    <row r="89" spans="1:10" s="275" customFormat="1">
      <c r="A89" s="349" t="s">
        <v>29</v>
      </c>
      <c r="B89" s="350" t="s">
        <v>807</v>
      </c>
      <c r="C89" s="351" t="s">
        <v>2</v>
      </c>
      <c r="D89" s="351" t="s">
        <v>3</v>
      </c>
      <c r="E89" s="352" t="s">
        <v>753</v>
      </c>
      <c r="F89" s="353" t="s">
        <v>30</v>
      </c>
      <c r="G89" s="376" t="s">
        <v>31</v>
      </c>
      <c r="H89" s="349" t="s">
        <v>753</v>
      </c>
      <c r="I89" s="349" t="s">
        <v>30</v>
      </c>
      <c r="J89" s="376" t="s">
        <v>31</v>
      </c>
    </row>
    <row r="90" spans="1:10" s="275" customFormat="1" ht="13.5" thickBot="1">
      <c r="A90" s="160"/>
      <c r="B90" s="348" t="s">
        <v>1</v>
      </c>
      <c r="C90" s="354"/>
      <c r="D90" s="354"/>
      <c r="E90" s="355" t="s">
        <v>35</v>
      </c>
      <c r="F90" s="356" t="s">
        <v>35</v>
      </c>
      <c r="G90" s="372" t="s">
        <v>36</v>
      </c>
      <c r="H90" s="160" t="s">
        <v>32</v>
      </c>
      <c r="I90" s="160" t="s">
        <v>32</v>
      </c>
      <c r="J90" s="372" t="s">
        <v>32</v>
      </c>
    </row>
    <row r="91" spans="1:10" s="275" customFormat="1" ht="13.5" thickTop="1">
      <c r="A91" s="273"/>
      <c r="B91" s="140"/>
      <c r="C91" s="131"/>
      <c r="D91" s="131"/>
      <c r="E91" s="300"/>
      <c r="F91" s="301">
        <f t="shared" ref="F91" si="0">E91*1.125</f>
        <v>0</v>
      </c>
      <c r="G91" s="373"/>
      <c r="H91" s="321"/>
      <c r="I91" s="321"/>
      <c r="J91" s="380"/>
    </row>
    <row r="92" spans="1:10" s="275" customFormat="1">
      <c r="A92" s="273"/>
      <c r="B92" s="140"/>
      <c r="C92" s="131"/>
      <c r="D92" s="131"/>
      <c r="E92" s="300"/>
      <c r="F92" s="301"/>
      <c r="G92" s="373"/>
      <c r="H92" s="321"/>
      <c r="I92" s="321"/>
      <c r="J92" s="380"/>
    </row>
    <row r="93" spans="1:10" s="275" customFormat="1">
      <c r="A93" s="273">
        <v>2</v>
      </c>
      <c r="B93" s="129" t="s">
        <v>51</v>
      </c>
      <c r="C93" s="131"/>
      <c r="D93" s="131"/>
      <c r="E93" s="300"/>
      <c r="F93" s="301"/>
      <c r="G93" s="373"/>
      <c r="H93" s="321"/>
      <c r="I93" s="321"/>
      <c r="J93" s="380"/>
    </row>
    <row r="94" spans="1:10" s="275" customFormat="1">
      <c r="A94" s="368"/>
      <c r="B94" s="129" t="s">
        <v>832</v>
      </c>
      <c r="C94" s="131"/>
      <c r="D94" s="131"/>
      <c r="E94" s="300"/>
      <c r="F94" s="301"/>
      <c r="G94" s="373"/>
      <c r="H94" s="321"/>
      <c r="I94" s="321"/>
      <c r="J94" s="380"/>
    </row>
    <row r="95" spans="1:10" s="275" customFormat="1">
      <c r="A95" s="368"/>
      <c r="B95" s="367"/>
      <c r="C95" s="131"/>
      <c r="D95" s="131"/>
      <c r="E95" s="300"/>
      <c r="F95" s="301"/>
      <c r="G95" s="373"/>
      <c r="H95" s="321"/>
      <c r="I95" s="321"/>
      <c r="J95" s="380"/>
    </row>
    <row r="96" spans="1:10" s="275" customFormat="1">
      <c r="A96" s="368"/>
      <c r="B96" s="367"/>
      <c r="C96" s="131"/>
      <c r="D96" s="131"/>
      <c r="E96" s="300"/>
      <c r="F96" s="301"/>
      <c r="G96" s="373"/>
      <c r="H96" s="321"/>
      <c r="I96" s="321"/>
      <c r="J96" s="380"/>
    </row>
    <row r="97" spans="1:10" s="275" customFormat="1">
      <c r="A97" s="273" t="s">
        <v>37</v>
      </c>
      <c r="B97" s="129" t="s">
        <v>52</v>
      </c>
      <c r="C97" s="130">
        <v>1</v>
      </c>
      <c r="D97" s="131" t="s">
        <v>38</v>
      </c>
      <c r="E97" s="300">
        <v>13100000</v>
      </c>
      <c r="F97" s="301"/>
      <c r="G97" s="373"/>
      <c r="H97" s="321" t="e">
        <f>E97/#REF!</f>
        <v>#REF!</v>
      </c>
      <c r="I97" s="321">
        <f>F97/$I$3</f>
        <v>0</v>
      </c>
      <c r="J97" s="380">
        <f>C97*$I$97</f>
        <v>0</v>
      </c>
    </row>
    <row r="98" spans="1:10" s="275" customFormat="1">
      <c r="A98" s="273"/>
      <c r="B98" s="129" t="s">
        <v>53</v>
      </c>
      <c r="C98" s="130"/>
      <c r="D98" s="131"/>
      <c r="E98" s="300"/>
      <c r="F98" s="301"/>
      <c r="G98" s="373"/>
      <c r="H98" s="321"/>
      <c r="I98" s="321">
        <f t="shared" ref="I98:I105" si="1">F98/$I$3</f>
        <v>0</v>
      </c>
      <c r="J98" s="380">
        <f t="shared" ref="J98:J104" si="2">C98*$I$97</f>
        <v>0</v>
      </c>
    </row>
    <row r="99" spans="1:10" s="275" customFormat="1">
      <c r="A99" s="273"/>
      <c r="B99" s="129" t="s">
        <v>54</v>
      </c>
      <c r="C99" s="130"/>
      <c r="D99" s="131"/>
      <c r="E99" s="300"/>
      <c r="F99" s="301"/>
      <c r="G99" s="373"/>
      <c r="H99" s="321"/>
      <c r="I99" s="321">
        <f t="shared" si="1"/>
        <v>0</v>
      </c>
      <c r="J99" s="380">
        <f t="shared" si="2"/>
        <v>0</v>
      </c>
    </row>
    <row r="100" spans="1:10" s="275" customFormat="1">
      <c r="A100" s="273"/>
      <c r="B100" s="129" t="s">
        <v>55</v>
      </c>
      <c r="C100" s="130"/>
      <c r="D100" s="131"/>
      <c r="E100" s="300"/>
      <c r="F100" s="301"/>
      <c r="G100" s="373"/>
      <c r="H100" s="321"/>
      <c r="I100" s="321">
        <f t="shared" si="1"/>
        <v>0</v>
      </c>
      <c r="J100" s="380">
        <f t="shared" si="2"/>
        <v>0</v>
      </c>
    </row>
    <row r="101" spans="1:10" s="275" customFormat="1">
      <c r="A101" s="368"/>
      <c r="B101" s="129" t="s">
        <v>833</v>
      </c>
      <c r="C101" s="130"/>
      <c r="D101" s="131"/>
      <c r="E101" s="300"/>
      <c r="F101" s="301"/>
      <c r="G101" s="373"/>
      <c r="H101" s="321"/>
      <c r="I101" s="321">
        <f t="shared" si="1"/>
        <v>0</v>
      </c>
      <c r="J101" s="380">
        <f t="shared" si="2"/>
        <v>0</v>
      </c>
    </row>
    <row r="102" spans="1:10" s="275" customFormat="1">
      <c r="A102" s="368"/>
      <c r="B102" s="129" t="s">
        <v>834</v>
      </c>
      <c r="C102" s="130"/>
      <c r="D102" s="131"/>
      <c r="E102" s="300"/>
      <c r="F102" s="301"/>
      <c r="G102" s="373"/>
      <c r="H102" s="321"/>
      <c r="I102" s="321">
        <f t="shared" si="1"/>
        <v>0</v>
      </c>
      <c r="J102" s="380">
        <f t="shared" si="2"/>
        <v>0</v>
      </c>
    </row>
    <row r="103" spans="1:10" s="275" customFormat="1">
      <c r="A103" s="368"/>
      <c r="B103" s="129" t="s">
        <v>835</v>
      </c>
      <c r="C103" s="130"/>
      <c r="D103" s="131"/>
      <c r="E103" s="300"/>
      <c r="F103" s="301"/>
      <c r="G103" s="373"/>
      <c r="H103" s="321"/>
      <c r="I103" s="321">
        <f t="shared" si="1"/>
        <v>0</v>
      </c>
      <c r="J103" s="380">
        <f t="shared" si="2"/>
        <v>0</v>
      </c>
    </row>
    <row r="104" spans="1:10" s="275" customFormat="1">
      <c r="A104" s="368"/>
      <c r="B104" s="370"/>
      <c r="C104" s="130"/>
      <c r="D104" s="131"/>
      <c r="E104" s="300"/>
      <c r="F104" s="301"/>
      <c r="G104" s="373"/>
      <c r="H104" s="321"/>
      <c r="I104" s="321">
        <f t="shared" si="1"/>
        <v>0</v>
      </c>
      <c r="J104" s="380">
        <f t="shared" si="2"/>
        <v>0</v>
      </c>
    </row>
    <row r="105" spans="1:10" s="275" customFormat="1">
      <c r="A105" s="368" t="s">
        <v>39</v>
      </c>
      <c r="B105" s="370" t="s">
        <v>840</v>
      </c>
      <c r="C105" s="130">
        <v>1</v>
      </c>
      <c r="D105" s="131" t="s">
        <v>38</v>
      </c>
      <c r="E105" s="300">
        <v>13100000</v>
      </c>
      <c r="F105" s="301"/>
      <c r="G105" s="373"/>
      <c r="H105" s="321" t="e">
        <f>E105/#REF!</f>
        <v>#REF!</v>
      </c>
      <c r="I105" s="321">
        <f t="shared" si="1"/>
        <v>0</v>
      </c>
      <c r="J105" s="380">
        <f>C105*I105</f>
        <v>0</v>
      </c>
    </row>
    <row r="106" spans="1:10" s="275" customFormat="1">
      <c r="A106" s="368"/>
      <c r="B106" s="129" t="s">
        <v>832</v>
      </c>
      <c r="C106" s="130"/>
      <c r="D106" s="131"/>
      <c r="E106" s="300"/>
      <c r="F106" s="301"/>
      <c r="G106" s="373"/>
      <c r="H106" s="321"/>
      <c r="I106" s="321"/>
      <c r="J106" s="380"/>
    </row>
    <row r="107" spans="1:10" s="275" customFormat="1">
      <c r="A107" s="368"/>
      <c r="B107" s="129" t="s">
        <v>841</v>
      </c>
      <c r="C107" s="130"/>
      <c r="D107" s="131"/>
      <c r="E107" s="300"/>
      <c r="F107" s="301"/>
      <c r="G107" s="373"/>
      <c r="H107" s="321"/>
      <c r="I107" s="321"/>
      <c r="J107" s="380"/>
    </row>
    <row r="108" spans="1:10" s="275" customFormat="1">
      <c r="A108" s="368"/>
      <c r="B108" s="369"/>
      <c r="C108" s="130"/>
      <c r="D108" s="131"/>
      <c r="E108" s="300"/>
      <c r="F108" s="301"/>
      <c r="G108" s="373"/>
      <c r="H108" s="321"/>
      <c r="I108" s="321"/>
      <c r="J108" s="380"/>
    </row>
    <row r="109" spans="1:10" s="275" customFormat="1">
      <c r="A109" s="273"/>
      <c r="B109" s="129"/>
      <c r="C109" s="130"/>
      <c r="D109" s="131"/>
      <c r="E109" s="300"/>
      <c r="F109" s="301"/>
      <c r="G109" s="373"/>
      <c r="H109" s="321"/>
      <c r="I109" s="321"/>
      <c r="J109" s="380"/>
    </row>
    <row r="110" spans="1:10" s="275" customFormat="1">
      <c r="A110" s="273"/>
      <c r="B110" s="129"/>
      <c r="C110" s="130"/>
      <c r="D110" s="131"/>
      <c r="E110" s="300"/>
      <c r="F110" s="301"/>
      <c r="G110" s="373"/>
      <c r="H110" s="321"/>
      <c r="I110" s="321"/>
      <c r="J110" s="380"/>
    </row>
    <row r="111" spans="1:10" s="275" customFormat="1">
      <c r="A111" s="273"/>
      <c r="B111" s="129"/>
      <c r="C111" s="131"/>
      <c r="D111" s="131"/>
      <c r="E111" s="300"/>
      <c r="F111" s="301"/>
      <c r="G111" s="373"/>
      <c r="H111" s="321"/>
      <c r="I111" s="321"/>
      <c r="J111" s="380"/>
    </row>
    <row r="112" spans="1:10" s="275" customFormat="1">
      <c r="A112" s="273"/>
      <c r="B112" s="129"/>
      <c r="C112" s="131"/>
      <c r="D112" s="131"/>
      <c r="E112" s="300"/>
      <c r="F112" s="301"/>
      <c r="G112" s="373"/>
      <c r="H112" s="321"/>
      <c r="I112" s="321"/>
      <c r="J112" s="380"/>
    </row>
    <row r="113" spans="1:10" s="275" customFormat="1">
      <c r="A113" s="273"/>
      <c r="B113" s="129"/>
      <c r="C113" s="131"/>
      <c r="D113" s="131"/>
      <c r="E113" s="300"/>
      <c r="F113" s="301"/>
      <c r="G113" s="373"/>
      <c r="H113" s="321"/>
      <c r="I113" s="321"/>
      <c r="J113" s="380"/>
    </row>
    <row r="114" spans="1:10" s="275" customFormat="1">
      <c r="A114" s="273"/>
      <c r="B114" s="129"/>
      <c r="C114" s="131"/>
      <c r="D114" s="131"/>
      <c r="E114" s="300"/>
      <c r="F114" s="301"/>
      <c r="G114" s="373"/>
      <c r="H114" s="321"/>
      <c r="I114" s="321"/>
      <c r="J114" s="380"/>
    </row>
    <row r="115" spans="1:10" s="275" customFormat="1">
      <c r="A115" s="273"/>
      <c r="B115" s="129"/>
      <c r="C115" s="131"/>
      <c r="D115" s="131"/>
      <c r="E115" s="300"/>
      <c r="F115" s="301"/>
      <c r="G115" s="373"/>
      <c r="H115" s="321"/>
      <c r="I115" s="321"/>
      <c r="J115" s="380"/>
    </row>
    <row r="116" spans="1:10" s="275" customFormat="1">
      <c r="A116" s="273"/>
      <c r="B116" s="140"/>
      <c r="C116" s="131"/>
      <c r="D116" s="131"/>
      <c r="E116" s="300"/>
      <c r="F116" s="301"/>
      <c r="G116" s="373"/>
      <c r="H116" s="321"/>
      <c r="I116" s="321"/>
      <c r="J116" s="380"/>
    </row>
    <row r="117" spans="1:10" s="275" customFormat="1">
      <c r="A117" s="276" t="s">
        <v>56</v>
      </c>
      <c r="B117" s="137" t="s">
        <v>45</v>
      </c>
      <c r="C117" s="138"/>
      <c r="D117" s="138"/>
      <c r="E117" s="328"/>
      <c r="F117" s="301"/>
      <c r="G117" s="373"/>
      <c r="H117" s="326"/>
      <c r="I117" s="326"/>
      <c r="J117" s="382">
        <f>SUM(J91:J112)</f>
        <v>0</v>
      </c>
    </row>
    <row r="118" spans="1:10" s="275" customFormat="1">
      <c r="A118" s="273"/>
      <c r="B118" s="137"/>
      <c r="C118" s="131"/>
      <c r="D118" s="131"/>
      <c r="E118" s="300"/>
      <c r="F118" s="301"/>
      <c r="G118" s="373"/>
      <c r="H118" s="321"/>
      <c r="I118" s="321"/>
      <c r="J118" s="380"/>
    </row>
    <row r="119" spans="1:10" s="275" customFormat="1">
      <c r="A119" s="273"/>
      <c r="B119" s="137" t="s">
        <v>13</v>
      </c>
      <c r="C119" s="131"/>
      <c r="D119" s="131"/>
      <c r="E119" s="300"/>
      <c r="F119" s="301"/>
      <c r="G119" s="373"/>
      <c r="H119" s="321"/>
      <c r="I119" s="321"/>
      <c r="J119" s="380"/>
    </row>
    <row r="120" spans="1:10" s="275" customFormat="1">
      <c r="A120" s="273"/>
      <c r="B120" s="137" t="s">
        <v>44</v>
      </c>
      <c r="C120" s="138"/>
      <c r="D120" s="138"/>
      <c r="E120" s="328"/>
      <c r="F120" s="301"/>
      <c r="G120" s="373"/>
      <c r="H120" s="326"/>
      <c r="I120" s="326"/>
      <c r="J120" s="382">
        <f>J85</f>
        <v>0</v>
      </c>
    </row>
    <row r="121" spans="1:10" s="275" customFormat="1">
      <c r="A121" s="273"/>
      <c r="B121" s="137" t="s">
        <v>56</v>
      </c>
      <c r="C121" s="138"/>
      <c r="D121" s="138"/>
      <c r="E121" s="328"/>
      <c r="F121" s="329"/>
      <c r="G121" s="373"/>
      <c r="H121" s="326"/>
      <c r="I121" s="326"/>
      <c r="J121" s="382">
        <f>J117</f>
        <v>0</v>
      </c>
    </row>
    <row r="122" spans="1:10" s="275" customFormat="1">
      <c r="A122" s="273"/>
      <c r="B122" s="137"/>
      <c r="C122" s="138"/>
      <c r="D122" s="138"/>
      <c r="E122" s="328"/>
      <c r="F122" s="329"/>
      <c r="G122" s="375"/>
      <c r="H122" s="326"/>
      <c r="I122" s="326"/>
      <c r="J122" s="382"/>
    </row>
    <row r="123" spans="1:10" s="275" customFormat="1" ht="13.5" thickBot="1">
      <c r="A123" s="331"/>
      <c r="B123" s="332" t="s">
        <v>34</v>
      </c>
      <c r="C123" s="333"/>
      <c r="D123" s="333"/>
      <c r="E123" s="334"/>
      <c r="F123" s="335"/>
      <c r="G123" s="377">
        <f>SUM(G119:G122)</f>
        <v>0</v>
      </c>
      <c r="H123" s="336"/>
      <c r="I123" s="336"/>
      <c r="J123" s="383">
        <f>SUM(J119:J122)</f>
        <v>0</v>
      </c>
    </row>
    <row r="124" spans="1:10" s="275" customFormat="1" ht="13.5" thickTop="1">
      <c r="A124" s="273"/>
      <c r="B124" s="137"/>
      <c r="C124" s="131"/>
      <c r="D124" s="131"/>
      <c r="E124" s="300"/>
      <c r="F124" s="301"/>
      <c r="G124" s="373"/>
      <c r="H124" s="321"/>
      <c r="I124" s="321"/>
      <c r="J124" s="380"/>
    </row>
    <row r="125" spans="1:10" s="275" customFormat="1">
      <c r="A125" s="273"/>
      <c r="B125" s="129"/>
      <c r="C125" s="131"/>
      <c r="D125" s="131"/>
      <c r="E125" s="300"/>
      <c r="F125" s="301"/>
      <c r="G125" s="373"/>
      <c r="H125" s="321"/>
      <c r="I125" s="321"/>
      <c r="J125" s="380"/>
    </row>
    <row r="126" spans="1:10" s="275" customFormat="1">
      <c r="A126" s="349" t="s">
        <v>29</v>
      </c>
      <c r="B126" s="350" t="s">
        <v>806</v>
      </c>
      <c r="C126" s="351" t="s">
        <v>2</v>
      </c>
      <c r="D126" s="351" t="s">
        <v>3</v>
      </c>
      <c r="E126" s="352" t="s">
        <v>753</v>
      </c>
      <c r="F126" s="353" t="s">
        <v>30</v>
      </c>
      <c r="G126" s="376" t="s">
        <v>31</v>
      </c>
      <c r="H126" s="349" t="s">
        <v>753</v>
      </c>
      <c r="I126" s="349" t="s">
        <v>30</v>
      </c>
      <c r="J126" s="376" t="s">
        <v>31</v>
      </c>
    </row>
    <row r="127" spans="1:10" s="275" customFormat="1" ht="13.5" thickBot="1">
      <c r="A127" s="160"/>
      <c r="B127" s="348" t="s">
        <v>1</v>
      </c>
      <c r="C127" s="354"/>
      <c r="D127" s="354"/>
      <c r="E127" s="355" t="s">
        <v>752</v>
      </c>
      <c r="F127" s="356" t="s">
        <v>752</v>
      </c>
      <c r="G127" s="372" t="s">
        <v>751</v>
      </c>
      <c r="H127" s="160" t="s">
        <v>32</v>
      </c>
      <c r="I127" s="160" t="s">
        <v>32</v>
      </c>
      <c r="J127" s="372" t="s">
        <v>32</v>
      </c>
    </row>
    <row r="128" spans="1:10" s="275" customFormat="1" ht="13.5" thickTop="1">
      <c r="A128" s="273"/>
      <c r="B128" s="139"/>
      <c r="C128" s="131"/>
      <c r="D128" s="131"/>
      <c r="E128" s="300"/>
      <c r="F128" s="301"/>
      <c r="G128" s="373"/>
      <c r="H128" s="321"/>
      <c r="I128" s="321"/>
      <c r="J128" s="380"/>
    </row>
    <row r="129" spans="1:10" s="275" customFormat="1">
      <c r="A129" s="273">
        <v>1</v>
      </c>
      <c r="B129" s="129" t="s">
        <v>57</v>
      </c>
      <c r="C129" s="131">
        <v>20</v>
      </c>
      <c r="D129" s="131" t="s">
        <v>38</v>
      </c>
      <c r="E129" s="300">
        <v>55000</v>
      </c>
      <c r="F129" s="301"/>
      <c r="G129" s="373"/>
      <c r="H129" s="321" t="e">
        <f>E129/#REF!</f>
        <v>#REF!</v>
      </c>
      <c r="I129" s="321">
        <f>F129/I3</f>
        <v>0</v>
      </c>
      <c r="J129" s="380">
        <f>C129*I129</f>
        <v>0</v>
      </c>
    </row>
    <row r="130" spans="1:10" s="275" customFormat="1">
      <c r="A130" s="273"/>
      <c r="B130" s="142" t="s">
        <v>58</v>
      </c>
      <c r="C130" s="131"/>
      <c r="D130" s="131"/>
      <c r="E130" s="300"/>
      <c r="F130" s="301"/>
      <c r="G130" s="373"/>
      <c r="H130" s="321"/>
      <c r="I130" s="321"/>
      <c r="J130" s="380"/>
    </row>
    <row r="131" spans="1:10" s="275" customFormat="1">
      <c r="A131" s="273"/>
      <c r="B131" s="142" t="s">
        <v>805</v>
      </c>
      <c r="C131" s="131"/>
      <c r="D131" s="131"/>
      <c r="E131" s="300"/>
      <c r="F131" s="301"/>
      <c r="G131" s="373"/>
      <c r="H131" s="321"/>
      <c r="I131" s="321"/>
      <c r="J131" s="380"/>
    </row>
    <row r="132" spans="1:10" s="275" customFormat="1">
      <c r="A132" s="273"/>
      <c r="B132" s="142" t="s">
        <v>804</v>
      </c>
      <c r="C132" s="131"/>
      <c r="D132" s="131"/>
      <c r="E132" s="300"/>
      <c r="F132" s="301"/>
      <c r="G132" s="373"/>
      <c r="H132" s="321"/>
      <c r="I132" s="321"/>
      <c r="J132" s="380"/>
    </row>
    <row r="133" spans="1:10" s="275" customFormat="1">
      <c r="A133" s="273"/>
      <c r="B133" s="142"/>
      <c r="C133" s="131"/>
      <c r="D133" s="131"/>
      <c r="E133" s="300"/>
      <c r="F133" s="301"/>
      <c r="G133" s="373"/>
      <c r="H133" s="321"/>
      <c r="I133" s="321"/>
      <c r="J133" s="380"/>
    </row>
    <row r="134" spans="1:10" s="275" customFormat="1">
      <c r="A134" s="273">
        <v>2</v>
      </c>
      <c r="B134" s="142" t="s">
        <v>59</v>
      </c>
      <c r="C134" s="131">
        <v>2</v>
      </c>
      <c r="D134" s="131" t="s">
        <v>38</v>
      </c>
      <c r="E134" s="300">
        <v>160000</v>
      </c>
      <c r="F134" s="301"/>
      <c r="G134" s="373"/>
      <c r="H134" s="321" t="e">
        <f>E134/#REF!</f>
        <v>#REF!</v>
      </c>
      <c r="I134" s="321">
        <f>F134/I3</f>
        <v>0</v>
      </c>
      <c r="J134" s="380">
        <f>C134*I134</f>
        <v>0</v>
      </c>
    </row>
    <row r="135" spans="1:10" s="275" customFormat="1">
      <c r="A135" s="273"/>
      <c r="B135" s="142" t="s">
        <v>803</v>
      </c>
      <c r="C135" s="131"/>
      <c r="D135" s="131"/>
      <c r="E135" s="300"/>
      <c r="F135" s="301"/>
      <c r="G135" s="373"/>
      <c r="H135" s="321"/>
      <c r="I135" s="321"/>
      <c r="J135" s="380"/>
    </row>
    <row r="136" spans="1:10" s="275" customFormat="1">
      <c r="A136" s="273"/>
      <c r="B136" s="142" t="s">
        <v>60</v>
      </c>
      <c r="C136" s="131"/>
      <c r="D136" s="131"/>
      <c r="E136" s="300"/>
      <c r="F136" s="301"/>
      <c r="G136" s="373"/>
      <c r="H136" s="321"/>
      <c r="I136" s="321"/>
      <c r="J136" s="380"/>
    </row>
    <row r="137" spans="1:10" s="275" customFormat="1">
      <c r="A137" s="273"/>
      <c r="B137" s="142" t="s">
        <v>61</v>
      </c>
      <c r="C137" s="131"/>
      <c r="D137" s="131"/>
      <c r="E137" s="300"/>
      <c r="F137" s="301"/>
      <c r="G137" s="373"/>
      <c r="H137" s="321"/>
      <c r="I137" s="321"/>
      <c r="J137" s="380"/>
    </row>
    <row r="138" spans="1:10" s="275" customFormat="1">
      <c r="A138" s="273"/>
      <c r="B138" s="142"/>
      <c r="C138" s="131"/>
      <c r="D138" s="131"/>
      <c r="E138" s="300"/>
      <c r="F138" s="301"/>
      <c r="G138" s="373"/>
      <c r="H138" s="321"/>
      <c r="I138" s="321"/>
      <c r="J138" s="380"/>
    </row>
    <row r="139" spans="1:10" s="275" customFormat="1">
      <c r="A139" s="273">
        <v>3</v>
      </c>
      <c r="B139" s="142" t="s">
        <v>802</v>
      </c>
      <c r="C139" s="131">
        <v>1</v>
      </c>
      <c r="D139" s="131" t="s">
        <v>38</v>
      </c>
      <c r="E139" s="300">
        <v>190000</v>
      </c>
      <c r="F139" s="301"/>
      <c r="G139" s="373"/>
      <c r="H139" s="321" t="e">
        <f>E139/#REF!</f>
        <v>#REF!</v>
      </c>
      <c r="I139" s="321">
        <f>F139/I3</f>
        <v>0</v>
      </c>
      <c r="J139" s="380">
        <f>C139*I139</f>
        <v>0</v>
      </c>
    </row>
    <row r="140" spans="1:10" s="275" customFormat="1">
      <c r="A140" s="273"/>
      <c r="B140" s="142" t="s">
        <v>801</v>
      </c>
      <c r="C140" s="131"/>
      <c r="D140" s="131"/>
      <c r="E140" s="300"/>
      <c r="F140" s="301"/>
      <c r="G140" s="373"/>
      <c r="H140" s="321"/>
      <c r="I140" s="321"/>
      <c r="J140" s="380"/>
    </row>
    <row r="141" spans="1:10" s="275" customFormat="1">
      <c r="A141" s="273"/>
      <c r="B141" s="142" t="s">
        <v>62</v>
      </c>
      <c r="C141" s="131"/>
      <c r="D141" s="131"/>
      <c r="E141" s="300"/>
      <c r="F141" s="301"/>
      <c r="G141" s="373"/>
      <c r="H141" s="321"/>
      <c r="I141" s="321"/>
      <c r="J141" s="380"/>
    </row>
    <row r="142" spans="1:10" s="275" customFormat="1">
      <c r="A142" s="273"/>
      <c r="B142" s="142" t="s">
        <v>61</v>
      </c>
      <c r="C142" s="131"/>
      <c r="D142" s="131"/>
      <c r="E142" s="300"/>
      <c r="F142" s="301"/>
      <c r="G142" s="373"/>
      <c r="H142" s="321"/>
      <c r="I142" s="321"/>
      <c r="J142" s="380"/>
    </row>
    <row r="143" spans="1:10" s="275" customFormat="1">
      <c r="A143" s="273"/>
      <c r="B143" s="142"/>
      <c r="C143" s="131"/>
      <c r="D143" s="131"/>
      <c r="E143" s="300"/>
      <c r="F143" s="301"/>
      <c r="G143" s="373"/>
      <c r="H143" s="321"/>
      <c r="I143" s="321"/>
      <c r="J143" s="380"/>
    </row>
    <row r="144" spans="1:10" s="275" customFormat="1">
      <c r="A144" s="273">
        <v>4</v>
      </c>
      <c r="B144" s="142" t="s">
        <v>800</v>
      </c>
      <c r="C144" s="131">
        <v>1</v>
      </c>
      <c r="D144" s="131" t="s">
        <v>38</v>
      </c>
      <c r="E144" s="300">
        <v>250000</v>
      </c>
      <c r="F144" s="301"/>
      <c r="G144" s="373"/>
      <c r="H144" s="321" t="e">
        <f>E144/#REF!</f>
        <v>#REF!</v>
      </c>
      <c r="I144" s="321">
        <f>F144/I3</f>
        <v>0</v>
      </c>
      <c r="J144" s="380">
        <f>C144*I144</f>
        <v>0</v>
      </c>
    </row>
    <row r="145" spans="1:10" s="275" customFormat="1">
      <c r="A145" s="273"/>
      <c r="B145" s="142" t="s">
        <v>799</v>
      </c>
      <c r="C145" s="131"/>
      <c r="D145" s="131"/>
      <c r="E145" s="300"/>
      <c r="F145" s="301"/>
      <c r="G145" s="373"/>
      <c r="H145" s="321"/>
      <c r="I145" s="321"/>
      <c r="J145" s="380"/>
    </row>
    <row r="146" spans="1:10" s="275" customFormat="1">
      <c r="A146" s="273"/>
      <c r="B146" s="142" t="s">
        <v>63</v>
      </c>
      <c r="C146" s="131"/>
      <c r="D146" s="131"/>
      <c r="E146" s="300"/>
      <c r="F146" s="301"/>
      <c r="G146" s="373"/>
      <c r="H146" s="321"/>
      <c r="I146" s="321"/>
      <c r="J146" s="380"/>
    </row>
    <row r="147" spans="1:10" s="275" customFormat="1">
      <c r="A147" s="273"/>
      <c r="B147" s="142" t="s">
        <v>61</v>
      </c>
      <c r="C147" s="131"/>
      <c r="D147" s="131"/>
      <c r="E147" s="300"/>
      <c r="F147" s="301"/>
      <c r="G147" s="373"/>
      <c r="H147" s="321"/>
      <c r="I147" s="321"/>
      <c r="J147" s="380"/>
    </row>
    <row r="148" spans="1:10" s="275" customFormat="1">
      <c r="A148" s="273"/>
      <c r="B148" s="142"/>
      <c r="C148" s="131"/>
      <c r="D148" s="131"/>
      <c r="E148" s="300"/>
      <c r="F148" s="301"/>
      <c r="G148" s="373"/>
      <c r="H148" s="321"/>
      <c r="I148" s="321"/>
      <c r="J148" s="380"/>
    </row>
    <row r="149" spans="1:10" s="275" customFormat="1">
      <c r="A149" s="273"/>
      <c r="B149" s="129"/>
      <c r="C149" s="131"/>
      <c r="D149" s="131"/>
      <c r="E149" s="300"/>
      <c r="F149" s="301"/>
      <c r="G149" s="373"/>
      <c r="H149" s="321"/>
      <c r="I149" s="321"/>
      <c r="J149" s="380"/>
    </row>
    <row r="150" spans="1:10" s="275" customFormat="1">
      <c r="A150" s="273"/>
      <c r="B150" s="129"/>
      <c r="C150" s="131"/>
      <c r="D150" s="131"/>
      <c r="E150" s="300"/>
      <c r="F150" s="301"/>
      <c r="G150" s="373"/>
      <c r="H150" s="321"/>
      <c r="I150" s="321"/>
      <c r="J150" s="380"/>
    </row>
    <row r="151" spans="1:10" s="275" customFormat="1">
      <c r="A151" s="273"/>
      <c r="B151" s="129"/>
      <c r="C151" s="131"/>
      <c r="D151" s="131"/>
      <c r="E151" s="300"/>
      <c r="F151" s="301"/>
      <c r="G151" s="373"/>
      <c r="H151" s="321"/>
      <c r="I151" s="321"/>
      <c r="J151" s="380"/>
    </row>
    <row r="152" spans="1:10" s="275" customFormat="1">
      <c r="A152" s="273"/>
      <c r="B152" s="142"/>
      <c r="C152" s="131"/>
      <c r="D152" s="131"/>
      <c r="E152" s="300"/>
      <c r="F152" s="301"/>
      <c r="G152" s="373"/>
      <c r="H152" s="321"/>
      <c r="I152" s="321"/>
      <c r="J152" s="380"/>
    </row>
    <row r="153" spans="1:10" s="275" customFormat="1" ht="13.5" thickBot="1">
      <c r="A153" s="337"/>
      <c r="B153" s="332" t="s">
        <v>34</v>
      </c>
      <c r="C153" s="333"/>
      <c r="D153" s="333"/>
      <c r="E153" s="334"/>
      <c r="F153" s="335"/>
      <c r="G153" s="377">
        <f>SUM(G128:G148)</f>
        <v>0</v>
      </c>
      <c r="H153" s="336"/>
      <c r="I153" s="336"/>
      <c r="J153" s="383">
        <f>SUM(J128:J148)</f>
        <v>0</v>
      </c>
    </row>
    <row r="154" spans="1:10" s="275" customFormat="1" ht="13.5" thickTop="1">
      <c r="A154" s="273"/>
      <c r="B154" s="137"/>
      <c r="C154" s="131"/>
      <c r="D154" s="131"/>
      <c r="E154" s="300"/>
      <c r="F154" s="301"/>
      <c r="G154" s="373"/>
      <c r="H154" s="321"/>
      <c r="I154" s="321"/>
      <c r="J154" s="380"/>
    </row>
    <row r="155" spans="1:10" s="275" customFormat="1">
      <c r="A155" s="273"/>
      <c r="B155" s="137"/>
      <c r="C155" s="131"/>
      <c r="D155" s="131"/>
      <c r="E155" s="300"/>
      <c r="F155" s="301"/>
      <c r="G155" s="373"/>
      <c r="H155" s="321"/>
      <c r="I155" s="321"/>
      <c r="J155" s="380"/>
    </row>
    <row r="156" spans="1:10" s="275" customFormat="1">
      <c r="A156" s="273"/>
      <c r="B156" s="137"/>
      <c r="C156" s="131"/>
      <c r="D156" s="131"/>
      <c r="E156" s="300"/>
      <c r="F156" s="301"/>
      <c r="G156" s="373"/>
      <c r="H156" s="321"/>
      <c r="I156" s="321"/>
      <c r="J156" s="380"/>
    </row>
    <row r="157" spans="1:10" s="275" customFormat="1">
      <c r="A157" s="273"/>
      <c r="B157" s="137"/>
      <c r="C157" s="131"/>
      <c r="D157" s="131"/>
      <c r="E157" s="300"/>
      <c r="F157" s="301"/>
      <c r="G157" s="373"/>
      <c r="H157" s="321"/>
      <c r="I157" s="321"/>
      <c r="J157" s="380"/>
    </row>
    <row r="158" spans="1:10" s="275" customFormat="1">
      <c r="A158" s="274"/>
      <c r="B158" s="137"/>
      <c r="C158" s="131"/>
      <c r="D158" s="131"/>
      <c r="E158" s="286"/>
      <c r="F158" s="295"/>
      <c r="G158" s="373"/>
      <c r="H158" s="324"/>
      <c r="I158" s="324"/>
      <c r="J158" s="380"/>
    </row>
    <row r="159" spans="1:10" s="275" customFormat="1">
      <c r="A159" s="349" t="s">
        <v>29</v>
      </c>
      <c r="B159" s="350" t="s">
        <v>798</v>
      </c>
      <c r="C159" s="351" t="s">
        <v>2</v>
      </c>
      <c r="D159" s="351" t="s">
        <v>3</v>
      </c>
      <c r="E159" s="352" t="s">
        <v>753</v>
      </c>
      <c r="F159" s="353" t="s">
        <v>30</v>
      </c>
      <c r="G159" s="376" t="s">
        <v>31</v>
      </c>
      <c r="H159" s="349" t="s">
        <v>753</v>
      </c>
      <c r="I159" s="349" t="s">
        <v>30</v>
      </c>
      <c r="J159" s="376" t="s">
        <v>31</v>
      </c>
    </row>
    <row r="160" spans="1:10" s="275" customFormat="1" ht="13.5" thickBot="1">
      <c r="A160" s="160"/>
      <c r="B160" s="348" t="s">
        <v>1</v>
      </c>
      <c r="C160" s="354"/>
      <c r="D160" s="354"/>
      <c r="E160" s="355" t="s">
        <v>752</v>
      </c>
      <c r="F160" s="356" t="s">
        <v>752</v>
      </c>
      <c r="G160" s="372" t="s">
        <v>751</v>
      </c>
      <c r="H160" s="160" t="s">
        <v>32</v>
      </c>
      <c r="I160" s="160" t="s">
        <v>32</v>
      </c>
      <c r="J160" s="372" t="s">
        <v>32</v>
      </c>
    </row>
    <row r="161" spans="1:10" s="275" customFormat="1" ht="13.5" thickTop="1">
      <c r="A161" s="273"/>
      <c r="B161" s="137"/>
      <c r="C161" s="131"/>
      <c r="D161" s="131"/>
      <c r="E161" s="300"/>
      <c r="F161" s="301"/>
      <c r="G161" s="373"/>
      <c r="H161" s="324"/>
      <c r="I161" s="324"/>
      <c r="J161" s="380"/>
    </row>
    <row r="162" spans="1:10" s="275" customFormat="1">
      <c r="A162" s="273">
        <v>1</v>
      </c>
      <c r="B162" s="129" t="s">
        <v>64</v>
      </c>
      <c r="C162" s="131">
        <v>32</v>
      </c>
      <c r="D162" s="131" t="s">
        <v>38</v>
      </c>
      <c r="E162" s="300">
        <v>15000</v>
      </c>
      <c r="F162" s="301"/>
      <c r="G162" s="373"/>
      <c r="H162" s="321" t="e">
        <f>E162/#REF!</f>
        <v>#REF!</v>
      </c>
      <c r="I162" s="321">
        <f>F162/I3</f>
        <v>0</v>
      </c>
      <c r="J162" s="380">
        <f>C162*I162</f>
        <v>0</v>
      </c>
    </row>
    <row r="163" spans="1:10" s="275" customFormat="1">
      <c r="A163" s="273"/>
      <c r="B163" s="129" t="s">
        <v>65</v>
      </c>
      <c r="C163" s="131"/>
      <c r="D163" s="131"/>
      <c r="E163" s="130"/>
      <c r="F163" s="301"/>
      <c r="G163" s="373"/>
      <c r="H163" s="324"/>
      <c r="I163" s="324"/>
      <c r="J163" s="380"/>
    </row>
    <row r="164" spans="1:10" s="275" customFormat="1">
      <c r="A164" s="273"/>
      <c r="B164" s="129" t="s">
        <v>66</v>
      </c>
      <c r="C164" s="131"/>
      <c r="D164" s="130"/>
      <c r="E164" s="130"/>
      <c r="F164" s="301"/>
      <c r="G164" s="373"/>
      <c r="H164" s="324"/>
      <c r="I164" s="324"/>
      <c r="J164" s="380"/>
    </row>
    <row r="165" spans="1:10" s="275" customFormat="1">
      <c r="A165" s="273"/>
      <c r="B165" s="142"/>
      <c r="C165" s="131"/>
      <c r="D165" s="131"/>
      <c r="E165" s="300"/>
      <c r="F165" s="301"/>
      <c r="G165" s="373"/>
      <c r="H165" s="324"/>
      <c r="I165" s="324"/>
      <c r="J165" s="380"/>
    </row>
    <row r="166" spans="1:10" s="275" customFormat="1">
      <c r="A166" s="273">
        <v>2</v>
      </c>
      <c r="B166" s="129" t="s">
        <v>67</v>
      </c>
      <c r="C166" s="131"/>
      <c r="D166" s="131"/>
      <c r="E166" s="300"/>
      <c r="F166" s="301"/>
      <c r="G166" s="373"/>
      <c r="H166" s="324"/>
      <c r="I166" s="324"/>
      <c r="J166" s="380"/>
    </row>
    <row r="167" spans="1:10" s="275" customFormat="1">
      <c r="A167" s="273"/>
      <c r="B167" s="129" t="s">
        <v>68</v>
      </c>
      <c r="C167" s="131"/>
      <c r="D167" s="131"/>
      <c r="E167" s="300"/>
      <c r="F167" s="301"/>
      <c r="G167" s="373"/>
      <c r="H167" s="324"/>
      <c r="I167" s="324"/>
      <c r="J167" s="380"/>
    </row>
    <row r="168" spans="1:10" s="275" customFormat="1">
      <c r="A168" s="273"/>
      <c r="B168" s="129" t="s">
        <v>69</v>
      </c>
      <c r="C168" s="131"/>
      <c r="D168" s="131"/>
      <c r="E168" s="300"/>
      <c r="F168" s="301"/>
      <c r="G168" s="373"/>
      <c r="H168" s="324"/>
      <c r="I168" s="324"/>
      <c r="J168" s="380"/>
    </row>
    <row r="169" spans="1:10" s="275" customFormat="1">
      <c r="A169" s="273"/>
      <c r="B169" s="129" t="s">
        <v>70</v>
      </c>
      <c r="C169" s="131"/>
      <c r="D169" s="131"/>
      <c r="E169" s="300"/>
      <c r="F169" s="301"/>
      <c r="G169" s="373"/>
      <c r="H169" s="324"/>
      <c r="I169" s="324"/>
      <c r="J169" s="380"/>
    </row>
    <row r="170" spans="1:10" s="275" customFormat="1">
      <c r="A170" s="273"/>
      <c r="B170" s="129" t="s">
        <v>71</v>
      </c>
      <c r="C170" s="131"/>
      <c r="D170" s="131"/>
      <c r="E170" s="300"/>
      <c r="F170" s="301"/>
      <c r="G170" s="373"/>
      <c r="H170" s="324"/>
      <c r="I170" s="324"/>
      <c r="J170" s="380"/>
    </row>
    <row r="171" spans="1:10" s="275" customFormat="1">
      <c r="A171" s="273"/>
      <c r="B171" s="129" t="s">
        <v>72</v>
      </c>
      <c r="C171" s="131"/>
      <c r="D171" s="131"/>
      <c r="E171" s="300"/>
      <c r="F171" s="301"/>
      <c r="G171" s="373"/>
      <c r="H171" s="324"/>
      <c r="I171" s="324"/>
      <c r="J171" s="380"/>
    </row>
    <row r="172" spans="1:10" s="275" customFormat="1">
      <c r="A172" s="273"/>
      <c r="B172" s="139"/>
      <c r="C172" s="131"/>
      <c r="D172" s="131"/>
      <c r="E172" s="300"/>
      <c r="F172" s="301"/>
      <c r="G172" s="373"/>
      <c r="H172" s="324"/>
      <c r="I172" s="324"/>
      <c r="J172" s="380"/>
    </row>
    <row r="173" spans="1:10" s="275" customFormat="1">
      <c r="A173" s="273" t="s">
        <v>37</v>
      </c>
      <c r="B173" s="129" t="s">
        <v>73</v>
      </c>
      <c r="C173" s="131">
        <v>3</v>
      </c>
      <c r="D173" s="131" t="s">
        <v>38</v>
      </c>
      <c r="E173" s="300">
        <v>20000</v>
      </c>
      <c r="F173" s="301"/>
      <c r="G173" s="373"/>
      <c r="H173" s="321" t="e">
        <f>E173/#REF!</f>
        <v>#REF!</v>
      </c>
      <c r="I173" s="321">
        <f>F173/I3</f>
        <v>0</v>
      </c>
      <c r="J173" s="380">
        <f>C173*I173</f>
        <v>0</v>
      </c>
    </row>
    <row r="174" spans="1:10" s="275" customFormat="1">
      <c r="A174" s="273"/>
      <c r="B174" s="129" t="s">
        <v>74</v>
      </c>
      <c r="C174" s="131"/>
      <c r="D174" s="131"/>
      <c r="E174" s="300"/>
      <c r="F174" s="301"/>
      <c r="G174" s="373"/>
      <c r="H174" s="324"/>
      <c r="I174" s="324"/>
      <c r="J174" s="380"/>
    </row>
    <row r="175" spans="1:10" s="275" customFormat="1">
      <c r="A175" s="273"/>
      <c r="B175" s="129"/>
      <c r="C175" s="131"/>
      <c r="D175" s="131"/>
      <c r="E175" s="300"/>
      <c r="F175" s="301"/>
      <c r="G175" s="373"/>
      <c r="H175" s="324"/>
      <c r="I175" s="324"/>
      <c r="J175" s="380"/>
    </row>
    <row r="176" spans="1:10" s="275" customFormat="1">
      <c r="A176" s="273" t="s">
        <v>39</v>
      </c>
      <c r="B176" s="129" t="s">
        <v>75</v>
      </c>
      <c r="C176" s="131">
        <v>1</v>
      </c>
      <c r="D176" s="131" t="s">
        <v>38</v>
      </c>
      <c r="E176" s="300">
        <v>22500</v>
      </c>
      <c r="F176" s="301"/>
      <c r="G176" s="373"/>
      <c r="H176" s="321" t="e">
        <f>E176/#REF!</f>
        <v>#REF!</v>
      </c>
      <c r="I176" s="321">
        <f>F176/I3</f>
        <v>0</v>
      </c>
      <c r="J176" s="380">
        <f>C176*I176</f>
        <v>0</v>
      </c>
    </row>
    <row r="177" spans="1:10" s="278" customFormat="1">
      <c r="A177" s="273"/>
      <c r="B177" s="129" t="s">
        <v>76</v>
      </c>
      <c r="C177" s="131"/>
      <c r="D177" s="131"/>
      <c r="E177" s="300"/>
      <c r="F177" s="301"/>
      <c r="G177" s="373"/>
      <c r="H177" s="324"/>
      <c r="I177" s="324"/>
      <c r="J177" s="380"/>
    </row>
    <row r="178" spans="1:10" s="278" customFormat="1">
      <c r="A178" s="273"/>
      <c r="B178" s="129"/>
      <c r="C178" s="131"/>
      <c r="D178" s="131"/>
      <c r="E178" s="300"/>
      <c r="F178" s="301"/>
      <c r="G178" s="373"/>
      <c r="H178" s="324"/>
      <c r="I178" s="324"/>
      <c r="J178" s="380"/>
    </row>
    <row r="179" spans="1:10" s="278" customFormat="1">
      <c r="A179" s="273"/>
      <c r="B179" s="137"/>
      <c r="C179" s="131"/>
      <c r="D179" s="131"/>
      <c r="E179" s="300"/>
      <c r="F179" s="301"/>
      <c r="G179" s="373"/>
      <c r="H179" s="324"/>
      <c r="I179" s="324"/>
      <c r="J179" s="380"/>
    </row>
    <row r="180" spans="1:10" s="278" customFormat="1">
      <c r="A180" s="273">
        <v>3</v>
      </c>
      <c r="B180" s="129" t="s">
        <v>797</v>
      </c>
      <c r="C180" s="131"/>
      <c r="D180" s="131"/>
      <c r="E180" s="300"/>
      <c r="F180" s="301"/>
      <c r="G180" s="373"/>
      <c r="H180" s="324"/>
      <c r="I180" s="324"/>
      <c r="J180" s="380"/>
    </row>
    <row r="181" spans="1:10" s="278" customFormat="1">
      <c r="A181" s="273"/>
      <c r="B181" s="129" t="s">
        <v>77</v>
      </c>
      <c r="C181" s="131"/>
      <c r="D181" s="131"/>
      <c r="E181" s="300"/>
      <c r="F181" s="301"/>
      <c r="G181" s="373"/>
      <c r="H181" s="324"/>
      <c r="I181" s="324"/>
      <c r="J181" s="380"/>
    </row>
    <row r="182" spans="1:10" s="278" customFormat="1">
      <c r="A182" s="273"/>
      <c r="B182" s="129" t="s">
        <v>78</v>
      </c>
      <c r="C182" s="131"/>
      <c r="D182" s="131"/>
      <c r="E182" s="300"/>
      <c r="F182" s="301"/>
      <c r="G182" s="373"/>
      <c r="H182" s="324"/>
      <c r="I182" s="324"/>
      <c r="J182" s="380"/>
    </row>
    <row r="183" spans="1:10" s="278" customFormat="1">
      <c r="A183" s="273"/>
      <c r="B183" s="129"/>
      <c r="C183" s="131"/>
      <c r="D183" s="131"/>
      <c r="E183" s="300"/>
      <c r="F183" s="301"/>
      <c r="G183" s="373"/>
      <c r="H183" s="324"/>
      <c r="I183" s="324"/>
      <c r="J183" s="380"/>
    </row>
    <row r="184" spans="1:10" s="278" customFormat="1">
      <c r="A184" s="273" t="s">
        <v>37</v>
      </c>
      <c r="B184" s="129" t="s">
        <v>796</v>
      </c>
      <c r="C184" s="131">
        <v>5</v>
      </c>
      <c r="D184" s="131" t="s">
        <v>38</v>
      </c>
      <c r="E184" s="300">
        <v>37500</v>
      </c>
      <c r="F184" s="301"/>
      <c r="G184" s="373"/>
      <c r="H184" s="321" t="e">
        <f>E184/#REF!</f>
        <v>#REF!</v>
      </c>
      <c r="I184" s="321">
        <f>F184/I3</f>
        <v>0</v>
      </c>
      <c r="J184" s="380">
        <f>C184*I184</f>
        <v>0</v>
      </c>
    </row>
    <row r="185" spans="1:10" s="278" customFormat="1">
      <c r="A185" s="273"/>
      <c r="B185" s="129" t="s">
        <v>79</v>
      </c>
      <c r="C185" s="131"/>
      <c r="D185" s="131"/>
      <c r="E185" s="300"/>
      <c r="F185" s="301"/>
      <c r="G185" s="373"/>
      <c r="H185" s="324"/>
      <c r="I185" s="324"/>
      <c r="J185" s="380"/>
    </row>
    <row r="186" spans="1:10" s="278" customFormat="1">
      <c r="A186" s="273"/>
      <c r="B186" s="129" t="s">
        <v>80</v>
      </c>
      <c r="C186" s="131"/>
      <c r="D186" s="131"/>
      <c r="E186" s="300"/>
      <c r="F186" s="301"/>
      <c r="G186" s="373"/>
      <c r="H186" s="324"/>
      <c r="I186" s="324"/>
      <c r="J186" s="380"/>
    </row>
    <row r="187" spans="1:10" s="278" customFormat="1">
      <c r="A187" s="273"/>
      <c r="B187" s="141"/>
      <c r="C187" s="131"/>
      <c r="D187" s="131"/>
      <c r="E187" s="300"/>
      <c r="F187" s="301"/>
      <c r="G187" s="373"/>
      <c r="H187" s="324"/>
      <c r="I187" s="324"/>
      <c r="J187" s="380"/>
    </row>
    <row r="188" spans="1:10" s="278" customFormat="1">
      <c r="A188" s="273">
        <v>4</v>
      </c>
      <c r="B188" s="129" t="s">
        <v>81</v>
      </c>
      <c r="C188" s="131">
        <v>2</v>
      </c>
      <c r="D188" s="131" t="s">
        <v>38</v>
      </c>
      <c r="E188" s="300">
        <v>75000</v>
      </c>
      <c r="F188" s="301"/>
      <c r="G188" s="373"/>
      <c r="H188" s="321" t="e">
        <f>E188/#REF!</f>
        <v>#REF!</v>
      </c>
      <c r="I188" s="321">
        <f>F188/I3</f>
        <v>0</v>
      </c>
      <c r="J188" s="380">
        <f>C188*I188</f>
        <v>0</v>
      </c>
    </row>
    <row r="189" spans="1:10" s="278" customFormat="1">
      <c r="A189" s="273"/>
      <c r="B189" s="129" t="s">
        <v>77</v>
      </c>
      <c r="C189" s="131"/>
      <c r="D189" s="131"/>
      <c r="E189" s="300"/>
      <c r="F189" s="301"/>
      <c r="G189" s="373"/>
      <c r="H189" s="324"/>
      <c r="I189" s="324"/>
      <c r="J189" s="380"/>
    </row>
    <row r="190" spans="1:10" s="278" customFormat="1">
      <c r="A190" s="273"/>
      <c r="B190" s="129" t="s">
        <v>78</v>
      </c>
      <c r="C190" s="131"/>
      <c r="D190" s="131"/>
      <c r="E190" s="300"/>
      <c r="F190" s="301"/>
      <c r="G190" s="373"/>
      <c r="H190" s="324"/>
      <c r="I190" s="324"/>
      <c r="J190" s="380"/>
    </row>
    <row r="191" spans="1:10" s="278" customFormat="1">
      <c r="A191" s="273"/>
      <c r="B191" s="129" t="s">
        <v>82</v>
      </c>
      <c r="C191" s="131"/>
      <c r="D191" s="131"/>
      <c r="E191" s="300"/>
      <c r="F191" s="301"/>
      <c r="G191" s="373"/>
      <c r="H191" s="324"/>
      <c r="I191" s="324"/>
      <c r="J191" s="380"/>
    </row>
    <row r="192" spans="1:10" s="278" customFormat="1">
      <c r="A192" s="273"/>
      <c r="B192" s="129" t="s">
        <v>83</v>
      </c>
      <c r="C192" s="131"/>
      <c r="D192" s="131"/>
      <c r="E192" s="300"/>
      <c r="F192" s="301"/>
      <c r="G192" s="373"/>
      <c r="H192" s="324"/>
      <c r="I192" s="324"/>
      <c r="J192" s="380"/>
    </row>
    <row r="193" spans="1:10" s="278" customFormat="1">
      <c r="A193" s="273"/>
      <c r="B193" s="129"/>
      <c r="C193" s="131"/>
      <c r="D193" s="131"/>
      <c r="E193" s="300"/>
      <c r="F193" s="301"/>
      <c r="G193" s="373"/>
      <c r="H193" s="324"/>
      <c r="I193" s="324"/>
      <c r="J193" s="380"/>
    </row>
    <row r="194" spans="1:10" s="278" customFormat="1">
      <c r="A194" s="273">
        <v>5</v>
      </c>
      <c r="B194" s="129" t="s">
        <v>795</v>
      </c>
      <c r="C194" s="131">
        <v>13</v>
      </c>
      <c r="D194" s="131" t="s">
        <v>38</v>
      </c>
      <c r="E194" s="300">
        <v>40000</v>
      </c>
      <c r="F194" s="301"/>
      <c r="G194" s="373"/>
      <c r="H194" s="321" t="e">
        <f>E194/#REF!</f>
        <v>#REF!</v>
      </c>
      <c r="I194" s="321">
        <f>F194/I3</f>
        <v>0</v>
      </c>
      <c r="J194" s="380">
        <f>C194*I194</f>
        <v>0</v>
      </c>
    </row>
    <row r="195" spans="1:10" s="278" customFormat="1">
      <c r="A195" s="273"/>
      <c r="B195" s="143" t="s">
        <v>84</v>
      </c>
      <c r="C195" s="131"/>
      <c r="D195" s="131"/>
      <c r="E195" s="300"/>
      <c r="F195" s="301"/>
      <c r="G195" s="373"/>
      <c r="H195" s="324"/>
      <c r="I195" s="324"/>
      <c r="J195" s="380"/>
    </row>
    <row r="196" spans="1:10" s="278" customFormat="1">
      <c r="A196" s="273"/>
      <c r="B196" s="129"/>
      <c r="C196" s="131"/>
      <c r="D196" s="131"/>
      <c r="E196" s="300"/>
      <c r="F196" s="301"/>
      <c r="G196" s="373"/>
      <c r="H196" s="324"/>
      <c r="I196" s="324"/>
      <c r="J196" s="380"/>
    </row>
    <row r="197" spans="1:10" s="278" customFormat="1">
      <c r="A197" s="273">
        <v>6</v>
      </c>
      <c r="B197" s="302" t="s">
        <v>794</v>
      </c>
      <c r="C197" s="138"/>
      <c r="D197" s="138"/>
      <c r="E197" s="303"/>
      <c r="F197" s="301"/>
      <c r="G197" s="373"/>
      <c r="H197" s="324"/>
      <c r="I197" s="324"/>
      <c r="J197" s="380"/>
    </row>
    <row r="198" spans="1:10" s="278" customFormat="1">
      <c r="A198" s="273"/>
      <c r="B198" s="302" t="s">
        <v>793</v>
      </c>
      <c r="C198" s="138"/>
      <c r="D198" s="138"/>
      <c r="E198" s="303"/>
      <c r="F198" s="301"/>
      <c r="G198" s="373"/>
      <c r="H198" s="324"/>
      <c r="I198" s="324"/>
      <c r="J198" s="380"/>
    </row>
    <row r="199" spans="1:10" s="278" customFormat="1">
      <c r="A199" s="273"/>
      <c r="B199" s="302" t="s">
        <v>792</v>
      </c>
      <c r="C199" s="138"/>
      <c r="D199" s="138"/>
      <c r="E199" s="303"/>
      <c r="F199" s="301"/>
      <c r="G199" s="373"/>
      <c r="H199" s="324"/>
      <c r="I199" s="324"/>
      <c r="J199" s="380"/>
    </row>
    <row r="200" spans="1:10" s="278" customFormat="1">
      <c r="A200" s="277"/>
      <c r="B200" s="302"/>
      <c r="C200" s="304"/>
      <c r="D200" s="304"/>
      <c r="E200" s="305"/>
      <c r="F200" s="301"/>
      <c r="G200" s="373"/>
      <c r="H200" s="324"/>
      <c r="I200" s="324"/>
      <c r="J200" s="380"/>
    </row>
    <row r="201" spans="1:10" s="278" customFormat="1">
      <c r="A201" s="273" t="s">
        <v>37</v>
      </c>
      <c r="B201" s="302" t="s">
        <v>791</v>
      </c>
      <c r="C201" s="131">
        <v>10</v>
      </c>
      <c r="D201" s="131" t="s">
        <v>38</v>
      </c>
      <c r="E201" s="306">
        <v>30000</v>
      </c>
      <c r="F201" s="301"/>
      <c r="G201" s="373"/>
      <c r="H201" s="321" t="e">
        <f>E201/#REF!</f>
        <v>#REF!</v>
      </c>
      <c r="I201" s="321">
        <f>F201/I3</f>
        <v>0</v>
      </c>
      <c r="J201" s="380">
        <f>C201*I201</f>
        <v>0</v>
      </c>
    </row>
    <row r="202" spans="1:10" s="278" customFormat="1">
      <c r="A202" s="273"/>
      <c r="B202" s="302" t="s">
        <v>790</v>
      </c>
      <c r="C202" s="144"/>
      <c r="D202" s="131"/>
      <c r="E202" s="308"/>
      <c r="F202" s="301"/>
      <c r="G202" s="373"/>
      <c r="H202" s="324"/>
      <c r="I202" s="324"/>
      <c r="J202" s="380"/>
    </row>
    <row r="203" spans="1:10" s="278" customFormat="1">
      <c r="A203" s="273"/>
      <c r="B203" s="129" t="s">
        <v>789</v>
      </c>
      <c r="C203" s="131"/>
      <c r="D203" s="131"/>
      <c r="E203" s="300"/>
      <c r="F203" s="301"/>
      <c r="G203" s="373"/>
      <c r="H203" s="324"/>
      <c r="I203" s="324"/>
      <c r="J203" s="380"/>
    </row>
    <row r="204" spans="1:10" s="278" customFormat="1">
      <c r="A204" s="273"/>
      <c r="B204" s="137"/>
      <c r="C204" s="131"/>
      <c r="D204" s="131"/>
      <c r="E204" s="300"/>
      <c r="F204" s="301"/>
      <c r="G204" s="373"/>
      <c r="H204" s="324"/>
      <c r="I204" s="324"/>
      <c r="J204" s="380"/>
    </row>
    <row r="205" spans="1:10" s="278" customFormat="1">
      <c r="A205" s="273"/>
      <c r="B205" s="129"/>
      <c r="C205" s="131"/>
      <c r="D205" s="131"/>
      <c r="E205" s="300"/>
      <c r="F205" s="301"/>
      <c r="G205" s="373"/>
      <c r="H205" s="324"/>
      <c r="I205" s="324"/>
      <c r="J205" s="380"/>
    </row>
    <row r="206" spans="1:10" s="278" customFormat="1" ht="13.5" thickBot="1">
      <c r="A206" s="337"/>
      <c r="B206" s="332" t="s">
        <v>34</v>
      </c>
      <c r="C206" s="333"/>
      <c r="D206" s="333"/>
      <c r="E206" s="334"/>
      <c r="F206" s="335"/>
      <c r="G206" s="377">
        <f>SUM(G162:G204)</f>
        <v>0</v>
      </c>
      <c r="H206" s="338"/>
      <c r="I206" s="338"/>
      <c r="J206" s="383">
        <f>SUM(J162:J204)</f>
        <v>0</v>
      </c>
    </row>
    <row r="207" spans="1:10" s="278" customFormat="1" ht="13.5" thickTop="1">
      <c r="A207" s="273"/>
      <c r="B207" s="137"/>
      <c r="C207" s="131"/>
      <c r="D207" s="131"/>
      <c r="E207" s="300"/>
      <c r="F207" s="301"/>
      <c r="G207" s="373"/>
      <c r="H207" s="324"/>
      <c r="I207" s="324"/>
      <c r="J207" s="380"/>
    </row>
    <row r="208" spans="1:10" s="278" customFormat="1">
      <c r="A208" s="273"/>
      <c r="B208" s="137"/>
      <c r="C208" s="131"/>
      <c r="D208" s="131"/>
      <c r="E208" s="300"/>
      <c r="F208" s="301"/>
      <c r="G208" s="373"/>
      <c r="H208" s="324"/>
      <c r="I208" s="324"/>
      <c r="J208" s="380"/>
    </row>
    <row r="209" spans="1:10" s="278" customFormat="1">
      <c r="A209" s="273"/>
      <c r="B209" s="137"/>
      <c r="C209" s="131"/>
      <c r="D209" s="131"/>
      <c r="E209" s="300"/>
      <c r="F209" s="301"/>
      <c r="G209" s="373"/>
      <c r="H209" s="324"/>
      <c r="I209" s="324"/>
      <c r="J209" s="380"/>
    </row>
    <row r="210" spans="1:10" s="278" customFormat="1">
      <c r="A210" s="349" t="s">
        <v>29</v>
      </c>
      <c r="B210" s="350" t="s">
        <v>788</v>
      </c>
      <c r="C210" s="351" t="s">
        <v>2</v>
      </c>
      <c r="D210" s="351" t="s">
        <v>3</v>
      </c>
      <c r="E210" s="352" t="s">
        <v>753</v>
      </c>
      <c r="F210" s="353" t="s">
        <v>30</v>
      </c>
      <c r="G210" s="376" t="s">
        <v>31</v>
      </c>
      <c r="H210" s="349" t="s">
        <v>753</v>
      </c>
      <c r="I210" s="349" t="s">
        <v>30</v>
      </c>
      <c r="J210" s="376" t="s">
        <v>31</v>
      </c>
    </row>
    <row r="211" spans="1:10" s="278" customFormat="1" ht="13.5" thickBot="1">
      <c r="A211" s="160"/>
      <c r="B211" s="348" t="s">
        <v>1</v>
      </c>
      <c r="C211" s="354"/>
      <c r="D211" s="354"/>
      <c r="E211" s="355" t="s">
        <v>752</v>
      </c>
      <c r="F211" s="356" t="s">
        <v>752</v>
      </c>
      <c r="G211" s="372" t="s">
        <v>751</v>
      </c>
      <c r="H211" s="160" t="s">
        <v>32</v>
      </c>
      <c r="I211" s="160" t="s">
        <v>32</v>
      </c>
      <c r="J211" s="372" t="s">
        <v>32</v>
      </c>
    </row>
    <row r="212" spans="1:10" s="278" customFormat="1" ht="13.5" thickTop="1">
      <c r="A212" s="273">
        <v>1</v>
      </c>
      <c r="B212" s="299" t="s">
        <v>787</v>
      </c>
      <c r="C212" s="131"/>
      <c r="D212" s="131"/>
      <c r="E212" s="309"/>
      <c r="F212" s="310"/>
      <c r="G212" s="373"/>
      <c r="H212" s="325"/>
      <c r="I212" s="325"/>
      <c r="J212" s="380"/>
    </row>
    <row r="213" spans="1:10" s="278" customFormat="1">
      <c r="A213" s="273"/>
      <c r="B213" s="299"/>
      <c r="C213" s="131"/>
      <c r="D213" s="131"/>
      <c r="E213" s="309"/>
      <c r="F213" s="310"/>
      <c r="G213" s="373"/>
      <c r="H213" s="325"/>
      <c r="I213" s="325"/>
      <c r="J213" s="380"/>
    </row>
    <row r="214" spans="1:10" s="278" customFormat="1">
      <c r="A214" s="273" t="s">
        <v>6</v>
      </c>
      <c r="B214" s="299" t="s">
        <v>836</v>
      </c>
      <c r="C214" s="131"/>
      <c r="D214" s="131"/>
      <c r="E214" s="309"/>
      <c r="F214" s="310"/>
      <c r="G214" s="373"/>
      <c r="H214" s="325"/>
      <c r="I214" s="325"/>
      <c r="J214" s="380"/>
    </row>
    <row r="215" spans="1:10" s="278" customFormat="1">
      <c r="A215" s="273"/>
      <c r="B215" s="142" t="s">
        <v>786</v>
      </c>
      <c r="C215" s="131"/>
      <c r="D215" s="131"/>
      <c r="E215" s="300"/>
      <c r="F215" s="310"/>
      <c r="G215" s="373"/>
      <c r="H215" s="321"/>
      <c r="I215" s="321"/>
      <c r="J215" s="380"/>
    </row>
    <row r="216" spans="1:10" s="278" customFormat="1">
      <c r="A216" s="273"/>
      <c r="B216" s="142" t="s">
        <v>837</v>
      </c>
      <c r="C216" s="131"/>
      <c r="D216" s="131"/>
      <c r="E216" s="300"/>
      <c r="F216" s="310"/>
      <c r="G216" s="373"/>
      <c r="H216" s="321"/>
      <c r="I216" s="321"/>
      <c r="J216" s="380"/>
    </row>
    <row r="217" spans="1:10" s="278" customFormat="1">
      <c r="A217" s="273"/>
      <c r="B217" s="142" t="s">
        <v>85</v>
      </c>
      <c r="C217" s="131"/>
      <c r="D217" s="131"/>
      <c r="E217" s="300"/>
      <c r="F217" s="310"/>
      <c r="G217" s="373"/>
      <c r="H217" s="321"/>
      <c r="I217" s="321"/>
      <c r="J217" s="380"/>
    </row>
    <row r="218" spans="1:10" s="278" customFormat="1">
      <c r="A218" s="273"/>
      <c r="B218" s="142" t="s">
        <v>838</v>
      </c>
      <c r="C218" s="131"/>
      <c r="D218" s="131"/>
      <c r="E218" s="300"/>
      <c r="F218" s="310"/>
      <c r="G218" s="373"/>
      <c r="H218" s="321"/>
      <c r="I218" s="321"/>
      <c r="J218" s="380"/>
    </row>
    <row r="219" spans="1:10" s="278" customFormat="1">
      <c r="A219" s="273"/>
      <c r="B219" s="142" t="s">
        <v>785</v>
      </c>
      <c r="C219" s="131"/>
      <c r="D219" s="131"/>
      <c r="E219" s="300"/>
      <c r="F219" s="310"/>
      <c r="G219" s="373"/>
      <c r="H219" s="321"/>
      <c r="I219" s="321"/>
      <c r="J219" s="380"/>
    </row>
    <row r="220" spans="1:10" s="278" customFormat="1">
      <c r="A220" s="273"/>
      <c r="B220" s="142" t="s">
        <v>784</v>
      </c>
      <c r="C220" s="131"/>
      <c r="D220" s="131"/>
      <c r="E220" s="300"/>
      <c r="F220" s="310"/>
      <c r="G220" s="373"/>
      <c r="H220" s="321"/>
      <c r="I220" s="321"/>
      <c r="J220" s="380"/>
    </row>
    <row r="221" spans="1:10" s="278" customFormat="1">
      <c r="A221" s="273"/>
      <c r="B221" s="142"/>
      <c r="C221" s="131"/>
      <c r="D221" s="131"/>
      <c r="E221" s="300"/>
      <c r="F221" s="310"/>
      <c r="G221" s="373"/>
      <c r="H221" s="321"/>
      <c r="I221" s="321"/>
      <c r="J221" s="380"/>
    </row>
    <row r="222" spans="1:10" s="278" customFormat="1">
      <c r="A222" s="273">
        <v>1</v>
      </c>
      <c r="B222" s="142" t="s">
        <v>86</v>
      </c>
      <c r="C222" s="131"/>
      <c r="D222" s="131"/>
      <c r="E222" s="300"/>
      <c r="F222" s="310"/>
      <c r="G222" s="373"/>
      <c r="H222" s="321"/>
      <c r="I222" s="321"/>
      <c r="J222" s="380"/>
    </row>
    <row r="223" spans="1:10" s="278" customFormat="1">
      <c r="A223" s="273"/>
      <c r="B223" s="142"/>
      <c r="C223" s="131"/>
      <c r="D223" s="131"/>
      <c r="E223" s="300"/>
      <c r="F223" s="310"/>
      <c r="G223" s="373"/>
      <c r="H223" s="321"/>
      <c r="I223" s="321"/>
      <c r="J223" s="380"/>
    </row>
    <row r="224" spans="1:10" s="278" customFormat="1">
      <c r="A224" s="273"/>
      <c r="B224" s="142"/>
      <c r="C224" s="131"/>
      <c r="D224" s="131"/>
      <c r="E224" s="300">
        <v>0</v>
      </c>
      <c r="F224" s="310"/>
      <c r="G224" s="373">
        <f t="shared" ref="G224" si="3">C224*F224</f>
        <v>0</v>
      </c>
      <c r="H224" s="321"/>
      <c r="I224" s="321">
        <f t="shared" ref="I224" si="4">H224*1.25</f>
        <v>0</v>
      </c>
      <c r="J224" s="380"/>
    </row>
    <row r="225" spans="1:10" s="278" customFormat="1">
      <c r="A225" s="273" t="s">
        <v>37</v>
      </c>
      <c r="B225" s="142" t="s">
        <v>87</v>
      </c>
      <c r="C225" s="131">
        <v>8</v>
      </c>
      <c r="D225" s="131" t="s">
        <v>15</v>
      </c>
      <c r="E225" s="300">
        <v>6360</v>
      </c>
      <c r="F225" s="310"/>
      <c r="G225" s="373"/>
      <c r="H225" s="321" t="e">
        <f>E225/#REF!</f>
        <v>#REF!</v>
      </c>
      <c r="I225" s="321">
        <f>F225/$I$3</f>
        <v>0</v>
      </c>
      <c r="J225" s="380">
        <f>C225*I225</f>
        <v>0</v>
      </c>
    </row>
    <row r="226" spans="1:10" s="278" customFormat="1">
      <c r="A226" s="273"/>
      <c r="B226" s="142"/>
      <c r="C226" s="131"/>
      <c r="D226" s="131"/>
      <c r="E226" s="300">
        <v>0</v>
      </c>
      <c r="F226" s="310"/>
      <c r="G226" s="373"/>
      <c r="H226" s="321"/>
      <c r="I226" s="321">
        <f t="shared" ref="I226:I251" si="5">F226/$I$3</f>
        <v>0</v>
      </c>
      <c r="J226" s="380"/>
    </row>
    <row r="227" spans="1:10" s="275" customFormat="1">
      <c r="A227" s="273"/>
      <c r="B227" s="142"/>
      <c r="C227" s="131"/>
      <c r="D227" s="131"/>
      <c r="E227" s="300">
        <v>0</v>
      </c>
      <c r="F227" s="310"/>
      <c r="G227" s="373"/>
      <c r="H227" s="321"/>
      <c r="I227" s="321">
        <f t="shared" si="5"/>
        <v>0</v>
      </c>
      <c r="J227" s="380"/>
    </row>
    <row r="228" spans="1:10" s="275" customFormat="1">
      <c r="A228" s="273" t="s">
        <v>39</v>
      </c>
      <c r="B228" s="142" t="s">
        <v>88</v>
      </c>
      <c r="C228" s="131">
        <v>8</v>
      </c>
      <c r="D228" s="131" t="s">
        <v>15</v>
      </c>
      <c r="E228" s="300">
        <v>14300</v>
      </c>
      <c r="F228" s="310"/>
      <c r="G228" s="373"/>
      <c r="H228" s="321" t="e">
        <f>E228/#REF!</f>
        <v>#REF!</v>
      </c>
      <c r="I228" s="321">
        <f t="shared" si="5"/>
        <v>0</v>
      </c>
      <c r="J228" s="380">
        <f>C228*I228</f>
        <v>0</v>
      </c>
    </row>
    <row r="229" spans="1:10" s="275" customFormat="1">
      <c r="A229" s="273"/>
      <c r="B229" s="142"/>
      <c r="C229" s="131"/>
      <c r="D229" s="131"/>
      <c r="E229" s="300">
        <v>0</v>
      </c>
      <c r="F229" s="310"/>
      <c r="G229" s="373"/>
      <c r="H229" s="321"/>
      <c r="I229" s="321">
        <f t="shared" si="5"/>
        <v>0</v>
      </c>
      <c r="J229" s="380"/>
    </row>
    <row r="230" spans="1:10" s="275" customFormat="1">
      <c r="A230" s="273"/>
      <c r="B230" s="137"/>
      <c r="C230" s="131"/>
      <c r="D230" s="131"/>
      <c r="E230" s="300"/>
      <c r="F230" s="310"/>
      <c r="G230" s="373"/>
      <c r="H230" s="321"/>
      <c r="I230" s="321">
        <f t="shared" si="5"/>
        <v>0</v>
      </c>
      <c r="J230" s="380"/>
    </row>
    <row r="231" spans="1:10" s="275" customFormat="1">
      <c r="A231" s="273" t="s">
        <v>40</v>
      </c>
      <c r="B231" s="129" t="s">
        <v>90</v>
      </c>
      <c r="C231" s="131">
        <v>1</v>
      </c>
      <c r="D231" s="131" t="s">
        <v>91</v>
      </c>
      <c r="E231" s="300"/>
      <c r="F231" s="310"/>
      <c r="G231" s="373"/>
      <c r="H231" s="321"/>
      <c r="I231" s="321">
        <f t="shared" si="5"/>
        <v>0</v>
      </c>
      <c r="J231" s="380">
        <f>G231/$I$3</f>
        <v>0</v>
      </c>
    </row>
    <row r="232" spans="1:10" s="275" customFormat="1">
      <c r="A232" s="273"/>
      <c r="B232" s="129" t="s">
        <v>92</v>
      </c>
      <c r="C232" s="131"/>
      <c r="D232" s="131"/>
      <c r="E232" s="300"/>
      <c r="F232" s="310"/>
      <c r="G232" s="373"/>
      <c r="H232" s="321"/>
      <c r="I232" s="321">
        <f t="shared" si="5"/>
        <v>0</v>
      </c>
      <c r="J232" s="380"/>
    </row>
    <row r="233" spans="1:10" s="275" customFormat="1">
      <c r="A233" s="273"/>
      <c r="B233" s="129"/>
      <c r="C233" s="131"/>
      <c r="D233" s="131"/>
      <c r="E233" s="300"/>
      <c r="F233" s="310"/>
      <c r="G233" s="373"/>
      <c r="H233" s="321"/>
      <c r="I233" s="321">
        <f t="shared" si="5"/>
        <v>0</v>
      </c>
      <c r="J233" s="380"/>
    </row>
    <row r="234" spans="1:10" s="275" customFormat="1">
      <c r="A234" s="273"/>
      <c r="B234" s="129"/>
      <c r="C234" s="131"/>
      <c r="D234" s="131"/>
      <c r="E234" s="300"/>
      <c r="F234" s="310"/>
      <c r="G234" s="373"/>
      <c r="H234" s="321"/>
      <c r="I234" s="321">
        <f t="shared" si="5"/>
        <v>0</v>
      </c>
      <c r="J234" s="380"/>
    </row>
    <row r="235" spans="1:10" s="275" customFormat="1">
      <c r="A235" s="273" t="s">
        <v>7</v>
      </c>
      <c r="B235" s="299" t="s">
        <v>783</v>
      </c>
      <c r="C235" s="131"/>
      <c r="D235" s="131"/>
      <c r="E235" s="309"/>
      <c r="F235" s="310"/>
      <c r="G235" s="373"/>
      <c r="H235" s="325"/>
      <c r="I235" s="321">
        <f t="shared" si="5"/>
        <v>0</v>
      </c>
      <c r="J235" s="380"/>
    </row>
    <row r="236" spans="1:10" s="275" customFormat="1">
      <c r="A236" s="273"/>
      <c r="B236" s="298" t="s">
        <v>782</v>
      </c>
      <c r="C236" s="131"/>
      <c r="D236" s="131"/>
      <c r="E236" s="309"/>
      <c r="F236" s="310"/>
      <c r="G236" s="373"/>
      <c r="H236" s="325"/>
      <c r="I236" s="321">
        <f t="shared" si="5"/>
        <v>0</v>
      </c>
      <c r="J236" s="380"/>
    </row>
    <row r="237" spans="1:10" s="275" customFormat="1">
      <c r="A237" s="273"/>
      <c r="B237" s="298" t="s">
        <v>781</v>
      </c>
      <c r="C237" s="131"/>
      <c r="D237" s="131"/>
      <c r="E237" s="309"/>
      <c r="F237" s="310"/>
      <c r="G237" s="373"/>
      <c r="H237" s="325"/>
      <c r="I237" s="321">
        <f t="shared" si="5"/>
        <v>0</v>
      </c>
      <c r="J237" s="380"/>
    </row>
    <row r="238" spans="1:10" s="275" customFormat="1" ht="25.5">
      <c r="A238" s="273"/>
      <c r="B238" s="298" t="s">
        <v>780</v>
      </c>
      <c r="C238" s="131"/>
      <c r="D238" s="131"/>
      <c r="E238" s="309"/>
      <c r="F238" s="310"/>
      <c r="G238" s="373"/>
      <c r="H238" s="325"/>
      <c r="I238" s="321">
        <f t="shared" si="5"/>
        <v>0</v>
      </c>
      <c r="J238" s="380"/>
    </row>
    <row r="239" spans="1:10" s="275" customFormat="1">
      <c r="A239" s="273"/>
      <c r="B239" s="298" t="s">
        <v>779</v>
      </c>
      <c r="C239" s="131"/>
      <c r="D239" s="131"/>
      <c r="E239" s="309"/>
      <c r="F239" s="310"/>
      <c r="G239" s="373"/>
      <c r="H239" s="325"/>
      <c r="I239" s="321">
        <f t="shared" si="5"/>
        <v>0</v>
      </c>
      <c r="J239" s="380"/>
    </row>
    <row r="240" spans="1:10" s="275" customFormat="1">
      <c r="A240" s="273"/>
      <c r="B240" s="298" t="s">
        <v>778</v>
      </c>
      <c r="C240" s="131"/>
      <c r="D240" s="131"/>
      <c r="E240" s="309"/>
      <c r="F240" s="310"/>
      <c r="G240" s="373"/>
      <c r="H240" s="325"/>
      <c r="I240" s="321">
        <f t="shared" si="5"/>
        <v>0</v>
      </c>
      <c r="J240" s="380"/>
    </row>
    <row r="241" spans="1:10" s="275" customFormat="1">
      <c r="A241" s="277" t="s">
        <v>37</v>
      </c>
      <c r="B241" s="298" t="s">
        <v>777</v>
      </c>
      <c r="C241" s="296">
        <v>1050</v>
      </c>
      <c r="D241" s="311" t="s">
        <v>9</v>
      </c>
      <c r="E241" s="312">
        <v>3000</v>
      </c>
      <c r="F241" s="310"/>
      <c r="G241" s="373"/>
      <c r="H241" s="321" t="e">
        <f>E241/#REF!</f>
        <v>#REF!</v>
      </c>
      <c r="I241" s="321">
        <f t="shared" si="5"/>
        <v>0</v>
      </c>
      <c r="J241" s="380">
        <f>C241*I241</f>
        <v>0</v>
      </c>
    </row>
    <row r="242" spans="1:10" s="275" customFormat="1">
      <c r="A242" s="277"/>
      <c r="B242" s="298"/>
      <c r="C242" s="311"/>
      <c r="D242" s="311"/>
      <c r="E242" s="312"/>
      <c r="F242" s="310"/>
      <c r="G242" s="373"/>
      <c r="H242" s="325"/>
      <c r="I242" s="321">
        <f t="shared" si="5"/>
        <v>0</v>
      </c>
      <c r="J242" s="380"/>
    </row>
    <row r="243" spans="1:10" s="275" customFormat="1">
      <c r="A243" s="277" t="s">
        <v>39</v>
      </c>
      <c r="B243" s="298" t="s">
        <v>776</v>
      </c>
      <c r="C243" s="311">
        <v>670</v>
      </c>
      <c r="D243" s="311" t="s">
        <v>15</v>
      </c>
      <c r="E243" s="312">
        <v>4300</v>
      </c>
      <c r="F243" s="310"/>
      <c r="G243" s="373"/>
      <c r="H243" s="321" t="e">
        <f>E243/#REF!</f>
        <v>#REF!</v>
      </c>
      <c r="I243" s="321">
        <f t="shared" si="5"/>
        <v>0</v>
      </c>
      <c r="J243" s="380">
        <f>C243*I243</f>
        <v>0</v>
      </c>
    </row>
    <row r="244" spans="1:10" s="275" customFormat="1">
      <c r="A244" s="277"/>
      <c r="B244" s="298"/>
      <c r="C244" s="311"/>
      <c r="D244" s="311"/>
      <c r="E244" s="312"/>
      <c r="F244" s="310"/>
      <c r="G244" s="373"/>
      <c r="H244" s="325"/>
      <c r="I244" s="321">
        <f t="shared" si="5"/>
        <v>0</v>
      </c>
      <c r="J244" s="380"/>
    </row>
    <row r="245" spans="1:10" s="275" customFormat="1">
      <c r="A245" s="277" t="s">
        <v>40</v>
      </c>
      <c r="B245" s="298" t="s">
        <v>775</v>
      </c>
      <c r="C245" s="296">
        <v>520</v>
      </c>
      <c r="D245" s="311" t="s">
        <v>15</v>
      </c>
      <c r="E245" s="312">
        <v>6000</v>
      </c>
      <c r="F245" s="310"/>
      <c r="G245" s="373"/>
      <c r="H245" s="321" t="e">
        <f>E245/#REF!</f>
        <v>#REF!</v>
      </c>
      <c r="I245" s="321">
        <f t="shared" si="5"/>
        <v>0</v>
      </c>
      <c r="J245" s="380">
        <f>C245*I245</f>
        <v>0</v>
      </c>
    </row>
    <row r="246" spans="1:10" s="275" customFormat="1">
      <c r="A246" s="277"/>
      <c r="B246" s="298"/>
      <c r="C246" s="296"/>
      <c r="D246" s="311"/>
      <c r="E246" s="312"/>
      <c r="F246" s="310"/>
      <c r="G246" s="373"/>
      <c r="H246" s="325"/>
      <c r="I246" s="321">
        <f t="shared" si="5"/>
        <v>0</v>
      </c>
      <c r="J246" s="380"/>
    </row>
    <row r="247" spans="1:10" s="275" customFormat="1">
      <c r="A247" s="277" t="s">
        <v>27</v>
      </c>
      <c r="B247" s="298" t="s">
        <v>774</v>
      </c>
      <c r="C247" s="296">
        <v>138</v>
      </c>
      <c r="D247" s="311" t="s">
        <v>15</v>
      </c>
      <c r="E247" s="312">
        <v>10000</v>
      </c>
      <c r="F247" s="310"/>
      <c r="G247" s="373"/>
      <c r="H247" s="321" t="e">
        <f>E247/#REF!</f>
        <v>#REF!</v>
      </c>
      <c r="I247" s="321">
        <f t="shared" si="5"/>
        <v>0</v>
      </c>
      <c r="J247" s="380">
        <f>C247*I247</f>
        <v>0</v>
      </c>
    </row>
    <row r="248" spans="1:10" s="275" customFormat="1">
      <c r="A248" s="277"/>
      <c r="B248" s="298"/>
      <c r="C248" s="296"/>
      <c r="D248" s="311"/>
      <c r="E248" s="312"/>
      <c r="F248" s="310"/>
      <c r="G248" s="373"/>
      <c r="H248" s="325"/>
      <c r="I248" s="321">
        <f t="shared" si="5"/>
        <v>0</v>
      </c>
      <c r="J248" s="380"/>
    </row>
    <row r="249" spans="1:10" s="275" customFormat="1">
      <c r="A249" s="277" t="s">
        <v>28</v>
      </c>
      <c r="B249" s="298" t="s">
        <v>773</v>
      </c>
      <c r="C249" s="296">
        <v>1304</v>
      </c>
      <c r="D249" s="311" t="s">
        <v>15</v>
      </c>
      <c r="E249" s="312">
        <v>3000</v>
      </c>
      <c r="F249" s="310"/>
      <c r="G249" s="373"/>
      <c r="H249" s="321" t="e">
        <f>E249/#REF!</f>
        <v>#REF!</v>
      </c>
      <c r="I249" s="321">
        <f t="shared" si="5"/>
        <v>0</v>
      </c>
      <c r="J249" s="380">
        <f>C249*I249</f>
        <v>0</v>
      </c>
    </row>
    <row r="250" spans="1:10" s="275" customFormat="1">
      <c r="A250" s="277"/>
      <c r="B250" s="298"/>
      <c r="C250" s="296"/>
      <c r="D250" s="311"/>
      <c r="E250" s="312"/>
      <c r="F250" s="310"/>
      <c r="G250" s="373"/>
      <c r="H250" s="325"/>
      <c r="I250" s="321">
        <f t="shared" si="5"/>
        <v>0</v>
      </c>
      <c r="J250" s="380"/>
    </row>
    <row r="251" spans="1:10" s="275" customFormat="1">
      <c r="A251" s="277" t="s">
        <v>41</v>
      </c>
      <c r="B251" s="298" t="s">
        <v>772</v>
      </c>
      <c r="C251" s="296">
        <v>138</v>
      </c>
      <c r="D251" s="311" t="s">
        <v>15</v>
      </c>
      <c r="E251" s="312">
        <v>4500</v>
      </c>
      <c r="F251" s="310"/>
      <c r="G251" s="373"/>
      <c r="H251" s="321" t="e">
        <f>E251/#REF!</f>
        <v>#REF!</v>
      </c>
      <c r="I251" s="321">
        <f t="shared" si="5"/>
        <v>0</v>
      </c>
      <c r="J251" s="380">
        <f>C251*I251</f>
        <v>0</v>
      </c>
    </row>
    <row r="252" spans="1:10" s="275" customFormat="1">
      <c r="A252" s="277"/>
      <c r="B252" s="298"/>
      <c r="C252" s="296"/>
      <c r="D252" s="311"/>
      <c r="E252" s="312"/>
      <c r="F252" s="310"/>
      <c r="G252" s="373"/>
      <c r="H252" s="325"/>
      <c r="I252" s="325"/>
      <c r="J252" s="380"/>
    </row>
    <row r="253" spans="1:10" s="275" customFormat="1">
      <c r="A253" s="277"/>
      <c r="B253" s="298"/>
      <c r="C253" s="296"/>
      <c r="D253" s="311"/>
      <c r="E253" s="312"/>
      <c r="F253" s="313"/>
      <c r="G253" s="373"/>
      <c r="H253" s="325"/>
      <c r="I253" s="325"/>
      <c r="J253" s="380"/>
    </row>
    <row r="254" spans="1:10" s="275" customFormat="1">
      <c r="A254" s="277"/>
      <c r="B254" s="298"/>
      <c r="C254" s="296"/>
      <c r="D254" s="311"/>
      <c r="E254" s="312"/>
      <c r="F254" s="313"/>
      <c r="G254" s="373"/>
      <c r="H254" s="325"/>
      <c r="I254" s="325"/>
      <c r="J254" s="380"/>
    </row>
    <row r="255" spans="1:10" s="275" customFormat="1" ht="13.5" thickBot="1">
      <c r="A255" s="341" t="s">
        <v>757</v>
      </c>
      <c r="B255" s="342" t="s">
        <v>4</v>
      </c>
      <c r="C255" s="343"/>
      <c r="D255" s="344"/>
      <c r="E255" s="345"/>
      <c r="F255" s="346"/>
      <c r="G255" s="377">
        <f>SUM(G223:G253)</f>
        <v>0</v>
      </c>
      <c r="H255" s="347"/>
      <c r="I255" s="347"/>
      <c r="J255" s="383">
        <f>SUM(J224:J253)</f>
        <v>0</v>
      </c>
    </row>
    <row r="256" spans="1:10" s="275" customFormat="1" ht="13.5" thickTop="1">
      <c r="A256" s="277"/>
      <c r="B256" s="298"/>
      <c r="C256" s="296"/>
      <c r="D256" s="311"/>
      <c r="E256" s="312"/>
      <c r="F256" s="313"/>
      <c r="G256" s="373"/>
      <c r="H256" s="325"/>
      <c r="I256" s="325"/>
      <c r="J256" s="380"/>
    </row>
    <row r="257" spans="1:10" s="275" customFormat="1">
      <c r="A257" s="349" t="s">
        <v>29</v>
      </c>
      <c r="B257" s="350" t="s">
        <v>771</v>
      </c>
      <c r="C257" s="351" t="s">
        <v>2</v>
      </c>
      <c r="D257" s="351" t="s">
        <v>3</v>
      </c>
      <c r="E257" s="352" t="s">
        <v>753</v>
      </c>
      <c r="F257" s="353" t="s">
        <v>30</v>
      </c>
      <c r="G257" s="376" t="s">
        <v>31</v>
      </c>
      <c r="H257" s="349" t="s">
        <v>753</v>
      </c>
      <c r="I257" s="349" t="s">
        <v>30</v>
      </c>
      <c r="J257" s="376" t="s">
        <v>31</v>
      </c>
    </row>
    <row r="258" spans="1:10" s="275" customFormat="1" ht="13.5" thickBot="1">
      <c r="A258" s="160"/>
      <c r="B258" s="348" t="s">
        <v>1</v>
      </c>
      <c r="C258" s="354"/>
      <c r="D258" s="354"/>
      <c r="E258" s="355" t="s">
        <v>752</v>
      </c>
      <c r="F258" s="356" t="s">
        <v>752</v>
      </c>
      <c r="G258" s="372" t="s">
        <v>751</v>
      </c>
      <c r="H258" s="160" t="s">
        <v>32</v>
      </c>
      <c r="I258" s="160" t="s">
        <v>32</v>
      </c>
      <c r="J258" s="372" t="s">
        <v>32</v>
      </c>
    </row>
    <row r="259" spans="1:10" s="275" customFormat="1" ht="13.5" thickTop="1">
      <c r="A259" s="277"/>
      <c r="B259" s="298"/>
      <c r="C259" s="296"/>
      <c r="D259" s="311"/>
      <c r="E259" s="312"/>
      <c r="F259" s="313"/>
      <c r="G259" s="373"/>
      <c r="H259" s="325"/>
      <c r="I259" s="325"/>
      <c r="J259" s="380"/>
    </row>
    <row r="260" spans="1:10" s="275" customFormat="1">
      <c r="A260" s="277" t="s">
        <v>42</v>
      </c>
      <c r="B260" s="298" t="s">
        <v>770</v>
      </c>
      <c r="C260" s="296">
        <v>1442</v>
      </c>
      <c r="D260" s="311" t="s">
        <v>38</v>
      </c>
      <c r="E260" s="312">
        <v>2000</v>
      </c>
      <c r="F260" s="313"/>
      <c r="G260" s="373"/>
      <c r="H260" s="321" t="e">
        <f>E260/#REF!</f>
        <v>#REF!</v>
      </c>
      <c r="I260" s="321">
        <f t="shared" ref="I260:I285" si="6">F260/$I$3</f>
        <v>0</v>
      </c>
      <c r="J260" s="380">
        <f>C260*I260</f>
        <v>0</v>
      </c>
    </row>
    <row r="261" spans="1:10" s="275" customFormat="1">
      <c r="A261" s="277"/>
      <c r="B261" s="298"/>
      <c r="C261" s="296"/>
      <c r="D261" s="311"/>
      <c r="E261" s="312"/>
      <c r="F261" s="313"/>
      <c r="G261" s="373"/>
      <c r="H261" s="325"/>
      <c r="I261" s="321">
        <f t="shared" si="6"/>
        <v>0</v>
      </c>
      <c r="J261" s="380"/>
    </row>
    <row r="262" spans="1:10" s="275" customFormat="1" ht="25.5">
      <c r="A262" s="277" t="s">
        <v>43</v>
      </c>
      <c r="B262" s="298" t="s">
        <v>769</v>
      </c>
      <c r="C262" s="311">
        <v>2884</v>
      </c>
      <c r="D262" s="311" t="s">
        <v>9</v>
      </c>
      <c r="E262" s="314">
        <v>1000</v>
      </c>
      <c r="F262" s="313"/>
      <c r="G262" s="373"/>
      <c r="H262" s="321" t="e">
        <f>E262/#REF!</f>
        <v>#REF!</v>
      </c>
      <c r="I262" s="321">
        <f t="shared" si="6"/>
        <v>0</v>
      </c>
      <c r="J262" s="380">
        <f>C262*I262</f>
        <v>0</v>
      </c>
    </row>
    <row r="263" spans="1:10" s="275" customFormat="1">
      <c r="A263" s="277"/>
      <c r="B263" s="298" t="s">
        <v>767</v>
      </c>
      <c r="C263" s="311"/>
      <c r="D263" s="311"/>
      <c r="E263" s="314"/>
      <c r="F263" s="313"/>
      <c r="G263" s="373"/>
      <c r="H263" s="325"/>
      <c r="I263" s="321">
        <f t="shared" si="6"/>
        <v>0</v>
      </c>
      <c r="J263" s="380"/>
    </row>
    <row r="264" spans="1:10" s="275" customFormat="1">
      <c r="A264" s="277"/>
      <c r="B264" s="298"/>
      <c r="C264" s="311"/>
      <c r="D264" s="311"/>
      <c r="E264" s="314"/>
      <c r="F264" s="313"/>
      <c r="G264" s="373"/>
      <c r="H264" s="325"/>
      <c r="I264" s="321">
        <f t="shared" si="6"/>
        <v>0</v>
      </c>
      <c r="J264" s="380"/>
    </row>
    <row r="265" spans="1:10" s="275" customFormat="1" ht="25.5">
      <c r="A265" s="277" t="s">
        <v>89</v>
      </c>
      <c r="B265" s="298" t="s">
        <v>768</v>
      </c>
      <c r="C265" s="311">
        <v>1300</v>
      </c>
      <c r="D265" s="311" t="s">
        <v>15</v>
      </c>
      <c r="E265" s="314">
        <v>850</v>
      </c>
      <c r="F265" s="313"/>
      <c r="G265" s="373"/>
      <c r="H265" s="321" t="e">
        <f>E265/#REF!</f>
        <v>#REF!</v>
      </c>
      <c r="I265" s="321">
        <f t="shared" si="6"/>
        <v>0</v>
      </c>
      <c r="J265" s="380">
        <f>C265*I265</f>
        <v>0</v>
      </c>
    </row>
    <row r="266" spans="1:10" s="275" customFormat="1">
      <c r="A266" s="277"/>
      <c r="B266" s="298" t="s">
        <v>767</v>
      </c>
      <c r="C266" s="296"/>
      <c r="D266" s="311"/>
      <c r="E266" s="312"/>
      <c r="F266" s="313"/>
      <c r="G266" s="373"/>
      <c r="H266" s="325"/>
      <c r="I266" s="321">
        <f t="shared" si="6"/>
        <v>0</v>
      </c>
      <c r="J266" s="380"/>
    </row>
    <row r="267" spans="1:10" s="275" customFormat="1">
      <c r="A267" s="277"/>
      <c r="B267" s="298"/>
      <c r="C267" s="296"/>
      <c r="D267" s="311"/>
      <c r="E267" s="312"/>
      <c r="F267" s="313"/>
      <c r="G267" s="373"/>
      <c r="H267" s="325"/>
      <c r="I267" s="321">
        <f t="shared" si="6"/>
        <v>0</v>
      </c>
      <c r="J267" s="380"/>
    </row>
    <row r="268" spans="1:10" s="275" customFormat="1">
      <c r="A268" s="277" t="s">
        <v>839</v>
      </c>
      <c r="B268" s="299" t="s">
        <v>766</v>
      </c>
      <c r="C268" s="311">
        <v>1</v>
      </c>
      <c r="D268" s="311" t="s">
        <v>91</v>
      </c>
      <c r="E268" s="312"/>
      <c r="F268" s="313"/>
      <c r="G268" s="373"/>
      <c r="H268" s="325"/>
      <c r="I268" s="321">
        <f t="shared" si="6"/>
        <v>0</v>
      </c>
      <c r="J268" s="380">
        <f>G268/$I$3</f>
        <v>0</v>
      </c>
    </row>
    <row r="269" spans="1:10" s="275" customFormat="1">
      <c r="A269" s="277"/>
      <c r="B269" s="298" t="s">
        <v>765</v>
      </c>
      <c r="C269" s="311"/>
      <c r="D269" s="311"/>
      <c r="E269" s="312"/>
      <c r="F269" s="313"/>
      <c r="G269" s="373"/>
      <c r="H269" s="325"/>
      <c r="I269" s="321">
        <f t="shared" si="6"/>
        <v>0</v>
      </c>
      <c r="J269" s="380">
        <f t="shared" ref="J269:J271" si="7">G269/$I$3</f>
        <v>0</v>
      </c>
    </row>
    <row r="270" spans="1:10" s="275" customFormat="1">
      <c r="A270" s="277"/>
      <c r="B270" s="298"/>
      <c r="C270" s="311"/>
      <c r="D270" s="311"/>
      <c r="E270" s="312"/>
      <c r="F270" s="313"/>
      <c r="G270" s="373"/>
      <c r="H270" s="325"/>
      <c r="I270" s="321">
        <f t="shared" si="6"/>
        <v>0</v>
      </c>
      <c r="J270" s="380">
        <f t="shared" si="7"/>
        <v>0</v>
      </c>
    </row>
    <row r="271" spans="1:10" s="275" customFormat="1">
      <c r="A271" s="277" t="s">
        <v>764</v>
      </c>
      <c r="B271" s="298" t="s">
        <v>763</v>
      </c>
      <c r="C271" s="311">
        <v>1</v>
      </c>
      <c r="D271" s="311" t="s">
        <v>91</v>
      </c>
      <c r="E271" s="312"/>
      <c r="F271" s="313"/>
      <c r="G271" s="373"/>
      <c r="H271" s="325"/>
      <c r="I271" s="321">
        <f t="shared" si="6"/>
        <v>0</v>
      </c>
      <c r="J271" s="380">
        <f t="shared" si="7"/>
        <v>0</v>
      </c>
    </row>
    <row r="272" spans="1:10" s="275" customFormat="1">
      <c r="A272" s="277"/>
      <c r="B272" s="298"/>
      <c r="C272" s="311"/>
      <c r="D272" s="311"/>
      <c r="E272" s="312"/>
      <c r="F272" s="313"/>
      <c r="G272" s="373"/>
      <c r="H272" s="325"/>
      <c r="I272" s="321">
        <f t="shared" si="6"/>
        <v>0</v>
      </c>
      <c r="J272" s="380"/>
    </row>
    <row r="273" spans="1:10" s="275" customFormat="1">
      <c r="A273" s="277">
        <v>2</v>
      </c>
      <c r="B273" s="298" t="s">
        <v>762</v>
      </c>
      <c r="C273" s="311"/>
      <c r="D273" s="311"/>
      <c r="E273" s="312"/>
      <c r="F273" s="313"/>
      <c r="G273" s="373"/>
      <c r="H273" s="325"/>
      <c r="I273" s="321">
        <f t="shared" si="6"/>
        <v>0</v>
      </c>
      <c r="J273" s="380"/>
    </row>
    <row r="274" spans="1:10" s="275" customFormat="1">
      <c r="A274" s="277"/>
      <c r="B274" s="298" t="s">
        <v>523</v>
      </c>
      <c r="C274" s="311"/>
      <c r="D274" s="311"/>
      <c r="E274" s="312"/>
      <c r="F274" s="313"/>
      <c r="G274" s="373"/>
      <c r="H274" s="325"/>
      <c r="I274" s="321">
        <f t="shared" si="6"/>
        <v>0</v>
      </c>
      <c r="J274" s="380"/>
    </row>
    <row r="275" spans="1:10" s="275" customFormat="1">
      <c r="A275" s="277" t="s">
        <v>499</v>
      </c>
      <c r="B275" s="315" t="s">
        <v>521</v>
      </c>
      <c r="C275" s="311"/>
      <c r="D275" s="311"/>
      <c r="E275" s="312"/>
      <c r="F275" s="313"/>
      <c r="G275" s="373"/>
      <c r="H275" s="325"/>
      <c r="I275" s="321">
        <f t="shared" si="6"/>
        <v>0</v>
      </c>
      <c r="J275" s="380"/>
    </row>
    <row r="276" spans="1:10" s="275" customFormat="1">
      <c r="A276" s="277" t="s">
        <v>37</v>
      </c>
      <c r="B276" s="298" t="s">
        <v>522</v>
      </c>
      <c r="C276" s="311">
        <v>1300</v>
      </c>
      <c r="D276" s="311" t="s">
        <v>38</v>
      </c>
      <c r="E276" s="312">
        <v>600</v>
      </c>
      <c r="F276" s="313"/>
      <c r="G276" s="373"/>
      <c r="H276" s="321" t="e">
        <f>E276/#REF!</f>
        <v>#REF!</v>
      </c>
      <c r="I276" s="321">
        <f t="shared" si="6"/>
        <v>0</v>
      </c>
      <c r="J276" s="380">
        <f>C276*I276</f>
        <v>0</v>
      </c>
    </row>
    <row r="277" spans="1:10" s="275" customFormat="1">
      <c r="A277" s="277"/>
      <c r="B277" s="298"/>
      <c r="C277" s="311"/>
      <c r="D277" s="311"/>
      <c r="E277" s="312"/>
      <c r="F277" s="313"/>
      <c r="G277" s="373"/>
      <c r="H277" s="325"/>
      <c r="I277" s="321">
        <f t="shared" si="6"/>
        <v>0</v>
      </c>
      <c r="J277" s="380"/>
    </row>
    <row r="278" spans="1:10" s="275" customFormat="1">
      <c r="A278" s="277" t="s">
        <v>499</v>
      </c>
      <c r="B278" s="315" t="s">
        <v>761</v>
      </c>
      <c r="C278" s="311"/>
      <c r="D278" s="311"/>
      <c r="E278" s="312"/>
      <c r="F278" s="313"/>
      <c r="G278" s="373"/>
      <c r="H278" s="325"/>
      <c r="I278" s="321">
        <f t="shared" si="6"/>
        <v>0</v>
      </c>
      <c r="J278" s="380"/>
    </row>
    <row r="279" spans="1:10" s="275" customFormat="1">
      <c r="A279" s="277" t="s">
        <v>37</v>
      </c>
      <c r="B279" s="298" t="s">
        <v>522</v>
      </c>
      <c r="C279" s="311">
        <v>400</v>
      </c>
      <c r="D279" s="311" t="s">
        <v>15</v>
      </c>
      <c r="E279" s="312">
        <v>250</v>
      </c>
      <c r="F279" s="313"/>
      <c r="G279" s="373"/>
      <c r="H279" s="321" t="e">
        <f>E279/#REF!</f>
        <v>#REF!</v>
      </c>
      <c r="I279" s="321">
        <f t="shared" si="6"/>
        <v>0</v>
      </c>
      <c r="J279" s="380">
        <f>C279*I279</f>
        <v>0</v>
      </c>
    </row>
    <row r="280" spans="1:10" s="275" customFormat="1">
      <c r="A280" s="277"/>
      <c r="B280" s="298"/>
      <c r="C280" s="311"/>
      <c r="D280" s="311"/>
      <c r="E280" s="312"/>
      <c r="F280" s="313"/>
      <c r="G280" s="373"/>
      <c r="H280" s="325"/>
      <c r="I280" s="321">
        <f t="shared" si="6"/>
        <v>0</v>
      </c>
      <c r="J280" s="380"/>
    </row>
    <row r="281" spans="1:10" s="275" customFormat="1">
      <c r="A281" s="277" t="s">
        <v>512</v>
      </c>
      <c r="B281" s="315" t="s">
        <v>760</v>
      </c>
      <c r="C281" s="311"/>
      <c r="D281" s="311"/>
      <c r="E281" s="312"/>
      <c r="F281" s="313"/>
      <c r="G281" s="373"/>
      <c r="H281" s="325"/>
      <c r="I281" s="321">
        <f t="shared" si="6"/>
        <v>0</v>
      </c>
      <c r="J281" s="380"/>
    </row>
    <row r="282" spans="1:10" s="275" customFormat="1">
      <c r="A282" s="277" t="s">
        <v>37</v>
      </c>
      <c r="B282" s="298" t="s">
        <v>522</v>
      </c>
      <c r="C282" s="311">
        <v>200</v>
      </c>
      <c r="D282" s="311" t="s">
        <v>15</v>
      </c>
      <c r="E282" s="312">
        <v>250</v>
      </c>
      <c r="F282" s="313"/>
      <c r="G282" s="373"/>
      <c r="H282" s="321" t="e">
        <f>E282/#REF!</f>
        <v>#REF!</v>
      </c>
      <c r="I282" s="321">
        <f t="shared" si="6"/>
        <v>0</v>
      </c>
      <c r="J282" s="380">
        <f>C282*I282</f>
        <v>0</v>
      </c>
    </row>
    <row r="283" spans="1:10" s="275" customFormat="1">
      <c r="A283" s="277"/>
      <c r="B283" s="298"/>
      <c r="C283" s="311"/>
      <c r="D283" s="311"/>
      <c r="E283" s="312"/>
      <c r="F283" s="313"/>
      <c r="G283" s="373"/>
      <c r="H283" s="325"/>
      <c r="I283" s="321">
        <f t="shared" si="6"/>
        <v>0</v>
      </c>
      <c r="J283" s="380"/>
    </row>
    <row r="284" spans="1:10" s="275" customFormat="1">
      <c r="A284" s="277" t="s">
        <v>40</v>
      </c>
      <c r="B284" s="315" t="s">
        <v>759</v>
      </c>
      <c r="C284" s="311"/>
      <c r="D284" s="311"/>
      <c r="E284" s="312"/>
      <c r="F284" s="313"/>
      <c r="G284" s="373"/>
      <c r="H284" s="325"/>
      <c r="I284" s="321">
        <f t="shared" si="6"/>
        <v>0</v>
      </c>
      <c r="J284" s="380"/>
    </row>
    <row r="285" spans="1:10" s="275" customFormat="1">
      <c r="A285" s="277"/>
      <c r="B285" s="298" t="s">
        <v>758</v>
      </c>
      <c r="C285" s="311">
        <v>150</v>
      </c>
      <c r="D285" s="311" t="s">
        <v>15</v>
      </c>
      <c r="E285" s="312">
        <v>300</v>
      </c>
      <c r="F285" s="313"/>
      <c r="G285" s="373"/>
      <c r="H285" s="321" t="e">
        <f>E285/#REF!</f>
        <v>#REF!</v>
      </c>
      <c r="I285" s="321">
        <f t="shared" si="6"/>
        <v>0</v>
      </c>
      <c r="J285" s="380">
        <f>C285*I285</f>
        <v>0</v>
      </c>
    </row>
    <row r="286" spans="1:10" s="275" customFormat="1">
      <c r="A286" s="277"/>
      <c r="B286" s="298"/>
      <c r="C286" s="311"/>
      <c r="D286" s="311"/>
      <c r="E286" s="312"/>
      <c r="F286" s="313"/>
      <c r="G286" s="373"/>
      <c r="H286" s="321"/>
      <c r="I286" s="321"/>
      <c r="J286" s="380"/>
    </row>
    <row r="287" spans="1:10" s="275" customFormat="1">
      <c r="A287" s="69"/>
      <c r="B287" s="142"/>
      <c r="C287" s="131"/>
      <c r="D287" s="130"/>
      <c r="E287" s="130"/>
      <c r="F287" s="313"/>
      <c r="G287" s="373"/>
      <c r="H287" s="321"/>
      <c r="I287" s="321"/>
      <c r="J287" s="380"/>
    </row>
    <row r="288" spans="1:10" s="275" customFormat="1">
      <c r="A288" s="69"/>
      <c r="B288" s="142"/>
      <c r="C288" s="131"/>
      <c r="D288" s="130"/>
      <c r="E288" s="130"/>
      <c r="F288" s="313"/>
      <c r="G288" s="373"/>
      <c r="H288" s="321"/>
      <c r="I288" s="321"/>
      <c r="J288" s="380"/>
    </row>
    <row r="289" spans="1:10" s="275" customFormat="1">
      <c r="A289" s="69"/>
      <c r="B289" s="142"/>
      <c r="C289" s="131"/>
      <c r="D289" s="130"/>
      <c r="E289" s="130"/>
      <c r="F289" s="313"/>
      <c r="G289" s="373"/>
      <c r="H289" s="321"/>
      <c r="I289" s="321"/>
      <c r="J289" s="380"/>
    </row>
    <row r="290" spans="1:10" s="275" customFormat="1">
      <c r="A290" s="279" t="s">
        <v>756</v>
      </c>
      <c r="B290" s="316" t="s">
        <v>4</v>
      </c>
      <c r="C290" s="304"/>
      <c r="D290" s="304"/>
      <c r="E290" s="339"/>
      <c r="F290" s="313"/>
      <c r="G290" s="373"/>
      <c r="H290" s="340"/>
      <c r="I290" s="340"/>
      <c r="J290" s="382">
        <f>SUM(J260:J288)</f>
        <v>0</v>
      </c>
    </row>
    <row r="291" spans="1:10" s="275" customFormat="1">
      <c r="A291" s="279"/>
      <c r="B291" s="360"/>
      <c r="C291" s="304"/>
      <c r="D291" s="304"/>
      <c r="E291" s="339"/>
      <c r="F291" s="313"/>
      <c r="G291" s="373"/>
      <c r="H291" s="340"/>
      <c r="I291" s="340"/>
      <c r="J291" s="382"/>
    </row>
    <row r="292" spans="1:10" s="275" customFormat="1">
      <c r="A292" s="279"/>
      <c r="B292" s="360"/>
      <c r="C292" s="304"/>
      <c r="D292" s="304"/>
      <c r="E292" s="339"/>
      <c r="F292" s="313"/>
      <c r="G292" s="373"/>
      <c r="H292" s="340"/>
      <c r="I292" s="340"/>
      <c r="J292" s="382"/>
    </row>
    <row r="293" spans="1:10" s="275" customFormat="1">
      <c r="A293" s="279"/>
      <c r="B293" s="316" t="s">
        <v>13</v>
      </c>
      <c r="C293" s="304"/>
      <c r="D293" s="304"/>
      <c r="E293" s="339"/>
      <c r="F293" s="313"/>
      <c r="G293" s="373"/>
      <c r="H293" s="340"/>
      <c r="I293" s="340"/>
      <c r="J293" s="382"/>
    </row>
    <row r="294" spans="1:10" s="275" customFormat="1">
      <c r="A294" s="279"/>
      <c r="B294" s="316" t="s">
        <v>757</v>
      </c>
      <c r="C294" s="304"/>
      <c r="D294" s="304"/>
      <c r="E294" s="339"/>
      <c r="F294" s="313"/>
      <c r="G294" s="373"/>
      <c r="H294" s="340"/>
      <c r="I294" s="340"/>
      <c r="J294" s="382">
        <f>J255</f>
        <v>0</v>
      </c>
    </row>
    <row r="295" spans="1:10" s="275" customFormat="1">
      <c r="A295" s="279"/>
      <c r="B295" s="316" t="s">
        <v>756</v>
      </c>
      <c r="C295" s="304"/>
      <c r="D295" s="304"/>
      <c r="E295" s="339"/>
      <c r="F295" s="313"/>
      <c r="G295" s="373"/>
      <c r="H295" s="340"/>
      <c r="I295" s="340"/>
      <c r="J295" s="382">
        <f>J290</f>
        <v>0</v>
      </c>
    </row>
    <row r="296" spans="1:10" s="275" customFormat="1">
      <c r="A296" s="277"/>
      <c r="B296" s="298"/>
      <c r="C296" s="311"/>
      <c r="D296" s="311"/>
      <c r="E296" s="312"/>
      <c r="F296" s="313"/>
      <c r="G296" s="373"/>
      <c r="H296" s="325"/>
      <c r="I296" s="325"/>
      <c r="J296" s="380"/>
    </row>
    <row r="297" spans="1:10" s="275" customFormat="1">
      <c r="A297" s="277"/>
      <c r="B297" s="298"/>
      <c r="C297" s="311"/>
      <c r="D297" s="311"/>
      <c r="E297" s="312"/>
      <c r="F297" s="307"/>
      <c r="G297" s="373"/>
      <c r="H297" s="325"/>
      <c r="I297" s="325"/>
      <c r="J297" s="380"/>
    </row>
    <row r="298" spans="1:10" s="275" customFormat="1">
      <c r="A298" s="277"/>
      <c r="B298" s="298"/>
      <c r="C298" s="311"/>
      <c r="D298" s="311"/>
      <c r="E298" s="312"/>
      <c r="F298" s="307"/>
      <c r="G298" s="373"/>
      <c r="H298" s="325"/>
      <c r="I298" s="325"/>
      <c r="J298" s="380"/>
    </row>
    <row r="299" spans="1:10" s="275" customFormat="1" ht="13.5" thickBot="1">
      <c r="A299" s="341"/>
      <c r="B299" s="342" t="s">
        <v>34</v>
      </c>
      <c r="C299" s="344"/>
      <c r="D299" s="344"/>
      <c r="E299" s="345"/>
      <c r="F299" s="361"/>
      <c r="G299" s="377">
        <f>SUM(G293:G296)</f>
        <v>0</v>
      </c>
      <c r="H299" s="347"/>
      <c r="I299" s="347"/>
      <c r="J299" s="383">
        <f>SUM(J293:J296)</f>
        <v>0</v>
      </c>
    </row>
    <row r="300" spans="1:10" s="275" customFormat="1" ht="13.5" thickTop="1">
      <c r="A300" s="277"/>
      <c r="B300" s="298"/>
      <c r="C300" s="311"/>
      <c r="D300" s="311"/>
      <c r="E300" s="312"/>
      <c r="F300" s="307"/>
      <c r="G300" s="373"/>
      <c r="H300" s="325"/>
      <c r="I300" s="325"/>
      <c r="J300" s="380"/>
    </row>
    <row r="301" spans="1:10" s="275" customFormat="1">
      <c r="A301" s="277"/>
      <c r="B301" s="298"/>
      <c r="C301" s="311"/>
      <c r="D301" s="311"/>
      <c r="E301" s="312"/>
      <c r="F301" s="307"/>
      <c r="G301" s="373"/>
      <c r="H301" s="325"/>
      <c r="I301" s="325"/>
      <c r="J301" s="380"/>
    </row>
    <row r="302" spans="1:10" s="275" customFormat="1">
      <c r="A302" s="349" t="s">
        <v>29</v>
      </c>
      <c r="B302" s="350" t="s">
        <v>755</v>
      </c>
      <c r="C302" s="351" t="s">
        <v>2</v>
      </c>
      <c r="D302" s="351" t="s">
        <v>3</v>
      </c>
      <c r="E302" s="352" t="s">
        <v>753</v>
      </c>
      <c r="F302" s="353" t="s">
        <v>30</v>
      </c>
      <c r="G302" s="376" t="s">
        <v>31</v>
      </c>
      <c r="H302" s="349" t="s">
        <v>753</v>
      </c>
      <c r="I302" s="349" t="s">
        <v>30</v>
      </c>
      <c r="J302" s="376" t="s">
        <v>31</v>
      </c>
    </row>
    <row r="303" spans="1:10" s="275" customFormat="1" ht="13.5" thickBot="1">
      <c r="A303" s="160"/>
      <c r="B303" s="348" t="s">
        <v>1</v>
      </c>
      <c r="C303" s="354"/>
      <c r="D303" s="354"/>
      <c r="E303" s="355" t="s">
        <v>752</v>
      </c>
      <c r="F303" s="356" t="s">
        <v>752</v>
      </c>
      <c r="G303" s="372" t="s">
        <v>751</v>
      </c>
      <c r="H303" s="160" t="s">
        <v>32</v>
      </c>
      <c r="I303" s="160" t="s">
        <v>32</v>
      </c>
      <c r="J303" s="372" t="s">
        <v>32</v>
      </c>
    </row>
    <row r="304" spans="1:10" s="275" customFormat="1" ht="13.5" thickTop="1">
      <c r="A304" s="273"/>
      <c r="B304" s="139"/>
      <c r="C304" s="131"/>
      <c r="D304" s="131"/>
      <c r="E304" s="300"/>
      <c r="F304" s="301"/>
      <c r="G304" s="373"/>
      <c r="H304" s="321"/>
      <c r="I304" s="321"/>
      <c r="J304" s="380"/>
    </row>
    <row r="305" spans="1:10" s="275" customFormat="1">
      <c r="A305" s="273">
        <v>1</v>
      </c>
      <c r="B305" s="129" t="s">
        <v>93</v>
      </c>
      <c r="C305" s="131">
        <v>10</v>
      </c>
      <c r="D305" s="131" t="s">
        <v>94</v>
      </c>
      <c r="E305" s="300">
        <v>20000</v>
      </c>
      <c r="F305" s="301"/>
      <c r="G305" s="373"/>
      <c r="H305" s="321" t="e">
        <f>E305/#REF!</f>
        <v>#REF!</v>
      </c>
      <c r="I305" s="321">
        <f t="shared" ref="I305:I317" si="8">F305/$I$3</f>
        <v>0</v>
      </c>
      <c r="J305" s="380">
        <f>C305*I305</f>
        <v>0</v>
      </c>
    </row>
    <row r="306" spans="1:10" s="275" customFormat="1">
      <c r="A306" s="273"/>
      <c r="B306" s="317" t="s">
        <v>95</v>
      </c>
      <c r="C306" s="131"/>
      <c r="D306" s="131"/>
      <c r="E306" s="300">
        <v>0</v>
      </c>
      <c r="F306" s="301"/>
      <c r="G306" s="373"/>
      <c r="H306" s="321"/>
      <c r="I306" s="321">
        <f t="shared" si="8"/>
        <v>0</v>
      </c>
      <c r="J306" s="380"/>
    </row>
    <row r="307" spans="1:10" s="275" customFormat="1">
      <c r="A307" s="273"/>
      <c r="B307" s="317" t="s">
        <v>96</v>
      </c>
      <c r="C307" s="131"/>
      <c r="D307" s="131"/>
      <c r="E307" s="300">
        <v>0</v>
      </c>
      <c r="F307" s="301"/>
      <c r="G307" s="373"/>
      <c r="H307" s="321"/>
      <c r="I307" s="321">
        <f t="shared" si="8"/>
        <v>0</v>
      </c>
      <c r="J307" s="380"/>
    </row>
    <row r="308" spans="1:10" s="275" customFormat="1">
      <c r="A308" s="273"/>
      <c r="B308" s="317" t="s">
        <v>97</v>
      </c>
      <c r="C308" s="131"/>
      <c r="D308" s="131"/>
      <c r="E308" s="300">
        <v>0</v>
      </c>
      <c r="F308" s="301"/>
      <c r="G308" s="373"/>
      <c r="H308" s="321"/>
      <c r="I308" s="321">
        <f t="shared" si="8"/>
        <v>0</v>
      </c>
      <c r="J308" s="380"/>
    </row>
    <row r="309" spans="1:10" s="275" customFormat="1">
      <c r="A309" s="273"/>
      <c r="B309" s="129" t="s">
        <v>98</v>
      </c>
      <c r="C309" s="131"/>
      <c r="D309" s="131"/>
      <c r="E309" s="300">
        <v>0</v>
      </c>
      <c r="F309" s="301"/>
      <c r="G309" s="373"/>
      <c r="H309" s="321"/>
      <c r="I309" s="321">
        <f t="shared" si="8"/>
        <v>0</v>
      </c>
      <c r="J309" s="380"/>
    </row>
    <row r="310" spans="1:10" s="275" customFormat="1">
      <c r="A310" s="273"/>
      <c r="B310" s="129"/>
      <c r="C310" s="131"/>
      <c r="D310" s="131"/>
      <c r="E310" s="300"/>
      <c r="F310" s="301"/>
      <c r="G310" s="373"/>
      <c r="H310" s="321"/>
      <c r="I310" s="321">
        <f t="shared" si="8"/>
        <v>0</v>
      </c>
      <c r="J310" s="380"/>
    </row>
    <row r="311" spans="1:10" s="275" customFormat="1">
      <c r="A311" s="273">
        <v>2</v>
      </c>
      <c r="B311" s="129" t="s">
        <v>99</v>
      </c>
      <c r="C311" s="131">
        <v>50</v>
      </c>
      <c r="D311" s="131" t="s">
        <v>94</v>
      </c>
      <c r="E311" s="300">
        <v>14000</v>
      </c>
      <c r="F311" s="301"/>
      <c r="G311" s="373"/>
      <c r="H311" s="321" t="e">
        <f>E311/#REF!</f>
        <v>#REF!</v>
      </c>
      <c r="I311" s="321">
        <f t="shared" si="8"/>
        <v>0</v>
      </c>
      <c r="J311" s="380">
        <f>C311*I311</f>
        <v>0</v>
      </c>
    </row>
    <row r="312" spans="1:10" s="275" customFormat="1">
      <c r="A312" s="273"/>
      <c r="B312" s="317" t="s">
        <v>95</v>
      </c>
      <c r="C312" s="131"/>
      <c r="D312" s="131"/>
      <c r="E312" s="300">
        <v>0</v>
      </c>
      <c r="F312" s="301"/>
      <c r="G312" s="373"/>
      <c r="H312" s="321"/>
      <c r="I312" s="321">
        <f t="shared" si="8"/>
        <v>0</v>
      </c>
      <c r="J312" s="380"/>
    </row>
    <row r="313" spans="1:10" s="275" customFormat="1">
      <c r="A313" s="273"/>
      <c r="B313" s="317" t="s">
        <v>96</v>
      </c>
      <c r="C313" s="131"/>
      <c r="D313" s="131"/>
      <c r="E313" s="300">
        <v>0</v>
      </c>
      <c r="F313" s="301"/>
      <c r="G313" s="373"/>
      <c r="H313" s="321"/>
      <c r="I313" s="321">
        <f t="shared" si="8"/>
        <v>0</v>
      </c>
      <c r="J313" s="380"/>
    </row>
    <row r="314" spans="1:10" s="275" customFormat="1">
      <c r="A314" s="273"/>
      <c r="B314" s="129"/>
      <c r="C314" s="131"/>
      <c r="D314" s="131"/>
      <c r="E314" s="300"/>
      <c r="F314" s="301"/>
      <c r="G314" s="373"/>
      <c r="H314" s="321"/>
      <c r="I314" s="321">
        <f t="shared" si="8"/>
        <v>0</v>
      </c>
      <c r="J314" s="380"/>
    </row>
    <row r="315" spans="1:10" s="275" customFormat="1">
      <c r="A315" s="273">
        <v>3</v>
      </c>
      <c r="B315" s="129" t="s">
        <v>100</v>
      </c>
      <c r="C315" s="131"/>
      <c r="D315" s="131" t="s">
        <v>9</v>
      </c>
      <c r="E315" s="300">
        <v>4000</v>
      </c>
      <c r="F315" s="301"/>
      <c r="G315" s="373"/>
      <c r="H315" s="321" t="e">
        <f>E315/#REF!</f>
        <v>#REF!</v>
      </c>
      <c r="I315" s="321">
        <f t="shared" si="8"/>
        <v>0</v>
      </c>
      <c r="J315" s="380">
        <f>C315*I315</f>
        <v>0</v>
      </c>
    </row>
    <row r="316" spans="1:10" s="275" customFormat="1">
      <c r="A316" s="273"/>
      <c r="B316" s="145"/>
      <c r="C316" s="131"/>
      <c r="D316" s="131"/>
      <c r="E316" s="300">
        <v>0</v>
      </c>
      <c r="F316" s="301"/>
      <c r="G316" s="373"/>
      <c r="H316" s="321"/>
      <c r="I316" s="321">
        <f t="shared" si="8"/>
        <v>0</v>
      </c>
      <c r="J316" s="380"/>
    </row>
    <row r="317" spans="1:10" s="275" customFormat="1">
      <c r="A317" s="273">
        <v>4</v>
      </c>
      <c r="B317" s="317" t="s">
        <v>101</v>
      </c>
      <c r="C317" s="318">
        <v>2</v>
      </c>
      <c r="D317" s="319" t="s">
        <v>94</v>
      </c>
      <c r="E317" s="300">
        <v>2500</v>
      </c>
      <c r="F317" s="301"/>
      <c r="G317" s="373"/>
      <c r="H317" s="321" t="e">
        <f>E317/#REF!</f>
        <v>#REF!</v>
      </c>
      <c r="I317" s="321">
        <f t="shared" si="8"/>
        <v>0</v>
      </c>
      <c r="J317" s="380">
        <f>C317*I317</f>
        <v>0</v>
      </c>
    </row>
    <row r="318" spans="1:10" s="275" customFormat="1">
      <c r="A318" s="273"/>
      <c r="B318" s="317"/>
      <c r="C318" s="318"/>
      <c r="D318" s="319"/>
      <c r="E318" s="300">
        <v>0</v>
      </c>
      <c r="F318" s="301"/>
      <c r="G318" s="373"/>
      <c r="H318" s="321"/>
      <c r="I318" s="321"/>
      <c r="J318" s="380"/>
    </row>
    <row r="319" spans="1:10" s="275" customFormat="1">
      <c r="A319" s="273">
        <v>5</v>
      </c>
      <c r="B319" s="317" t="s">
        <v>102</v>
      </c>
      <c r="C319" s="318">
        <v>1</v>
      </c>
      <c r="D319" s="319" t="s">
        <v>91</v>
      </c>
      <c r="E319" s="300"/>
      <c r="F319" s="301"/>
      <c r="G319" s="373"/>
      <c r="H319" s="321"/>
      <c r="I319" s="321"/>
      <c r="J319" s="380">
        <f>G319/$I$3</f>
        <v>0</v>
      </c>
    </row>
    <row r="320" spans="1:10" s="275" customFormat="1">
      <c r="A320" s="273"/>
      <c r="B320" s="320"/>
      <c r="C320" s="318"/>
      <c r="D320" s="319"/>
      <c r="E320" s="300"/>
      <c r="F320" s="301"/>
      <c r="G320" s="373"/>
      <c r="H320" s="321"/>
      <c r="I320" s="321"/>
      <c r="J320" s="380">
        <f t="shared" ref="J320:J323" si="9">G320/$I$3</f>
        <v>0</v>
      </c>
    </row>
    <row r="321" spans="1:10" s="275" customFormat="1">
      <c r="A321" s="273">
        <v>6</v>
      </c>
      <c r="B321" s="317" t="s">
        <v>103</v>
      </c>
      <c r="C321" s="318">
        <v>1</v>
      </c>
      <c r="D321" s="319" t="s">
        <v>91</v>
      </c>
      <c r="E321" s="300"/>
      <c r="F321" s="301"/>
      <c r="G321" s="373"/>
      <c r="H321" s="321"/>
      <c r="I321" s="321"/>
      <c r="J321" s="380">
        <f t="shared" si="9"/>
        <v>0</v>
      </c>
    </row>
    <row r="322" spans="1:10" s="275" customFormat="1">
      <c r="A322" s="273"/>
      <c r="B322" s="320"/>
      <c r="C322" s="318"/>
      <c r="D322" s="319"/>
      <c r="E322" s="300"/>
      <c r="F322" s="301"/>
      <c r="G322" s="373"/>
      <c r="H322" s="321"/>
      <c r="I322" s="321"/>
      <c r="J322" s="380">
        <f t="shared" si="9"/>
        <v>0</v>
      </c>
    </row>
    <row r="323" spans="1:10" s="275" customFormat="1">
      <c r="A323" s="273">
        <v>7</v>
      </c>
      <c r="B323" s="129" t="s">
        <v>104</v>
      </c>
      <c r="C323" s="131" t="s">
        <v>24</v>
      </c>
      <c r="D323" s="131"/>
      <c r="E323" s="300"/>
      <c r="F323" s="301"/>
      <c r="G323" s="373"/>
      <c r="H323" s="321"/>
      <c r="I323" s="321"/>
      <c r="J323" s="380">
        <f t="shared" si="9"/>
        <v>0</v>
      </c>
    </row>
    <row r="324" spans="1:10" s="275" customFormat="1">
      <c r="A324" s="273"/>
      <c r="B324" s="129"/>
      <c r="C324" s="131"/>
      <c r="D324" s="131"/>
      <c r="E324" s="300"/>
      <c r="F324" s="301"/>
      <c r="G324" s="373"/>
      <c r="H324" s="321"/>
      <c r="I324" s="321"/>
      <c r="J324" s="380"/>
    </row>
    <row r="325" spans="1:10" s="275" customFormat="1">
      <c r="A325" s="273"/>
      <c r="B325" s="145"/>
      <c r="C325" s="131"/>
      <c r="D325" s="131"/>
      <c r="E325" s="300"/>
      <c r="F325" s="301"/>
      <c r="G325" s="373"/>
      <c r="H325" s="321"/>
      <c r="I325" s="321"/>
      <c r="J325" s="380"/>
    </row>
    <row r="326" spans="1:10" s="275" customFormat="1">
      <c r="A326" s="273"/>
      <c r="B326" s="145"/>
      <c r="C326" s="131"/>
      <c r="D326" s="131"/>
      <c r="E326" s="300"/>
      <c r="F326" s="301"/>
      <c r="G326" s="373"/>
      <c r="H326" s="321"/>
      <c r="I326" s="321"/>
      <c r="J326" s="380"/>
    </row>
    <row r="327" spans="1:10" s="275" customFormat="1">
      <c r="A327" s="273"/>
      <c r="B327" s="145"/>
      <c r="C327" s="131"/>
      <c r="D327" s="131"/>
      <c r="E327" s="300"/>
      <c r="F327" s="301"/>
      <c r="G327" s="373"/>
      <c r="H327" s="321"/>
      <c r="I327" s="321"/>
      <c r="J327" s="380"/>
    </row>
    <row r="328" spans="1:10" s="275" customFormat="1">
      <c r="A328" s="273"/>
      <c r="B328" s="145"/>
      <c r="C328" s="131"/>
      <c r="D328" s="131"/>
      <c r="E328" s="300"/>
      <c r="F328" s="301"/>
      <c r="G328" s="373"/>
      <c r="H328" s="321"/>
      <c r="I328" s="321"/>
      <c r="J328" s="380"/>
    </row>
    <row r="329" spans="1:10" s="275" customFormat="1" ht="13.5" thickBot="1">
      <c r="A329" s="337"/>
      <c r="B329" s="362" t="s">
        <v>34</v>
      </c>
      <c r="C329" s="333"/>
      <c r="D329" s="333"/>
      <c r="E329" s="334"/>
      <c r="F329" s="335"/>
      <c r="G329" s="377">
        <f>SUM(G305:G324)</f>
        <v>0</v>
      </c>
      <c r="H329" s="336"/>
      <c r="I329" s="336"/>
      <c r="J329" s="383">
        <f>SUM(J305:J324)</f>
        <v>0</v>
      </c>
    </row>
    <row r="330" spans="1:10" s="275" customFormat="1" ht="13.5" thickTop="1">
      <c r="A330" s="273"/>
      <c r="B330" s="145"/>
      <c r="C330" s="131"/>
      <c r="D330" s="131"/>
      <c r="E330" s="300"/>
      <c r="F330" s="301"/>
      <c r="G330" s="373"/>
      <c r="H330" s="321"/>
      <c r="I330" s="321"/>
      <c r="J330" s="380"/>
    </row>
    <row r="331" spans="1:10" s="275" customFormat="1">
      <c r="A331" s="273"/>
      <c r="B331" s="145"/>
      <c r="C331" s="131"/>
      <c r="D331" s="131"/>
      <c r="E331" s="300"/>
      <c r="F331" s="301"/>
      <c r="G331" s="373"/>
      <c r="H331" s="321"/>
      <c r="I331" s="321"/>
      <c r="J331" s="380"/>
    </row>
    <row r="332" spans="1:10" s="275" customFormat="1">
      <c r="A332" s="273"/>
      <c r="B332" s="145"/>
      <c r="C332" s="131"/>
      <c r="D332" s="131"/>
      <c r="E332" s="300"/>
      <c r="F332" s="301"/>
      <c r="G332" s="373"/>
      <c r="H332" s="321"/>
      <c r="I332" s="321"/>
      <c r="J332" s="380"/>
    </row>
    <row r="333" spans="1:10" s="275" customFormat="1">
      <c r="A333" s="349" t="s">
        <v>29</v>
      </c>
      <c r="B333" s="350" t="s">
        <v>754</v>
      </c>
      <c r="C333" s="351" t="s">
        <v>2</v>
      </c>
      <c r="D333" s="351" t="s">
        <v>3</v>
      </c>
      <c r="E333" s="352" t="s">
        <v>753</v>
      </c>
      <c r="F333" s="353" t="s">
        <v>30</v>
      </c>
      <c r="G333" s="376" t="s">
        <v>31</v>
      </c>
      <c r="H333" s="349" t="s">
        <v>753</v>
      </c>
      <c r="I333" s="349" t="s">
        <v>30</v>
      </c>
      <c r="J333" s="376" t="s">
        <v>31</v>
      </c>
    </row>
    <row r="334" spans="1:10" s="275" customFormat="1" ht="13.5" thickBot="1">
      <c r="A334" s="160"/>
      <c r="B334" s="348" t="s">
        <v>1</v>
      </c>
      <c r="C334" s="354"/>
      <c r="D334" s="354"/>
      <c r="E334" s="355" t="s">
        <v>752</v>
      </c>
      <c r="F334" s="356" t="s">
        <v>752</v>
      </c>
      <c r="G334" s="372" t="s">
        <v>751</v>
      </c>
      <c r="H334" s="160" t="s">
        <v>32</v>
      </c>
      <c r="I334" s="160" t="s">
        <v>32</v>
      </c>
      <c r="J334" s="372" t="s">
        <v>32</v>
      </c>
    </row>
    <row r="335" spans="1:10" s="275" customFormat="1" ht="13.5" thickTop="1">
      <c r="A335" s="273"/>
      <c r="B335" s="142"/>
      <c r="C335" s="131"/>
      <c r="D335" s="131"/>
      <c r="E335" s="300"/>
      <c r="F335" s="301"/>
      <c r="G335" s="373"/>
      <c r="H335" s="321"/>
      <c r="I335" s="321"/>
      <c r="J335" s="380"/>
    </row>
    <row r="336" spans="1:10" s="275" customFormat="1">
      <c r="A336" s="273">
        <v>1</v>
      </c>
      <c r="B336" s="142" t="s">
        <v>105</v>
      </c>
      <c r="C336" s="131" t="s">
        <v>91</v>
      </c>
      <c r="D336" s="131"/>
      <c r="E336" s="300"/>
      <c r="F336" s="301"/>
      <c r="G336" s="373"/>
      <c r="H336" s="321"/>
      <c r="I336" s="321"/>
      <c r="J336" s="380">
        <f>G336/$I$3</f>
        <v>0</v>
      </c>
    </row>
    <row r="337" spans="1:10" s="275" customFormat="1">
      <c r="A337" s="273"/>
      <c r="B337" s="142"/>
      <c r="C337" s="131"/>
      <c r="D337" s="131"/>
      <c r="E337" s="300"/>
      <c r="F337" s="301"/>
      <c r="G337" s="373"/>
      <c r="H337" s="321"/>
      <c r="I337" s="321"/>
      <c r="J337" s="380">
        <f t="shared" ref="J337:J345" si="10">G337/$I$3</f>
        <v>0</v>
      </c>
    </row>
    <row r="338" spans="1:10" s="275" customFormat="1">
      <c r="A338" s="273">
        <v>2</v>
      </c>
      <c r="B338" s="142" t="s">
        <v>106</v>
      </c>
      <c r="C338" s="131" t="s">
        <v>91</v>
      </c>
      <c r="D338" s="131"/>
      <c r="E338" s="300"/>
      <c r="F338" s="301"/>
      <c r="G338" s="373"/>
      <c r="H338" s="321"/>
      <c r="I338" s="321"/>
      <c r="J338" s="380">
        <f t="shared" si="10"/>
        <v>0</v>
      </c>
    </row>
    <row r="339" spans="1:10" s="275" customFormat="1">
      <c r="A339" s="273"/>
      <c r="B339" s="142"/>
      <c r="C339" s="131"/>
      <c r="D339" s="131"/>
      <c r="E339" s="300"/>
      <c r="F339" s="301"/>
      <c r="G339" s="373"/>
      <c r="H339" s="321"/>
      <c r="I339" s="321"/>
      <c r="J339" s="380">
        <f t="shared" si="10"/>
        <v>0</v>
      </c>
    </row>
    <row r="340" spans="1:10" s="275" customFormat="1">
      <c r="A340" s="273">
        <v>3</v>
      </c>
      <c r="B340" s="142" t="s">
        <v>107</v>
      </c>
      <c r="C340" s="131" t="s">
        <v>91</v>
      </c>
      <c r="D340" s="131"/>
      <c r="E340" s="300"/>
      <c r="F340" s="301"/>
      <c r="G340" s="373"/>
      <c r="H340" s="321"/>
      <c r="I340" s="321"/>
      <c r="J340" s="380">
        <f t="shared" si="10"/>
        <v>0</v>
      </c>
    </row>
    <row r="341" spans="1:10" s="275" customFormat="1">
      <c r="A341" s="273"/>
      <c r="B341" s="142" t="s">
        <v>108</v>
      </c>
      <c r="C341" s="131"/>
      <c r="D341" s="131"/>
      <c r="E341" s="300"/>
      <c r="F341" s="301"/>
      <c r="G341" s="373"/>
      <c r="H341" s="321"/>
      <c r="I341" s="321"/>
      <c r="J341" s="380">
        <f t="shared" si="10"/>
        <v>0</v>
      </c>
    </row>
    <row r="342" spans="1:10" s="275" customFormat="1">
      <c r="A342" s="273"/>
      <c r="B342" s="142"/>
      <c r="C342" s="131"/>
      <c r="D342" s="131"/>
      <c r="E342" s="300"/>
      <c r="F342" s="301"/>
      <c r="G342" s="373"/>
      <c r="H342" s="321"/>
      <c r="I342" s="321"/>
      <c r="J342" s="380">
        <f t="shared" si="10"/>
        <v>0</v>
      </c>
    </row>
    <row r="343" spans="1:10" s="275" customFormat="1">
      <c r="A343" s="273">
        <v>4</v>
      </c>
      <c r="B343" s="142" t="s">
        <v>109</v>
      </c>
      <c r="C343" s="131" t="s">
        <v>91</v>
      </c>
      <c r="D343" s="131"/>
      <c r="E343" s="300"/>
      <c r="F343" s="301"/>
      <c r="G343" s="373"/>
      <c r="H343" s="321"/>
      <c r="I343" s="321"/>
      <c r="J343" s="380">
        <f t="shared" si="10"/>
        <v>0</v>
      </c>
    </row>
    <row r="344" spans="1:10" s="275" customFormat="1">
      <c r="A344" s="273"/>
      <c r="B344" s="142"/>
      <c r="C344" s="131"/>
      <c r="D344" s="131"/>
      <c r="E344" s="300"/>
      <c r="F344" s="301"/>
      <c r="G344" s="373"/>
      <c r="H344" s="321"/>
      <c r="I344" s="321"/>
      <c r="J344" s="380">
        <f t="shared" si="10"/>
        <v>0</v>
      </c>
    </row>
    <row r="345" spans="1:10" s="275" customFormat="1">
      <c r="A345" s="273">
        <v>6</v>
      </c>
      <c r="B345" s="142" t="s">
        <v>110</v>
      </c>
      <c r="C345" s="131" t="s">
        <v>91</v>
      </c>
      <c r="D345" s="131"/>
      <c r="E345" s="300">
        <v>0</v>
      </c>
      <c r="F345" s="301">
        <v>0</v>
      </c>
      <c r="G345" s="373"/>
      <c r="H345" s="321"/>
      <c r="I345" s="321"/>
      <c r="J345" s="380">
        <f t="shared" si="10"/>
        <v>0</v>
      </c>
    </row>
    <row r="346" spans="1:10" s="275" customFormat="1">
      <c r="A346" s="273"/>
      <c r="B346" s="142"/>
      <c r="C346" s="131"/>
      <c r="D346" s="131"/>
      <c r="E346" s="300"/>
      <c r="F346" s="301"/>
      <c r="G346" s="373"/>
      <c r="H346" s="321"/>
      <c r="I346" s="321"/>
      <c r="J346" s="380"/>
    </row>
    <row r="347" spans="1:10" s="275" customFormat="1">
      <c r="A347" s="273"/>
      <c r="B347" s="142"/>
      <c r="C347" s="131"/>
      <c r="D347" s="131"/>
      <c r="E347" s="300"/>
      <c r="F347" s="301"/>
      <c r="G347" s="373"/>
      <c r="H347" s="321"/>
      <c r="I347" s="321"/>
      <c r="J347" s="380"/>
    </row>
    <row r="348" spans="1:10" s="275" customFormat="1">
      <c r="A348" s="273"/>
      <c r="B348" s="142"/>
      <c r="C348" s="131"/>
      <c r="D348" s="131"/>
      <c r="E348" s="300"/>
      <c r="F348" s="301"/>
      <c r="G348" s="373"/>
      <c r="H348" s="321"/>
      <c r="I348" s="321"/>
      <c r="J348" s="380"/>
    </row>
    <row r="349" spans="1:10" s="275" customFormat="1">
      <c r="A349" s="273"/>
      <c r="B349" s="142"/>
      <c r="C349" s="131"/>
      <c r="D349" s="131"/>
      <c r="E349" s="300"/>
      <c r="F349" s="301"/>
      <c r="G349" s="373"/>
      <c r="H349" s="321"/>
      <c r="I349" s="321"/>
      <c r="J349" s="380"/>
    </row>
    <row r="350" spans="1:10" s="275" customFormat="1" ht="13.5" thickBot="1">
      <c r="A350" s="337"/>
      <c r="B350" s="332" t="s">
        <v>34</v>
      </c>
      <c r="C350" s="333"/>
      <c r="D350" s="333"/>
      <c r="E350" s="334"/>
      <c r="F350" s="335"/>
      <c r="G350" s="377">
        <f>SUM(G336:G345)</f>
        <v>0</v>
      </c>
      <c r="H350" s="336"/>
      <c r="I350" s="336"/>
      <c r="J350" s="383">
        <f>SUM(J336:J345)</f>
        <v>0</v>
      </c>
    </row>
    <row r="351" spans="1:10" s="275" customFormat="1" ht="13.5" thickTop="1">
      <c r="A351" s="273"/>
      <c r="B351" s="145"/>
      <c r="C351" s="131"/>
      <c r="D351" s="131"/>
      <c r="E351" s="300"/>
      <c r="F351" s="301"/>
      <c r="G351" s="373"/>
      <c r="H351" s="321"/>
      <c r="I351" s="321"/>
      <c r="J351" s="380"/>
    </row>
    <row r="352" spans="1:10" s="275" customFormat="1">
      <c r="A352" s="273"/>
      <c r="B352" s="145"/>
      <c r="C352" s="131"/>
      <c r="D352" s="131"/>
      <c r="E352" s="300"/>
      <c r="F352" s="301"/>
      <c r="G352" s="373"/>
      <c r="H352" s="321"/>
      <c r="I352" s="321"/>
      <c r="J352" s="380"/>
    </row>
    <row r="353" spans="1:10" s="275" customFormat="1">
      <c r="A353" s="274"/>
      <c r="B353" s="142"/>
      <c r="C353" s="131"/>
      <c r="D353" s="131"/>
      <c r="E353" s="286"/>
      <c r="F353" s="295"/>
      <c r="G353" s="373"/>
      <c r="H353" s="321"/>
      <c r="I353" s="321"/>
      <c r="J353" s="380"/>
    </row>
    <row r="354" spans="1:10" s="275" customFormat="1">
      <c r="A354" s="274"/>
      <c r="B354" s="137" t="s">
        <v>111</v>
      </c>
      <c r="C354" s="131"/>
      <c r="D354" s="131"/>
      <c r="E354" s="286"/>
      <c r="F354" s="295"/>
      <c r="G354" s="373"/>
      <c r="H354" s="321"/>
      <c r="I354" s="321"/>
      <c r="J354" s="380"/>
    </row>
    <row r="355" spans="1:10" s="275" customFormat="1">
      <c r="A355" s="274"/>
      <c r="B355" s="129" t="s">
        <v>831</v>
      </c>
      <c r="C355" s="131"/>
      <c r="D355" s="131"/>
      <c r="E355" s="286"/>
      <c r="F355" s="295"/>
      <c r="G355" s="373">
        <f>G26</f>
        <v>0</v>
      </c>
      <c r="H355" s="321"/>
      <c r="I355" s="321"/>
      <c r="J355" s="380">
        <f>J26</f>
        <v>0</v>
      </c>
    </row>
    <row r="356" spans="1:10" s="275" customFormat="1">
      <c r="A356" s="274"/>
      <c r="B356" s="142"/>
      <c r="C356" s="131"/>
      <c r="D356" s="131"/>
      <c r="E356" s="286"/>
      <c r="F356" s="295"/>
      <c r="G356" s="373"/>
      <c r="H356" s="321"/>
      <c r="I356" s="321"/>
      <c r="J356" s="380"/>
    </row>
    <row r="357" spans="1:10" s="275" customFormat="1">
      <c r="A357" s="274"/>
      <c r="B357" s="129" t="s">
        <v>750</v>
      </c>
      <c r="C357" s="131"/>
      <c r="D357" s="131"/>
      <c r="E357" s="286"/>
      <c r="F357" s="295"/>
      <c r="G357" s="373">
        <f>G123</f>
        <v>0</v>
      </c>
      <c r="H357" s="321"/>
      <c r="I357" s="321"/>
      <c r="J357" s="380"/>
    </row>
    <row r="358" spans="1:10" s="275" customFormat="1">
      <c r="A358" s="274"/>
      <c r="B358" s="129"/>
      <c r="C358" s="131"/>
      <c r="D358" s="131"/>
      <c r="E358" s="286"/>
      <c r="F358" s="295"/>
      <c r="G358" s="373"/>
      <c r="H358" s="321"/>
      <c r="I358" s="321"/>
      <c r="J358" s="380"/>
    </row>
    <row r="359" spans="1:10">
      <c r="B359" s="142" t="s">
        <v>749</v>
      </c>
      <c r="E359" s="300"/>
      <c r="F359" s="301"/>
      <c r="G359" s="373">
        <f>G153</f>
        <v>0</v>
      </c>
    </row>
    <row r="360" spans="1:10">
      <c r="E360" s="300"/>
      <c r="F360" s="301"/>
    </row>
    <row r="361" spans="1:10">
      <c r="B361" s="142" t="s">
        <v>748</v>
      </c>
      <c r="E361" s="300"/>
      <c r="F361" s="301"/>
      <c r="G361" s="373">
        <f>G206</f>
        <v>0</v>
      </c>
    </row>
    <row r="362" spans="1:10">
      <c r="E362" s="300"/>
      <c r="F362" s="301"/>
    </row>
    <row r="363" spans="1:10">
      <c r="B363" s="142" t="s">
        <v>747</v>
      </c>
      <c r="E363" s="300"/>
      <c r="F363" s="301"/>
      <c r="G363" s="373">
        <f>G299</f>
        <v>0</v>
      </c>
    </row>
    <row r="364" spans="1:10">
      <c r="E364" s="300"/>
      <c r="F364" s="301"/>
    </row>
    <row r="365" spans="1:10">
      <c r="B365" s="142" t="s">
        <v>746</v>
      </c>
      <c r="E365" s="300"/>
      <c r="F365" s="301"/>
      <c r="G365" s="373">
        <f>G329</f>
        <v>0</v>
      </c>
    </row>
    <row r="366" spans="1:10">
      <c r="E366" s="300"/>
      <c r="F366" s="301"/>
    </row>
    <row r="367" spans="1:10">
      <c r="B367" s="142" t="s">
        <v>745</v>
      </c>
      <c r="E367" s="300"/>
      <c r="F367" s="301"/>
      <c r="G367" s="373">
        <f>G350</f>
        <v>0</v>
      </c>
    </row>
    <row r="368" spans="1:10">
      <c r="E368" s="300"/>
      <c r="F368" s="301"/>
    </row>
    <row r="369" spans="1:10">
      <c r="A369" s="273"/>
      <c r="E369" s="300"/>
      <c r="F369" s="301"/>
    </row>
    <row r="370" spans="1:10" ht="13.5" thickBot="1">
      <c r="A370" s="363"/>
      <c r="B370" s="364" t="s">
        <v>112</v>
      </c>
      <c r="C370" s="333"/>
      <c r="D370" s="333"/>
      <c r="E370" s="365"/>
      <c r="F370" s="366"/>
      <c r="G370" s="377">
        <f>SUM(G355:G369)</f>
        <v>0</v>
      </c>
      <c r="H370" s="336"/>
      <c r="I370" s="336"/>
      <c r="J370" s="383">
        <f>SUM(J355:J369)</f>
        <v>0</v>
      </c>
    </row>
    <row r="371" spans="1:10" ht="13.5" thickTop="1">
      <c r="B371" s="129"/>
    </row>
    <row r="372" spans="1:10">
      <c r="B372" s="216"/>
    </row>
    <row r="373" spans="1:10">
      <c r="B373" s="216"/>
    </row>
    <row r="374" spans="1:10">
      <c r="B374" s="216"/>
    </row>
  </sheetData>
  <mergeCells count="1">
    <mergeCell ref="B7:B8"/>
  </mergeCells>
  <printOptions gridLines="1"/>
  <pageMargins left="0.38" right="0" top="1.22" bottom="0.53" header="0.63" footer="0.28000000000000003"/>
  <pageSetup paperSize="9" scale="69" firstPageNumber="0" orientation="portrait" horizontalDpi="300" verticalDpi="300" r:id="rId1"/>
  <headerFooter alignWithMargins="0">
    <oddHeader>&amp;C&amp;"Times New Roman,Regular"&amp;9PROPOSED HEALTH ASSESSMENT CENTRE AT IKEJA, LAGOS:- 
AIR CONDITIONING  SERVICES BOQ</oddHeader>
    <oddFooter xml:space="preserve">&amp;C&amp;"Times New Roman,Regular"&amp;Pof&amp;N&amp;R  </oddFooter>
  </headerFooter>
  <rowBreaks count="9" manualBreakCount="9">
    <brk id="26" max="16383" man="1"/>
    <brk id="86" max="16383" man="1"/>
    <brk id="123" max="16383" man="1"/>
    <brk id="155" max="16383" man="1"/>
    <brk id="207" max="16383" man="1"/>
    <brk id="256" max="16383" man="1"/>
    <brk id="300" max="16383" man="1"/>
    <brk id="330" max="16383" man="1"/>
    <brk id="3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918"/>
  <sheetViews>
    <sheetView view="pageBreakPreview" topLeftCell="A883" zoomScale="80" zoomScaleSheetLayoutView="80" workbookViewId="0">
      <selection activeCell="F28" sqref="F28"/>
    </sheetView>
  </sheetViews>
  <sheetFormatPr defaultColWidth="9" defaultRowHeight="12.75"/>
  <cols>
    <col min="1" max="1" width="6.85546875" style="70" customWidth="1"/>
    <col min="2" max="2" width="59.5703125" style="71" customWidth="1"/>
    <col min="3" max="3" width="6.5703125" style="71" customWidth="1"/>
    <col min="4" max="4" width="6.42578125" style="70" customWidth="1"/>
    <col min="5" max="5" width="13.85546875" style="411" customWidth="1"/>
    <col min="6" max="6" width="15" style="384" customWidth="1"/>
    <col min="7" max="7" width="10.5703125" style="450" customWidth="1"/>
    <col min="8" max="8" width="12.85546875" style="427" bestFit="1" customWidth="1"/>
    <col min="9" max="9" width="12" style="71" customWidth="1"/>
    <col min="10" max="10" width="9" style="71"/>
    <col min="11" max="11" width="12" style="71" customWidth="1"/>
    <col min="12" max="254" width="9" style="71"/>
    <col min="255" max="255" width="6.85546875" style="71" customWidth="1"/>
    <col min="256" max="256" width="51" style="71" customWidth="1"/>
    <col min="257" max="257" width="6.5703125" style="71" customWidth="1"/>
    <col min="258" max="258" width="6.42578125" style="71" customWidth="1"/>
    <col min="259" max="259" width="9.85546875" style="71" bestFit="1" customWidth="1"/>
    <col min="260" max="260" width="8.85546875" style="71" bestFit="1" customWidth="1"/>
    <col min="261" max="261" width="10.85546875" style="71" bestFit="1" customWidth="1"/>
    <col min="262" max="262" width="9.42578125" style="71" bestFit="1" customWidth="1"/>
    <col min="263" max="263" width="8.42578125" style="71" bestFit="1" customWidth="1"/>
    <col min="264" max="264" width="9.85546875" style="71" bestFit="1" customWidth="1"/>
    <col min="265" max="265" width="12" style="71" customWidth="1"/>
    <col min="266" max="266" width="9" style="71"/>
    <col min="267" max="267" width="12" style="71" customWidth="1"/>
    <col min="268" max="510" width="9" style="71"/>
    <col min="511" max="511" width="6.85546875" style="71" customWidth="1"/>
    <col min="512" max="512" width="51" style="71" customWidth="1"/>
    <col min="513" max="513" width="6.5703125" style="71" customWidth="1"/>
    <col min="514" max="514" width="6.42578125" style="71" customWidth="1"/>
    <col min="515" max="515" width="9.85546875" style="71" bestFit="1" customWidth="1"/>
    <col min="516" max="516" width="8.85546875" style="71" bestFit="1" customWidth="1"/>
    <col min="517" max="517" width="10.85546875" style="71" bestFit="1" customWidth="1"/>
    <col min="518" max="518" width="9.42578125" style="71" bestFit="1" customWidth="1"/>
    <col min="519" max="519" width="8.42578125" style="71" bestFit="1" customWidth="1"/>
    <col min="520" max="520" width="9.85546875" style="71" bestFit="1" customWidth="1"/>
    <col min="521" max="521" width="12" style="71" customWidth="1"/>
    <col min="522" max="522" width="9" style="71"/>
    <col min="523" max="523" width="12" style="71" customWidth="1"/>
    <col min="524" max="766" width="9" style="71"/>
    <col min="767" max="767" width="6.85546875" style="71" customWidth="1"/>
    <col min="768" max="768" width="51" style="71" customWidth="1"/>
    <col min="769" max="769" width="6.5703125" style="71" customWidth="1"/>
    <col min="770" max="770" width="6.42578125" style="71" customWidth="1"/>
    <col min="771" max="771" width="9.85546875" style="71" bestFit="1" customWidth="1"/>
    <col min="772" max="772" width="8.85546875" style="71" bestFit="1" customWidth="1"/>
    <col min="773" max="773" width="10.85546875" style="71" bestFit="1" customWidth="1"/>
    <col min="774" max="774" width="9.42578125" style="71" bestFit="1" customWidth="1"/>
    <col min="775" max="775" width="8.42578125" style="71" bestFit="1" customWidth="1"/>
    <col min="776" max="776" width="9.85546875" style="71" bestFit="1" customWidth="1"/>
    <col min="777" max="777" width="12" style="71" customWidth="1"/>
    <col min="778" max="778" width="9" style="71"/>
    <col min="779" max="779" width="12" style="71" customWidth="1"/>
    <col min="780" max="1022" width="9" style="71"/>
    <col min="1023" max="1023" width="6.85546875" style="71" customWidth="1"/>
    <col min="1024" max="1024" width="51" style="71" customWidth="1"/>
    <col min="1025" max="1025" width="6.5703125" style="71" customWidth="1"/>
    <col min="1026" max="1026" width="6.42578125" style="71" customWidth="1"/>
    <col min="1027" max="1027" width="9.85546875" style="71" bestFit="1" customWidth="1"/>
    <col min="1028" max="1028" width="8.85546875" style="71" bestFit="1" customWidth="1"/>
    <col min="1029" max="1029" width="10.85546875" style="71" bestFit="1" customWidth="1"/>
    <col min="1030" max="1030" width="9.42578125" style="71" bestFit="1" customWidth="1"/>
    <col min="1031" max="1031" width="8.42578125" style="71" bestFit="1" customWidth="1"/>
    <col min="1032" max="1032" width="9.85546875" style="71" bestFit="1" customWidth="1"/>
    <col min="1033" max="1033" width="12" style="71" customWidth="1"/>
    <col min="1034" max="1034" width="9" style="71"/>
    <col min="1035" max="1035" width="12" style="71" customWidth="1"/>
    <col min="1036" max="1278" width="9" style="71"/>
    <col min="1279" max="1279" width="6.85546875" style="71" customWidth="1"/>
    <col min="1280" max="1280" width="51" style="71" customWidth="1"/>
    <col min="1281" max="1281" width="6.5703125" style="71" customWidth="1"/>
    <col min="1282" max="1282" width="6.42578125" style="71" customWidth="1"/>
    <col min="1283" max="1283" width="9.85546875" style="71" bestFit="1" customWidth="1"/>
    <col min="1284" max="1284" width="8.85546875" style="71" bestFit="1" customWidth="1"/>
    <col min="1285" max="1285" width="10.85546875" style="71" bestFit="1" customWidth="1"/>
    <col min="1286" max="1286" width="9.42578125" style="71" bestFit="1" customWidth="1"/>
    <col min="1287" max="1287" width="8.42578125" style="71" bestFit="1" customWidth="1"/>
    <col min="1288" max="1288" width="9.85546875" style="71" bestFit="1" customWidth="1"/>
    <col min="1289" max="1289" width="12" style="71" customWidth="1"/>
    <col min="1290" max="1290" width="9" style="71"/>
    <col min="1291" max="1291" width="12" style="71" customWidth="1"/>
    <col min="1292" max="1534" width="9" style="71"/>
    <col min="1535" max="1535" width="6.85546875" style="71" customWidth="1"/>
    <col min="1536" max="1536" width="51" style="71" customWidth="1"/>
    <col min="1537" max="1537" width="6.5703125" style="71" customWidth="1"/>
    <col min="1538" max="1538" width="6.42578125" style="71" customWidth="1"/>
    <col min="1539" max="1539" width="9.85546875" style="71" bestFit="1" customWidth="1"/>
    <col min="1540" max="1540" width="8.85546875" style="71" bestFit="1" customWidth="1"/>
    <col min="1541" max="1541" width="10.85546875" style="71" bestFit="1" customWidth="1"/>
    <col min="1542" max="1542" width="9.42578125" style="71" bestFit="1" customWidth="1"/>
    <col min="1543" max="1543" width="8.42578125" style="71" bestFit="1" customWidth="1"/>
    <col min="1544" max="1544" width="9.85546875" style="71" bestFit="1" customWidth="1"/>
    <col min="1545" max="1545" width="12" style="71" customWidth="1"/>
    <col min="1546" max="1546" width="9" style="71"/>
    <col min="1547" max="1547" width="12" style="71" customWidth="1"/>
    <col min="1548" max="1790" width="9" style="71"/>
    <col min="1791" max="1791" width="6.85546875" style="71" customWidth="1"/>
    <col min="1792" max="1792" width="51" style="71" customWidth="1"/>
    <col min="1793" max="1793" width="6.5703125" style="71" customWidth="1"/>
    <col min="1794" max="1794" width="6.42578125" style="71" customWidth="1"/>
    <col min="1795" max="1795" width="9.85546875" style="71" bestFit="1" customWidth="1"/>
    <col min="1796" max="1796" width="8.85546875" style="71" bestFit="1" customWidth="1"/>
    <col min="1797" max="1797" width="10.85546875" style="71" bestFit="1" customWidth="1"/>
    <col min="1798" max="1798" width="9.42578125" style="71" bestFit="1" customWidth="1"/>
    <col min="1799" max="1799" width="8.42578125" style="71" bestFit="1" customWidth="1"/>
    <col min="1800" max="1800" width="9.85546875" style="71" bestFit="1" customWidth="1"/>
    <col min="1801" max="1801" width="12" style="71" customWidth="1"/>
    <col min="1802" max="1802" width="9" style="71"/>
    <col min="1803" max="1803" width="12" style="71" customWidth="1"/>
    <col min="1804" max="2046" width="9" style="71"/>
    <col min="2047" max="2047" width="6.85546875" style="71" customWidth="1"/>
    <col min="2048" max="2048" width="51" style="71" customWidth="1"/>
    <col min="2049" max="2049" width="6.5703125" style="71" customWidth="1"/>
    <col min="2050" max="2050" width="6.42578125" style="71" customWidth="1"/>
    <col min="2051" max="2051" width="9.85546875" style="71" bestFit="1" customWidth="1"/>
    <col min="2052" max="2052" width="8.85546875" style="71" bestFit="1" customWidth="1"/>
    <col min="2053" max="2053" width="10.85546875" style="71" bestFit="1" customWidth="1"/>
    <col min="2054" max="2054" width="9.42578125" style="71" bestFit="1" customWidth="1"/>
    <col min="2055" max="2055" width="8.42578125" style="71" bestFit="1" customWidth="1"/>
    <col min="2056" max="2056" width="9.85546875" style="71" bestFit="1" customWidth="1"/>
    <col min="2057" max="2057" width="12" style="71" customWidth="1"/>
    <col min="2058" max="2058" width="9" style="71"/>
    <col min="2059" max="2059" width="12" style="71" customWidth="1"/>
    <col min="2060" max="2302" width="9" style="71"/>
    <col min="2303" max="2303" width="6.85546875" style="71" customWidth="1"/>
    <col min="2304" max="2304" width="51" style="71" customWidth="1"/>
    <col min="2305" max="2305" width="6.5703125" style="71" customWidth="1"/>
    <col min="2306" max="2306" width="6.42578125" style="71" customWidth="1"/>
    <col min="2307" max="2307" width="9.85546875" style="71" bestFit="1" customWidth="1"/>
    <col min="2308" max="2308" width="8.85546875" style="71" bestFit="1" customWidth="1"/>
    <col min="2309" max="2309" width="10.85546875" style="71" bestFit="1" customWidth="1"/>
    <col min="2310" max="2310" width="9.42578125" style="71" bestFit="1" customWidth="1"/>
    <col min="2311" max="2311" width="8.42578125" style="71" bestFit="1" customWidth="1"/>
    <col min="2312" max="2312" width="9.85546875" style="71" bestFit="1" customWidth="1"/>
    <col min="2313" max="2313" width="12" style="71" customWidth="1"/>
    <col min="2314" max="2314" width="9" style="71"/>
    <col min="2315" max="2315" width="12" style="71" customWidth="1"/>
    <col min="2316" max="2558" width="9" style="71"/>
    <col min="2559" max="2559" width="6.85546875" style="71" customWidth="1"/>
    <col min="2560" max="2560" width="51" style="71" customWidth="1"/>
    <col min="2561" max="2561" width="6.5703125" style="71" customWidth="1"/>
    <col min="2562" max="2562" width="6.42578125" style="71" customWidth="1"/>
    <col min="2563" max="2563" width="9.85546875" style="71" bestFit="1" customWidth="1"/>
    <col min="2564" max="2564" width="8.85546875" style="71" bestFit="1" customWidth="1"/>
    <col min="2565" max="2565" width="10.85546875" style="71" bestFit="1" customWidth="1"/>
    <col min="2566" max="2566" width="9.42578125" style="71" bestFit="1" customWidth="1"/>
    <col min="2567" max="2567" width="8.42578125" style="71" bestFit="1" customWidth="1"/>
    <col min="2568" max="2568" width="9.85546875" style="71" bestFit="1" customWidth="1"/>
    <col min="2569" max="2569" width="12" style="71" customWidth="1"/>
    <col min="2570" max="2570" width="9" style="71"/>
    <col min="2571" max="2571" width="12" style="71" customWidth="1"/>
    <col min="2572" max="2814" width="9" style="71"/>
    <col min="2815" max="2815" width="6.85546875" style="71" customWidth="1"/>
    <col min="2816" max="2816" width="51" style="71" customWidth="1"/>
    <col min="2817" max="2817" width="6.5703125" style="71" customWidth="1"/>
    <col min="2818" max="2818" width="6.42578125" style="71" customWidth="1"/>
    <col min="2819" max="2819" width="9.85546875" style="71" bestFit="1" customWidth="1"/>
    <col min="2820" max="2820" width="8.85546875" style="71" bestFit="1" customWidth="1"/>
    <col min="2821" max="2821" width="10.85546875" style="71" bestFit="1" customWidth="1"/>
    <col min="2822" max="2822" width="9.42578125" style="71" bestFit="1" customWidth="1"/>
    <col min="2823" max="2823" width="8.42578125" style="71" bestFit="1" customWidth="1"/>
    <col min="2824" max="2824" width="9.85546875" style="71" bestFit="1" customWidth="1"/>
    <col min="2825" max="2825" width="12" style="71" customWidth="1"/>
    <col min="2826" max="2826" width="9" style="71"/>
    <col min="2827" max="2827" width="12" style="71" customWidth="1"/>
    <col min="2828" max="3070" width="9" style="71"/>
    <col min="3071" max="3071" width="6.85546875" style="71" customWidth="1"/>
    <col min="3072" max="3072" width="51" style="71" customWidth="1"/>
    <col min="3073" max="3073" width="6.5703125" style="71" customWidth="1"/>
    <col min="3074" max="3074" width="6.42578125" style="71" customWidth="1"/>
    <col min="3075" max="3075" width="9.85546875" style="71" bestFit="1" customWidth="1"/>
    <col min="3076" max="3076" width="8.85546875" style="71" bestFit="1" customWidth="1"/>
    <col min="3077" max="3077" width="10.85546875" style="71" bestFit="1" customWidth="1"/>
    <col min="3078" max="3078" width="9.42578125" style="71" bestFit="1" customWidth="1"/>
    <col min="3079" max="3079" width="8.42578125" style="71" bestFit="1" customWidth="1"/>
    <col min="3080" max="3080" width="9.85546875" style="71" bestFit="1" customWidth="1"/>
    <col min="3081" max="3081" width="12" style="71" customWidth="1"/>
    <col min="3082" max="3082" width="9" style="71"/>
    <col min="3083" max="3083" width="12" style="71" customWidth="1"/>
    <col min="3084" max="3326" width="9" style="71"/>
    <col min="3327" max="3327" width="6.85546875" style="71" customWidth="1"/>
    <col min="3328" max="3328" width="51" style="71" customWidth="1"/>
    <col min="3329" max="3329" width="6.5703125" style="71" customWidth="1"/>
    <col min="3330" max="3330" width="6.42578125" style="71" customWidth="1"/>
    <col min="3331" max="3331" width="9.85546875" style="71" bestFit="1" customWidth="1"/>
    <col min="3332" max="3332" width="8.85546875" style="71" bestFit="1" customWidth="1"/>
    <col min="3333" max="3333" width="10.85546875" style="71" bestFit="1" customWidth="1"/>
    <col min="3334" max="3334" width="9.42578125" style="71" bestFit="1" customWidth="1"/>
    <col min="3335" max="3335" width="8.42578125" style="71" bestFit="1" customWidth="1"/>
    <col min="3336" max="3336" width="9.85546875" style="71" bestFit="1" customWidth="1"/>
    <col min="3337" max="3337" width="12" style="71" customWidth="1"/>
    <col min="3338" max="3338" width="9" style="71"/>
    <col min="3339" max="3339" width="12" style="71" customWidth="1"/>
    <col min="3340" max="3582" width="9" style="71"/>
    <col min="3583" max="3583" width="6.85546875" style="71" customWidth="1"/>
    <col min="3584" max="3584" width="51" style="71" customWidth="1"/>
    <col min="3585" max="3585" width="6.5703125" style="71" customWidth="1"/>
    <col min="3586" max="3586" width="6.42578125" style="71" customWidth="1"/>
    <col min="3587" max="3587" width="9.85546875" style="71" bestFit="1" customWidth="1"/>
    <col min="3588" max="3588" width="8.85546875" style="71" bestFit="1" customWidth="1"/>
    <col min="3589" max="3589" width="10.85546875" style="71" bestFit="1" customWidth="1"/>
    <col min="3590" max="3590" width="9.42578125" style="71" bestFit="1" customWidth="1"/>
    <col min="3591" max="3591" width="8.42578125" style="71" bestFit="1" customWidth="1"/>
    <col min="3592" max="3592" width="9.85546875" style="71" bestFit="1" customWidth="1"/>
    <col min="3593" max="3593" width="12" style="71" customWidth="1"/>
    <col min="3594" max="3594" width="9" style="71"/>
    <col min="3595" max="3595" width="12" style="71" customWidth="1"/>
    <col min="3596" max="3838" width="9" style="71"/>
    <col min="3839" max="3839" width="6.85546875" style="71" customWidth="1"/>
    <col min="3840" max="3840" width="51" style="71" customWidth="1"/>
    <col min="3841" max="3841" width="6.5703125" style="71" customWidth="1"/>
    <col min="3842" max="3842" width="6.42578125" style="71" customWidth="1"/>
    <col min="3843" max="3843" width="9.85546875" style="71" bestFit="1" customWidth="1"/>
    <col min="3844" max="3844" width="8.85546875" style="71" bestFit="1" customWidth="1"/>
    <col min="3845" max="3845" width="10.85546875" style="71" bestFit="1" customWidth="1"/>
    <col min="3846" max="3846" width="9.42578125" style="71" bestFit="1" customWidth="1"/>
    <col min="3847" max="3847" width="8.42578125" style="71" bestFit="1" customWidth="1"/>
    <col min="3848" max="3848" width="9.85546875" style="71" bestFit="1" customWidth="1"/>
    <col min="3849" max="3849" width="12" style="71" customWidth="1"/>
    <col min="3850" max="3850" width="9" style="71"/>
    <col min="3851" max="3851" width="12" style="71" customWidth="1"/>
    <col min="3852" max="4094" width="9" style="71"/>
    <col min="4095" max="4095" width="6.85546875" style="71" customWidth="1"/>
    <col min="4096" max="4096" width="51" style="71" customWidth="1"/>
    <col min="4097" max="4097" width="6.5703125" style="71" customWidth="1"/>
    <col min="4098" max="4098" width="6.42578125" style="71" customWidth="1"/>
    <col min="4099" max="4099" width="9.85546875" style="71" bestFit="1" customWidth="1"/>
    <col min="4100" max="4100" width="8.85546875" style="71" bestFit="1" customWidth="1"/>
    <col min="4101" max="4101" width="10.85546875" style="71" bestFit="1" customWidth="1"/>
    <col min="4102" max="4102" width="9.42578125" style="71" bestFit="1" customWidth="1"/>
    <col min="4103" max="4103" width="8.42578125" style="71" bestFit="1" customWidth="1"/>
    <col min="4104" max="4104" width="9.85546875" style="71" bestFit="1" customWidth="1"/>
    <col min="4105" max="4105" width="12" style="71" customWidth="1"/>
    <col min="4106" max="4106" width="9" style="71"/>
    <col min="4107" max="4107" width="12" style="71" customWidth="1"/>
    <col min="4108" max="4350" width="9" style="71"/>
    <col min="4351" max="4351" width="6.85546875" style="71" customWidth="1"/>
    <col min="4352" max="4352" width="51" style="71" customWidth="1"/>
    <col min="4353" max="4353" width="6.5703125" style="71" customWidth="1"/>
    <col min="4354" max="4354" width="6.42578125" style="71" customWidth="1"/>
    <col min="4355" max="4355" width="9.85546875" style="71" bestFit="1" customWidth="1"/>
    <col min="4356" max="4356" width="8.85546875" style="71" bestFit="1" customWidth="1"/>
    <col min="4357" max="4357" width="10.85546875" style="71" bestFit="1" customWidth="1"/>
    <col min="4358" max="4358" width="9.42578125" style="71" bestFit="1" customWidth="1"/>
    <col min="4359" max="4359" width="8.42578125" style="71" bestFit="1" customWidth="1"/>
    <col min="4360" max="4360" width="9.85546875" style="71" bestFit="1" customWidth="1"/>
    <col min="4361" max="4361" width="12" style="71" customWidth="1"/>
    <col min="4362" max="4362" width="9" style="71"/>
    <col min="4363" max="4363" width="12" style="71" customWidth="1"/>
    <col min="4364" max="4606" width="9" style="71"/>
    <col min="4607" max="4607" width="6.85546875" style="71" customWidth="1"/>
    <col min="4608" max="4608" width="51" style="71" customWidth="1"/>
    <col min="4609" max="4609" width="6.5703125" style="71" customWidth="1"/>
    <col min="4610" max="4610" width="6.42578125" style="71" customWidth="1"/>
    <col min="4611" max="4611" width="9.85546875" style="71" bestFit="1" customWidth="1"/>
    <col min="4612" max="4612" width="8.85546875" style="71" bestFit="1" customWidth="1"/>
    <col min="4613" max="4613" width="10.85546875" style="71" bestFit="1" customWidth="1"/>
    <col min="4614" max="4614" width="9.42578125" style="71" bestFit="1" customWidth="1"/>
    <col min="4615" max="4615" width="8.42578125" style="71" bestFit="1" customWidth="1"/>
    <col min="4616" max="4616" width="9.85546875" style="71" bestFit="1" customWidth="1"/>
    <col min="4617" max="4617" width="12" style="71" customWidth="1"/>
    <col min="4618" max="4618" width="9" style="71"/>
    <col min="4619" max="4619" width="12" style="71" customWidth="1"/>
    <col min="4620" max="4862" width="9" style="71"/>
    <col min="4863" max="4863" width="6.85546875" style="71" customWidth="1"/>
    <col min="4864" max="4864" width="51" style="71" customWidth="1"/>
    <col min="4865" max="4865" width="6.5703125" style="71" customWidth="1"/>
    <col min="4866" max="4866" width="6.42578125" style="71" customWidth="1"/>
    <col min="4867" max="4867" width="9.85546875" style="71" bestFit="1" customWidth="1"/>
    <col min="4868" max="4868" width="8.85546875" style="71" bestFit="1" customWidth="1"/>
    <col min="4869" max="4869" width="10.85546875" style="71" bestFit="1" customWidth="1"/>
    <col min="4870" max="4870" width="9.42578125" style="71" bestFit="1" customWidth="1"/>
    <col min="4871" max="4871" width="8.42578125" style="71" bestFit="1" customWidth="1"/>
    <col min="4872" max="4872" width="9.85546875" style="71" bestFit="1" customWidth="1"/>
    <col min="4873" max="4873" width="12" style="71" customWidth="1"/>
    <col min="4874" max="4874" width="9" style="71"/>
    <col min="4875" max="4875" width="12" style="71" customWidth="1"/>
    <col min="4876" max="5118" width="9" style="71"/>
    <col min="5119" max="5119" width="6.85546875" style="71" customWidth="1"/>
    <col min="5120" max="5120" width="51" style="71" customWidth="1"/>
    <col min="5121" max="5121" width="6.5703125" style="71" customWidth="1"/>
    <col min="5122" max="5122" width="6.42578125" style="71" customWidth="1"/>
    <col min="5123" max="5123" width="9.85546875" style="71" bestFit="1" customWidth="1"/>
    <col min="5124" max="5124" width="8.85546875" style="71" bestFit="1" customWidth="1"/>
    <col min="5125" max="5125" width="10.85546875" style="71" bestFit="1" customWidth="1"/>
    <col min="5126" max="5126" width="9.42578125" style="71" bestFit="1" customWidth="1"/>
    <col min="5127" max="5127" width="8.42578125" style="71" bestFit="1" customWidth="1"/>
    <col min="5128" max="5128" width="9.85546875" style="71" bestFit="1" customWidth="1"/>
    <col min="5129" max="5129" width="12" style="71" customWidth="1"/>
    <col min="5130" max="5130" width="9" style="71"/>
    <col min="5131" max="5131" width="12" style="71" customWidth="1"/>
    <col min="5132" max="5374" width="9" style="71"/>
    <col min="5375" max="5375" width="6.85546875" style="71" customWidth="1"/>
    <col min="5376" max="5376" width="51" style="71" customWidth="1"/>
    <col min="5377" max="5377" width="6.5703125" style="71" customWidth="1"/>
    <col min="5378" max="5378" width="6.42578125" style="71" customWidth="1"/>
    <col min="5379" max="5379" width="9.85546875" style="71" bestFit="1" customWidth="1"/>
    <col min="5380" max="5380" width="8.85546875" style="71" bestFit="1" customWidth="1"/>
    <col min="5381" max="5381" width="10.85546875" style="71" bestFit="1" customWidth="1"/>
    <col min="5382" max="5382" width="9.42578125" style="71" bestFit="1" customWidth="1"/>
    <col min="5383" max="5383" width="8.42578125" style="71" bestFit="1" customWidth="1"/>
    <col min="5384" max="5384" width="9.85546875" style="71" bestFit="1" customWidth="1"/>
    <col min="5385" max="5385" width="12" style="71" customWidth="1"/>
    <col min="5386" max="5386" width="9" style="71"/>
    <col min="5387" max="5387" width="12" style="71" customWidth="1"/>
    <col min="5388" max="5630" width="9" style="71"/>
    <col min="5631" max="5631" width="6.85546875" style="71" customWidth="1"/>
    <col min="5632" max="5632" width="51" style="71" customWidth="1"/>
    <col min="5633" max="5633" width="6.5703125" style="71" customWidth="1"/>
    <col min="5634" max="5634" width="6.42578125" style="71" customWidth="1"/>
    <col min="5635" max="5635" width="9.85546875" style="71" bestFit="1" customWidth="1"/>
    <col min="5636" max="5636" width="8.85546875" style="71" bestFit="1" customWidth="1"/>
    <col min="5637" max="5637" width="10.85546875" style="71" bestFit="1" customWidth="1"/>
    <col min="5638" max="5638" width="9.42578125" style="71" bestFit="1" customWidth="1"/>
    <col min="5639" max="5639" width="8.42578125" style="71" bestFit="1" customWidth="1"/>
    <col min="5640" max="5640" width="9.85546875" style="71" bestFit="1" customWidth="1"/>
    <col min="5641" max="5641" width="12" style="71" customWidth="1"/>
    <col min="5642" max="5642" width="9" style="71"/>
    <col min="5643" max="5643" width="12" style="71" customWidth="1"/>
    <col min="5644" max="5886" width="9" style="71"/>
    <col min="5887" max="5887" width="6.85546875" style="71" customWidth="1"/>
    <col min="5888" max="5888" width="51" style="71" customWidth="1"/>
    <col min="5889" max="5889" width="6.5703125" style="71" customWidth="1"/>
    <col min="5890" max="5890" width="6.42578125" style="71" customWidth="1"/>
    <col min="5891" max="5891" width="9.85546875" style="71" bestFit="1" customWidth="1"/>
    <col min="5892" max="5892" width="8.85546875" style="71" bestFit="1" customWidth="1"/>
    <col min="5893" max="5893" width="10.85546875" style="71" bestFit="1" customWidth="1"/>
    <col min="5894" max="5894" width="9.42578125" style="71" bestFit="1" customWidth="1"/>
    <col min="5895" max="5895" width="8.42578125" style="71" bestFit="1" customWidth="1"/>
    <col min="5896" max="5896" width="9.85546875" style="71" bestFit="1" customWidth="1"/>
    <col min="5897" max="5897" width="12" style="71" customWidth="1"/>
    <col min="5898" max="5898" width="9" style="71"/>
    <col min="5899" max="5899" width="12" style="71" customWidth="1"/>
    <col min="5900" max="6142" width="9" style="71"/>
    <col min="6143" max="6143" width="6.85546875" style="71" customWidth="1"/>
    <col min="6144" max="6144" width="51" style="71" customWidth="1"/>
    <col min="6145" max="6145" width="6.5703125" style="71" customWidth="1"/>
    <col min="6146" max="6146" width="6.42578125" style="71" customWidth="1"/>
    <col min="6147" max="6147" width="9.85546875" style="71" bestFit="1" customWidth="1"/>
    <col min="6148" max="6148" width="8.85546875" style="71" bestFit="1" customWidth="1"/>
    <col min="6149" max="6149" width="10.85546875" style="71" bestFit="1" customWidth="1"/>
    <col min="6150" max="6150" width="9.42578125" style="71" bestFit="1" customWidth="1"/>
    <col min="6151" max="6151" width="8.42578125" style="71" bestFit="1" customWidth="1"/>
    <col min="6152" max="6152" width="9.85546875" style="71" bestFit="1" customWidth="1"/>
    <col min="6153" max="6153" width="12" style="71" customWidth="1"/>
    <col min="6154" max="6154" width="9" style="71"/>
    <col min="6155" max="6155" width="12" style="71" customWidth="1"/>
    <col min="6156" max="6398" width="9" style="71"/>
    <col min="6399" max="6399" width="6.85546875" style="71" customWidth="1"/>
    <col min="6400" max="6400" width="51" style="71" customWidth="1"/>
    <col min="6401" max="6401" width="6.5703125" style="71" customWidth="1"/>
    <col min="6402" max="6402" width="6.42578125" style="71" customWidth="1"/>
    <col min="6403" max="6403" width="9.85546875" style="71" bestFit="1" customWidth="1"/>
    <col min="6404" max="6404" width="8.85546875" style="71" bestFit="1" customWidth="1"/>
    <col min="6405" max="6405" width="10.85546875" style="71" bestFit="1" customWidth="1"/>
    <col min="6406" max="6406" width="9.42578125" style="71" bestFit="1" customWidth="1"/>
    <col min="6407" max="6407" width="8.42578125" style="71" bestFit="1" customWidth="1"/>
    <col min="6408" max="6408" width="9.85546875" style="71" bestFit="1" customWidth="1"/>
    <col min="6409" max="6409" width="12" style="71" customWidth="1"/>
    <col min="6410" max="6410" width="9" style="71"/>
    <col min="6411" max="6411" width="12" style="71" customWidth="1"/>
    <col min="6412" max="6654" width="9" style="71"/>
    <col min="6655" max="6655" width="6.85546875" style="71" customWidth="1"/>
    <col min="6656" max="6656" width="51" style="71" customWidth="1"/>
    <col min="6657" max="6657" width="6.5703125" style="71" customWidth="1"/>
    <col min="6658" max="6658" width="6.42578125" style="71" customWidth="1"/>
    <col min="6659" max="6659" width="9.85546875" style="71" bestFit="1" customWidth="1"/>
    <col min="6660" max="6660" width="8.85546875" style="71" bestFit="1" customWidth="1"/>
    <col min="6661" max="6661" width="10.85546875" style="71" bestFit="1" customWidth="1"/>
    <col min="6662" max="6662" width="9.42578125" style="71" bestFit="1" customWidth="1"/>
    <col min="6663" max="6663" width="8.42578125" style="71" bestFit="1" customWidth="1"/>
    <col min="6664" max="6664" width="9.85546875" style="71" bestFit="1" customWidth="1"/>
    <col min="6665" max="6665" width="12" style="71" customWidth="1"/>
    <col min="6666" max="6666" width="9" style="71"/>
    <col min="6667" max="6667" width="12" style="71" customWidth="1"/>
    <col min="6668" max="6910" width="9" style="71"/>
    <col min="6911" max="6911" width="6.85546875" style="71" customWidth="1"/>
    <col min="6912" max="6912" width="51" style="71" customWidth="1"/>
    <col min="6913" max="6913" width="6.5703125" style="71" customWidth="1"/>
    <col min="6914" max="6914" width="6.42578125" style="71" customWidth="1"/>
    <col min="6915" max="6915" width="9.85546875" style="71" bestFit="1" customWidth="1"/>
    <col min="6916" max="6916" width="8.85546875" style="71" bestFit="1" customWidth="1"/>
    <col min="6917" max="6917" width="10.85546875" style="71" bestFit="1" customWidth="1"/>
    <col min="6918" max="6918" width="9.42578125" style="71" bestFit="1" customWidth="1"/>
    <col min="6919" max="6919" width="8.42578125" style="71" bestFit="1" customWidth="1"/>
    <col min="6920" max="6920" width="9.85546875" style="71" bestFit="1" customWidth="1"/>
    <col min="6921" max="6921" width="12" style="71" customWidth="1"/>
    <col min="6922" max="6922" width="9" style="71"/>
    <col min="6923" max="6923" width="12" style="71" customWidth="1"/>
    <col min="6924" max="7166" width="9" style="71"/>
    <col min="7167" max="7167" width="6.85546875" style="71" customWidth="1"/>
    <col min="7168" max="7168" width="51" style="71" customWidth="1"/>
    <col min="7169" max="7169" width="6.5703125" style="71" customWidth="1"/>
    <col min="7170" max="7170" width="6.42578125" style="71" customWidth="1"/>
    <col min="7171" max="7171" width="9.85546875" style="71" bestFit="1" customWidth="1"/>
    <col min="7172" max="7172" width="8.85546875" style="71" bestFit="1" customWidth="1"/>
    <col min="7173" max="7173" width="10.85546875" style="71" bestFit="1" customWidth="1"/>
    <col min="7174" max="7174" width="9.42578125" style="71" bestFit="1" customWidth="1"/>
    <col min="7175" max="7175" width="8.42578125" style="71" bestFit="1" customWidth="1"/>
    <col min="7176" max="7176" width="9.85546875" style="71" bestFit="1" customWidth="1"/>
    <col min="7177" max="7177" width="12" style="71" customWidth="1"/>
    <col min="7178" max="7178" width="9" style="71"/>
    <col min="7179" max="7179" width="12" style="71" customWidth="1"/>
    <col min="7180" max="7422" width="9" style="71"/>
    <col min="7423" max="7423" width="6.85546875" style="71" customWidth="1"/>
    <col min="7424" max="7424" width="51" style="71" customWidth="1"/>
    <col min="7425" max="7425" width="6.5703125" style="71" customWidth="1"/>
    <col min="7426" max="7426" width="6.42578125" style="71" customWidth="1"/>
    <col min="7427" max="7427" width="9.85546875" style="71" bestFit="1" customWidth="1"/>
    <col min="7428" max="7428" width="8.85546875" style="71" bestFit="1" customWidth="1"/>
    <col min="7429" max="7429" width="10.85546875" style="71" bestFit="1" customWidth="1"/>
    <col min="7430" max="7430" width="9.42578125" style="71" bestFit="1" customWidth="1"/>
    <col min="7431" max="7431" width="8.42578125" style="71" bestFit="1" customWidth="1"/>
    <col min="7432" max="7432" width="9.85546875" style="71" bestFit="1" customWidth="1"/>
    <col min="7433" max="7433" width="12" style="71" customWidth="1"/>
    <col min="7434" max="7434" width="9" style="71"/>
    <col min="7435" max="7435" width="12" style="71" customWidth="1"/>
    <col min="7436" max="7678" width="9" style="71"/>
    <col min="7679" max="7679" width="6.85546875" style="71" customWidth="1"/>
    <col min="7680" max="7680" width="51" style="71" customWidth="1"/>
    <col min="7681" max="7681" width="6.5703125" style="71" customWidth="1"/>
    <col min="7682" max="7682" width="6.42578125" style="71" customWidth="1"/>
    <col min="7683" max="7683" width="9.85546875" style="71" bestFit="1" customWidth="1"/>
    <col min="7684" max="7684" width="8.85546875" style="71" bestFit="1" customWidth="1"/>
    <col min="7685" max="7685" width="10.85546875" style="71" bestFit="1" customWidth="1"/>
    <col min="7686" max="7686" width="9.42578125" style="71" bestFit="1" customWidth="1"/>
    <col min="7687" max="7687" width="8.42578125" style="71" bestFit="1" customWidth="1"/>
    <col min="7688" max="7688" width="9.85546875" style="71" bestFit="1" customWidth="1"/>
    <col min="7689" max="7689" width="12" style="71" customWidth="1"/>
    <col min="7690" max="7690" width="9" style="71"/>
    <col min="7691" max="7691" width="12" style="71" customWidth="1"/>
    <col min="7692" max="7934" width="9" style="71"/>
    <col min="7935" max="7935" width="6.85546875" style="71" customWidth="1"/>
    <col min="7936" max="7936" width="51" style="71" customWidth="1"/>
    <col min="7937" max="7937" width="6.5703125" style="71" customWidth="1"/>
    <col min="7938" max="7938" width="6.42578125" style="71" customWidth="1"/>
    <col min="7939" max="7939" width="9.85546875" style="71" bestFit="1" customWidth="1"/>
    <col min="7940" max="7940" width="8.85546875" style="71" bestFit="1" customWidth="1"/>
    <col min="7941" max="7941" width="10.85546875" style="71" bestFit="1" customWidth="1"/>
    <col min="7942" max="7942" width="9.42578125" style="71" bestFit="1" customWidth="1"/>
    <col min="7943" max="7943" width="8.42578125" style="71" bestFit="1" customWidth="1"/>
    <col min="7944" max="7944" width="9.85546875" style="71" bestFit="1" customWidth="1"/>
    <col min="7945" max="7945" width="12" style="71" customWidth="1"/>
    <col min="7946" max="7946" width="9" style="71"/>
    <col min="7947" max="7947" width="12" style="71" customWidth="1"/>
    <col min="7948" max="8190" width="9" style="71"/>
    <col min="8191" max="8191" width="6.85546875" style="71" customWidth="1"/>
    <col min="8192" max="8192" width="51" style="71" customWidth="1"/>
    <col min="8193" max="8193" width="6.5703125" style="71" customWidth="1"/>
    <col min="8194" max="8194" width="6.42578125" style="71" customWidth="1"/>
    <col min="8195" max="8195" width="9.85546875" style="71" bestFit="1" customWidth="1"/>
    <col min="8196" max="8196" width="8.85546875" style="71" bestFit="1" customWidth="1"/>
    <col min="8197" max="8197" width="10.85546875" style="71" bestFit="1" customWidth="1"/>
    <col min="8198" max="8198" width="9.42578125" style="71" bestFit="1" customWidth="1"/>
    <col min="8199" max="8199" width="8.42578125" style="71" bestFit="1" customWidth="1"/>
    <col min="8200" max="8200" width="9.85546875" style="71" bestFit="1" customWidth="1"/>
    <col min="8201" max="8201" width="12" style="71" customWidth="1"/>
    <col min="8202" max="8202" width="9" style="71"/>
    <col min="8203" max="8203" width="12" style="71" customWidth="1"/>
    <col min="8204" max="8446" width="9" style="71"/>
    <col min="8447" max="8447" width="6.85546875" style="71" customWidth="1"/>
    <col min="8448" max="8448" width="51" style="71" customWidth="1"/>
    <col min="8449" max="8449" width="6.5703125" style="71" customWidth="1"/>
    <col min="8450" max="8450" width="6.42578125" style="71" customWidth="1"/>
    <col min="8451" max="8451" width="9.85546875" style="71" bestFit="1" customWidth="1"/>
    <col min="8452" max="8452" width="8.85546875" style="71" bestFit="1" customWidth="1"/>
    <col min="8453" max="8453" width="10.85546875" style="71" bestFit="1" customWidth="1"/>
    <col min="8454" max="8454" width="9.42578125" style="71" bestFit="1" customWidth="1"/>
    <col min="8455" max="8455" width="8.42578125" style="71" bestFit="1" customWidth="1"/>
    <col min="8456" max="8456" width="9.85546875" style="71" bestFit="1" customWidth="1"/>
    <col min="8457" max="8457" width="12" style="71" customWidth="1"/>
    <col min="8458" max="8458" width="9" style="71"/>
    <col min="8459" max="8459" width="12" style="71" customWidth="1"/>
    <col min="8460" max="8702" width="9" style="71"/>
    <col min="8703" max="8703" width="6.85546875" style="71" customWidth="1"/>
    <col min="8704" max="8704" width="51" style="71" customWidth="1"/>
    <col min="8705" max="8705" width="6.5703125" style="71" customWidth="1"/>
    <col min="8706" max="8706" width="6.42578125" style="71" customWidth="1"/>
    <col min="8707" max="8707" width="9.85546875" style="71" bestFit="1" customWidth="1"/>
    <col min="8708" max="8708" width="8.85546875" style="71" bestFit="1" customWidth="1"/>
    <col min="8709" max="8709" width="10.85546875" style="71" bestFit="1" customWidth="1"/>
    <col min="8710" max="8710" width="9.42578125" style="71" bestFit="1" customWidth="1"/>
    <col min="8711" max="8711" width="8.42578125" style="71" bestFit="1" customWidth="1"/>
    <col min="8712" max="8712" width="9.85546875" style="71" bestFit="1" customWidth="1"/>
    <col min="8713" max="8713" width="12" style="71" customWidth="1"/>
    <col min="8714" max="8714" width="9" style="71"/>
    <col min="8715" max="8715" width="12" style="71" customWidth="1"/>
    <col min="8716" max="8958" width="9" style="71"/>
    <col min="8959" max="8959" width="6.85546875" style="71" customWidth="1"/>
    <col min="8960" max="8960" width="51" style="71" customWidth="1"/>
    <col min="8961" max="8961" width="6.5703125" style="71" customWidth="1"/>
    <col min="8962" max="8962" width="6.42578125" style="71" customWidth="1"/>
    <col min="8963" max="8963" width="9.85546875" style="71" bestFit="1" customWidth="1"/>
    <col min="8964" max="8964" width="8.85546875" style="71" bestFit="1" customWidth="1"/>
    <col min="8965" max="8965" width="10.85546875" style="71" bestFit="1" customWidth="1"/>
    <col min="8966" max="8966" width="9.42578125" style="71" bestFit="1" customWidth="1"/>
    <col min="8967" max="8967" width="8.42578125" style="71" bestFit="1" customWidth="1"/>
    <col min="8968" max="8968" width="9.85546875" style="71" bestFit="1" customWidth="1"/>
    <col min="8969" max="8969" width="12" style="71" customWidth="1"/>
    <col min="8970" max="8970" width="9" style="71"/>
    <col min="8971" max="8971" width="12" style="71" customWidth="1"/>
    <col min="8972" max="9214" width="9" style="71"/>
    <col min="9215" max="9215" width="6.85546875" style="71" customWidth="1"/>
    <col min="9216" max="9216" width="51" style="71" customWidth="1"/>
    <col min="9217" max="9217" width="6.5703125" style="71" customWidth="1"/>
    <col min="9218" max="9218" width="6.42578125" style="71" customWidth="1"/>
    <col min="9219" max="9219" width="9.85546875" style="71" bestFit="1" customWidth="1"/>
    <col min="9220" max="9220" width="8.85546875" style="71" bestFit="1" customWidth="1"/>
    <col min="9221" max="9221" width="10.85546875" style="71" bestFit="1" customWidth="1"/>
    <col min="9222" max="9222" width="9.42578125" style="71" bestFit="1" customWidth="1"/>
    <col min="9223" max="9223" width="8.42578125" style="71" bestFit="1" customWidth="1"/>
    <col min="9224" max="9224" width="9.85546875" style="71" bestFit="1" customWidth="1"/>
    <col min="9225" max="9225" width="12" style="71" customWidth="1"/>
    <col min="9226" max="9226" width="9" style="71"/>
    <col min="9227" max="9227" width="12" style="71" customWidth="1"/>
    <col min="9228" max="9470" width="9" style="71"/>
    <col min="9471" max="9471" width="6.85546875" style="71" customWidth="1"/>
    <col min="9472" max="9472" width="51" style="71" customWidth="1"/>
    <col min="9473" max="9473" width="6.5703125" style="71" customWidth="1"/>
    <col min="9474" max="9474" width="6.42578125" style="71" customWidth="1"/>
    <col min="9475" max="9475" width="9.85546875" style="71" bestFit="1" customWidth="1"/>
    <col min="9476" max="9476" width="8.85546875" style="71" bestFit="1" customWidth="1"/>
    <col min="9477" max="9477" width="10.85546875" style="71" bestFit="1" customWidth="1"/>
    <col min="9478" max="9478" width="9.42578125" style="71" bestFit="1" customWidth="1"/>
    <col min="9479" max="9479" width="8.42578125" style="71" bestFit="1" customWidth="1"/>
    <col min="9480" max="9480" width="9.85546875" style="71" bestFit="1" customWidth="1"/>
    <col min="9481" max="9481" width="12" style="71" customWidth="1"/>
    <col min="9482" max="9482" width="9" style="71"/>
    <col min="9483" max="9483" width="12" style="71" customWidth="1"/>
    <col min="9484" max="9726" width="9" style="71"/>
    <col min="9727" max="9727" width="6.85546875" style="71" customWidth="1"/>
    <col min="9728" max="9728" width="51" style="71" customWidth="1"/>
    <col min="9729" max="9729" width="6.5703125" style="71" customWidth="1"/>
    <col min="9730" max="9730" width="6.42578125" style="71" customWidth="1"/>
    <col min="9731" max="9731" width="9.85546875" style="71" bestFit="1" customWidth="1"/>
    <col min="9732" max="9732" width="8.85546875" style="71" bestFit="1" customWidth="1"/>
    <col min="9733" max="9733" width="10.85546875" style="71" bestFit="1" customWidth="1"/>
    <col min="9734" max="9734" width="9.42578125" style="71" bestFit="1" customWidth="1"/>
    <col min="9735" max="9735" width="8.42578125" style="71" bestFit="1" customWidth="1"/>
    <col min="9736" max="9736" width="9.85546875" style="71" bestFit="1" customWidth="1"/>
    <col min="9737" max="9737" width="12" style="71" customWidth="1"/>
    <col min="9738" max="9738" width="9" style="71"/>
    <col min="9739" max="9739" width="12" style="71" customWidth="1"/>
    <col min="9740" max="9982" width="9" style="71"/>
    <col min="9983" max="9983" width="6.85546875" style="71" customWidth="1"/>
    <col min="9984" max="9984" width="51" style="71" customWidth="1"/>
    <col min="9985" max="9985" width="6.5703125" style="71" customWidth="1"/>
    <col min="9986" max="9986" width="6.42578125" style="71" customWidth="1"/>
    <col min="9987" max="9987" width="9.85546875" style="71" bestFit="1" customWidth="1"/>
    <col min="9988" max="9988" width="8.85546875" style="71" bestFit="1" customWidth="1"/>
    <col min="9989" max="9989" width="10.85546875" style="71" bestFit="1" customWidth="1"/>
    <col min="9990" max="9990" width="9.42578125" style="71" bestFit="1" customWidth="1"/>
    <col min="9991" max="9991" width="8.42578125" style="71" bestFit="1" customWidth="1"/>
    <col min="9992" max="9992" width="9.85546875" style="71" bestFit="1" customWidth="1"/>
    <col min="9993" max="9993" width="12" style="71" customWidth="1"/>
    <col min="9994" max="9994" width="9" style="71"/>
    <col min="9995" max="9995" width="12" style="71" customWidth="1"/>
    <col min="9996" max="10238" width="9" style="71"/>
    <col min="10239" max="10239" width="6.85546875" style="71" customWidth="1"/>
    <col min="10240" max="10240" width="51" style="71" customWidth="1"/>
    <col min="10241" max="10241" width="6.5703125" style="71" customWidth="1"/>
    <col min="10242" max="10242" width="6.42578125" style="71" customWidth="1"/>
    <col min="10243" max="10243" width="9.85546875" style="71" bestFit="1" customWidth="1"/>
    <col min="10244" max="10244" width="8.85546875" style="71" bestFit="1" customWidth="1"/>
    <col min="10245" max="10245" width="10.85546875" style="71" bestFit="1" customWidth="1"/>
    <col min="10246" max="10246" width="9.42578125" style="71" bestFit="1" customWidth="1"/>
    <col min="10247" max="10247" width="8.42578125" style="71" bestFit="1" customWidth="1"/>
    <col min="10248" max="10248" width="9.85546875" style="71" bestFit="1" customWidth="1"/>
    <col min="10249" max="10249" width="12" style="71" customWidth="1"/>
    <col min="10250" max="10250" width="9" style="71"/>
    <col min="10251" max="10251" width="12" style="71" customWidth="1"/>
    <col min="10252" max="10494" width="9" style="71"/>
    <col min="10495" max="10495" width="6.85546875" style="71" customWidth="1"/>
    <col min="10496" max="10496" width="51" style="71" customWidth="1"/>
    <col min="10497" max="10497" width="6.5703125" style="71" customWidth="1"/>
    <col min="10498" max="10498" width="6.42578125" style="71" customWidth="1"/>
    <col min="10499" max="10499" width="9.85546875" style="71" bestFit="1" customWidth="1"/>
    <col min="10500" max="10500" width="8.85546875" style="71" bestFit="1" customWidth="1"/>
    <col min="10501" max="10501" width="10.85546875" style="71" bestFit="1" customWidth="1"/>
    <col min="10502" max="10502" width="9.42578125" style="71" bestFit="1" customWidth="1"/>
    <col min="10503" max="10503" width="8.42578125" style="71" bestFit="1" customWidth="1"/>
    <col min="10504" max="10504" width="9.85546875" style="71" bestFit="1" customWidth="1"/>
    <col min="10505" max="10505" width="12" style="71" customWidth="1"/>
    <col min="10506" max="10506" width="9" style="71"/>
    <col min="10507" max="10507" width="12" style="71" customWidth="1"/>
    <col min="10508" max="10750" width="9" style="71"/>
    <col min="10751" max="10751" width="6.85546875" style="71" customWidth="1"/>
    <col min="10752" max="10752" width="51" style="71" customWidth="1"/>
    <col min="10753" max="10753" width="6.5703125" style="71" customWidth="1"/>
    <col min="10754" max="10754" width="6.42578125" style="71" customWidth="1"/>
    <col min="10755" max="10755" width="9.85546875" style="71" bestFit="1" customWidth="1"/>
    <col min="10756" max="10756" width="8.85546875" style="71" bestFit="1" customWidth="1"/>
    <col min="10757" max="10757" width="10.85546875" style="71" bestFit="1" customWidth="1"/>
    <col min="10758" max="10758" width="9.42578125" style="71" bestFit="1" customWidth="1"/>
    <col min="10759" max="10759" width="8.42578125" style="71" bestFit="1" customWidth="1"/>
    <col min="10760" max="10760" width="9.85546875" style="71" bestFit="1" customWidth="1"/>
    <col min="10761" max="10761" width="12" style="71" customWidth="1"/>
    <col min="10762" max="10762" width="9" style="71"/>
    <col min="10763" max="10763" width="12" style="71" customWidth="1"/>
    <col min="10764" max="11006" width="9" style="71"/>
    <col min="11007" max="11007" width="6.85546875" style="71" customWidth="1"/>
    <col min="11008" max="11008" width="51" style="71" customWidth="1"/>
    <col min="11009" max="11009" width="6.5703125" style="71" customWidth="1"/>
    <col min="11010" max="11010" width="6.42578125" style="71" customWidth="1"/>
    <col min="11011" max="11011" width="9.85546875" style="71" bestFit="1" customWidth="1"/>
    <col min="11012" max="11012" width="8.85546875" style="71" bestFit="1" customWidth="1"/>
    <col min="11013" max="11013" width="10.85546875" style="71" bestFit="1" customWidth="1"/>
    <col min="11014" max="11014" width="9.42578125" style="71" bestFit="1" customWidth="1"/>
    <col min="11015" max="11015" width="8.42578125" style="71" bestFit="1" customWidth="1"/>
    <col min="11016" max="11016" width="9.85546875" style="71" bestFit="1" customWidth="1"/>
    <col min="11017" max="11017" width="12" style="71" customWidth="1"/>
    <col min="11018" max="11018" width="9" style="71"/>
    <col min="11019" max="11019" width="12" style="71" customWidth="1"/>
    <col min="11020" max="11262" width="9" style="71"/>
    <col min="11263" max="11263" width="6.85546875" style="71" customWidth="1"/>
    <col min="11264" max="11264" width="51" style="71" customWidth="1"/>
    <col min="11265" max="11265" width="6.5703125" style="71" customWidth="1"/>
    <col min="11266" max="11266" width="6.42578125" style="71" customWidth="1"/>
    <col min="11267" max="11267" width="9.85546875" style="71" bestFit="1" customWidth="1"/>
    <col min="11268" max="11268" width="8.85546875" style="71" bestFit="1" customWidth="1"/>
    <col min="11269" max="11269" width="10.85546875" style="71" bestFit="1" customWidth="1"/>
    <col min="11270" max="11270" width="9.42578125" style="71" bestFit="1" customWidth="1"/>
    <col min="11271" max="11271" width="8.42578125" style="71" bestFit="1" customWidth="1"/>
    <col min="11272" max="11272" width="9.85546875" style="71" bestFit="1" customWidth="1"/>
    <col min="11273" max="11273" width="12" style="71" customWidth="1"/>
    <col min="11274" max="11274" width="9" style="71"/>
    <col min="11275" max="11275" width="12" style="71" customWidth="1"/>
    <col min="11276" max="11518" width="9" style="71"/>
    <col min="11519" max="11519" width="6.85546875" style="71" customWidth="1"/>
    <col min="11520" max="11520" width="51" style="71" customWidth="1"/>
    <col min="11521" max="11521" width="6.5703125" style="71" customWidth="1"/>
    <col min="11522" max="11522" width="6.42578125" style="71" customWidth="1"/>
    <col min="11523" max="11523" width="9.85546875" style="71" bestFit="1" customWidth="1"/>
    <col min="11524" max="11524" width="8.85546875" style="71" bestFit="1" customWidth="1"/>
    <col min="11525" max="11525" width="10.85546875" style="71" bestFit="1" customWidth="1"/>
    <col min="11526" max="11526" width="9.42578125" style="71" bestFit="1" customWidth="1"/>
    <col min="11527" max="11527" width="8.42578125" style="71" bestFit="1" customWidth="1"/>
    <col min="11528" max="11528" width="9.85546875" style="71" bestFit="1" customWidth="1"/>
    <col min="11529" max="11529" width="12" style="71" customWidth="1"/>
    <col min="11530" max="11530" width="9" style="71"/>
    <col min="11531" max="11531" width="12" style="71" customWidth="1"/>
    <col min="11532" max="11774" width="9" style="71"/>
    <col min="11775" max="11775" width="6.85546875" style="71" customWidth="1"/>
    <col min="11776" max="11776" width="51" style="71" customWidth="1"/>
    <col min="11777" max="11777" width="6.5703125" style="71" customWidth="1"/>
    <col min="11778" max="11778" width="6.42578125" style="71" customWidth="1"/>
    <col min="11779" max="11779" width="9.85546875" style="71" bestFit="1" customWidth="1"/>
    <col min="11780" max="11780" width="8.85546875" style="71" bestFit="1" customWidth="1"/>
    <col min="11781" max="11781" width="10.85546875" style="71" bestFit="1" customWidth="1"/>
    <col min="11782" max="11782" width="9.42578125" style="71" bestFit="1" customWidth="1"/>
    <col min="11783" max="11783" width="8.42578125" style="71" bestFit="1" customWidth="1"/>
    <col min="11784" max="11784" width="9.85546875" style="71" bestFit="1" customWidth="1"/>
    <col min="11785" max="11785" width="12" style="71" customWidth="1"/>
    <col min="11786" max="11786" width="9" style="71"/>
    <col min="11787" max="11787" width="12" style="71" customWidth="1"/>
    <col min="11788" max="12030" width="9" style="71"/>
    <col min="12031" max="12031" width="6.85546875" style="71" customWidth="1"/>
    <col min="12032" max="12032" width="51" style="71" customWidth="1"/>
    <col min="12033" max="12033" width="6.5703125" style="71" customWidth="1"/>
    <col min="12034" max="12034" width="6.42578125" style="71" customWidth="1"/>
    <col min="12035" max="12035" width="9.85546875" style="71" bestFit="1" customWidth="1"/>
    <col min="12036" max="12036" width="8.85546875" style="71" bestFit="1" customWidth="1"/>
    <col min="12037" max="12037" width="10.85546875" style="71" bestFit="1" customWidth="1"/>
    <col min="12038" max="12038" width="9.42578125" style="71" bestFit="1" customWidth="1"/>
    <col min="12039" max="12039" width="8.42578125" style="71" bestFit="1" customWidth="1"/>
    <col min="12040" max="12040" width="9.85546875" style="71" bestFit="1" customWidth="1"/>
    <col min="12041" max="12041" width="12" style="71" customWidth="1"/>
    <col min="12042" max="12042" width="9" style="71"/>
    <col min="12043" max="12043" width="12" style="71" customWidth="1"/>
    <col min="12044" max="12286" width="9" style="71"/>
    <col min="12287" max="12287" width="6.85546875" style="71" customWidth="1"/>
    <col min="12288" max="12288" width="51" style="71" customWidth="1"/>
    <col min="12289" max="12289" width="6.5703125" style="71" customWidth="1"/>
    <col min="12290" max="12290" width="6.42578125" style="71" customWidth="1"/>
    <col min="12291" max="12291" width="9.85546875" style="71" bestFit="1" customWidth="1"/>
    <col min="12292" max="12292" width="8.85546875" style="71" bestFit="1" customWidth="1"/>
    <col min="12293" max="12293" width="10.85546875" style="71" bestFit="1" customWidth="1"/>
    <col min="12294" max="12294" width="9.42578125" style="71" bestFit="1" customWidth="1"/>
    <col min="12295" max="12295" width="8.42578125" style="71" bestFit="1" customWidth="1"/>
    <col min="12296" max="12296" width="9.85546875" style="71" bestFit="1" customWidth="1"/>
    <col min="12297" max="12297" width="12" style="71" customWidth="1"/>
    <col min="12298" max="12298" width="9" style="71"/>
    <col min="12299" max="12299" width="12" style="71" customWidth="1"/>
    <col min="12300" max="12542" width="9" style="71"/>
    <col min="12543" max="12543" width="6.85546875" style="71" customWidth="1"/>
    <col min="12544" max="12544" width="51" style="71" customWidth="1"/>
    <col min="12545" max="12545" width="6.5703125" style="71" customWidth="1"/>
    <col min="12546" max="12546" width="6.42578125" style="71" customWidth="1"/>
    <col min="12547" max="12547" width="9.85546875" style="71" bestFit="1" customWidth="1"/>
    <col min="12548" max="12548" width="8.85546875" style="71" bestFit="1" customWidth="1"/>
    <col min="12549" max="12549" width="10.85546875" style="71" bestFit="1" customWidth="1"/>
    <col min="12550" max="12550" width="9.42578125" style="71" bestFit="1" customWidth="1"/>
    <col min="12551" max="12551" width="8.42578125" style="71" bestFit="1" customWidth="1"/>
    <col min="12552" max="12552" width="9.85546875" style="71" bestFit="1" customWidth="1"/>
    <col min="12553" max="12553" width="12" style="71" customWidth="1"/>
    <col min="12554" max="12554" width="9" style="71"/>
    <col min="12555" max="12555" width="12" style="71" customWidth="1"/>
    <col min="12556" max="12798" width="9" style="71"/>
    <col min="12799" max="12799" width="6.85546875" style="71" customWidth="1"/>
    <col min="12800" max="12800" width="51" style="71" customWidth="1"/>
    <col min="12801" max="12801" width="6.5703125" style="71" customWidth="1"/>
    <col min="12802" max="12802" width="6.42578125" style="71" customWidth="1"/>
    <col min="12803" max="12803" width="9.85546875" style="71" bestFit="1" customWidth="1"/>
    <col min="12804" max="12804" width="8.85546875" style="71" bestFit="1" customWidth="1"/>
    <col min="12805" max="12805" width="10.85546875" style="71" bestFit="1" customWidth="1"/>
    <col min="12806" max="12806" width="9.42578125" style="71" bestFit="1" customWidth="1"/>
    <col min="12807" max="12807" width="8.42578125" style="71" bestFit="1" customWidth="1"/>
    <col min="12808" max="12808" width="9.85546875" style="71" bestFit="1" customWidth="1"/>
    <col min="12809" max="12809" width="12" style="71" customWidth="1"/>
    <col min="12810" max="12810" width="9" style="71"/>
    <col min="12811" max="12811" width="12" style="71" customWidth="1"/>
    <col min="12812" max="13054" width="9" style="71"/>
    <col min="13055" max="13055" width="6.85546875" style="71" customWidth="1"/>
    <col min="13056" max="13056" width="51" style="71" customWidth="1"/>
    <col min="13057" max="13057" width="6.5703125" style="71" customWidth="1"/>
    <col min="13058" max="13058" width="6.42578125" style="71" customWidth="1"/>
    <col min="13059" max="13059" width="9.85546875" style="71" bestFit="1" customWidth="1"/>
    <col min="13060" max="13060" width="8.85546875" style="71" bestFit="1" customWidth="1"/>
    <col min="13061" max="13061" width="10.85546875" style="71" bestFit="1" customWidth="1"/>
    <col min="13062" max="13062" width="9.42578125" style="71" bestFit="1" customWidth="1"/>
    <col min="13063" max="13063" width="8.42578125" style="71" bestFit="1" customWidth="1"/>
    <col min="13064" max="13064" width="9.85546875" style="71" bestFit="1" customWidth="1"/>
    <col min="13065" max="13065" width="12" style="71" customWidth="1"/>
    <col min="13066" max="13066" width="9" style="71"/>
    <col min="13067" max="13067" width="12" style="71" customWidth="1"/>
    <col min="13068" max="13310" width="9" style="71"/>
    <col min="13311" max="13311" width="6.85546875" style="71" customWidth="1"/>
    <col min="13312" max="13312" width="51" style="71" customWidth="1"/>
    <col min="13313" max="13313" width="6.5703125" style="71" customWidth="1"/>
    <col min="13314" max="13314" width="6.42578125" style="71" customWidth="1"/>
    <col min="13315" max="13315" width="9.85546875" style="71" bestFit="1" customWidth="1"/>
    <col min="13316" max="13316" width="8.85546875" style="71" bestFit="1" customWidth="1"/>
    <col min="13317" max="13317" width="10.85546875" style="71" bestFit="1" customWidth="1"/>
    <col min="13318" max="13318" width="9.42578125" style="71" bestFit="1" customWidth="1"/>
    <col min="13319" max="13319" width="8.42578125" style="71" bestFit="1" customWidth="1"/>
    <col min="13320" max="13320" width="9.85546875" style="71" bestFit="1" customWidth="1"/>
    <col min="13321" max="13321" width="12" style="71" customWidth="1"/>
    <col min="13322" max="13322" width="9" style="71"/>
    <col min="13323" max="13323" width="12" style="71" customWidth="1"/>
    <col min="13324" max="13566" width="9" style="71"/>
    <col min="13567" max="13567" width="6.85546875" style="71" customWidth="1"/>
    <col min="13568" max="13568" width="51" style="71" customWidth="1"/>
    <col min="13569" max="13569" width="6.5703125" style="71" customWidth="1"/>
    <col min="13570" max="13570" width="6.42578125" style="71" customWidth="1"/>
    <col min="13571" max="13571" width="9.85546875" style="71" bestFit="1" customWidth="1"/>
    <col min="13572" max="13572" width="8.85546875" style="71" bestFit="1" customWidth="1"/>
    <col min="13573" max="13573" width="10.85546875" style="71" bestFit="1" customWidth="1"/>
    <col min="13574" max="13574" width="9.42578125" style="71" bestFit="1" customWidth="1"/>
    <col min="13575" max="13575" width="8.42578125" style="71" bestFit="1" customWidth="1"/>
    <col min="13576" max="13576" width="9.85546875" style="71" bestFit="1" customWidth="1"/>
    <col min="13577" max="13577" width="12" style="71" customWidth="1"/>
    <col min="13578" max="13578" width="9" style="71"/>
    <col min="13579" max="13579" width="12" style="71" customWidth="1"/>
    <col min="13580" max="13822" width="9" style="71"/>
    <col min="13823" max="13823" width="6.85546875" style="71" customWidth="1"/>
    <col min="13824" max="13824" width="51" style="71" customWidth="1"/>
    <col min="13825" max="13825" width="6.5703125" style="71" customWidth="1"/>
    <col min="13826" max="13826" width="6.42578125" style="71" customWidth="1"/>
    <col min="13827" max="13827" width="9.85546875" style="71" bestFit="1" customWidth="1"/>
    <col min="13828" max="13828" width="8.85546875" style="71" bestFit="1" customWidth="1"/>
    <col min="13829" max="13829" width="10.85546875" style="71" bestFit="1" customWidth="1"/>
    <col min="13830" max="13830" width="9.42578125" style="71" bestFit="1" customWidth="1"/>
    <col min="13831" max="13831" width="8.42578125" style="71" bestFit="1" customWidth="1"/>
    <col min="13832" max="13832" width="9.85546875" style="71" bestFit="1" customWidth="1"/>
    <col min="13833" max="13833" width="12" style="71" customWidth="1"/>
    <col min="13834" max="13834" width="9" style="71"/>
    <col min="13835" max="13835" width="12" style="71" customWidth="1"/>
    <col min="13836" max="14078" width="9" style="71"/>
    <col min="14079" max="14079" width="6.85546875" style="71" customWidth="1"/>
    <col min="14080" max="14080" width="51" style="71" customWidth="1"/>
    <col min="14081" max="14081" width="6.5703125" style="71" customWidth="1"/>
    <col min="14082" max="14082" width="6.42578125" style="71" customWidth="1"/>
    <col min="14083" max="14083" width="9.85546875" style="71" bestFit="1" customWidth="1"/>
    <col min="14084" max="14084" width="8.85546875" style="71" bestFit="1" customWidth="1"/>
    <col min="14085" max="14085" width="10.85546875" style="71" bestFit="1" customWidth="1"/>
    <col min="14086" max="14086" width="9.42578125" style="71" bestFit="1" customWidth="1"/>
    <col min="14087" max="14087" width="8.42578125" style="71" bestFit="1" customWidth="1"/>
    <col min="14088" max="14088" width="9.85546875" style="71" bestFit="1" customWidth="1"/>
    <col min="14089" max="14089" width="12" style="71" customWidth="1"/>
    <col min="14090" max="14090" width="9" style="71"/>
    <col min="14091" max="14091" width="12" style="71" customWidth="1"/>
    <col min="14092" max="14334" width="9" style="71"/>
    <col min="14335" max="14335" width="6.85546875" style="71" customWidth="1"/>
    <col min="14336" max="14336" width="51" style="71" customWidth="1"/>
    <col min="14337" max="14337" width="6.5703125" style="71" customWidth="1"/>
    <col min="14338" max="14338" width="6.42578125" style="71" customWidth="1"/>
    <col min="14339" max="14339" width="9.85546875" style="71" bestFit="1" customWidth="1"/>
    <col min="14340" max="14340" width="8.85546875" style="71" bestFit="1" customWidth="1"/>
    <col min="14341" max="14341" width="10.85546875" style="71" bestFit="1" customWidth="1"/>
    <col min="14342" max="14342" width="9.42578125" style="71" bestFit="1" customWidth="1"/>
    <col min="14343" max="14343" width="8.42578125" style="71" bestFit="1" customWidth="1"/>
    <col min="14344" max="14344" width="9.85546875" style="71" bestFit="1" customWidth="1"/>
    <col min="14345" max="14345" width="12" style="71" customWidth="1"/>
    <col min="14346" max="14346" width="9" style="71"/>
    <col min="14347" max="14347" width="12" style="71" customWidth="1"/>
    <col min="14348" max="14590" width="9" style="71"/>
    <col min="14591" max="14591" width="6.85546875" style="71" customWidth="1"/>
    <col min="14592" max="14592" width="51" style="71" customWidth="1"/>
    <col min="14593" max="14593" width="6.5703125" style="71" customWidth="1"/>
    <col min="14594" max="14594" width="6.42578125" style="71" customWidth="1"/>
    <col min="14595" max="14595" width="9.85546875" style="71" bestFit="1" customWidth="1"/>
    <col min="14596" max="14596" width="8.85546875" style="71" bestFit="1" customWidth="1"/>
    <col min="14597" max="14597" width="10.85546875" style="71" bestFit="1" customWidth="1"/>
    <col min="14598" max="14598" width="9.42578125" style="71" bestFit="1" customWidth="1"/>
    <col min="14599" max="14599" width="8.42578125" style="71" bestFit="1" customWidth="1"/>
    <col min="14600" max="14600" width="9.85546875" style="71" bestFit="1" customWidth="1"/>
    <col min="14601" max="14601" width="12" style="71" customWidth="1"/>
    <col min="14602" max="14602" width="9" style="71"/>
    <col min="14603" max="14603" width="12" style="71" customWidth="1"/>
    <col min="14604" max="14846" width="9" style="71"/>
    <col min="14847" max="14847" width="6.85546875" style="71" customWidth="1"/>
    <col min="14848" max="14848" width="51" style="71" customWidth="1"/>
    <col min="14849" max="14849" width="6.5703125" style="71" customWidth="1"/>
    <col min="14850" max="14850" width="6.42578125" style="71" customWidth="1"/>
    <col min="14851" max="14851" width="9.85546875" style="71" bestFit="1" customWidth="1"/>
    <col min="14852" max="14852" width="8.85546875" style="71" bestFit="1" customWidth="1"/>
    <col min="14853" max="14853" width="10.85546875" style="71" bestFit="1" customWidth="1"/>
    <col min="14854" max="14854" width="9.42578125" style="71" bestFit="1" customWidth="1"/>
    <col min="14855" max="14855" width="8.42578125" style="71" bestFit="1" customWidth="1"/>
    <col min="14856" max="14856" width="9.85546875" style="71" bestFit="1" customWidth="1"/>
    <col min="14857" max="14857" width="12" style="71" customWidth="1"/>
    <col min="14858" max="14858" width="9" style="71"/>
    <col min="14859" max="14859" width="12" style="71" customWidth="1"/>
    <col min="14860" max="15102" width="9" style="71"/>
    <col min="15103" max="15103" width="6.85546875" style="71" customWidth="1"/>
    <col min="15104" max="15104" width="51" style="71" customWidth="1"/>
    <col min="15105" max="15105" width="6.5703125" style="71" customWidth="1"/>
    <col min="15106" max="15106" width="6.42578125" style="71" customWidth="1"/>
    <col min="15107" max="15107" width="9.85546875" style="71" bestFit="1" customWidth="1"/>
    <col min="15108" max="15108" width="8.85546875" style="71" bestFit="1" customWidth="1"/>
    <col min="15109" max="15109" width="10.85546875" style="71" bestFit="1" customWidth="1"/>
    <col min="15110" max="15110" width="9.42578125" style="71" bestFit="1" customWidth="1"/>
    <col min="15111" max="15111" width="8.42578125" style="71" bestFit="1" customWidth="1"/>
    <col min="15112" max="15112" width="9.85546875" style="71" bestFit="1" customWidth="1"/>
    <col min="15113" max="15113" width="12" style="71" customWidth="1"/>
    <col min="15114" max="15114" width="9" style="71"/>
    <col min="15115" max="15115" width="12" style="71" customWidth="1"/>
    <col min="15116" max="15358" width="9" style="71"/>
    <col min="15359" max="15359" width="6.85546875" style="71" customWidth="1"/>
    <col min="15360" max="15360" width="51" style="71" customWidth="1"/>
    <col min="15361" max="15361" width="6.5703125" style="71" customWidth="1"/>
    <col min="15362" max="15362" width="6.42578125" style="71" customWidth="1"/>
    <col min="15363" max="15363" width="9.85546875" style="71" bestFit="1" customWidth="1"/>
    <col min="15364" max="15364" width="8.85546875" style="71" bestFit="1" customWidth="1"/>
    <col min="15365" max="15365" width="10.85546875" style="71" bestFit="1" customWidth="1"/>
    <col min="15366" max="15366" width="9.42578125" style="71" bestFit="1" customWidth="1"/>
    <col min="15367" max="15367" width="8.42578125" style="71" bestFit="1" customWidth="1"/>
    <col min="15368" max="15368" width="9.85546875" style="71" bestFit="1" customWidth="1"/>
    <col min="15369" max="15369" width="12" style="71" customWidth="1"/>
    <col min="15370" max="15370" width="9" style="71"/>
    <col min="15371" max="15371" width="12" style="71" customWidth="1"/>
    <col min="15372" max="15614" width="9" style="71"/>
    <col min="15615" max="15615" width="6.85546875" style="71" customWidth="1"/>
    <col min="15616" max="15616" width="51" style="71" customWidth="1"/>
    <col min="15617" max="15617" width="6.5703125" style="71" customWidth="1"/>
    <col min="15618" max="15618" width="6.42578125" style="71" customWidth="1"/>
    <col min="15619" max="15619" width="9.85546875" style="71" bestFit="1" customWidth="1"/>
    <col min="15620" max="15620" width="8.85546875" style="71" bestFit="1" customWidth="1"/>
    <col min="15621" max="15621" width="10.85546875" style="71" bestFit="1" customWidth="1"/>
    <col min="15622" max="15622" width="9.42578125" style="71" bestFit="1" customWidth="1"/>
    <col min="15623" max="15623" width="8.42578125" style="71" bestFit="1" customWidth="1"/>
    <col min="15624" max="15624" width="9.85546875" style="71" bestFit="1" customWidth="1"/>
    <col min="15625" max="15625" width="12" style="71" customWidth="1"/>
    <col min="15626" max="15626" width="9" style="71"/>
    <col min="15627" max="15627" width="12" style="71" customWidth="1"/>
    <col min="15628" max="15870" width="9" style="71"/>
    <col min="15871" max="15871" width="6.85546875" style="71" customWidth="1"/>
    <col min="15872" max="15872" width="51" style="71" customWidth="1"/>
    <col min="15873" max="15873" width="6.5703125" style="71" customWidth="1"/>
    <col min="15874" max="15874" width="6.42578125" style="71" customWidth="1"/>
    <col min="15875" max="15875" width="9.85546875" style="71" bestFit="1" customWidth="1"/>
    <col min="15876" max="15876" width="8.85546875" style="71" bestFit="1" customWidth="1"/>
    <col min="15877" max="15877" width="10.85546875" style="71" bestFit="1" customWidth="1"/>
    <col min="15878" max="15878" width="9.42578125" style="71" bestFit="1" customWidth="1"/>
    <col min="15879" max="15879" width="8.42578125" style="71" bestFit="1" customWidth="1"/>
    <col min="15880" max="15880" width="9.85546875" style="71" bestFit="1" customWidth="1"/>
    <col min="15881" max="15881" width="12" style="71" customWidth="1"/>
    <col min="15882" max="15882" width="9" style="71"/>
    <col min="15883" max="15883" width="12" style="71" customWidth="1"/>
    <col min="15884" max="16126" width="9" style="71"/>
    <col min="16127" max="16127" width="6.85546875" style="71" customWidth="1"/>
    <col min="16128" max="16128" width="51" style="71" customWidth="1"/>
    <col min="16129" max="16129" width="6.5703125" style="71" customWidth="1"/>
    <col min="16130" max="16130" width="6.42578125" style="71" customWidth="1"/>
    <col min="16131" max="16131" width="9.85546875" style="71" bestFit="1" customWidth="1"/>
    <col min="16132" max="16132" width="8.85546875" style="71" bestFit="1" customWidth="1"/>
    <col min="16133" max="16133" width="10.85546875" style="71" bestFit="1" customWidth="1"/>
    <col min="16134" max="16134" width="9.42578125" style="71" bestFit="1" customWidth="1"/>
    <col min="16135" max="16135" width="8.42578125" style="71" bestFit="1" customWidth="1"/>
    <col min="16136" max="16136" width="9.85546875" style="71" bestFit="1" customWidth="1"/>
    <col min="16137" max="16137" width="12" style="71" customWidth="1"/>
    <col min="16138" max="16138" width="9" style="71"/>
    <col min="16139" max="16139" width="12" style="71" customWidth="1"/>
    <col min="16140" max="16384" width="9" style="71"/>
  </cols>
  <sheetData>
    <row r="1" spans="1:9">
      <c r="A1" s="112" t="s">
        <v>29</v>
      </c>
      <c r="B1" s="161" t="s">
        <v>530</v>
      </c>
      <c r="C1" s="162"/>
      <c r="D1" s="163"/>
      <c r="E1" s="390"/>
      <c r="F1" s="428"/>
      <c r="G1" s="412"/>
      <c r="H1" s="412"/>
    </row>
    <row r="2" spans="1:9">
      <c r="A2" s="205"/>
      <c r="B2" s="125" t="s">
        <v>1</v>
      </c>
      <c r="C2" s="126" t="s">
        <v>2</v>
      </c>
      <c r="D2" s="126" t="s">
        <v>3</v>
      </c>
      <c r="E2" s="391"/>
      <c r="F2" s="371" t="s">
        <v>31</v>
      </c>
      <c r="G2" s="413" t="s">
        <v>10</v>
      </c>
      <c r="H2" s="413" t="s">
        <v>31</v>
      </c>
    </row>
    <row r="3" spans="1:9" ht="13.5" thickBot="1">
      <c r="A3" s="206"/>
      <c r="B3" s="164"/>
      <c r="C3" s="165"/>
      <c r="D3" s="166"/>
      <c r="E3" s="392" t="s">
        <v>35</v>
      </c>
      <c r="F3" s="386" t="s">
        <v>36</v>
      </c>
      <c r="G3" s="414" t="s">
        <v>32</v>
      </c>
      <c r="H3" s="414" t="s">
        <v>528</v>
      </c>
    </row>
    <row r="4" spans="1:9">
      <c r="A4" s="159"/>
      <c r="B4" s="134"/>
      <c r="C4" s="135"/>
      <c r="D4" s="133"/>
      <c r="E4" s="393"/>
      <c r="F4" s="373"/>
      <c r="G4" s="436"/>
      <c r="H4" s="415"/>
    </row>
    <row r="5" spans="1:9">
      <c r="A5" s="159"/>
      <c r="B5" s="134"/>
      <c r="C5" s="135"/>
      <c r="D5" s="133"/>
      <c r="E5" s="393"/>
      <c r="F5" s="373"/>
      <c r="G5" s="436"/>
      <c r="H5" s="415"/>
    </row>
    <row r="6" spans="1:9">
      <c r="A6" s="159" t="s">
        <v>6</v>
      </c>
      <c r="B6" s="134" t="s">
        <v>113</v>
      </c>
      <c r="C6" s="133" t="s">
        <v>5</v>
      </c>
      <c r="D6" s="133"/>
      <c r="E6" s="393"/>
      <c r="F6" s="373"/>
      <c r="G6" s="436"/>
      <c r="H6" s="415">
        <f>F6/769.1</f>
        <v>0</v>
      </c>
    </row>
    <row r="7" spans="1:9">
      <c r="A7" s="159"/>
      <c r="B7" s="134"/>
      <c r="C7" s="133"/>
      <c r="D7" s="133"/>
      <c r="E7" s="393"/>
      <c r="F7" s="373"/>
      <c r="G7" s="436"/>
      <c r="H7" s="415"/>
    </row>
    <row r="8" spans="1:9" s="242" customFormat="1" ht="27.6" customHeight="1">
      <c r="A8" s="213" t="s">
        <v>7</v>
      </c>
      <c r="B8" s="215" t="s">
        <v>706</v>
      </c>
      <c r="C8" s="201" t="s">
        <v>5</v>
      </c>
      <c r="D8" s="201" t="s">
        <v>10</v>
      </c>
      <c r="E8" s="394"/>
      <c r="F8" s="429"/>
      <c r="G8" s="437"/>
      <c r="H8" s="416">
        <f>F8/765</f>
        <v>0</v>
      </c>
    </row>
    <row r="9" spans="1:9">
      <c r="A9" s="159"/>
      <c r="B9" s="134"/>
      <c r="C9" s="133"/>
      <c r="D9" s="133"/>
      <c r="E9" s="393"/>
      <c r="F9" s="373"/>
      <c r="G9" s="436"/>
      <c r="H9" s="415">
        <f>F9/765</f>
        <v>0</v>
      </c>
    </row>
    <row r="10" spans="1:9">
      <c r="A10" s="159" t="s">
        <v>10</v>
      </c>
      <c r="B10" s="134" t="s">
        <v>10</v>
      </c>
      <c r="C10" s="133"/>
      <c r="D10" s="133"/>
      <c r="E10" s="393"/>
      <c r="F10" s="373"/>
      <c r="G10" s="436"/>
      <c r="H10" s="415"/>
    </row>
    <row r="11" spans="1:9">
      <c r="A11" s="159"/>
      <c r="B11" s="136"/>
      <c r="C11" s="135"/>
      <c r="D11" s="133"/>
      <c r="E11" s="393"/>
      <c r="F11" s="373"/>
      <c r="G11" s="436"/>
      <c r="H11" s="415"/>
    </row>
    <row r="12" spans="1:9" ht="13.5" thickBot="1">
      <c r="A12" s="159"/>
      <c r="B12" s="136"/>
      <c r="C12" s="135"/>
      <c r="D12" s="133"/>
      <c r="E12" s="393"/>
      <c r="F12" s="373"/>
      <c r="G12" s="436"/>
      <c r="H12" s="415"/>
    </row>
    <row r="13" spans="1:9" s="51" customFormat="1" ht="19.350000000000001" customHeight="1" thickTop="1" thickBot="1">
      <c r="A13" s="47" t="s">
        <v>114</v>
      </c>
      <c r="B13" s="48" t="s">
        <v>34</v>
      </c>
      <c r="C13" s="49"/>
      <c r="D13" s="50"/>
      <c r="E13" s="395"/>
      <c r="F13" s="387">
        <f>SUM(F6:F10)</f>
        <v>0</v>
      </c>
      <c r="G13" s="438"/>
      <c r="H13" s="417">
        <f>SUM(H6:H10)</f>
        <v>0</v>
      </c>
      <c r="I13" s="72"/>
    </row>
    <row r="14" spans="1:9" ht="13.5" thickTop="1">
      <c r="A14" s="207" t="s">
        <v>29</v>
      </c>
      <c r="B14" s="167" t="s">
        <v>531</v>
      </c>
      <c r="C14" s="168"/>
      <c r="D14" s="169"/>
      <c r="E14" s="396"/>
      <c r="F14" s="385"/>
      <c r="G14" s="439"/>
      <c r="H14" s="418"/>
    </row>
    <row r="15" spans="1:9">
      <c r="A15" s="208"/>
      <c r="B15" s="136" t="s">
        <v>1</v>
      </c>
      <c r="C15" s="170" t="s">
        <v>2</v>
      </c>
      <c r="D15" s="170" t="s">
        <v>3</v>
      </c>
      <c r="E15" s="397" t="s">
        <v>10</v>
      </c>
      <c r="F15" s="371" t="s">
        <v>31</v>
      </c>
      <c r="G15" s="440" t="s">
        <v>10</v>
      </c>
      <c r="H15" s="413" t="s">
        <v>31</v>
      </c>
    </row>
    <row r="16" spans="1:9" ht="13.5" thickBot="1">
      <c r="A16" s="209"/>
      <c r="B16" s="171"/>
      <c r="C16" s="172"/>
      <c r="D16" s="173"/>
      <c r="E16" s="398" t="s">
        <v>35</v>
      </c>
      <c r="F16" s="386" t="s">
        <v>36</v>
      </c>
      <c r="G16" s="441" t="s">
        <v>32</v>
      </c>
      <c r="H16" s="414" t="s">
        <v>528</v>
      </c>
    </row>
    <row r="17" spans="1:8">
      <c r="A17" s="208"/>
      <c r="B17" s="134" t="s">
        <v>115</v>
      </c>
      <c r="C17" s="174"/>
      <c r="D17" s="170"/>
      <c r="E17" s="399"/>
      <c r="F17" s="375"/>
      <c r="G17" s="442"/>
      <c r="H17" s="419"/>
    </row>
    <row r="18" spans="1:8">
      <c r="A18" s="208"/>
      <c r="B18" s="134"/>
      <c r="C18" s="174"/>
      <c r="D18" s="170"/>
      <c r="E18" s="399"/>
      <c r="F18" s="375"/>
      <c r="G18" s="442"/>
      <c r="H18" s="419"/>
    </row>
    <row r="19" spans="1:8">
      <c r="A19" s="159">
        <v>4</v>
      </c>
      <c r="B19" s="175" t="s">
        <v>118</v>
      </c>
      <c r="C19" s="133"/>
      <c r="D19" s="133"/>
      <c r="E19" s="400"/>
      <c r="F19" s="388"/>
      <c r="G19" s="443"/>
      <c r="H19" s="420"/>
    </row>
    <row r="20" spans="1:8">
      <c r="A20" s="159"/>
      <c r="B20" s="134" t="s">
        <v>119</v>
      </c>
      <c r="C20" s="133"/>
      <c r="D20" s="133"/>
      <c r="E20" s="400"/>
      <c r="F20" s="388"/>
      <c r="G20" s="443"/>
      <c r="H20" s="420"/>
    </row>
    <row r="21" spans="1:8">
      <c r="A21" s="159"/>
      <c r="B21" s="134" t="s">
        <v>120</v>
      </c>
      <c r="C21" s="133"/>
      <c r="D21" s="133"/>
      <c r="E21" s="400"/>
      <c r="F21" s="388"/>
      <c r="G21" s="443"/>
      <c r="H21" s="420"/>
    </row>
    <row r="22" spans="1:8">
      <c r="A22" s="159" t="s">
        <v>6</v>
      </c>
      <c r="B22" s="176" t="s">
        <v>121</v>
      </c>
      <c r="C22" s="133"/>
      <c r="D22" s="133"/>
      <c r="E22" s="400"/>
      <c r="F22" s="388"/>
      <c r="G22" s="443"/>
      <c r="H22" s="420"/>
    </row>
    <row r="23" spans="1:8">
      <c r="A23" s="159"/>
      <c r="B23" s="176"/>
      <c r="C23" s="133"/>
      <c r="D23" s="133"/>
      <c r="E23" s="400"/>
      <c r="F23" s="388"/>
      <c r="G23" s="443"/>
      <c r="H23" s="420"/>
    </row>
    <row r="24" spans="1:8">
      <c r="A24" s="159"/>
      <c r="B24" s="134" t="s">
        <v>122</v>
      </c>
      <c r="C24" s="133"/>
      <c r="D24" s="133"/>
      <c r="E24" s="400"/>
      <c r="F24" s="388"/>
      <c r="G24" s="443"/>
      <c r="H24" s="420"/>
    </row>
    <row r="25" spans="1:8">
      <c r="A25" s="159"/>
      <c r="B25" s="134" t="s">
        <v>123</v>
      </c>
      <c r="C25" s="133"/>
      <c r="D25" s="133"/>
      <c r="E25" s="400"/>
      <c r="F25" s="388"/>
      <c r="G25" s="443"/>
      <c r="H25" s="420"/>
    </row>
    <row r="26" spans="1:8">
      <c r="A26" s="159"/>
      <c r="B26" s="134" t="s">
        <v>842</v>
      </c>
      <c r="C26" s="133"/>
      <c r="D26" s="133"/>
      <c r="E26" s="400"/>
      <c r="F26" s="388"/>
      <c r="G26" s="443"/>
      <c r="H26" s="420"/>
    </row>
    <row r="27" spans="1:8">
      <c r="A27" s="159"/>
      <c r="B27" s="134" t="s">
        <v>124</v>
      </c>
      <c r="C27" s="133"/>
      <c r="D27" s="133"/>
      <c r="E27" s="400"/>
      <c r="F27" s="388"/>
      <c r="G27" s="443"/>
      <c r="H27" s="420"/>
    </row>
    <row r="28" spans="1:8">
      <c r="A28" s="159"/>
      <c r="B28" s="134"/>
      <c r="C28" s="133"/>
      <c r="D28" s="133"/>
      <c r="E28" s="400"/>
      <c r="F28" s="388"/>
      <c r="G28" s="443"/>
      <c r="H28" s="420"/>
    </row>
    <row r="29" spans="1:8">
      <c r="A29" s="159"/>
      <c r="B29" s="176" t="s">
        <v>125</v>
      </c>
      <c r="C29" s="133"/>
      <c r="D29" s="133"/>
      <c r="E29" s="400"/>
      <c r="F29" s="388"/>
      <c r="G29" s="443"/>
      <c r="H29" s="420"/>
    </row>
    <row r="30" spans="1:8">
      <c r="A30" s="159"/>
      <c r="B30" s="134" t="s">
        <v>843</v>
      </c>
      <c r="C30" s="133"/>
      <c r="D30" s="133"/>
      <c r="E30" s="400"/>
      <c r="F30" s="388"/>
      <c r="G30" s="443"/>
      <c r="H30" s="420"/>
    </row>
    <row r="31" spans="1:8">
      <c r="A31" s="159"/>
      <c r="B31" s="134"/>
      <c r="C31" s="133"/>
      <c r="D31" s="133"/>
      <c r="E31" s="400"/>
      <c r="F31" s="388"/>
      <c r="G31" s="443"/>
      <c r="H31" s="420"/>
    </row>
    <row r="32" spans="1:8">
      <c r="A32" s="159"/>
      <c r="B32" s="134" t="s">
        <v>126</v>
      </c>
      <c r="C32" s="133"/>
      <c r="D32" s="133"/>
      <c r="E32" s="400"/>
      <c r="F32" s="388"/>
      <c r="G32" s="443"/>
      <c r="H32" s="420"/>
    </row>
    <row r="33" spans="1:8">
      <c r="A33" s="159"/>
      <c r="B33" s="134" t="s">
        <v>844</v>
      </c>
      <c r="C33" s="133"/>
      <c r="D33" s="133"/>
      <c r="E33" s="400"/>
      <c r="F33" s="388"/>
      <c r="G33" s="443"/>
      <c r="H33" s="420"/>
    </row>
    <row r="34" spans="1:8">
      <c r="A34" s="159"/>
      <c r="B34" s="134" t="s">
        <v>127</v>
      </c>
      <c r="C34" s="133"/>
      <c r="D34" s="133"/>
      <c r="E34" s="400"/>
      <c r="F34" s="388"/>
      <c r="G34" s="443"/>
      <c r="H34" s="420"/>
    </row>
    <row r="35" spans="1:8">
      <c r="A35" s="159" t="s">
        <v>17</v>
      </c>
      <c r="B35" s="134" t="s">
        <v>128</v>
      </c>
      <c r="C35" s="133"/>
      <c r="D35" s="133"/>
      <c r="E35" s="400"/>
      <c r="F35" s="388"/>
      <c r="G35" s="443"/>
      <c r="H35" s="420"/>
    </row>
    <row r="36" spans="1:8">
      <c r="A36" s="159" t="s">
        <v>39</v>
      </c>
      <c r="B36" s="134" t="s">
        <v>129</v>
      </c>
      <c r="C36" s="133"/>
      <c r="D36" s="133"/>
      <c r="E36" s="400"/>
      <c r="F36" s="388"/>
      <c r="G36" s="443"/>
      <c r="H36" s="420"/>
    </row>
    <row r="37" spans="1:8">
      <c r="A37" s="159" t="s">
        <v>40</v>
      </c>
      <c r="B37" s="134" t="s">
        <v>130</v>
      </c>
      <c r="C37" s="133"/>
      <c r="D37" s="133"/>
      <c r="E37" s="400"/>
      <c r="F37" s="388"/>
      <c r="G37" s="443"/>
      <c r="H37" s="420"/>
    </row>
    <row r="38" spans="1:8">
      <c r="A38" s="159" t="s">
        <v>27</v>
      </c>
      <c r="B38" s="134" t="s">
        <v>131</v>
      </c>
      <c r="C38" s="133"/>
      <c r="D38" s="133"/>
      <c r="E38" s="400"/>
      <c r="F38" s="388"/>
      <c r="G38" s="443"/>
      <c r="H38" s="420"/>
    </row>
    <row r="39" spans="1:8">
      <c r="A39" s="159" t="s">
        <v>28</v>
      </c>
      <c r="B39" s="134" t="s">
        <v>132</v>
      </c>
      <c r="C39" s="133"/>
      <c r="D39" s="133"/>
      <c r="E39" s="400"/>
      <c r="F39" s="388"/>
      <c r="G39" s="443"/>
      <c r="H39" s="420"/>
    </row>
    <row r="40" spans="1:8">
      <c r="A40" s="159" t="s">
        <v>41</v>
      </c>
      <c r="B40" s="134" t="s">
        <v>133</v>
      </c>
      <c r="C40" s="133"/>
      <c r="D40" s="133"/>
      <c r="E40" s="400"/>
      <c r="F40" s="388"/>
      <c r="G40" s="443"/>
      <c r="H40" s="420"/>
    </row>
    <row r="41" spans="1:8">
      <c r="A41" s="159"/>
      <c r="B41" s="134"/>
      <c r="C41" s="133"/>
      <c r="D41" s="133"/>
      <c r="E41" s="400"/>
      <c r="F41" s="388"/>
      <c r="G41" s="443"/>
      <c r="H41" s="420"/>
    </row>
    <row r="42" spans="1:8">
      <c r="A42" s="159" t="s">
        <v>7</v>
      </c>
      <c r="B42" s="176" t="s">
        <v>134</v>
      </c>
      <c r="C42" s="133"/>
      <c r="D42" s="133"/>
      <c r="E42" s="400"/>
      <c r="F42" s="388"/>
      <c r="G42" s="443"/>
      <c r="H42" s="420"/>
    </row>
    <row r="43" spans="1:8">
      <c r="A43" s="210"/>
      <c r="B43" s="134" t="s">
        <v>845</v>
      </c>
      <c r="C43" s="135"/>
      <c r="D43" s="135"/>
      <c r="E43" s="400"/>
      <c r="F43" s="388"/>
      <c r="G43" s="443"/>
      <c r="H43" s="420"/>
    </row>
    <row r="44" spans="1:8">
      <c r="A44" s="210"/>
      <c r="B44" s="134" t="s">
        <v>135</v>
      </c>
      <c r="C44" s="133"/>
      <c r="D44" s="133"/>
      <c r="E44" s="400"/>
      <c r="F44" s="388"/>
      <c r="G44" s="443"/>
      <c r="H44" s="420"/>
    </row>
    <row r="45" spans="1:8">
      <c r="A45" s="210"/>
      <c r="B45" s="177" t="s">
        <v>136</v>
      </c>
      <c r="C45" s="133"/>
      <c r="D45" s="133"/>
      <c r="E45" s="400"/>
      <c r="F45" s="388"/>
      <c r="G45" s="443"/>
      <c r="H45" s="420"/>
    </row>
    <row r="46" spans="1:8">
      <c r="A46" s="210"/>
      <c r="B46" s="177" t="s">
        <v>137</v>
      </c>
      <c r="C46" s="133"/>
      <c r="D46" s="133"/>
      <c r="E46" s="400"/>
      <c r="F46" s="388"/>
      <c r="G46" s="443"/>
      <c r="H46" s="420"/>
    </row>
    <row r="47" spans="1:8">
      <c r="A47" s="159" t="s">
        <v>37</v>
      </c>
      <c r="B47" s="134" t="s">
        <v>138</v>
      </c>
      <c r="C47" s="135"/>
      <c r="D47" s="135"/>
      <c r="E47" s="393"/>
      <c r="F47" s="388"/>
      <c r="G47" s="436"/>
      <c r="H47" s="420"/>
    </row>
    <row r="48" spans="1:8">
      <c r="A48" s="159"/>
      <c r="B48" s="177"/>
      <c r="C48" s="135"/>
      <c r="D48" s="135"/>
      <c r="E48" s="393"/>
      <c r="F48" s="388"/>
      <c r="G48" s="436"/>
      <c r="H48" s="420"/>
    </row>
    <row r="49" spans="1:9">
      <c r="A49" s="159" t="s">
        <v>8</v>
      </c>
      <c r="B49" s="134" t="s">
        <v>139</v>
      </c>
      <c r="C49" s="133"/>
      <c r="D49" s="133"/>
      <c r="E49" s="393"/>
      <c r="F49" s="388"/>
      <c r="G49" s="436"/>
      <c r="H49" s="420"/>
    </row>
    <row r="50" spans="1:9">
      <c r="A50" s="159"/>
      <c r="B50" s="134" t="s">
        <v>140</v>
      </c>
      <c r="C50" s="133">
        <v>1</v>
      </c>
      <c r="D50" s="133" t="s">
        <v>11</v>
      </c>
      <c r="E50" s="400"/>
      <c r="F50" s="388">
        <f>C50*E50</f>
        <v>0</v>
      </c>
      <c r="G50" s="444">
        <f>E50/765</f>
        <v>0</v>
      </c>
      <c r="H50" s="421">
        <f>G50*C50</f>
        <v>0</v>
      </c>
    </row>
    <row r="51" spans="1:9">
      <c r="A51" s="210"/>
      <c r="B51" s="177"/>
      <c r="C51" s="135"/>
      <c r="D51" s="135"/>
      <c r="E51" s="393"/>
      <c r="F51" s="388"/>
      <c r="G51" s="436"/>
      <c r="H51" s="420"/>
    </row>
    <row r="52" spans="1:9" ht="13.5" thickBot="1">
      <c r="A52" s="210"/>
      <c r="B52" s="177"/>
      <c r="C52" s="135"/>
      <c r="D52" s="135"/>
      <c r="E52" s="393"/>
      <c r="F52" s="388"/>
      <c r="G52" s="436"/>
      <c r="H52" s="420"/>
    </row>
    <row r="53" spans="1:9" s="51" customFormat="1" ht="19.350000000000001" customHeight="1" thickTop="1" thickBot="1">
      <c r="A53" s="47" t="s">
        <v>117</v>
      </c>
      <c r="B53" s="48" t="s">
        <v>4</v>
      </c>
      <c r="C53" s="49"/>
      <c r="D53" s="50"/>
      <c r="E53" s="395"/>
      <c r="F53" s="387">
        <f>SUM(F17:F52)</f>
        <v>0</v>
      </c>
      <c r="G53" s="438"/>
      <c r="H53" s="417">
        <f>SUM(H17:H52)</f>
        <v>0</v>
      </c>
      <c r="I53" s="72"/>
    </row>
    <row r="54" spans="1:9" ht="13.5" thickTop="1">
      <c r="A54" s="207" t="s">
        <v>29</v>
      </c>
      <c r="B54" s="167" t="s">
        <v>531</v>
      </c>
      <c r="C54" s="168"/>
      <c r="D54" s="169"/>
      <c r="E54" s="396"/>
      <c r="F54" s="385"/>
      <c r="G54" s="439"/>
      <c r="H54" s="418"/>
    </row>
    <row r="55" spans="1:9">
      <c r="A55" s="208"/>
      <c r="B55" s="136" t="s">
        <v>1</v>
      </c>
      <c r="C55" s="170" t="s">
        <v>2</v>
      </c>
      <c r="D55" s="170" t="s">
        <v>3</v>
      </c>
      <c r="E55" s="397" t="s">
        <v>10</v>
      </c>
      <c r="F55" s="371" t="s">
        <v>31</v>
      </c>
      <c r="G55" s="440" t="s">
        <v>10</v>
      </c>
      <c r="H55" s="413" t="s">
        <v>31</v>
      </c>
    </row>
    <row r="56" spans="1:9" ht="13.5" thickBot="1">
      <c r="A56" s="209"/>
      <c r="B56" s="171"/>
      <c r="C56" s="172"/>
      <c r="D56" s="173"/>
      <c r="E56" s="398" t="s">
        <v>35</v>
      </c>
      <c r="F56" s="386" t="s">
        <v>36</v>
      </c>
      <c r="G56" s="441" t="s">
        <v>32</v>
      </c>
      <c r="H56" s="414" t="s">
        <v>528</v>
      </c>
    </row>
    <row r="57" spans="1:9">
      <c r="A57" s="210"/>
      <c r="B57" s="134" t="s">
        <v>115</v>
      </c>
      <c r="C57" s="135"/>
      <c r="D57" s="135"/>
      <c r="E57" s="393"/>
      <c r="F57" s="388"/>
      <c r="G57" s="436"/>
      <c r="H57" s="420"/>
    </row>
    <row r="58" spans="1:9">
      <c r="A58" s="159"/>
      <c r="B58" s="134"/>
      <c r="C58" s="135"/>
      <c r="D58" s="135"/>
      <c r="E58" s="393"/>
      <c r="F58" s="388"/>
      <c r="G58" s="436"/>
      <c r="H58" s="420"/>
    </row>
    <row r="59" spans="1:9">
      <c r="A59" s="159">
        <v>5</v>
      </c>
      <c r="B59" s="175" t="s">
        <v>142</v>
      </c>
      <c r="C59" s="133"/>
      <c r="D59" s="133"/>
      <c r="E59" s="393"/>
      <c r="F59" s="388"/>
      <c r="G59" s="436"/>
      <c r="H59" s="420"/>
    </row>
    <row r="60" spans="1:9">
      <c r="A60" s="159"/>
      <c r="B60" s="177" t="s">
        <v>846</v>
      </c>
      <c r="C60" s="133"/>
      <c r="D60" s="133"/>
      <c r="E60" s="393"/>
      <c r="F60" s="388"/>
      <c r="G60" s="436"/>
      <c r="H60" s="420"/>
    </row>
    <row r="61" spans="1:9">
      <c r="A61" s="159"/>
      <c r="B61" s="177" t="s">
        <v>143</v>
      </c>
      <c r="C61" s="133"/>
      <c r="D61" s="133"/>
      <c r="E61" s="393"/>
      <c r="F61" s="388"/>
      <c r="G61" s="436"/>
      <c r="H61" s="420"/>
    </row>
    <row r="62" spans="1:9">
      <c r="A62" s="159"/>
      <c r="B62" s="177" t="s">
        <v>144</v>
      </c>
      <c r="C62" s="133"/>
      <c r="D62" s="133"/>
      <c r="E62" s="393"/>
      <c r="F62" s="388"/>
      <c r="G62" s="436"/>
      <c r="H62" s="420"/>
    </row>
    <row r="63" spans="1:9">
      <c r="A63" s="159"/>
      <c r="B63" s="177" t="s">
        <v>145</v>
      </c>
      <c r="C63" s="135"/>
      <c r="D63" s="135"/>
      <c r="E63" s="393"/>
      <c r="F63" s="373"/>
      <c r="G63" s="436"/>
      <c r="H63" s="415"/>
    </row>
    <row r="64" spans="1:9">
      <c r="A64" s="159"/>
      <c r="B64" s="177" t="s">
        <v>146</v>
      </c>
      <c r="C64" s="135"/>
      <c r="D64" s="135"/>
      <c r="E64" s="393"/>
      <c r="F64" s="373"/>
      <c r="G64" s="436"/>
      <c r="H64" s="415"/>
    </row>
    <row r="65" spans="1:9">
      <c r="A65" s="159"/>
      <c r="B65" s="177" t="s">
        <v>147</v>
      </c>
      <c r="C65" s="135"/>
      <c r="D65" s="135"/>
      <c r="E65" s="393"/>
      <c r="F65" s="373"/>
      <c r="G65" s="436"/>
      <c r="H65" s="415"/>
    </row>
    <row r="66" spans="1:9">
      <c r="A66" s="159"/>
      <c r="B66" s="177" t="s">
        <v>127</v>
      </c>
      <c r="C66" s="135"/>
      <c r="D66" s="135"/>
      <c r="E66" s="393"/>
      <c r="F66" s="373"/>
      <c r="G66" s="436"/>
      <c r="H66" s="415"/>
    </row>
    <row r="67" spans="1:9">
      <c r="A67" s="159" t="s">
        <v>37</v>
      </c>
      <c r="B67" s="177" t="s">
        <v>148</v>
      </c>
      <c r="C67" s="133"/>
      <c r="D67" s="133"/>
      <c r="E67" s="393"/>
      <c r="F67" s="373"/>
      <c r="G67" s="436"/>
      <c r="H67" s="415"/>
    </row>
    <row r="68" spans="1:9">
      <c r="A68" s="159" t="s">
        <v>39</v>
      </c>
      <c r="B68" s="177" t="s">
        <v>149</v>
      </c>
      <c r="C68" s="133"/>
      <c r="D68" s="133"/>
      <c r="E68" s="393"/>
      <c r="F68" s="373"/>
      <c r="G68" s="436"/>
      <c r="H68" s="415"/>
    </row>
    <row r="69" spans="1:9">
      <c r="A69" s="210"/>
      <c r="B69" s="177" t="s">
        <v>150</v>
      </c>
      <c r="C69" s="133">
        <v>1</v>
      </c>
      <c r="D69" s="133" t="s">
        <v>11</v>
      </c>
      <c r="E69" s="400"/>
      <c r="F69" s="388" t="s">
        <v>23</v>
      </c>
      <c r="G69" s="436"/>
      <c r="H69" s="415"/>
      <c r="I69" s="74"/>
    </row>
    <row r="70" spans="1:9">
      <c r="A70" s="159"/>
      <c r="B70" s="134"/>
      <c r="C70" s="135"/>
      <c r="D70" s="135"/>
      <c r="E70" s="400"/>
      <c r="F70" s="373"/>
      <c r="G70" s="436"/>
      <c r="H70" s="415"/>
    </row>
    <row r="71" spans="1:9">
      <c r="A71" s="159">
        <v>6</v>
      </c>
      <c r="B71" s="175" t="s">
        <v>151</v>
      </c>
      <c r="C71" s="135"/>
      <c r="D71" s="135"/>
      <c r="E71" s="400"/>
      <c r="F71" s="373"/>
      <c r="G71" s="436"/>
      <c r="H71" s="415"/>
    </row>
    <row r="72" spans="1:9">
      <c r="A72" s="210"/>
      <c r="B72" s="134" t="s">
        <v>847</v>
      </c>
      <c r="C72" s="135"/>
      <c r="D72" s="135"/>
      <c r="E72" s="400"/>
      <c r="F72" s="373"/>
      <c r="G72" s="436"/>
      <c r="H72" s="415"/>
    </row>
    <row r="73" spans="1:9">
      <c r="A73" s="210"/>
      <c r="B73" s="134" t="s">
        <v>152</v>
      </c>
      <c r="C73" s="135"/>
      <c r="D73" s="135"/>
      <c r="E73" s="400"/>
      <c r="F73" s="373"/>
      <c r="G73" s="436"/>
      <c r="H73" s="415"/>
    </row>
    <row r="74" spans="1:9">
      <c r="A74" s="210"/>
      <c r="B74" s="178" t="s">
        <v>153</v>
      </c>
      <c r="C74" s="135"/>
      <c r="D74" s="135"/>
      <c r="E74" s="400"/>
      <c r="F74" s="388"/>
      <c r="G74" s="436"/>
      <c r="H74" s="420"/>
    </row>
    <row r="75" spans="1:9">
      <c r="A75" s="210"/>
      <c r="B75" s="177" t="s">
        <v>848</v>
      </c>
      <c r="C75" s="135"/>
      <c r="D75" s="135"/>
      <c r="E75" s="400"/>
      <c r="F75" s="388"/>
      <c r="G75" s="436"/>
      <c r="H75" s="420"/>
    </row>
    <row r="76" spans="1:9">
      <c r="A76" s="210"/>
      <c r="B76" s="177" t="s">
        <v>154</v>
      </c>
      <c r="C76" s="135"/>
      <c r="D76" s="135"/>
      <c r="E76" s="400"/>
      <c r="F76" s="388"/>
      <c r="G76" s="436"/>
      <c r="H76" s="420"/>
    </row>
    <row r="77" spans="1:9">
      <c r="A77" s="210"/>
      <c r="B77" s="177" t="s">
        <v>155</v>
      </c>
      <c r="C77" s="135"/>
      <c r="D77" s="135"/>
      <c r="E77" s="400"/>
      <c r="F77" s="388"/>
      <c r="G77" s="436"/>
      <c r="H77" s="420"/>
    </row>
    <row r="78" spans="1:9">
      <c r="A78" s="210"/>
      <c r="B78" s="134" t="s">
        <v>156</v>
      </c>
      <c r="C78" s="135"/>
      <c r="D78" s="135"/>
      <c r="E78" s="400"/>
      <c r="F78" s="388"/>
      <c r="G78" s="436"/>
      <c r="H78" s="420"/>
    </row>
    <row r="79" spans="1:9">
      <c r="A79" s="210"/>
      <c r="B79" s="177"/>
      <c r="C79" s="135"/>
      <c r="D79" s="135"/>
      <c r="E79" s="400"/>
      <c r="F79" s="388"/>
      <c r="G79" s="436"/>
      <c r="H79" s="420"/>
    </row>
    <row r="80" spans="1:9">
      <c r="A80" s="210"/>
      <c r="B80" s="179" t="s">
        <v>157</v>
      </c>
      <c r="C80" s="135"/>
      <c r="D80" s="135"/>
      <c r="E80" s="400"/>
      <c r="F80" s="373"/>
      <c r="G80" s="436"/>
      <c r="H80" s="415"/>
    </row>
    <row r="81" spans="1:8">
      <c r="A81" s="210"/>
      <c r="B81" s="180" t="s">
        <v>158</v>
      </c>
      <c r="C81" s="135"/>
      <c r="D81" s="135"/>
      <c r="E81" s="400"/>
      <c r="F81" s="373"/>
      <c r="G81" s="436"/>
      <c r="H81" s="415"/>
    </row>
    <row r="82" spans="1:8">
      <c r="A82" s="210"/>
      <c r="B82" s="180" t="s">
        <v>159</v>
      </c>
      <c r="C82" s="135"/>
      <c r="D82" s="135"/>
      <c r="E82" s="400"/>
      <c r="F82" s="373"/>
      <c r="G82" s="436"/>
      <c r="H82" s="415"/>
    </row>
    <row r="83" spans="1:8">
      <c r="A83" s="434"/>
      <c r="B83" s="134" t="s">
        <v>849</v>
      </c>
      <c r="C83" s="135"/>
      <c r="D83" s="135"/>
      <c r="E83" s="400"/>
      <c r="F83" s="373"/>
      <c r="G83" s="436"/>
      <c r="H83" s="415"/>
    </row>
    <row r="84" spans="1:8">
      <c r="A84" s="210"/>
      <c r="B84" s="134" t="s">
        <v>850</v>
      </c>
      <c r="C84" s="135"/>
      <c r="D84" s="135"/>
      <c r="E84" s="400"/>
      <c r="F84" s="373"/>
      <c r="G84" s="436"/>
      <c r="H84" s="415"/>
    </row>
    <row r="85" spans="1:8">
      <c r="A85" s="434"/>
      <c r="B85" s="134" t="s">
        <v>851</v>
      </c>
      <c r="C85" s="135"/>
      <c r="D85" s="135"/>
      <c r="E85" s="400"/>
      <c r="F85" s="373"/>
      <c r="G85" s="436"/>
      <c r="H85" s="415"/>
    </row>
    <row r="86" spans="1:8">
      <c r="A86" s="210"/>
      <c r="B86" s="134" t="s">
        <v>852</v>
      </c>
      <c r="C86" s="135"/>
      <c r="D86" s="135"/>
      <c r="E86" s="400"/>
      <c r="F86" s="373"/>
      <c r="G86" s="436"/>
      <c r="H86" s="415"/>
    </row>
    <row r="87" spans="1:8">
      <c r="A87" s="210"/>
      <c r="B87" s="134" t="s">
        <v>853</v>
      </c>
      <c r="C87" s="135"/>
      <c r="D87" s="135"/>
      <c r="E87" s="400"/>
      <c r="F87" s="373"/>
      <c r="G87" s="436"/>
      <c r="H87" s="415"/>
    </row>
    <row r="88" spans="1:8">
      <c r="A88" s="434"/>
      <c r="B88" s="134" t="s">
        <v>854</v>
      </c>
      <c r="C88" s="135"/>
      <c r="D88" s="135"/>
      <c r="E88" s="400"/>
      <c r="F88" s="373"/>
      <c r="G88" s="436"/>
      <c r="H88" s="415"/>
    </row>
    <row r="89" spans="1:8">
      <c r="A89" s="210"/>
      <c r="B89" s="134" t="s">
        <v>855</v>
      </c>
      <c r="C89" s="135"/>
      <c r="D89" s="135"/>
      <c r="E89" s="400"/>
      <c r="F89" s="373"/>
      <c r="G89" s="436"/>
      <c r="H89" s="415"/>
    </row>
    <row r="90" spans="1:8">
      <c r="A90" s="434"/>
      <c r="B90" s="134" t="s">
        <v>856</v>
      </c>
      <c r="C90" s="135"/>
      <c r="D90" s="135"/>
      <c r="E90" s="400"/>
      <c r="F90" s="373"/>
      <c r="G90" s="436"/>
      <c r="H90" s="415"/>
    </row>
    <row r="91" spans="1:8">
      <c r="A91" s="210"/>
      <c r="B91" s="134" t="s">
        <v>160</v>
      </c>
      <c r="C91" s="135"/>
      <c r="D91" s="135"/>
      <c r="E91" s="400"/>
      <c r="F91" s="373"/>
      <c r="G91" s="436"/>
      <c r="H91" s="415"/>
    </row>
    <row r="92" spans="1:8">
      <c r="A92" s="210"/>
      <c r="B92" s="181" t="s">
        <v>161</v>
      </c>
      <c r="C92" s="133"/>
      <c r="D92" s="133"/>
      <c r="E92" s="400"/>
      <c r="F92" s="373"/>
      <c r="G92" s="436"/>
      <c r="H92" s="415"/>
    </row>
    <row r="93" spans="1:8">
      <c r="A93" s="210"/>
      <c r="B93" s="177" t="s">
        <v>857</v>
      </c>
      <c r="C93" s="133"/>
      <c r="D93" s="133"/>
      <c r="E93" s="400"/>
      <c r="F93" s="373"/>
      <c r="G93" s="436"/>
      <c r="H93" s="415"/>
    </row>
    <row r="94" spans="1:8">
      <c r="A94" s="210"/>
      <c r="B94" s="177" t="s">
        <v>162</v>
      </c>
      <c r="C94" s="133"/>
      <c r="D94" s="133"/>
      <c r="E94" s="400"/>
      <c r="F94" s="373"/>
      <c r="G94" s="436"/>
      <c r="H94" s="415"/>
    </row>
    <row r="95" spans="1:8">
      <c r="A95" s="210"/>
      <c r="B95" s="177" t="s">
        <v>858</v>
      </c>
      <c r="C95" s="133"/>
      <c r="D95" s="133"/>
      <c r="E95" s="400"/>
      <c r="F95" s="373"/>
      <c r="G95" s="436"/>
      <c r="H95" s="415"/>
    </row>
    <row r="96" spans="1:8">
      <c r="A96" s="210"/>
      <c r="B96" s="177" t="s">
        <v>163</v>
      </c>
      <c r="C96" s="133"/>
      <c r="D96" s="133"/>
      <c r="E96" s="400"/>
      <c r="F96" s="373"/>
      <c r="G96" s="436"/>
      <c r="H96" s="415"/>
    </row>
    <row r="97" spans="1:8">
      <c r="A97" s="434"/>
      <c r="B97" s="182" t="s">
        <v>859</v>
      </c>
      <c r="C97" s="133"/>
      <c r="D97" s="133"/>
      <c r="E97" s="400"/>
      <c r="F97" s="373"/>
      <c r="G97" s="436"/>
      <c r="H97" s="415"/>
    </row>
    <row r="98" spans="1:8">
      <c r="A98" s="434"/>
      <c r="B98" s="182" t="s">
        <v>860</v>
      </c>
      <c r="C98" s="133"/>
      <c r="D98" s="133"/>
      <c r="E98" s="400"/>
      <c r="F98" s="373"/>
      <c r="G98" s="436"/>
      <c r="H98" s="415"/>
    </row>
    <row r="99" spans="1:8">
      <c r="A99" s="210"/>
      <c r="B99" s="182" t="s">
        <v>861</v>
      </c>
      <c r="C99" s="133"/>
      <c r="D99" s="133"/>
      <c r="E99" s="400"/>
      <c r="F99" s="373"/>
      <c r="G99" s="436"/>
      <c r="H99" s="415"/>
    </row>
    <row r="100" spans="1:8">
      <c r="A100" s="210"/>
      <c r="B100" s="182" t="s">
        <v>862</v>
      </c>
      <c r="C100" s="133"/>
      <c r="D100" s="133"/>
      <c r="E100" s="400"/>
      <c r="F100" s="373"/>
      <c r="G100" s="436"/>
      <c r="H100" s="415"/>
    </row>
    <row r="101" spans="1:8">
      <c r="A101" s="210"/>
      <c r="B101" s="177" t="s">
        <v>164</v>
      </c>
      <c r="C101" s="133"/>
      <c r="D101" s="133"/>
      <c r="E101" s="400"/>
      <c r="F101" s="373"/>
      <c r="G101" s="436"/>
      <c r="H101" s="415"/>
    </row>
    <row r="102" spans="1:8">
      <c r="A102" s="210"/>
      <c r="B102" s="177" t="s">
        <v>165</v>
      </c>
      <c r="C102" s="133"/>
      <c r="D102" s="133"/>
      <c r="E102" s="400"/>
      <c r="F102" s="373"/>
      <c r="G102" s="436"/>
      <c r="H102" s="415"/>
    </row>
    <row r="103" spans="1:8">
      <c r="A103" s="210"/>
      <c r="B103" s="177" t="s">
        <v>166</v>
      </c>
      <c r="C103" s="133"/>
      <c r="D103" s="133"/>
      <c r="E103" s="400"/>
      <c r="F103" s="373"/>
      <c r="G103" s="436"/>
      <c r="H103" s="415"/>
    </row>
    <row r="104" spans="1:8">
      <c r="A104" s="210"/>
      <c r="B104" s="177" t="s">
        <v>167</v>
      </c>
      <c r="C104" s="133"/>
      <c r="D104" s="133"/>
      <c r="E104" s="400"/>
      <c r="F104" s="373"/>
      <c r="G104" s="436"/>
      <c r="H104" s="415"/>
    </row>
    <row r="105" spans="1:8">
      <c r="A105" s="210"/>
      <c r="B105" s="182" t="s">
        <v>168</v>
      </c>
      <c r="C105" s="133"/>
      <c r="D105" s="133"/>
      <c r="E105" s="400"/>
      <c r="F105" s="373"/>
      <c r="G105" s="436"/>
      <c r="H105" s="415"/>
    </row>
    <row r="106" spans="1:8">
      <c r="A106" s="210"/>
      <c r="B106" s="177" t="s">
        <v>169</v>
      </c>
      <c r="C106" s="133">
        <v>1</v>
      </c>
      <c r="D106" s="133" t="s">
        <v>11</v>
      </c>
      <c r="E106" s="400"/>
      <c r="F106" s="388">
        <f>C106*E106</f>
        <v>0</v>
      </c>
      <c r="G106" s="438">
        <f>E106/765</f>
        <v>0</v>
      </c>
      <c r="H106" s="421">
        <f>G106*C106</f>
        <v>0</v>
      </c>
    </row>
    <row r="107" spans="1:8">
      <c r="A107" s="159"/>
      <c r="B107" s="134"/>
      <c r="C107" s="135"/>
      <c r="D107" s="133"/>
      <c r="E107" s="400"/>
      <c r="F107" s="373"/>
      <c r="G107" s="436"/>
      <c r="H107" s="415"/>
    </row>
    <row r="108" spans="1:8">
      <c r="A108" s="159"/>
      <c r="B108" s="175" t="s">
        <v>170</v>
      </c>
      <c r="C108" s="135"/>
      <c r="D108" s="133"/>
      <c r="E108" s="400"/>
      <c r="F108" s="373"/>
      <c r="G108" s="436"/>
      <c r="H108" s="415"/>
    </row>
    <row r="109" spans="1:8">
      <c r="A109" s="159"/>
      <c r="B109" s="183" t="s">
        <v>171</v>
      </c>
      <c r="C109" s="135"/>
      <c r="D109" s="133"/>
      <c r="E109" s="400"/>
      <c r="F109" s="373"/>
      <c r="G109" s="436"/>
      <c r="H109" s="415"/>
    </row>
    <row r="110" spans="1:8">
      <c r="A110" s="159"/>
      <c r="B110" s="134" t="s">
        <v>172</v>
      </c>
      <c r="C110" s="135"/>
      <c r="D110" s="133"/>
      <c r="E110" s="400"/>
      <c r="F110" s="373"/>
      <c r="G110" s="436"/>
      <c r="H110" s="415"/>
    </row>
    <row r="111" spans="1:8">
      <c r="A111" s="159"/>
      <c r="B111" s="134" t="s">
        <v>173</v>
      </c>
      <c r="C111" s="135"/>
      <c r="D111" s="133"/>
      <c r="E111" s="400"/>
      <c r="F111" s="373"/>
      <c r="G111" s="436"/>
      <c r="H111" s="415"/>
    </row>
    <row r="112" spans="1:8">
      <c r="A112" s="159"/>
      <c r="B112" s="134" t="s">
        <v>174</v>
      </c>
      <c r="C112" s="135"/>
      <c r="D112" s="133"/>
      <c r="E112" s="400"/>
      <c r="F112" s="373"/>
      <c r="G112" s="436"/>
      <c r="H112" s="415"/>
    </row>
    <row r="113" spans="1:9">
      <c r="A113" s="159"/>
      <c r="B113" s="134" t="s">
        <v>175</v>
      </c>
      <c r="C113" s="135"/>
      <c r="D113" s="133"/>
      <c r="E113" s="400"/>
      <c r="F113" s="373"/>
      <c r="G113" s="436"/>
      <c r="H113" s="415"/>
    </row>
    <row r="114" spans="1:9">
      <c r="A114" s="159"/>
      <c r="B114" s="134" t="s">
        <v>176</v>
      </c>
      <c r="C114" s="135"/>
      <c r="D114" s="133"/>
      <c r="E114" s="400"/>
      <c r="F114" s="373"/>
      <c r="G114" s="436"/>
      <c r="H114" s="415"/>
    </row>
    <row r="115" spans="1:9">
      <c r="A115" s="210"/>
      <c r="B115" s="134"/>
      <c r="C115" s="135"/>
      <c r="D115" s="133"/>
      <c r="E115" s="393"/>
      <c r="F115" s="373"/>
      <c r="G115" s="436"/>
      <c r="H115" s="415"/>
    </row>
    <row r="116" spans="1:9" ht="13.5" thickBot="1">
      <c r="A116" s="159"/>
      <c r="B116" s="134"/>
      <c r="C116" s="135"/>
      <c r="D116" s="133"/>
      <c r="E116" s="393"/>
      <c r="F116" s="373"/>
      <c r="G116" s="436"/>
      <c r="H116" s="415"/>
    </row>
    <row r="117" spans="1:9" s="51" customFormat="1" ht="19.350000000000001" customHeight="1" thickTop="1" thickBot="1">
      <c r="A117" s="47" t="s">
        <v>141</v>
      </c>
      <c r="B117" s="48" t="s">
        <v>4</v>
      </c>
      <c r="C117" s="49"/>
      <c r="D117" s="50"/>
      <c r="E117" s="395"/>
      <c r="F117" s="387">
        <f>SUM(F58:F116)</f>
        <v>0</v>
      </c>
      <c r="G117" s="438"/>
      <c r="H117" s="417">
        <f>SUM(H58:H116)</f>
        <v>0</v>
      </c>
      <c r="I117" s="72"/>
    </row>
    <row r="118" spans="1:9" ht="13.5" thickTop="1">
      <c r="A118" s="207" t="s">
        <v>29</v>
      </c>
      <c r="B118" s="167" t="s">
        <v>531</v>
      </c>
      <c r="C118" s="168"/>
      <c r="D118" s="169"/>
      <c r="E118" s="396"/>
      <c r="F118" s="385"/>
      <c r="G118" s="439"/>
      <c r="H118" s="418"/>
    </row>
    <row r="119" spans="1:9">
      <c r="A119" s="208"/>
      <c r="B119" s="136" t="s">
        <v>1</v>
      </c>
      <c r="C119" s="170" t="s">
        <v>2</v>
      </c>
      <c r="D119" s="170" t="s">
        <v>3</v>
      </c>
      <c r="E119" s="397" t="s">
        <v>10</v>
      </c>
      <c r="F119" s="371" t="s">
        <v>31</v>
      </c>
      <c r="G119" s="440" t="s">
        <v>10</v>
      </c>
      <c r="H119" s="413" t="s">
        <v>31</v>
      </c>
    </row>
    <row r="120" spans="1:9" ht="13.5" thickBot="1">
      <c r="A120" s="209"/>
      <c r="B120" s="171"/>
      <c r="C120" s="172"/>
      <c r="D120" s="173"/>
      <c r="E120" s="398" t="s">
        <v>35</v>
      </c>
      <c r="F120" s="386" t="s">
        <v>36</v>
      </c>
      <c r="G120" s="441" t="s">
        <v>32</v>
      </c>
      <c r="H120" s="414" t="s">
        <v>528</v>
      </c>
    </row>
    <row r="121" spans="1:9">
      <c r="A121" s="159"/>
      <c r="B121" s="134" t="s">
        <v>178</v>
      </c>
      <c r="C121" s="135"/>
      <c r="D121" s="133"/>
      <c r="E121" s="393"/>
      <c r="F121" s="373"/>
      <c r="G121" s="436"/>
      <c r="H121" s="415"/>
    </row>
    <row r="122" spans="1:9" ht="3.6" customHeight="1">
      <c r="A122" s="159"/>
      <c r="B122" s="134"/>
      <c r="C122" s="135"/>
      <c r="D122" s="133"/>
      <c r="E122" s="393"/>
      <c r="F122" s="373"/>
      <c r="G122" s="436"/>
      <c r="H122" s="415"/>
    </row>
    <row r="123" spans="1:9">
      <c r="A123" s="159">
        <v>7</v>
      </c>
      <c r="B123" s="177" t="s">
        <v>179</v>
      </c>
      <c r="C123" s="133"/>
      <c r="D123" s="133"/>
      <c r="E123" s="393"/>
      <c r="F123" s="373"/>
      <c r="G123" s="436"/>
      <c r="H123" s="415"/>
    </row>
    <row r="124" spans="1:9">
      <c r="A124" s="159"/>
      <c r="B124" s="177" t="s">
        <v>180</v>
      </c>
      <c r="C124" s="133"/>
      <c r="D124" s="133"/>
      <c r="E124" s="393"/>
      <c r="F124" s="373"/>
      <c r="G124" s="436"/>
      <c r="H124" s="415"/>
    </row>
    <row r="125" spans="1:9">
      <c r="A125" s="159"/>
      <c r="B125" s="177" t="s">
        <v>863</v>
      </c>
      <c r="C125" s="133"/>
      <c r="D125" s="133"/>
      <c r="E125" s="393"/>
      <c r="F125" s="373"/>
      <c r="G125" s="436"/>
      <c r="H125" s="415"/>
    </row>
    <row r="126" spans="1:9">
      <c r="A126" s="159"/>
      <c r="B126" s="177" t="s">
        <v>181</v>
      </c>
      <c r="C126" s="133"/>
      <c r="D126" s="133"/>
      <c r="E126" s="393"/>
      <c r="F126" s="373"/>
      <c r="G126" s="436"/>
      <c r="H126" s="415"/>
    </row>
    <row r="127" spans="1:9">
      <c r="A127" s="159"/>
      <c r="B127" s="177" t="s">
        <v>182</v>
      </c>
      <c r="C127" s="133"/>
      <c r="D127" s="133"/>
      <c r="E127" s="393"/>
      <c r="F127" s="373"/>
      <c r="G127" s="436"/>
      <c r="H127" s="415"/>
    </row>
    <row r="128" spans="1:9">
      <c r="A128" s="159"/>
      <c r="B128" s="177" t="s">
        <v>183</v>
      </c>
      <c r="C128" s="133"/>
      <c r="D128" s="133"/>
      <c r="E128" s="393"/>
      <c r="F128" s="373"/>
      <c r="G128" s="436"/>
      <c r="H128" s="415"/>
    </row>
    <row r="129" spans="1:8">
      <c r="A129" s="159"/>
      <c r="B129" s="177" t="s">
        <v>864</v>
      </c>
      <c r="C129" s="133"/>
      <c r="D129" s="133"/>
      <c r="E129" s="393"/>
      <c r="F129" s="373"/>
      <c r="G129" s="436"/>
      <c r="H129" s="415"/>
    </row>
    <row r="130" spans="1:8">
      <c r="A130" s="159"/>
      <c r="B130" s="177" t="s">
        <v>184</v>
      </c>
      <c r="C130" s="133"/>
      <c r="D130" s="133"/>
      <c r="E130" s="393"/>
      <c r="F130" s="373"/>
      <c r="G130" s="436"/>
      <c r="H130" s="415"/>
    </row>
    <row r="131" spans="1:8">
      <c r="A131" s="159"/>
      <c r="B131" s="177" t="s">
        <v>185</v>
      </c>
      <c r="C131" s="133"/>
      <c r="D131" s="133"/>
      <c r="E131" s="393"/>
      <c r="F131" s="373"/>
      <c r="G131" s="436"/>
      <c r="H131" s="415"/>
    </row>
    <row r="132" spans="1:8">
      <c r="A132" s="208"/>
      <c r="B132" s="177" t="s">
        <v>169</v>
      </c>
      <c r="C132" s="133">
        <v>1</v>
      </c>
      <c r="D132" s="133" t="s">
        <v>11</v>
      </c>
      <c r="E132" s="400"/>
      <c r="F132" s="388">
        <f>C132*E132</f>
        <v>0</v>
      </c>
      <c r="G132" s="438">
        <f>E132/765</f>
        <v>0</v>
      </c>
      <c r="H132" s="421">
        <f>G132*C132</f>
        <v>0</v>
      </c>
    </row>
    <row r="133" spans="1:8" ht="6.95" customHeight="1">
      <c r="A133" s="159"/>
      <c r="B133" s="134"/>
      <c r="C133" s="135"/>
      <c r="D133" s="133"/>
      <c r="E133" s="400"/>
      <c r="F133" s="373"/>
      <c r="G133" s="436"/>
      <c r="H133" s="415"/>
    </row>
    <row r="134" spans="1:8">
      <c r="A134" s="159">
        <v>8</v>
      </c>
      <c r="B134" s="177" t="s">
        <v>186</v>
      </c>
      <c r="C134" s="133"/>
      <c r="D134" s="133"/>
      <c r="E134" s="400"/>
      <c r="F134" s="373"/>
      <c r="G134" s="436"/>
      <c r="H134" s="415"/>
    </row>
    <row r="135" spans="1:8">
      <c r="A135" s="159"/>
      <c r="B135" s="177" t="s">
        <v>180</v>
      </c>
      <c r="C135" s="133"/>
      <c r="D135" s="133"/>
      <c r="E135" s="400"/>
      <c r="F135" s="373"/>
      <c r="G135" s="436"/>
      <c r="H135" s="415"/>
    </row>
    <row r="136" spans="1:8">
      <c r="A136" s="159"/>
      <c r="B136" s="177" t="s">
        <v>865</v>
      </c>
      <c r="C136" s="133"/>
      <c r="D136" s="133"/>
      <c r="E136" s="400"/>
      <c r="F136" s="373"/>
      <c r="G136" s="436"/>
      <c r="H136" s="415"/>
    </row>
    <row r="137" spans="1:8">
      <c r="A137" s="159"/>
      <c r="B137" s="177" t="s">
        <v>187</v>
      </c>
      <c r="C137" s="133"/>
      <c r="D137" s="133"/>
      <c r="E137" s="400"/>
      <c r="F137" s="373"/>
      <c r="G137" s="436"/>
      <c r="H137" s="415"/>
    </row>
    <row r="138" spans="1:8">
      <c r="A138" s="159"/>
      <c r="B138" s="177" t="s">
        <v>188</v>
      </c>
      <c r="C138" s="133"/>
      <c r="D138" s="133"/>
      <c r="E138" s="400"/>
      <c r="F138" s="373"/>
      <c r="G138" s="436"/>
      <c r="H138" s="415"/>
    </row>
    <row r="139" spans="1:8">
      <c r="A139" s="159"/>
      <c r="B139" s="177" t="s">
        <v>189</v>
      </c>
      <c r="C139" s="133"/>
      <c r="D139" s="133"/>
      <c r="E139" s="400"/>
      <c r="F139" s="373"/>
      <c r="G139" s="436"/>
      <c r="H139" s="415"/>
    </row>
    <row r="140" spans="1:8">
      <c r="A140" s="159"/>
      <c r="B140" s="177" t="s">
        <v>183</v>
      </c>
      <c r="C140" s="133"/>
      <c r="D140" s="133"/>
      <c r="E140" s="400"/>
      <c r="F140" s="373"/>
      <c r="G140" s="436"/>
      <c r="H140" s="415"/>
    </row>
    <row r="141" spans="1:8">
      <c r="A141" s="159"/>
      <c r="B141" s="177" t="s">
        <v>190</v>
      </c>
      <c r="C141" s="133"/>
      <c r="D141" s="133"/>
      <c r="E141" s="400"/>
      <c r="F141" s="373"/>
      <c r="G141" s="436"/>
      <c r="H141" s="415"/>
    </row>
    <row r="142" spans="1:8">
      <c r="A142" s="208"/>
      <c r="B142" s="177" t="s">
        <v>191</v>
      </c>
      <c r="C142" s="135"/>
      <c r="D142" s="133"/>
      <c r="E142" s="400"/>
      <c r="F142" s="373"/>
      <c r="G142" s="436"/>
      <c r="H142" s="415"/>
    </row>
    <row r="143" spans="1:8">
      <c r="A143" s="159"/>
      <c r="B143" s="177" t="s">
        <v>169</v>
      </c>
      <c r="C143" s="133">
        <v>1</v>
      </c>
      <c r="D143" s="133" t="s">
        <v>116</v>
      </c>
      <c r="E143" s="400"/>
      <c r="F143" s="388">
        <f>C143*E143</f>
        <v>0</v>
      </c>
      <c r="G143" s="438">
        <f>E143/765</f>
        <v>0</v>
      </c>
      <c r="H143" s="421">
        <f>G143*C143</f>
        <v>0</v>
      </c>
    </row>
    <row r="144" spans="1:8" ht="9" customHeight="1">
      <c r="A144" s="159"/>
      <c r="B144" s="177"/>
      <c r="C144" s="135"/>
      <c r="D144" s="133"/>
      <c r="E144" s="400"/>
      <c r="F144" s="373"/>
      <c r="G144" s="436"/>
      <c r="H144" s="415"/>
    </row>
    <row r="145" spans="1:8">
      <c r="A145" s="159">
        <v>9</v>
      </c>
      <c r="B145" s="177" t="s">
        <v>192</v>
      </c>
      <c r="C145" s="133"/>
      <c r="D145" s="133"/>
      <c r="E145" s="400"/>
      <c r="F145" s="373"/>
      <c r="G145" s="436"/>
      <c r="H145" s="415"/>
    </row>
    <row r="146" spans="1:8">
      <c r="A146" s="159"/>
      <c r="B146" s="177" t="s">
        <v>180</v>
      </c>
      <c r="C146" s="133"/>
      <c r="D146" s="133"/>
      <c r="E146" s="400"/>
      <c r="F146" s="373"/>
      <c r="G146" s="436"/>
      <c r="H146" s="415"/>
    </row>
    <row r="147" spans="1:8">
      <c r="A147" s="159"/>
      <c r="B147" s="177" t="s">
        <v>865</v>
      </c>
      <c r="C147" s="133"/>
      <c r="D147" s="133"/>
      <c r="E147" s="400"/>
      <c r="F147" s="373"/>
      <c r="G147" s="436"/>
      <c r="H147" s="415"/>
    </row>
    <row r="148" spans="1:8">
      <c r="A148" s="159"/>
      <c r="B148" s="177" t="s">
        <v>193</v>
      </c>
      <c r="C148" s="133"/>
      <c r="D148" s="133"/>
      <c r="E148" s="400"/>
      <c r="F148" s="373"/>
      <c r="G148" s="436"/>
      <c r="H148" s="415"/>
    </row>
    <row r="149" spans="1:8">
      <c r="A149" s="159"/>
      <c r="B149" s="177" t="s">
        <v>194</v>
      </c>
      <c r="C149" s="133"/>
      <c r="D149" s="133"/>
      <c r="E149" s="400"/>
      <c r="F149" s="373"/>
      <c r="G149" s="436"/>
      <c r="H149" s="415"/>
    </row>
    <row r="150" spans="1:8">
      <c r="A150" s="159"/>
      <c r="B150" s="177" t="s">
        <v>189</v>
      </c>
      <c r="C150" s="133"/>
      <c r="D150" s="133"/>
      <c r="E150" s="400"/>
      <c r="F150" s="373"/>
      <c r="G150" s="436"/>
      <c r="H150" s="415"/>
    </row>
    <row r="151" spans="1:8">
      <c r="A151" s="159"/>
      <c r="B151" s="177" t="s">
        <v>183</v>
      </c>
      <c r="C151" s="133"/>
      <c r="D151" s="133"/>
      <c r="E151" s="400"/>
      <c r="F151" s="373"/>
      <c r="G151" s="436"/>
      <c r="H151" s="415"/>
    </row>
    <row r="152" spans="1:8">
      <c r="A152" s="159"/>
      <c r="B152" s="177" t="s">
        <v>195</v>
      </c>
      <c r="C152" s="133"/>
      <c r="D152" s="133"/>
      <c r="E152" s="400"/>
      <c r="F152" s="373"/>
      <c r="G152" s="436"/>
      <c r="H152" s="415"/>
    </row>
    <row r="153" spans="1:8">
      <c r="A153" s="159"/>
      <c r="B153" s="177" t="s">
        <v>191</v>
      </c>
      <c r="C153" s="135"/>
      <c r="D153" s="133"/>
      <c r="E153" s="400"/>
      <c r="F153" s="373"/>
      <c r="G153" s="436"/>
      <c r="H153" s="415"/>
    </row>
    <row r="154" spans="1:8">
      <c r="A154" s="159"/>
      <c r="B154" s="177" t="s">
        <v>169</v>
      </c>
      <c r="C154" s="133">
        <v>1</v>
      </c>
      <c r="D154" s="133" t="s">
        <v>116</v>
      </c>
      <c r="E154" s="400"/>
      <c r="F154" s="388">
        <f>C154*E154</f>
        <v>0</v>
      </c>
      <c r="G154" s="438">
        <f>E154/765</f>
        <v>0</v>
      </c>
      <c r="H154" s="421">
        <f>G154*C154</f>
        <v>0</v>
      </c>
    </row>
    <row r="155" spans="1:8" ht="8.4499999999999993" customHeight="1">
      <c r="A155" s="159"/>
      <c r="B155" s="183"/>
      <c r="C155" s="133"/>
      <c r="D155" s="133"/>
      <c r="E155" s="400"/>
      <c r="F155" s="373"/>
      <c r="G155" s="436"/>
      <c r="H155" s="415"/>
    </row>
    <row r="156" spans="1:8">
      <c r="A156" s="159">
        <v>10</v>
      </c>
      <c r="B156" s="177" t="s">
        <v>196</v>
      </c>
      <c r="C156" s="133"/>
      <c r="D156" s="133"/>
      <c r="E156" s="400"/>
      <c r="F156" s="373"/>
      <c r="G156" s="443"/>
      <c r="H156" s="415"/>
    </row>
    <row r="157" spans="1:8">
      <c r="A157" s="159"/>
      <c r="B157" s="177" t="s">
        <v>180</v>
      </c>
      <c r="C157" s="133"/>
      <c r="D157" s="133"/>
      <c r="E157" s="400"/>
      <c r="F157" s="373"/>
      <c r="G157" s="443"/>
      <c r="H157" s="415"/>
    </row>
    <row r="158" spans="1:8">
      <c r="A158" s="159"/>
      <c r="B158" s="177" t="s">
        <v>865</v>
      </c>
      <c r="C158" s="133"/>
      <c r="D158" s="133"/>
      <c r="E158" s="400"/>
      <c r="F158" s="373"/>
      <c r="G158" s="443"/>
      <c r="H158" s="415"/>
    </row>
    <row r="159" spans="1:8">
      <c r="A159" s="159"/>
      <c r="B159" s="177" t="s">
        <v>187</v>
      </c>
      <c r="C159" s="133"/>
      <c r="D159" s="133"/>
      <c r="E159" s="400"/>
      <c r="F159" s="373"/>
      <c r="G159" s="443"/>
      <c r="H159" s="415"/>
    </row>
    <row r="160" spans="1:8">
      <c r="A160" s="159"/>
      <c r="B160" s="177" t="s">
        <v>188</v>
      </c>
      <c r="C160" s="133"/>
      <c r="D160" s="133"/>
      <c r="E160" s="400"/>
      <c r="F160" s="373"/>
      <c r="G160" s="443"/>
      <c r="H160" s="415"/>
    </row>
    <row r="161" spans="1:8">
      <c r="A161" s="159"/>
      <c r="B161" s="177" t="s">
        <v>189</v>
      </c>
      <c r="C161" s="133"/>
      <c r="D161" s="133"/>
      <c r="E161" s="400"/>
      <c r="F161" s="373"/>
      <c r="G161" s="443"/>
      <c r="H161" s="415"/>
    </row>
    <row r="162" spans="1:8">
      <c r="A162" s="159"/>
      <c r="B162" s="177" t="s">
        <v>183</v>
      </c>
      <c r="C162" s="133"/>
      <c r="D162" s="133"/>
      <c r="E162" s="400"/>
      <c r="F162" s="373"/>
      <c r="G162" s="443"/>
      <c r="H162" s="415"/>
    </row>
    <row r="163" spans="1:8">
      <c r="A163" s="159"/>
      <c r="B163" s="177" t="s">
        <v>197</v>
      </c>
      <c r="C163" s="133"/>
      <c r="D163" s="133"/>
      <c r="E163" s="400"/>
      <c r="F163" s="373"/>
      <c r="G163" s="443"/>
      <c r="H163" s="415"/>
    </row>
    <row r="164" spans="1:8">
      <c r="A164" s="159"/>
      <c r="B164" s="177" t="s">
        <v>198</v>
      </c>
      <c r="C164" s="133"/>
      <c r="D164" s="133"/>
      <c r="E164" s="400"/>
      <c r="F164" s="389"/>
      <c r="G164" s="443"/>
      <c r="H164" s="421"/>
    </row>
    <row r="165" spans="1:8">
      <c r="A165" s="159"/>
      <c r="B165" s="177" t="s">
        <v>199</v>
      </c>
      <c r="C165" s="133"/>
      <c r="D165" s="133"/>
      <c r="E165" s="400"/>
      <c r="F165" s="373"/>
      <c r="G165" s="443"/>
      <c r="H165" s="415"/>
    </row>
    <row r="166" spans="1:8">
      <c r="A166" s="159"/>
      <c r="B166" s="177" t="s">
        <v>200</v>
      </c>
      <c r="C166" s="133"/>
      <c r="D166" s="133"/>
      <c r="E166" s="400"/>
      <c r="F166" s="389"/>
      <c r="G166" s="443"/>
      <c r="H166" s="421"/>
    </row>
    <row r="167" spans="1:8">
      <c r="A167" s="159"/>
      <c r="B167" s="184" t="s">
        <v>201</v>
      </c>
      <c r="C167" s="133"/>
      <c r="D167" s="133"/>
      <c r="E167" s="400"/>
      <c r="F167" s="389"/>
      <c r="G167" s="443"/>
      <c r="H167" s="421"/>
    </row>
    <row r="168" spans="1:8">
      <c r="A168" s="159"/>
      <c r="B168" s="177" t="s">
        <v>180</v>
      </c>
      <c r="C168" s="133"/>
      <c r="D168" s="133"/>
      <c r="E168" s="400"/>
      <c r="F168" s="389"/>
      <c r="G168" s="443"/>
      <c r="H168" s="421"/>
    </row>
    <row r="169" spans="1:8">
      <c r="A169" s="159"/>
      <c r="B169" s="177" t="s">
        <v>202</v>
      </c>
      <c r="C169" s="133"/>
      <c r="D169" s="133"/>
      <c r="E169" s="400"/>
      <c r="F169" s="389"/>
      <c r="G169" s="443"/>
      <c r="H169" s="421"/>
    </row>
    <row r="170" spans="1:8">
      <c r="A170" s="159"/>
      <c r="B170" s="177" t="s">
        <v>183</v>
      </c>
      <c r="C170" s="133"/>
      <c r="D170" s="133"/>
      <c r="E170" s="400"/>
      <c r="F170" s="389"/>
      <c r="G170" s="443"/>
      <c r="H170" s="421"/>
    </row>
    <row r="171" spans="1:8">
      <c r="A171" s="159"/>
      <c r="B171" s="177" t="s">
        <v>203</v>
      </c>
      <c r="C171" s="133"/>
      <c r="D171" s="133"/>
      <c r="E171" s="400"/>
      <c r="F171" s="389"/>
      <c r="G171" s="443"/>
      <c r="H171" s="421"/>
    </row>
    <row r="172" spans="1:8">
      <c r="A172" s="159"/>
      <c r="B172" s="177" t="s">
        <v>204</v>
      </c>
      <c r="C172" s="133"/>
      <c r="D172" s="133"/>
      <c r="E172" s="400"/>
      <c r="F172" s="389"/>
      <c r="G172" s="443"/>
      <c r="H172" s="421"/>
    </row>
    <row r="173" spans="1:8">
      <c r="A173" s="208"/>
      <c r="B173" s="177" t="s">
        <v>169</v>
      </c>
      <c r="C173" s="133">
        <v>1</v>
      </c>
      <c r="D173" s="133" t="s">
        <v>116</v>
      </c>
      <c r="E173" s="400"/>
      <c r="F173" s="388">
        <f>C173*E173</f>
        <v>0</v>
      </c>
      <c r="G173" s="438">
        <f>E173/765</f>
        <v>0</v>
      </c>
      <c r="H173" s="421">
        <f>G173*C173</f>
        <v>0</v>
      </c>
    </row>
    <row r="174" spans="1:8" ht="6.6" customHeight="1">
      <c r="A174" s="159"/>
      <c r="B174" s="183"/>
      <c r="C174" s="133"/>
      <c r="D174" s="133"/>
      <c r="E174" s="400"/>
      <c r="F174" s="389"/>
      <c r="G174" s="443"/>
      <c r="H174" s="421"/>
    </row>
    <row r="175" spans="1:8">
      <c r="A175" s="159">
        <v>11</v>
      </c>
      <c r="B175" s="177" t="s">
        <v>205</v>
      </c>
      <c r="C175" s="133"/>
      <c r="D175" s="133"/>
      <c r="E175" s="400"/>
      <c r="F175" s="373"/>
      <c r="G175" s="443"/>
      <c r="H175" s="415"/>
    </row>
    <row r="176" spans="1:8">
      <c r="A176" s="159"/>
      <c r="B176" s="177" t="s">
        <v>180</v>
      </c>
      <c r="C176" s="133"/>
      <c r="D176" s="133"/>
      <c r="E176" s="400"/>
      <c r="F176" s="373"/>
      <c r="G176" s="443"/>
      <c r="H176" s="415"/>
    </row>
    <row r="177" spans="1:8">
      <c r="A177" s="159"/>
      <c r="B177" s="177" t="s">
        <v>865</v>
      </c>
      <c r="C177" s="133"/>
      <c r="D177" s="133"/>
      <c r="E177" s="400"/>
      <c r="F177" s="373"/>
      <c r="G177" s="443"/>
      <c r="H177" s="415"/>
    </row>
    <row r="178" spans="1:8">
      <c r="A178" s="159"/>
      <c r="B178" s="177" t="s">
        <v>187</v>
      </c>
      <c r="C178" s="133"/>
      <c r="D178" s="133"/>
      <c r="E178" s="400"/>
      <c r="F178" s="373"/>
      <c r="G178" s="443"/>
      <c r="H178" s="415"/>
    </row>
    <row r="179" spans="1:8">
      <c r="A179" s="159"/>
      <c r="B179" s="177" t="s">
        <v>206</v>
      </c>
      <c r="C179" s="133"/>
      <c r="D179" s="133"/>
      <c r="E179" s="400"/>
      <c r="F179" s="373"/>
      <c r="G179" s="443"/>
      <c r="H179" s="415"/>
    </row>
    <row r="180" spans="1:8">
      <c r="A180" s="159"/>
      <c r="B180" s="177" t="s">
        <v>189</v>
      </c>
      <c r="C180" s="133"/>
      <c r="D180" s="133"/>
      <c r="E180" s="400"/>
      <c r="F180" s="373"/>
      <c r="G180" s="443"/>
      <c r="H180" s="415"/>
    </row>
    <row r="181" spans="1:8">
      <c r="A181" s="159"/>
      <c r="B181" s="177" t="s">
        <v>183</v>
      </c>
      <c r="C181" s="133"/>
      <c r="D181" s="133"/>
      <c r="E181" s="400"/>
      <c r="F181" s="373"/>
      <c r="G181" s="443"/>
      <c r="H181" s="415"/>
    </row>
    <row r="182" spans="1:8">
      <c r="A182" s="159"/>
      <c r="B182" s="177" t="s">
        <v>197</v>
      </c>
      <c r="C182" s="133"/>
      <c r="D182" s="133"/>
      <c r="E182" s="400"/>
      <c r="F182" s="373"/>
      <c r="G182" s="443"/>
      <c r="H182" s="415"/>
    </row>
    <row r="183" spans="1:8">
      <c r="A183" s="159"/>
      <c r="B183" s="177" t="s">
        <v>198</v>
      </c>
      <c r="C183" s="133"/>
      <c r="D183" s="133"/>
      <c r="E183" s="400"/>
      <c r="F183" s="389"/>
      <c r="G183" s="443"/>
      <c r="H183" s="421"/>
    </row>
    <row r="184" spans="1:8">
      <c r="A184" s="159"/>
      <c r="B184" s="177" t="s">
        <v>199</v>
      </c>
      <c r="C184" s="133"/>
      <c r="D184" s="133"/>
      <c r="E184" s="400"/>
      <c r="F184" s="373"/>
      <c r="G184" s="443"/>
      <c r="H184" s="415"/>
    </row>
    <row r="185" spans="1:8">
      <c r="A185" s="159"/>
      <c r="B185" s="177" t="s">
        <v>200</v>
      </c>
      <c r="C185" s="133"/>
      <c r="D185" s="133"/>
      <c r="E185" s="400"/>
      <c r="F185" s="389"/>
      <c r="G185" s="443"/>
      <c r="H185" s="421"/>
    </row>
    <row r="186" spans="1:8">
      <c r="A186" s="159"/>
      <c r="B186" s="177" t="s">
        <v>169</v>
      </c>
      <c r="C186" s="133">
        <v>1</v>
      </c>
      <c r="D186" s="133" t="s">
        <v>116</v>
      </c>
      <c r="E186" s="400"/>
      <c r="F186" s="388">
        <f>C186*E186</f>
        <v>0</v>
      </c>
      <c r="G186" s="438">
        <f>E186/765</f>
        <v>0</v>
      </c>
      <c r="H186" s="421">
        <f>G186*C186</f>
        <v>0</v>
      </c>
    </row>
    <row r="187" spans="1:8">
      <c r="A187" s="243"/>
      <c r="B187" s="177"/>
      <c r="C187" s="133"/>
      <c r="D187" s="133"/>
      <c r="E187" s="400"/>
      <c r="F187" s="388"/>
      <c r="G187" s="438"/>
      <c r="H187" s="421"/>
    </row>
    <row r="188" spans="1:8">
      <c r="A188" s="245">
        <v>12</v>
      </c>
      <c r="B188" s="244" t="s">
        <v>707</v>
      </c>
      <c r="C188" s="133"/>
      <c r="D188" s="133"/>
      <c r="E188" s="400"/>
      <c r="F188" s="388"/>
      <c r="G188" s="438"/>
      <c r="H188" s="421"/>
    </row>
    <row r="189" spans="1:8">
      <c r="A189" s="245"/>
      <c r="B189" s="244" t="s">
        <v>180</v>
      </c>
      <c r="C189" s="133"/>
      <c r="D189" s="133"/>
      <c r="E189" s="400"/>
      <c r="F189" s="388"/>
      <c r="G189" s="438"/>
      <c r="H189" s="421"/>
    </row>
    <row r="190" spans="1:8">
      <c r="A190" s="245"/>
      <c r="B190" s="244" t="s">
        <v>708</v>
      </c>
      <c r="C190" s="133"/>
      <c r="D190" s="133"/>
      <c r="E190" s="400"/>
      <c r="F190" s="388"/>
      <c r="G190" s="438"/>
      <c r="H190" s="421"/>
    </row>
    <row r="191" spans="1:8">
      <c r="A191" s="245"/>
      <c r="B191" s="244" t="s">
        <v>187</v>
      </c>
      <c r="C191" s="133"/>
      <c r="D191" s="133"/>
      <c r="E191" s="400"/>
      <c r="F191" s="388"/>
      <c r="G191" s="438"/>
      <c r="H191" s="421"/>
    </row>
    <row r="192" spans="1:8">
      <c r="A192" s="245"/>
      <c r="B192" s="244" t="s">
        <v>206</v>
      </c>
      <c r="C192" s="133"/>
      <c r="D192" s="133"/>
      <c r="E192" s="400"/>
      <c r="F192" s="388"/>
      <c r="G192" s="438"/>
      <c r="H192" s="421"/>
    </row>
    <row r="193" spans="1:9">
      <c r="A193" s="245"/>
      <c r="B193" s="244" t="s">
        <v>189</v>
      </c>
      <c r="C193" s="133"/>
      <c r="D193" s="133"/>
      <c r="E193" s="400"/>
      <c r="F193" s="388"/>
      <c r="G193" s="438"/>
      <c r="H193" s="421"/>
    </row>
    <row r="194" spans="1:9">
      <c r="A194" s="245"/>
      <c r="B194" s="244" t="s">
        <v>183</v>
      </c>
      <c r="C194" s="133"/>
      <c r="D194" s="133"/>
      <c r="E194" s="400"/>
      <c r="F194" s="388"/>
      <c r="G194" s="438"/>
      <c r="H194" s="421"/>
    </row>
    <row r="195" spans="1:9">
      <c r="A195" s="245"/>
      <c r="B195" s="244" t="s">
        <v>709</v>
      </c>
      <c r="C195" s="133"/>
      <c r="D195" s="133"/>
      <c r="E195" s="400"/>
      <c r="F195" s="388"/>
      <c r="G195" s="438"/>
      <c r="H195" s="421"/>
    </row>
    <row r="196" spans="1:9">
      <c r="A196" s="245"/>
      <c r="B196" s="244" t="s">
        <v>169</v>
      </c>
      <c r="C196" s="133">
        <v>1</v>
      </c>
      <c r="D196" s="133" t="s">
        <v>116</v>
      </c>
      <c r="E196" s="400"/>
      <c r="F196" s="388">
        <f>C196*E196</f>
        <v>0</v>
      </c>
      <c r="G196" s="438">
        <f>E196/765</f>
        <v>0</v>
      </c>
      <c r="H196" s="421">
        <f>G196*C196</f>
        <v>0</v>
      </c>
    </row>
    <row r="197" spans="1:9" ht="13.5" thickBot="1">
      <c r="A197" s="243"/>
      <c r="B197" s="177"/>
      <c r="C197" s="133"/>
      <c r="D197" s="133"/>
      <c r="E197" s="401"/>
      <c r="F197" s="388"/>
      <c r="G197" s="438"/>
      <c r="H197" s="421"/>
    </row>
    <row r="198" spans="1:9" s="51" customFormat="1" ht="19.350000000000001" customHeight="1" thickTop="1" thickBot="1">
      <c r="A198" s="47" t="s">
        <v>177</v>
      </c>
      <c r="B198" s="48" t="s">
        <v>4</v>
      </c>
      <c r="C198" s="49"/>
      <c r="D198" s="50"/>
      <c r="E198" s="395"/>
      <c r="F198" s="387">
        <f>SUM(F121:F197)</f>
        <v>0</v>
      </c>
      <c r="G198" s="438"/>
      <c r="H198" s="417">
        <f>SUM(H121:H197)</f>
        <v>0</v>
      </c>
      <c r="I198" s="72"/>
    </row>
    <row r="199" spans="1:9" ht="13.5" thickTop="1">
      <c r="A199" s="207" t="s">
        <v>29</v>
      </c>
      <c r="B199" s="167" t="s">
        <v>531</v>
      </c>
      <c r="C199" s="168"/>
      <c r="D199" s="169"/>
      <c r="E199" s="396"/>
      <c r="F199" s="385"/>
      <c r="G199" s="439"/>
      <c r="H199" s="418"/>
    </row>
    <row r="200" spans="1:9">
      <c r="A200" s="208"/>
      <c r="B200" s="136" t="s">
        <v>1</v>
      </c>
      <c r="C200" s="170" t="s">
        <v>2</v>
      </c>
      <c r="D200" s="170" t="s">
        <v>3</v>
      </c>
      <c r="E200" s="400"/>
      <c r="F200" s="371" t="s">
        <v>31</v>
      </c>
      <c r="G200" s="440" t="s">
        <v>10</v>
      </c>
      <c r="H200" s="413" t="s">
        <v>31</v>
      </c>
    </row>
    <row r="201" spans="1:9" ht="13.5" thickBot="1">
      <c r="A201" s="209"/>
      <c r="B201" s="171"/>
      <c r="C201" s="172"/>
      <c r="D201" s="173"/>
      <c r="E201" s="398" t="s">
        <v>35</v>
      </c>
      <c r="F201" s="386" t="s">
        <v>36</v>
      </c>
      <c r="G201" s="441" t="s">
        <v>32</v>
      </c>
      <c r="H201" s="414" t="s">
        <v>528</v>
      </c>
    </row>
    <row r="202" spans="1:9">
      <c r="A202" s="208"/>
      <c r="B202" s="134" t="s">
        <v>178</v>
      </c>
      <c r="C202" s="174"/>
      <c r="D202" s="170"/>
      <c r="E202" s="399"/>
      <c r="F202" s="375"/>
      <c r="G202" s="442"/>
      <c r="H202" s="419"/>
    </row>
    <row r="203" spans="1:9">
      <c r="A203" s="210"/>
      <c r="B203" s="134"/>
      <c r="C203" s="135"/>
      <c r="D203" s="133"/>
      <c r="E203" s="400"/>
      <c r="F203" s="373"/>
      <c r="G203" s="443"/>
      <c r="H203" s="415"/>
    </row>
    <row r="204" spans="1:9">
      <c r="A204" s="210"/>
      <c r="B204" s="185" t="s">
        <v>208</v>
      </c>
      <c r="C204" s="135"/>
      <c r="D204" s="133"/>
      <c r="E204" s="400"/>
      <c r="F204" s="373"/>
      <c r="G204" s="443"/>
      <c r="H204" s="415"/>
    </row>
    <row r="205" spans="1:9">
      <c r="A205" s="159">
        <v>13</v>
      </c>
      <c r="B205" s="185" t="s">
        <v>209</v>
      </c>
      <c r="C205" s="135"/>
      <c r="D205" s="133"/>
      <c r="E205" s="400"/>
      <c r="F205" s="373"/>
      <c r="G205" s="443"/>
      <c r="H205" s="415"/>
    </row>
    <row r="206" spans="1:9">
      <c r="A206" s="210"/>
      <c r="B206" s="177" t="s">
        <v>210</v>
      </c>
      <c r="C206" s="135"/>
      <c r="D206" s="133"/>
      <c r="E206" s="400"/>
      <c r="F206" s="373"/>
      <c r="G206" s="443"/>
      <c r="H206" s="415"/>
    </row>
    <row r="207" spans="1:9">
      <c r="A207" s="210"/>
      <c r="B207" s="177" t="s">
        <v>211</v>
      </c>
      <c r="C207" s="135"/>
      <c r="D207" s="133"/>
      <c r="E207" s="400"/>
      <c r="F207" s="373"/>
      <c r="G207" s="443"/>
      <c r="H207" s="415"/>
    </row>
    <row r="208" spans="1:9">
      <c r="A208" s="210"/>
      <c r="B208" s="177" t="s">
        <v>212</v>
      </c>
      <c r="C208" s="135"/>
      <c r="D208" s="133"/>
      <c r="E208" s="400"/>
      <c r="F208" s="373"/>
      <c r="G208" s="443"/>
      <c r="H208" s="415"/>
    </row>
    <row r="209" spans="1:8">
      <c r="A209" s="210"/>
      <c r="B209" s="177" t="s">
        <v>213</v>
      </c>
      <c r="C209" s="135"/>
      <c r="D209" s="133"/>
      <c r="E209" s="400"/>
      <c r="F209" s="373"/>
      <c r="G209" s="443"/>
      <c r="H209" s="415"/>
    </row>
    <row r="210" spans="1:8">
      <c r="A210" s="210"/>
      <c r="B210" s="177" t="s">
        <v>214</v>
      </c>
      <c r="C210" s="135"/>
      <c r="D210" s="133"/>
      <c r="E210" s="400"/>
      <c r="F210" s="373"/>
      <c r="G210" s="443"/>
      <c r="H210" s="415"/>
    </row>
    <row r="211" spans="1:8">
      <c r="A211" s="210"/>
      <c r="B211" s="177" t="s">
        <v>215</v>
      </c>
      <c r="C211" s="135"/>
      <c r="D211" s="133"/>
      <c r="E211" s="400"/>
      <c r="F211" s="373"/>
      <c r="G211" s="443"/>
      <c r="H211" s="415"/>
    </row>
    <row r="212" spans="1:8">
      <c r="A212" s="210"/>
      <c r="B212" s="177" t="s">
        <v>216</v>
      </c>
      <c r="C212" s="135"/>
      <c r="D212" s="133"/>
      <c r="E212" s="400"/>
      <c r="F212" s="373"/>
      <c r="G212" s="443"/>
      <c r="H212" s="415"/>
    </row>
    <row r="213" spans="1:8">
      <c r="A213" s="210"/>
      <c r="B213" s="177" t="s">
        <v>217</v>
      </c>
      <c r="C213" s="135"/>
      <c r="D213" s="133"/>
      <c r="E213" s="400"/>
      <c r="F213" s="373"/>
      <c r="G213" s="443"/>
      <c r="H213" s="415"/>
    </row>
    <row r="214" spans="1:8">
      <c r="A214" s="210"/>
      <c r="B214" s="177" t="s">
        <v>218</v>
      </c>
      <c r="C214" s="135"/>
      <c r="D214" s="133"/>
      <c r="E214" s="400"/>
      <c r="F214" s="373"/>
      <c r="G214" s="443"/>
      <c r="H214" s="415"/>
    </row>
    <row r="215" spans="1:8">
      <c r="A215" s="210"/>
      <c r="B215" s="177" t="s">
        <v>219</v>
      </c>
      <c r="C215" s="133">
        <v>1</v>
      </c>
      <c r="D215" s="133" t="s">
        <v>116</v>
      </c>
      <c r="E215" s="400"/>
      <c r="F215" s="388" t="s">
        <v>23</v>
      </c>
      <c r="G215" s="438">
        <f>E215/765</f>
        <v>0</v>
      </c>
      <c r="H215" s="421">
        <f>G215*C215</f>
        <v>0</v>
      </c>
    </row>
    <row r="216" spans="1:8">
      <c r="A216" s="210"/>
      <c r="B216" s="134"/>
      <c r="C216" s="135"/>
      <c r="D216" s="133"/>
      <c r="E216" s="400"/>
      <c r="F216" s="373"/>
      <c r="G216" s="443"/>
      <c r="H216" s="415"/>
    </row>
    <row r="217" spans="1:8">
      <c r="A217" s="159"/>
      <c r="B217" s="186" t="s">
        <v>220</v>
      </c>
      <c r="C217" s="133"/>
      <c r="D217" s="133"/>
      <c r="E217" s="400"/>
      <c r="F217" s="373"/>
      <c r="G217" s="443"/>
      <c r="H217" s="415"/>
    </row>
    <row r="218" spans="1:8">
      <c r="A218" s="159"/>
      <c r="B218" s="177"/>
      <c r="C218" s="133"/>
      <c r="D218" s="133"/>
      <c r="E218" s="400"/>
      <c r="F218" s="373"/>
      <c r="G218" s="443"/>
      <c r="H218" s="415"/>
    </row>
    <row r="219" spans="1:8">
      <c r="A219" s="159">
        <v>14</v>
      </c>
      <c r="B219" s="248" t="s">
        <v>710</v>
      </c>
      <c r="C219" s="133"/>
      <c r="D219" s="133"/>
      <c r="E219" s="400"/>
      <c r="F219" s="373"/>
      <c r="G219" s="443"/>
      <c r="H219" s="415"/>
    </row>
    <row r="220" spans="1:8" ht="25.5">
      <c r="A220" s="159"/>
      <c r="B220" s="219" t="s">
        <v>711</v>
      </c>
      <c r="C220" s="133">
        <v>6</v>
      </c>
      <c r="D220" s="133" t="s">
        <v>116</v>
      </c>
      <c r="E220" s="400"/>
      <c r="F220" s="373">
        <f>E220*C220</f>
        <v>0</v>
      </c>
      <c r="G220" s="438">
        <f>E220/765</f>
        <v>0</v>
      </c>
      <c r="H220" s="421">
        <f>G220*C220</f>
        <v>0</v>
      </c>
    </row>
    <row r="221" spans="1:8">
      <c r="A221" s="159"/>
      <c r="B221" s="177"/>
      <c r="C221" s="133"/>
      <c r="D221" s="133"/>
      <c r="E221" s="400"/>
      <c r="F221" s="373"/>
      <c r="G221" s="443"/>
      <c r="H221" s="415"/>
    </row>
    <row r="222" spans="1:8">
      <c r="A222" s="159">
        <v>15</v>
      </c>
      <c r="B222" s="248" t="s">
        <v>712</v>
      </c>
      <c r="C222" s="133"/>
      <c r="D222" s="133"/>
      <c r="E222" s="400"/>
      <c r="F222" s="373"/>
      <c r="G222" s="443"/>
      <c r="H222" s="415"/>
    </row>
    <row r="223" spans="1:8">
      <c r="A223" s="159"/>
      <c r="B223" s="248" t="s">
        <v>223</v>
      </c>
      <c r="C223" s="133">
        <v>6</v>
      </c>
      <c r="D223" s="133" t="s">
        <v>116</v>
      </c>
      <c r="E223" s="400"/>
      <c r="F223" s="373">
        <f>E223*C223</f>
        <v>0</v>
      </c>
      <c r="G223" s="438">
        <f>E223/765</f>
        <v>0</v>
      </c>
      <c r="H223" s="421">
        <f>G223*C223</f>
        <v>0</v>
      </c>
    </row>
    <row r="224" spans="1:8">
      <c r="A224" s="208"/>
      <c r="B224" s="177"/>
      <c r="C224" s="133"/>
      <c r="D224" s="133"/>
      <c r="E224" s="400"/>
      <c r="F224" s="389"/>
      <c r="G224" s="443"/>
      <c r="H224" s="421"/>
    </row>
    <row r="225" spans="1:8">
      <c r="A225" s="159"/>
      <c r="B225" s="177"/>
      <c r="C225" s="133"/>
      <c r="D225" s="133"/>
      <c r="E225" s="400"/>
      <c r="F225" s="389"/>
      <c r="G225" s="443"/>
      <c r="H225" s="421"/>
    </row>
    <row r="226" spans="1:8">
      <c r="A226" s="159">
        <v>16</v>
      </c>
      <c r="B226" s="177" t="s">
        <v>222</v>
      </c>
      <c r="C226" s="133">
        <v>2</v>
      </c>
      <c r="D226" s="133" t="s">
        <v>116</v>
      </c>
      <c r="E226" s="400"/>
      <c r="F226" s="373">
        <f>E226*C226</f>
        <v>0</v>
      </c>
      <c r="G226" s="438">
        <f>E226/765</f>
        <v>0</v>
      </c>
      <c r="H226" s="421">
        <f>G226*C226</f>
        <v>0</v>
      </c>
    </row>
    <row r="227" spans="1:8">
      <c r="A227" s="159"/>
      <c r="B227" s="187" t="s">
        <v>223</v>
      </c>
      <c r="C227" s="133"/>
      <c r="D227" s="133"/>
      <c r="E227" s="400"/>
      <c r="F227" s="373"/>
      <c r="G227" s="436"/>
      <c r="H227" s="415"/>
    </row>
    <row r="228" spans="1:8">
      <c r="A228" s="159"/>
      <c r="B228" s="177"/>
      <c r="C228" s="133"/>
      <c r="D228" s="133"/>
      <c r="E228" s="400"/>
      <c r="F228" s="389"/>
      <c r="G228" s="443"/>
      <c r="H228" s="421"/>
    </row>
    <row r="229" spans="1:8">
      <c r="A229" s="159">
        <v>17</v>
      </c>
      <c r="B229" s="248" t="s">
        <v>713</v>
      </c>
      <c r="C229" s="133">
        <v>9</v>
      </c>
      <c r="D229" s="133" t="s">
        <v>116</v>
      </c>
      <c r="E229" s="400"/>
      <c r="F229" s="373">
        <f>E229*C229</f>
        <v>0</v>
      </c>
      <c r="G229" s="438">
        <f>E229/765</f>
        <v>0</v>
      </c>
      <c r="H229" s="421">
        <f>G229*C229</f>
        <v>0</v>
      </c>
    </row>
    <row r="230" spans="1:8" ht="28.7" customHeight="1">
      <c r="A230" s="159"/>
      <c r="B230" s="219" t="s">
        <v>224</v>
      </c>
      <c r="C230" s="133"/>
      <c r="D230" s="133"/>
      <c r="E230" s="400"/>
      <c r="F230" s="389"/>
      <c r="G230" s="443"/>
      <c r="H230" s="421"/>
    </row>
    <row r="231" spans="1:8">
      <c r="A231" s="159"/>
      <c r="B231" s="177" t="s">
        <v>221</v>
      </c>
      <c r="C231" s="133"/>
      <c r="D231" s="133"/>
      <c r="E231" s="400"/>
      <c r="F231" s="389"/>
      <c r="G231" s="443"/>
      <c r="H231" s="421"/>
    </row>
    <row r="232" spans="1:8">
      <c r="A232" s="159"/>
      <c r="B232" s="177"/>
      <c r="C232" s="133"/>
      <c r="D232" s="133"/>
      <c r="E232" s="400"/>
      <c r="F232" s="389"/>
      <c r="G232" s="443"/>
      <c r="H232" s="421"/>
    </row>
    <row r="233" spans="1:8">
      <c r="A233" s="159">
        <v>18</v>
      </c>
      <c r="B233" s="177" t="s">
        <v>225</v>
      </c>
      <c r="C233" s="133">
        <v>3</v>
      </c>
      <c r="D233" s="133" t="s">
        <v>116</v>
      </c>
      <c r="E233" s="400"/>
      <c r="F233" s="373">
        <f>E233*C233</f>
        <v>0</v>
      </c>
      <c r="G233" s="438">
        <f>E233/765</f>
        <v>0</v>
      </c>
      <c r="H233" s="421">
        <f>G233*C233</f>
        <v>0</v>
      </c>
    </row>
    <row r="234" spans="1:8">
      <c r="A234" s="208"/>
      <c r="B234" s="187" t="s">
        <v>223</v>
      </c>
      <c r="C234" s="133"/>
      <c r="D234" s="133"/>
      <c r="E234" s="400"/>
      <c r="F234" s="389"/>
      <c r="G234" s="436"/>
      <c r="H234" s="421"/>
    </row>
    <row r="235" spans="1:8">
      <c r="A235" s="159"/>
      <c r="B235" s="177"/>
      <c r="C235" s="135"/>
      <c r="D235" s="133"/>
      <c r="E235" s="400"/>
      <c r="F235" s="375"/>
      <c r="G235" s="436"/>
      <c r="H235" s="419"/>
    </row>
    <row r="236" spans="1:8">
      <c r="A236" s="210"/>
      <c r="B236" s="188" t="s">
        <v>226</v>
      </c>
      <c r="C236" s="135"/>
      <c r="D236" s="133"/>
      <c r="E236" s="400"/>
      <c r="F236" s="375"/>
      <c r="G236" s="436"/>
      <c r="H236" s="419"/>
    </row>
    <row r="237" spans="1:8">
      <c r="A237" s="159"/>
      <c r="B237" s="183" t="s">
        <v>227</v>
      </c>
      <c r="C237" s="133"/>
      <c r="D237" s="133"/>
      <c r="E237" s="400"/>
      <c r="F237" s="375"/>
      <c r="G237" s="436"/>
      <c r="H237" s="419"/>
    </row>
    <row r="238" spans="1:8">
      <c r="A238" s="159"/>
      <c r="B238" s="183" t="s">
        <v>228</v>
      </c>
      <c r="C238" s="133"/>
      <c r="D238" s="133"/>
      <c r="E238" s="400"/>
      <c r="F238" s="375"/>
      <c r="G238" s="436"/>
      <c r="H238" s="419"/>
    </row>
    <row r="239" spans="1:8">
      <c r="A239" s="159"/>
      <c r="B239" s="183" t="s">
        <v>229</v>
      </c>
      <c r="C239" s="133"/>
      <c r="D239" s="133"/>
      <c r="E239" s="400"/>
      <c r="F239" s="375"/>
      <c r="G239" s="436"/>
      <c r="H239" s="419"/>
    </row>
    <row r="240" spans="1:8">
      <c r="A240" s="159"/>
      <c r="B240" s="183" t="s">
        <v>230</v>
      </c>
      <c r="C240" s="133"/>
      <c r="D240" s="133"/>
      <c r="E240" s="400"/>
      <c r="F240" s="375"/>
      <c r="G240" s="436"/>
      <c r="H240" s="419"/>
    </row>
    <row r="241" spans="1:9">
      <c r="A241" s="159"/>
      <c r="B241" s="183"/>
      <c r="C241" s="133"/>
      <c r="D241" s="133"/>
      <c r="E241" s="400"/>
      <c r="F241" s="375"/>
      <c r="G241" s="436"/>
      <c r="H241" s="419"/>
    </row>
    <row r="242" spans="1:9">
      <c r="A242" s="159">
        <v>19</v>
      </c>
      <c r="B242" s="183" t="s">
        <v>869</v>
      </c>
      <c r="C242" s="133">
        <v>10</v>
      </c>
      <c r="D242" s="133" t="s">
        <v>116</v>
      </c>
      <c r="E242" s="400"/>
      <c r="F242" s="373">
        <f>E242*C242</f>
        <v>0</v>
      </c>
      <c r="G242" s="438">
        <f>E242/765</f>
        <v>0</v>
      </c>
      <c r="H242" s="421">
        <f>G242*C242</f>
        <v>0</v>
      </c>
      <c r="I242" s="74"/>
    </row>
    <row r="243" spans="1:9">
      <c r="A243" s="159"/>
      <c r="B243" s="183"/>
      <c r="C243" s="133"/>
      <c r="D243" s="133"/>
      <c r="E243" s="400"/>
      <c r="F243" s="373"/>
      <c r="G243" s="436"/>
      <c r="H243" s="419"/>
      <c r="I243" s="74"/>
    </row>
    <row r="244" spans="1:9">
      <c r="A244" s="159">
        <v>20</v>
      </c>
      <c r="B244" s="183" t="s">
        <v>231</v>
      </c>
      <c r="C244" s="133">
        <v>4</v>
      </c>
      <c r="D244" s="133" t="s">
        <v>116</v>
      </c>
      <c r="E244" s="400"/>
      <c r="F244" s="373">
        <f>E244*C244</f>
        <v>0</v>
      </c>
      <c r="G244" s="438">
        <f>E244/765</f>
        <v>0</v>
      </c>
      <c r="H244" s="421">
        <f>G244*C244</f>
        <v>0</v>
      </c>
      <c r="I244" s="74"/>
    </row>
    <row r="245" spans="1:9">
      <c r="A245" s="159"/>
      <c r="B245" s="183"/>
      <c r="C245" s="133"/>
      <c r="D245" s="133"/>
      <c r="E245" s="400"/>
      <c r="F245" s="373"/>
      <c r="G245" s="436"/>
      <c r="H245" s="419"/>
      <c r="I245" s="74"/>
    </row>
    <row r="246" spans="1:9">
      <c r="A246" s="159">
        <v>21</v>
      </c>
      <c r="B246" s="183" t="s">
        <v>232</v>
      </c>
      <c r="C246" s="133">
        <v>3</v>
      </c>
      <c r="D246" s="133" t="s">
        <v>116</v>
      </c>
      <c r="E246" s="400"/>
      <c r="F246" s="373">
        <f>E246*C246</f>
        <v>0</v>
      </c>
      <c r="G246" s="438">
        <f>E246/765</f>
        <v>0</v>
      </c>
      <c r="H246" s="421">
        <f>G246*C246</f>
        <v>0</v>
      </c>
      <c r="I246" s="74"/>
    </row>
    <row r="247" spans="1:9">
      <c r="A247" s="159"/>
      <c r="B247" s="134"/>
      <c r="C247" s="133"/>
      <c r="D247" s="133"/>
      <c r="E247" s="400"/>
      <c r="F247" s="373"/>
      <c r="G247" s="436"/>
      <c r="H247" s="419"/>
      <c r="I247" s="74"/>
    </row>
    <row r="248" spans="1:9">
      <c r="A248" s="159">
        <v>22</v>
      </c>
      <c r="B248" s="183" t="s">
        <v>233</v>
      </c>
      <c r="C248" s="133">
        <v>24</v>
      </c>
      <c r="D248" s="133" t="s">
        <v>116</v>
      </c>
      <c r="E248" s="400"/>
      <c r="F248" s="373">
        <f>E248*C248</f>
        <v>0</v>
      </c>
      <c r="G248" s="438">
        <f>E248/765</f>
        <v>0</v>
      </c>
      <c r="H248" s="421">
        <f>G248*C248</f>
        <v>0</v>
      </c>
      <c r="I248" s="74"/>
    </row>
    <row r="249" spans="1:9">
      <c r="A249" s="159"/>
      <c r="B249" s="134"/>
      <c r="C249" s="135"/>
      <c r="D249" s="135"/>
      <c r="E249" s="400"/>
      <c r="F249" s="373"/>
      <c r="G249" s="436"/>
      <c r="H249" s="419"/>
      <c r="I249" s="74"/>
    </row>
    <row r="250" spans="1:9">
      <c r="A250" s="159">
        <v>23</v>
      </c>
      <c r="B250" s="134" t="s">
        <v>234</v>
      </c>
      <c r="C250" s="133">
        <v>7</v>
      </c>
      <c r="D250" s="133" t="s">
        <v>116</v>
      </c>
      <c r="E250" s="400"/>
      <c r="F250" s="373">
        <f>E250*C250</f>
        <v>0</v>
      </c>
      <c r="G250" s="438">
        <f>E250/765</f>
        <v>0</v>
      </c>
      <c r="H250" s="421">
        <f>G250*C250</f>
        <v>0</v>
      </c>
      <c r="I250" s="74"/>
    </row>
    <row r="251" spans="1:9">
      <c r="A251" s="208"/>
      <c r="B251" s="189"/>
      <c r="C251" s="174"/>
      <c r="D251" s="170"/>
      <c r="E251" s="400"/>
      <c r="F251" s="373"/>
      <c r="G251" s="436"/>
      <c r="H251" s="419"/>
      <c r="I251" s="74"/>
    </row>
    <row r="252" spans="1:9">
      <c r="A252" s="159">
        <v>24</v>
      </c>
      <c r="B252" s="183" t="s">
        <v>235</v>
      </c>
      <c r="C252" s="133">
        <v>6</v>
      </c>
      <c r="D252" s="133" t="s">
        <v>116</v>
      </c>
      <c r="E252" s="400"/>
      <c r="F252" s="373">
        <f>E252*C252</f>
        <v>0</v>
      </c>
      <c r="G252" s="438">
        <f>E252/765</f>
        <v>0</v>
      </c>
      <c r="H252" s="421">
        <f>G252*C252</f>
        <v>0</v>
      </c>
      <c r="I252" s="74"/>
    </row>
    <row r="253" spans="1:9">
      <c r="A253" s="208"/>
      <c r="B253" s="189"/>
      <c r="C253" s="174"/>
      <c r="D253" s="170"/>
      <c r="E253" s="400"/>
      <c r="F253" s="373"/>
      <c r="G253" s="436"/>
      <c r="H253" s="419"/>
      <c r="I253" s="74"/>
    </row>
    <row r="254" spans="1:9">
      <c r="A254" s="159">
        <v>25</v>
      </c>
      <c r="B254" s="183" t="s">
        <v>236</v>
      </c>
      <c r="C254" s="133">
        <v>50</v>
      </c>
      <c r="D254" s="133" t="s">
        <v>116</v>
      </c>
      <c r="E254" s="400"/>
      <c r="F254" s="373">
        <f>E254*C254</f>
        <v>0</v>
      </c>
      <c r="G254" s="438">
        <f>E254/765</f>
        <v>0</v>
      </c>
      <c r="H254" s="421">
        <f>G254*C254</f>
        <v>0</v>
      </c>
      <c r="I254" s="74"/>
    </row>
    <row r="255" spans="1:9">
      <c r="A255" s="159"/>
      <c r="B255" s="177"/>
      <c r="C255" s="133"/>
      <c r="D255" s="133"/>
      <c r="E255" s="400"/>
      <c r="F255" s="389"/>
      <c r="G255" s="443"/>
      <c r="H255" s="421"/>
      <c r="I255" s="74"/>
    </row>
    <row r="256" spans="1:9" ht="18.600000000000001" customHeight="1">
      <c r="A256" s="159">
        <v>26</v>
      </c>
      <c r="B256" s="134" t="s">
        <v>870</v>
      </c>
      <c r="C256" s="133">
        <v>1</v>
      </c>
      <c r="D256" s="133" t="s">
        <v>116</v>
      </c>
      <c r="E256" s="400"/>
      <c r="F256" s="373">
        <f>E256*C256</f>
        <v>0</v>
      </c>
      <c r="G256" s="438">
        <f>E256/765</f>
        <v>0</v>
      </c>
      <c r="H256" s="421">
        <f>G256*C256</f>
        <v>0</v>
      </c>
      <c r="I256" s="74"/>
    </row>
    <row r="257" spans="1:9">
      <c r="A257" s="159"/>
      <c r="B257" s="177"/>
      <c r="C257" s="133"/>
      <c r="D257" s="133"/>
      <c r="E257" s="400"/>
      <c r="F257" s="389"/>
      <c r="G257" s="443"/>
      <c r="H257" s="421"/>
    </row>
    <row r="258" spans="1:9">
      <c r="A258" s="159"/>
      <c r="B258" s="177"/>
      <c r="C258" s="133"/>
      <c r="D258" s="133"/>
      <c r="E258" s="400"/>
      <c r="F258" s="389"/>
      <c r="G258" s="443"/>
      <c r="H258" s="421"/>
    </row>
    <row r="259" spans="1:9">
      <c r="A259" s="159"/>
      <c r="B259" s="177"/>
      <c r="C259" s="133"/>
      <c r="D259" s="133"/>
      <c r="E259" s="400"/>
      <c r="F259" s="389"/>
      <c r="G259" s="443"/>
      <c r="H259" s="421"/>
    </row>
    <row r="260" spans="1:9">
      <c r="A260" s="159"/>
      <c r="B260" s="177"/>
      <c r="C260" s="133"/>
      <c r="D260" s="133"/>
      <c r="E260" s="400"/>
      <c r="F260" s="389"/>
      <c r="G260" s="443"/>
      <c r="H260" s="421"/>
    </row>
    <row r="261" spans="1:9">
      <c r="A261" s="208"/>
      <c r="B261" s="177"/>
      <c r="C261" s="133"/>
      <c r="D261" s="133"/>
      <c r="E261" s="393"/>
      <c r="F261" s="373"/>
      <c r="G261" s="436"/>
      <c r="H261" s="415"/>
    </row>
    <row r="262" spans="1:9" ht="13.5" thickBot="1">
      <c r="A262" s="159"/>
      <c r="B262" s="134"/>
      <c r="C262" s="135"/>
      <c r="D262" s="133"/>
      <c r="E262" s="393"/>
      <c r="F262" s="373"/>
      <c r="G262" s="436"/>
      <c r="H262" s="415"/>
    </row>
    <row r="263" spans="1:9" s="51" customFormat="1" ht="19.350000000000001" customHeight="1" thickTop="1" thickBot="1">
      <c r="A263" s="47" t="s">
        <v>207</v>
      </c>
      <c r="B263" s="48" t="s">
        <v>4</v>
      </c>
      <c r="C263" s="49"/>
      <c r="D263" s="50"/>
      <c r="E263" s="395"/>
      <c r="F263" s="387">
        <f>SUM(F202:F262)</f>
        <v>0</v>
      </c>
      <c r="G263" s="438"/>
      <c r="H263" s="417">
        <f>SUM(H202:H262)</f>
        <v>0</v>
      </c>
      <c r="I263" s="72"/>
    </row>
    <row r="264" spans="1:9" ht="13.5" thickTop="1">
      <c r="A264" s="207" t="s">
        <v>29</v>
      </c>
      <c r="B264" s="167" t="s">
        <v>531</v>
      </c>
      <c r="C264" s="168"/>
      <c r="D264" s="169"/>
      <c r="E264" s="396"/>
      <c r="F264" s="385"/>
      <c r="G264" s="439"/>
      <c r="H264" s="418"/>
    </row>
    <row r="265" spans="1:9">
      <c r="A265" s="208"/>
      <c r="B265" s="136" t="s">
        <v>1</v>
      </c>
      <c r="C265" s="170" t="s">
        <v>2</v>
      </c>
      <c r="D265" s="170" t="s">
        <v>3</v>
      </c>
      <c r="E265" s="400"/>
      <c r="F265" s="371" t="s">
        <v>31</v>
      </c>
      <c r="G265" s="440" t="s">
        <v>10</v>
      </c>
      <c r="H265" s="413" t="s">
        <v>31</v>
      </c>
    </row>
    <row r="266" spans="1:9" ht="13.5" thickBot="1">
      <c r="A266" s="209"/>
      <c r="B266" s="171"/>
      <c r="C266" s="172"/>
      <c r="D266" s="173"/>
      <c r="E266" s="398" t="s">
        <v>35</v>
      </c>
      <c r="F266" s="386" t="s">
        <v>36</v>
      </c>
      <c r="G266" s="441" t="s">
        <v>32</v>
      </c>
      <c r="H266" s="414" t="s">
        <v>528</v>
      </c>
    </row>
    <row r="267" spans="1:9">
      <c r="A267" s="208"/>
      <c r="B267" s="134" t="s">
        <v>178</v>
      </c>
      <c r="C267" s="174"/>
      <c r="D267" s="170"/>
      <c r="E267" s="399"/>
      <c r="F267" s="375"/>
      <c r="G267" s="442"/>
      <c r="H267" s="419"/>
    </row>
    <row r="268" spans="1:9" ht="4.5" customHeight="1">
      <c r="A268" s="159"/>
      <c r="B268" s="136"/>
      <c r="C268" s="133"/>
      <c r="D268" s="133"/>
      <c r="E268" s="393"/>
      <c r="F268" s="375"/>
      <c r="G268" s="436"/>
      <c r="H268" s="419"/>
    </row>
    <row r="269" spans="1:9">
      <c r="A269" s="159"/>
      <c r="B269" s="175" t="s">
        <v>238</v>
      </c>
      <c r="C269" s="135"/>
      <c r="D269" s="133"/>
      <c r="E269" s="393"/>
      <c r="F269" s="373"/>
      <c r="G269" s="436"/>
      <c r="H269" s="415"/>
    </row>
    <row r="270" spans="1:9">
      <c r="A270" s="159">
        <v>27</v>
      </c>
      <c r="B270" s="177" t="s">
        <v>239</v>
      </c>
      <c r="C270" s="135"/>
      <c r="D270" s="133"/>
      <c r="E270" s="393"/>
      <c r="F270" s="373"/>
      <c r="G270" s="436"/>
      <c r="H270" s="415"/>
    </row>
    <row r="271" spans="1:9">
      <c r="A271" s="159"/>
      <c r="B271" s="177" t="s">
        <v>240</v>
      </c>
      <c r="C271" s="135"/>
      <c r="D271" s="133"/>
      <c r="E271" s="393"/>
      <c r="F271" s="373"/>
      <c r="G271" s="436"/>
      <c r="H271" s="415"/>
    </row>
    <row r="272" spans="1:9">
      <c r="A272" s="159"/>
      <c r="B272" s="177" t="s">
        <v>241</v>
      </c>
      <c r="C272" s="135"/>
      <c r="D272" s="133"/>
      <c r="E272" s="393"/>
      <c r="F272" s="373"/>
      <c r="G272" s="436"/>
      <c r="H272" s="415"/>
    </row>
    <row r="273" spans="1:8">
      <c r="A273" s="159"/>
      <c r="B273" s="177" t="s">
        <v>242</v>
      </c>
      <c r="C273" s="135"/>
      <c r="D273" s="133"/>
      <c r="E273" s="393"/>
      <c r="F273" s="373"/>
      <c r="G273" s="436"/>
      <c r="H273" s="415"/>
    </row>
    <row r="274" spans="1:8">
      <c r="A274" s="159"/>
      <c r="B274" s="134" t="s">
        <v>243</v>
      </c>
      <c r="C274" s="133">
        <v>1</v>
      </c>
      <c r="D274" s="133" t="s">
        <v>11</v>
      </c>
      <c r="E274" s="400"/>
      <c r="F274" s="373" t="s">
        <v>23</v>
      </c>
      <c r="G274" s="438">
        <f>E274/765</f>
        <v>0</v>
      </c>
      <c r="H274" s="421">
        <f>G274*C274</f>
        <v>0</v>
      </c>
    </row>
    <row r="275" spans="1:8" ht="6.6" customHeight="1">
      <c r="A275" s="159"/>
      <c r="B275" s="134"/>
      <c r="C275" s="135"/>
      <c r="D275" s="133"/>
      <c r="E275" s="404"/>
      <c r="F275" s="373"/>
      <c r="G275" s="436"/>
      <c r="H275" s="415"/>
    </row>
    <row r="276" spans="1:8">
      <c r="A276" s="159">
        <v>28</v>
      </c>
      <c r="B276" s="177" t="s">
        <v>244</v>
      </c>
      <c r="C276" s="135"/>
      <c r="D276" s="133"/>
      <c r="E276" s="404"/>
      <c r="F276" s="373"/>
      <c r="G276" s="436"/>
      <c r="H276" s="415"/>
    </row>
    <row r="277" spans="1:8">
      <c r="A277" s="159"/>
      <c r="B277" s="177" t="s">
        <v>245</v>
      </c>
      <c r="C277" s="135"/>
      <c r="D277" s="133"/>
      <c r="E277" s="404"/>
      <c r="F277" s="373"/>
      <c r="G277" s="436"/>
      <c r="H277" s="415"/>
    </row>
    <row r="278" spans="1:8">
      <c r="A278" s="159"/>
      <c r="B278" s="177" t="s">
        <v>246</v>
      </c>
      <c r="C278" s="135"/>
      <c r="D278" s="133"/>
      <c r="E278" s="404"/>
      <c r="F278" s="373"/>
      <c r="G278" s="436"/>
      <c r="H278" s="415"/>
    </row>
    <row r="279" spans="1:8">
      <c r="A279" s="159"/>
      <c r="B279" s="177" t="s">
        <v>247</v>
      </c>
      <c r="C279" s="135"/>
      <c r="D279" s="133"/>
      <c r="E279" s="404"/>
      <c r="F279" s="373"/>
      <c r="G279" s="436"/>
      <c r="H279" s="415"/>
    </row>
    <row r="280" spans="1:8">
      <c r="A280" s="159"/>
      <c r="B280" s="134" t="s">
        <v>248</v>
      </c>
      <c r="C280" s="133">
        <v>1</v>
      </c>
      <c r="D280" s="133" t="s">
        <v>116</v>
      </c>
      <c r="E280" s="400"/>
      <c r="F280" s="373" t="s">
        <v>23</v>
      </c>
      <c r="G280" s="438">
        <f>E280/765</f>
        <v>0</v>
      </c>
      <c r="H280" s="421">
        <f>G280*C280</f>
        <v>0</v>
      </c>
    </row>
    <row r="281" spans="1:8" ht="6.95" customHeight="1">
      <c r="A281" s="159"/>
      <c r="B281" s="134"/>
      <c r="C281" s="135"/>
      <c r="D281" s="133"/>
      <c r="E281" s="404"/>
      <c r="F281" s="373"/>
      <c r="G281" s="436"/>
      <c r="H281" s="415"/>
    </row>
    <row r="282" spans="1:8">
      <c r="A282" s="159">
        <v>29</v>
      </c>
      <c r="B282" s="177" t="s">
        <v>249</v>
      </c>
      <c r="C282" s="135"/>
      <c r="D282" s="133"/>
      <c r="E282" s="404"/>
      <c r="F282" s="373"/>
      <c r="G282" s="436"/>
      <c r="H282" s="415"/>
    </row>
    <row r="283" spans="1:8">
      <c r="A283" s="159"/>
      <c r="B283" s="177" t="s">
        <v>245</v>
      </c>
      <c r="C283" s="135"/>
      <c r="D283" s="133"/>
      <c r="E283" s="404"/>
      <c r="F283" s="373"/>
      <c r="G283" s="436"/>
      <c r="H283" s="415"/>
    </row>
    <row r="284" spans="1:8">
      <c r="A284" s="159"/>
      <c r="B284" s="177" t="s">
        <v>246</v>
      </c>
      <c r="C284" s="135"/>
      <c r="D284" s="133"/>
      <c r="E284" s="404"/>
      <c r="F284" s="373"/>
      <c r="G284" s="436"/>
      <c r="H284" s="415"/>
    </row>
    <row r="285" spans="1:8">
      <c r="A285" s="159"/>
      <c r="B285" s="177" t="s">
        <v>247</v>
      </c>
      <c r="C285" s="135"/>
      <c r="D285" s="133"/>
      <c r="E285" s="404"/>
      <c r="F285" s="373"/>
      <c r="G285" s="436"/>
      <c r="H285" s="415"/>
    </row>
    <row r="286" spans="1:8">
      <c r="A286" s="159"/>
      <c r="B286" s="134" t="s">
        <v>248</v>
      </c>
      <c r="C286" s="133">
        <v>2</v>
      </c>
      <c r="D286" s="133" t="s">
        <v>116</v>
      </c>
      <c r="E286" s="400"/>
      <c r="F286" s="373" t="s">
        <v>23</v>
      </c>
      <c r="G286" s="438">
        <f>E286/765</f>
        <v>0</v>
      </c>
      <c r="H286" s="421">
        <f>G286*C286</f>
        <v>0</v>
      </c>
    </row>
    <row r="287" spans="1:8" ht="8.4499999999999993" customHeight="1">
      <c r="A287" s="159"/>
      <c r="B287" s="134"/>
      <c r="C287" s="133"/>
      <c r="D287" s="133"/>
      <c r="E287" s="404"/>
      <c r="F287" s="373"/>
      <c r="G287" s="436"/>
      <c r="H287" s="415"/>
    </row>
    <row r="288" spans="1:8">
      <c r="A288" s="159">
        <v>30</v>
      </c>
      <c r="B288" s="177" t="s">
        <v>250</v>
      </c>
      <c r="C288" s="133"/>
      <c r="D288" s="133"/>
      <c r="E288" s="404"/>
      <c r="F288" s="373"/>
      <c r="G288" s="436"/>
      <c r="H288" s="415"/>
    </row>
    <row r="289" spans="1:9">
      <c r="A289" s="159"/>
      <c r="B289" s="177" t="s">
        <v>245</v>
      </c>
      <c r="C289" s="133"/>
      <c r="D289" s="133"/>
      <c r="E289" s="404"/>
      <c r="F289" s="373"/>
      <c r="G289" s="436"/>
      <c r="H289" s="415"/>
    </row>
    <row r="290" spans="1:9">
      <c r="A290" s="159"/>
      <c r="B290" s="177" t="s">
        <v>246</v>
      </c>
      <c r="C290" s="133"/>
      <c r="D290" s="133"/>
      <c r="E290" s="404"/>
      <c r="F290" s="373"/>
      <c r="G290" s="436"/>
      <c r="H290" s="419"/>
    </row>
    <row r="291" spans="1:9">
      <c r="A291" s="159"/>
      <c r="B291" s="177" t="s">
        <v>247</v>
      </c>
      <c r="C291" s="133"/>
      <c r="D291" s="133"/>
      <c r="E291" s="404"/>
      <c r="F291" s="373"/>
      <c r="G291" s="436"/>
      <c r="H291" s="419"/>
    </row>
    <row r="292" spans="1:9">
      <c r="A292" s="159"/>
      <c r="B292" s="134" t="s">
        <v>248</v>
      </c>
      <c r="C292" s="133">
        <v>5</v>
      </c>
      <c r="D292" s="133" t="s">
        <v>116</v>
      </c>
      <c r="E292" s="400"/>
      <c r="F292" s="373" t="s">
        <v>23</v>
      </c>
      <c r="G292" s="438">
        <f>E292/765</f>
        <v>0</v>
      </c>
      <c r="H292" s="421">
        <f>G292*C292</f>
        <v>0</v>
      </c>
    </row>
    <row r="293" spans="1:9" ht="6" customHeight="1">
      <c r="A293" s="159"/>
      <c r="B293" s="134"/>
      <c r="C293" s="133"/>
      <c r="D293" s="133"/>
      <c r="E293" s="393"/>
      <c r="F293" s="375"/>
      <c r="G293" s="436"/>
      <c r="H293" s="419"/>
    </row>
    <row r="294" spans="1:9">
      <c r="A294" s="159"/>
      <c r="B294" s="175" t="s">
        <v>251</v>
      </c>
      <c r="C294" s="133"/>
      <c r="D294" s="133"/>
      <c r="E294" s="393"/>
      <c r="F294" s="375"/>
      <c r="G294" s="436"/>
      <c r="H294" s="419"/>
    </row>
    <row r="295" spans="1:9">
      <c r="A295" s="159"/>
      <c r="B295" s="183" t="s">
        <v>171</v>
      </c>
      <c r="C295" s="133"/>
      <c r="D295" s="133"/>
      <c r="E295" s="393"/>
      <c r="F295" s="375"/>
      <c r="G295" s="436"/>
      <c r="H295" s="419"/>
    </row>
    <row r="296" spans="1:9">
      <c r="A296" s="159"/>
      <c r="B296" s="134" t="s">
        <v>866</v>
      </c>
      <c r="C296" s="133"/>
      <c r="D296" s="133"/>
      <c r="E296" s="393"/>
      <c r="F296" s="375"/>
      <c r="G296" s="436"/>
      <c r="H296" s="419"/>
    </row>
    <row r="297" spans="1:9">
      <c r="A297" s="159"/>
      <c r="B297" s="134" t="s">
        <v>252</v>
      </c>
      <c r="C297" s="133"/>
      <c r="D297" s="133"/>
      <c r="E297" s="393"/>
      <c r="F297" s="375"/>
      <c r="G297" s="436"/>
      <c r="H297" s="419"/>
    </row>
    <row r="298" spans="1:9" ht="2.4500000000000002" customHeight="1">
      <c r="A298" s="159"/>
      <c r="B298" s="136"/>
      <c r="C298" s="133"/>
      <c r="D298" s="133"/>
      <c r="E298" s="393"/>
      <c r="F298" s="375"/>
      <c r="G298" s="436"/>
      <c r="H298" s="419"/>
    </row>
    <row r="299" spans="1:9" ht="14.25">
      <c r="A299" s="159">
        <v>31</v>
      </c>
      <c r="B299" s="183" t="s">
        <v>867</v>
      </c>
      <c r="C299" s="133"/>
      <c r="D299" s="133"/>
      <c r="E299" s="393"/>
      <c r="F299" s="375"/>
      <c r="G299" s="436"/>
      <c r="H299" s="419"/>
    </row>
    <row r="300" spans="1:9">
      <c r="A300" s="159"/>
      <c r="B300" s="183" t="s">
        <v>253</v>
      </c>
      <c r="C300" s="133">
        <v>12</v>
      </c>
      <c r="D300" s="133" t="s">
        <v>9</v>
      </c>
      <c r="E300" s="400"/>
      <c r="F300" s="373" t="s">
        <v>23</v>
      </c>
      <c r="G300" s="438">
        <f>E300/765</f>
        <v>0</v>
      </c>
      <c r="H300" s="421">
        <f>G300*C300</f>
        <v>0</v>
      </c>
      <c r="I300" s="74"/>
    </row>
    <row r="301" spans="1:9" ht="6.95" customHeight="1">
      <c r="A301" s="159"/>
      <c r="B301" s="183"/>
      <c r="C301" s="133"/>
      <c r="D301" s="133"/>
      <c r="E301" s="404"/>
      <c r="F301" s="373"/>
      <c r="G301" s="436"/>
      <c r="H301" s="419"/>
      <c r="I301" s="74"/>
    </row>
    <row r="302" spans="1:9">
      <c r="A302" s="159">
        <v>32</v>
      </c>
      <c r="B302" s="134" t="s">
        <v>254</v>
      </c>
      <c r="C302" s="133">
        <v>12</v>
      </c>
      <c r="D302" s="133" t="s">
        <v>116</v>
      </c>
      <c r="E302" s="400"/>
      <c r="F302" s="373" t="s">
        <v>23</v>
      </c>
      <c r="G302" s="438">
        <f>E302/765</f>
        <v>0</v>
      </c>
      <c r="H302" s="421">
        <f>G302*C302</f>
        <v>0</v>
      </c>
      <c r="I302" s="74"/>
    </row>
    <row r="303" spans="1:9" ht="7.5" customHeight="1">
      <c r="A303" s="159"/>
      <c r="B303" s="136"/>
      <c r="C303" s="133"/>
      <c r="D303" s="133"/>
      <c r="E303" s="404"/>
      <c r="F303" s="373"/>
      <c r="G303" s="436"/>
      <c r="H303" s="419"/>
      <c r="I303" s="74"/>
    </row>
    <row r="304" spans="1:9">
      <c r="A304" s="159">
        <v>33</v>
      </c>
      <c r="B304" s="183" t="s">
        <v>255</v>
      </c>
      <c r="C304" s="133"/>
      <c r="D304" s="133"/>
      <c r="E304" s="404"/>
      <c r="F304" s="373"/>
      <c r="G304" s="436"/>
      <c r="H304" s="419"/>
      <c r="I304" s="74"/>
    </row>
    <row r="305" spans="1:9">
      <c r="A305" s="159"/>
      <c r="B305" s="183" t="s">
        <v>868</v>
      </c>
      <c r="C305" s="133">
        <v>288</v>
      </c>
      <c r="D305" s="133" t="s">
        <v>116</v>
      </c>
      <c r="E305" s="400"/>
      <c r="F305" s="373">
        <f>C305*E305</f>
        <v>0</v>
      </c>
      <c r="G305" s="438">
        <f>E305/765</f>
        <v>0</v>
      </c>
      <c r="H305" s="421">
        <f>G305*C305</f>
        <v>0</v>
      </c>
      <c r="I305" s="74"/>
    </row>
    <row r="306" spans="1:9">
      <c r="A306" s="159"/>
      <c r="B306" s="134" t="s">
        <v>256</v>
      </c>
      <c r="C306" s="133">
        <v>24</v>
      </c>
      <c r="D306" s="133" t="s">
        <v>116</v>
      </c>
      <c r="E306" s="400"/>
      <c r="F306" s="373">
        <f>C306*E306</f>
        <v>0</v>
      </c>
      <c r="G306" s="438">
        <f>E306/765</f>
        <v>0</v>
      </c>
      <c r="H306" s="421">
        <f>G306*C306</f>
        <v>0</v>
      </c>
      <c r="I306" s="74"/>
    </row>
    <row r="307" spans="1:9" ht="5.0999999999999996" customHeight="1">
      <c r="A307" s="159"/>
      <c r="B307" s="177"/>
      <c r="C307" s="133"/>
      <c r="D307" s="133"/>
      <c r="E307" s="400"/>
      <c r="F307" s="373">
        <f t="shared" ref="F307:F308" si="0">C307*E307</f>
        <v>0</v>
      </c>
      <c r="G307" s="436"/>
      <c r="H307" s="419"/>
      <c r="I307" s="74"/>
    </row>
    <row r="308" spans="1:9">
      <c r="A308" s="159">
        <v>34</v>
      </c>
      <c r="B308" s="183" t="s">
        <v>257</v>
      </c>
      <c r="C308" s="133">
        <v>40</v>
      </c>
      <c r="D308" s="133" t="s">
        <v>9</v>
      </c>
      <c r="E308" s="400"/>
      <c r="F308" s="373">
        <f t="shared" si="0"/>
        <v>0</v>
      </c>
      <c r="G308" s="438">
        <f>E308/765</f>
        <v>0</v>
      </c>
      <c r="H308" s="421">
        <f>G308*C308</f>
        <v>0</v>
      </c>
      <c r="I308" s="74"/>
    </row>
    <row r="309" spans="1:9" ht="7.5" customHeight="1">
      <c r="A309" s="159"/>
      <c r="B309" s="183"/>
      <c r="C309" s="133"/>
      <c r="D309" s="133"/>
      <c r="E309" s="400"/>
      <c r="F309" s="373"/>
      <c r="G309" s="443"/>
      <c r="H309" s="415"/>
      <c r="I309" s="75"/>
    </row>
    <row r="310" spans="1:9">
      <c r="A310" s="159">
        <v>35</v>
      </c>
      <c r="B310" s="183" t="s">
        <v>871</v>
      </c>
      <c r="C310" s="133"/>
      <c r="D310" s="133"/>
      <c r="E310" s="400"/>
      <c r="F310" s="373"/>
      <c r="G310" s="443"/>
      <c r="H310" s="415"/>
      <c r="I310" s="75"/>
    </row>
    <row r="311" spans="1:9">
      <c r="A311" s="159"/>
      <c r="B311" s="134" t="s">
        <v>258</v>
      </c>
      <c r="C311" s="133">
        <v>600</v>
      </c>
      <c r="D311" s="133" t="s">
        <v>116</v>
      </c>
      <c r="E311" s="400"/>
      <c r="F311" s="373" t="s">
        <v>23</v>
      </c>
      <c r="G311" s="438">
        <f>E311/765</f>
        <v>0</v>
      </c>
      <c r="H311" s="421">
        <f>G311*C311</f>
        <v>0</v>
      </c>
    </row>
    <row r="312" spans="1:9">
      <c r="A312" s="159"/>
      <c r="B312" s="134" t="s">
        <v>259</v>
      </c>
      <c r="C312" s="133">
        <v>720</v>
      </c>
      <c r="D312" s="133" t="s">
        <v>116</v>
      </c>
      <c r="E312" s="400"/>
      <c r="F312" s="373" t="s">
        <v>23</v>
      </c>
      <c r="G312" s="438">
        <f>E312/765</f>
        <v>0</v>
      </c>
      <c r="H312" s="421">
        <f>G312*C312</f>
        <v>0</v>
      </c>
    </row>
    <row r="313" spans="1:9">
      <c r="A313" s="159"/>
      <c r="B313" s="134" t="s">
        <v>260</v>
      </c>
      <c r="C313" s="133">
        <v>780</v>
      </c>
      <c r="D313" s="133" t="s">
        <v>116</v>
      </c>
      <c r="E313" s="400"/>
      <c r="F313" s="373" t="s">
        <v>23</v>
      </c>
      <c r="G313" s="438">
        <f>E313/765</f>
        <v>0</v>
      </c>
      <c r="H313" s="421">
        <f>G313*C313</f>
        <v>0</v>
      </c>
    </row>
    <row r="314" spans="1:9" ht="7.5" customHeight="1">
      <c r="A314" s="159"/>
      <c r="B314" s="134"/>
      <c r="C314" s="133"/>
      <c r="D314" s="133"/>
      <c r="E314" s="400"/>
      <c r="F314" s="373"/>
      <c r="G314" s="438">
        <f>E314/765</f>
        <v>0</v>
      </c>
      <c r="H314" s="421">
        <f>G314*C314</f>
        <v>0</v>
      </c>
      <c r="I314" s="74"/>
    </row>
    <row r="315" spans="1:9">
      <c r="A315" s="159">
        <v>36</v>
      </c>
      <c r="B315" s="183" t="s">
        <v>872</v>
      </c>
      <c r="C315" s="133">
        <v>175</v>
      </c>
      <c r="D315" s="133" t="s">
        <v>9</v>
      </c>
      <c r="E315" s="400"/>
      <c r="F315" s="373" t="s">
        <v>23</v>
      </c>
      <c r="G315" s="438">
        <f>E315/765</f>
        <v>0</v>
      </c>
      <c r="H315" s="421">
        <f>G315*C315</f>
        <v>0</v>
      </c>
      <c r="I315" s="74"/>
    </row>
    <row r="316" spans="1:9" ht="8.1" customHeight="1">
      <c r="A316" s="159"/>
      <c r="B316" s="183"/>
      <c r="C316" s="133"/>
      <c r="D316" s="133"/>
      <c r="E316" s="400"/>
      <c r="F316" s="373"/>
      <c r="G316" s="436"/>
      <c r="H316" s="415"/>
    </row>
    <row r="317" spans="1:9">
      <c r="A317" s="159">
        <v>37</v>
      </c>
      <c r="B317" s="183" t="s">
        <v>261</v>
      </c>
      <c r="C317" s="133"/>
      <c r="D317" s="133"/>
      <c r="E317" s="400"/>
      <c r="F317" s="373"/>
      <c r="G317" s="436"/>
      <c r="H317" s="415"/>
    </row>
    <row r="318" spans="1:9">
      <c r="A318" s="159"/>
      <c r="B318" s="134" t="s">
        <v>262</v>
      </c>
      <c r="C318" s="133">
        <v>440</v>
      </c>
      <c r="D318" s="133" t="s">
        <v>116</v>
      </c>
      <c r="E318" s="400"/>
      <c r="F318" s="373">
        <f t="shared" ref="F318:F320" si="1">C318*E318</f>
        <v>0</v>
      </c>
      <c r="G318" s="438">
        <f>E318/765</f>
        <v>0</v>
      </c>
      <c r="H318" s="421">
        <f>G318*C318</f>
        <v>0</v>
      </c>
      <c r="I318" s="74"/>
    </row>
    <row r="319" spans="1:9" ht="6.6" customHeight="1">
      <c r="A319" s="159"/>
      <c r="B319" s="134"/>
      <c r="C319" s="135"/>
      <c r="D319" s="133"/>
      <c r="E319" s="400"/>
      <c r="F319" s="373"/>
      <c r="G319" s="436"/>
      <c r="H319" s="421"/>
      <c r="I319" s="74"/>
    </row>
    <row r="320" spans="1:9">
      <c r="A320" s="159">
        <v>38</v>
      </c>
      <c r="B320" s="134" t="s">
        <v>263</v>
      </c>
      <c r="C320" s="133">
        <v>55</v>
      </c>
      <c r="D320" s="133" t="s">
        <v>116</v>
      </c>
      <c r="E320" s="400"/>
      <c r="F320" s="373">
        <f t="shared" si="1"/>
        <v>0</v>
      </c>
      <c r="G320" s="438">
        <f>E320/765</f>
        <v>0</v>
      </c>
      <c r="H320" s="421">
        <f>G320*C320</f>
        <v>0</v>
      </c>
      <c r="I320" s="74"/>
    </row>
    <row r="321" spans="1:9" ht="6" customHeight="1">
      <c r="A321" s="159"/>
      <c r="B321" s="190"/>
      <c r="C321" s="133"/>
      <c r="D321" s="133"/>
      <c r="E321" s="400"/>
      <c r="F321" s="373"/>
      <c r="G321" s="436"/>
      <c r="H321" s="415"/>
    </row>
    <row r="322" spans="1:9">
      <c r="A322" s="159">
        <v>39</v>
      </c>
      <c r="B322" s="183" t="s">
        <v>873</v>
      </c>
      <c r="C322" s="133"/>
      <c r="D322" s="133"/>
      <c r="E322" s="400"/>
      <c r="F322" s="373"/>
      <c r="G322" s="436"/>
      <c r="H322" s="415"/>
    </row>
    <row r="323" spans="1:9">
      <c r="A323" s="159"/>
      <c r="B323" s="183" t="s">
        <v>264</v>
      </c>
      <c r="C323" s="133">
        <v>100</v>
      </c>
      <c r="D323" s="133" t="s">
        <v>116</v>
      </c>
      <c r="E323" s="400"/>
      <c r="F323" s="373">
        <f>E323*C323</f>
        <v>0</v>
      </c>
      <c r="G323" s="438">
        <f>E323/765</f>
        <v>0</v>
      </c>
      <c r="H323" s="421">
        <f>G323*C323</f>
        <v>0</v>
      </c>
      <c r="I323" s="74"/>
    </row>
    <row r="324" spans="1:9">
      <c r="A324" s="159"/>
      <c r="B324" s="183" t="s">
        <v>265</v>
      </c>
      <c r="C324" s="133">
        <v>120</v>
      </c>
      <c r="D324" s="133" t="s">
        <v>116</v>
      </c>
      <c r="E324" s="400"/>
      <c r="F324" s="373">
        <f>E324*C324</f>
        <v>0</v>
      </c>
      <c r="G324" s="438">
        <f>E324/765</f>
        <v>0</v>
      </c>
      <c r="H324" s="421">
        <f>G324*C324</f>
        <v>0</v>
      </c>
      <c r="I324" s="74"/>
    </row>
    <row r="325" spans="1:9">
      <c r="A325" s="159"/>
      <c r="B325" s="183" t="s">
        <v>266</v>
      </c>
      <c r="C325" s="133">
        <v>120</v>
      </c>
      <c r="D325" s="133" t="s">
        <v>116</v>
      </c>
      <c r="E325" s="400"/>
      <c r="F325" s="373">
        <f>E325*C325</f>
        <v>0</v>
      </c>
      <c r="G325" s="438">
        <f>E325/765</f>
        <v>0</v>
      </c>
      <c r="H325" s="421">
        <f>G325*C325</f>
        <v>0</v>
      </c>
      <c r="I325" s="74"/>
    </row>
    <row r="326" spans="1:9">
      <c r="A326" s="159"/>
      <c r="B326" s="183" t="s">
        <v>267</v>
      </c>
      <c r="C326" s="133">
        <v>70</v>
      </c>
      <c r="D326" s="133" t="s">
        <v>116</v>
      </c>
      <c r="E326" s="400"/>
      <c r="F326" s="373">
        <f>E326*C326</f>
        <v>0</v>
      </c>
      <c r="G326" s="438">
        <f>E326/765</f>
        <v>0</v>
      </c>
      <c r="H326" s="421">
        <f>G326*C326</f>
        <v>0</v>
      </c>
    </row>
    <row r="327" spans="1:9">
      <c r="A327" s="159"/>
      <c r="B327" s="183" t="s">
        <v>268</v>
      </c>
      <c r="C327" s="133">
        <v>70</v>
      </c>
      <c r="D327" s="133" t="s">
        <v>116</v>
      </c>
      <c r="E327" s="400"/>
      <c r="F327" s="373">
        <f>E327*C327</f>
        <v>0</v>
      </c>
      <c r="G327" s="438">
        <f>E327/765</f>
        <v>0</v>
      </c>
      <c r="H327" s="421">
        <f>G327*C327</f>
        <v>0</v>
      </c>
    </row>
    <row r="328" spans="1:9" ht="9.6" customHeight="1">
      <c r="A328" s="208"/>
      <c r="B328" s="177"/>
      <c r="C328" s="133"/>
      <c r="D328" s="133"/>
      <c r="E328" s="400"/>
      <c r="F328" s="373"/>
      <c r="G328" s="436"/>
      <c r="H328" s="415"/>
    </row>
    <row r="329" spans="1:9">
      <c r="A329" s="159">
        <v>40</v>
      </c>
      <c r="B329" s="134" t="s">
        <v>874</v>
      </c>
      <c r="C329" s="133">
        <v>480</v>
      </c>
      <c r="D329" s="133" t="s">
        <v>116</v>
      </c>
      <c r="E329" s="400"/>
      <c r="F329" s="373">
        <f>E329*C329</f>
        <v>0</v>
      </c>
      <c r="G329" s="438">
        <f>E329/765</f>
        <v>0</v>
      </c>
      <c r="H329" s="421">
        <f>G329*C329</f>
        <v>0</v>
      </c>
      <c r="I329" s="74"/>
    </row>
    <row r="330" spans="1:9" ht="5.45" customHeight="1">
      <c r="A330" s="159"/>
      <c r="B330" s="177"/>
      <c r="C330" s="133"/>
      <c r="D330" s="133"/>
      <c r="E330" s="400"/>
      <c r="F330" s="373"/>
      <c r="G330" s="436"/>
      <c r="H330" s="419"/>
      <c r="I330" s="74"/>
    </row>
    <row r="331" spans="1:9">
      <c r="A331" s="159">
        <v>41</v>
      </c>
      <c r="B331" s="183" t="s">
        <v>715</v>
      </c>
      <c r="C331" s="133"/>
      <c r="D331" s="133"/>
      <c r="E331" s="400"/>
      <c r="F331" s="373"/>
      <c r="G331" s="436"/>
      <c r="H331" s="419"/>
      <c r="I331" s="74"/>
    </row>
    <row r="332" spans="1:9">
      <c r="A332" s="159"/>
      <c r="B332" s="183" t="s">
        <v>716</v>
      </c>
      <c r="C332" s="133">
        <v>55</v>
      </c>
      <c r="D332" s="133" t="s">
        <v>116</v>
      </c>
      <c r="E332" s="400"/>
      <c r="F332" s="373">
        <f>E332*C332</f>
        <v>0</v>
      </c>
      <c r="G332" s="438">
        <f>E332/765</f>
        <v>0</v>
      </c>
      <c r="H332" s="421">
        <f>G332*C332</f>
        <v>0</v>
      </c>
      <c r="I332" s="74"/>
    </row>
    <row r="333" spans="1:9" ht="6.95" customHeight="1">
      <c r="A333" s="159"/>
      <c r="B333" s="134"/>
      <c r="C333" s="135"/>
      <c r="D333" s="133"/>
      <c r="E333" s="400"/>
      <c r="F333" s="373"/>
      <c r="G333" s="436"/>
      <c r="H333" s="419"/>
      <c r="I333" s="74"/>
    </row>
    <row r="334" spans="1:9">
      <c r="A334" s="159">
        <v>42</v>
      </c>
      <c r="B334" s="134" t="s">
        <v>714</v>
      </c>
      <c r="C334" s="133">
        <v>55</v>
      </c>
      <c r="D334" s="133" t="s">
        <v>116</v>
      </c>
      <c r="E334" s="400"/>
      <c r="F334" s="373">
        <f>E334*C334</f>
        <v>0</v>
      </c>
      <c r="G334" s="438">
        <f>E334/765</f>
        <v>0</v>
      </c>
      <c r="H334" s="421">
        <f>G334*C334</f>
        <v>0</v>
      </c>
      <c r="I334" s="74"/>
    </row>
    <row r="335" spans="1:9" ht="13.5" thickBot="1">
      <c r="A335" s="208"/>
      <c r="B335" s="177"/>
      <c r="C335" s="133"/>
      <c r="D335" s="133"/>
      <c r="E335" s="393"/>
      <c r="F335" s="375"/>
      <c r="G335" s="436"/>
      <c r="H335" s="419"/>
    </row>
    <row r="336" spans="1:9" s="51" customFormat="1" ht="19.350000000000001" customHeight="1" thickTop="1" thickBot="1">
      <c r="A336" s="47" t="s">
        <v>237</v>
      </c>
      <c r="B336" s="48" t="s">
        <v>4</v>
      </c>
      <c r="C336" s="49"/>
      <c r="D336" s="50"/>
      <c r="E336" s="395"/>
      <c r="F336" s="387">
        <f>SUM(F267:F335)</f>
        <v>0</v>
      </c>
      <c r="G336" s="438"/>
      <c r="H336" s="417">
        <f>SUM(H267:H335)</f>
        <v>0</v>
      </c>
      <c r="I336" s="72"/>
    </row>
    <row r="337" spans="1:8" ht="13.5" thickTop="1">
      <c r="A337" s="207" t="s">
        <v>29</v>
      </c>
      <c r="B337" s="167" t="s">
        <v>531</v>
      </c>
      <c r="C337" s="168"/>
      <c r="D337" s="169"/>
      <c r="E337" s="396"/>
      <c r="F337" s="385"/>
      <c r="G337" s="439"/>
      <c r="H337" s="418"/>
    </row>
    <row r="338" spans="1:8">
      <c r="A338" s="208"/>
      <c r="B338" s="136" t="s">
        <v>1</v>
      </c>
      <c r="C338" s="170" t="s">
        <v>2</v>
      </c>
      <c r="D338" s="170" t="s">
        <v>3</v>
      </c>
      <c r="E338" s="397" t="s">
        <v>10</v>
      </c>
      <c r="F338" s="371" t="s">
        <v>31</v>
      </c>
      <c r="G338" s="440" t="s">
        <v>10</v>
      </c>
      <c r="H338" s="413" t="s">
        <v>31</v>
      </c>
    </row>
    <row r="339" spans="1:8" ht="13.5" thickBot="1">
      <c r="A339" s="209"/>
      <c r="B339" s="171"/>
      <c r="C339" s="172"/>
      <c r="D339" s="173"/>
      <c r="E339" s="398" t="s">
        <v>35</v>
      </c>
      <c r="F339" s="386" t="s">
        <v>36</v>
      </c>
      <c r="G339" s="441" t="s">
        <v>32</v>
      </c>
      <c r="H339" s="414" t="s">
        <v>528</v>
      </c>
    </row>
    <row r="340" spans="1:8">
      <c r="A340" s="208"/>
      <c r="B340" s="134" t="s">
        <v>178</v>
      </c>
      <c r="C340" s="174"/>
      <c r="D340" s="170"/>
      <c r="E340" s="399"/>
      <c r="F340" s="375"/>
      <c r="G340" s="442"/>
      <c r="H340" s="419"/>
    </row>
    <row r="341" spans="1:8">
      <c r="A341" s="211"/>
      <c r="B341" s="191"/>
      <c r="C341" s="135"/>
      <c r="D341" s="133"/>
      <c r="E341" s="393"/>
      <c r="F341" s="373"/>
      <c r="G341" s="436"/>
      <c r="H341" s="415"/>
    </row>
    <row r="342" spans="1:8">
      <c r="A342" s="159">
        <v>43</v>
      </c>
      <c r="B342" s="183" t="s">
        <v>269</v>
      </c>
      <c r="C342" s="133"/>
      <c r="D342" s="133"/>
      <c r="E342" s="393"/>
      <c r="F342" s="375"/>
      <c r="G342" s="436"/>
      <c r="H342" s="419"/>
    </row>
    <row r="343" spans="1:8">
      <c r="A343" s="159"/>
      <c r="B343" s="183" t="s">
        <v>270</v>
      </c>
      <c r="C343" s="133">
        <v>140</v>
      </c>
      <c r="D343" s="133" t="s">
        <v>9</v>
      </c>
      <c r="E343" s="393"/>
      <c r="F343" s="373">
        <f t="shared" ref="F343:F346" si="2">E343*C343</f>
        <v>0</v>
      </c>
      <c r="G343" s="438">
        <f t="shared" ref="G343:G346" si="3">E343/765</f>
        <v>0</v>
      </c>
      <c r="H343" s="421">
        <f t="shared" ref="H343:H346" si="4">G343*C343</f>
        <v>0</v>
      </c>
    </row>
    <row r="344" spans="1:8">
      <c r="A344" s="159"/>
      <c r="B344" s="183" t="s">
        <v>271</v>
      </c>
      <c r="C344" s="133">
        <v>100</v>
      </c>
      <c r="D344" s="133" t="s">
        <v>116</v>
      </c>
      <c r="E344" s="393"/>
      <c r="F344" s="373">
        <f t="shared" si="2"/>
        <v>0</v>
      </c>
      <c r="G344" s="438">
        <f t="shared" si="3"/>
        <v>0</v>
      </c>
      <c r="H344" s="421">
        <f t="shared" si="4"/>
        <v>0</v>
      </c>
    </row>
    <row r="345" spans="1:8">
      <c r="A345" s="159"/>
      <c r="B345" s="183" t="s">
        <v>272</v>
      </c>
      <c r="C345" s="133">
        <v>70</v>
      </c>
      <c r="D345" s="133" t="s">
        <v>116</v>
      </c>
      <c r="E345" s="393"/>
      <c r="F345" s="373">
        <f t="shared" si="2"/>
        <v>0</v>
      </c>
      <c r="G345" s="438">
        <f t="shared" si="3"/>
        <v>0</v>
      </c>
      <c r="H345" s="421">
        <f t="shared" si="4"/>
        <v>0</v>
      </c>
    </row>
    <row r="346" spans="1:8">
      <c r="A346" s="159"/>
      <c r="B346" s="183" t="s">
        <v>717</v>
      </c>
      <c r="C346" s="133">
        <v>60</v>
      </c>
      <c r="D346" s="133" t="s">
        <v>116</v>
      </c>
      <c r="E346" s="393"/>
      <c r="F346" s="373">
        <f t="shared" si="2"/>
        <v>0</v>
      </c>
      <c r="G346" s="438">
        <f t="shared" si="3"/>
        <v>0</v>
      </c>
      <c r="H346" s="421">
        <f t="shared" si="4"/>
        <v>0</v>
      </c>
    </row>
    <row r="347" spans="1:8">
      <c r="A347" s="208"/>
      <c r="B347" s="183"/>
      <c r="C347" s="133"/>
      <c r="D347" s="133"/>
      <c r="E347" s="393"/>
      <c r="F347" s="375"/>
      <c r="G347" s="436"/>
      <c r="H347" s="419"/>
    </row>
    <row r="348" spans="1:8">
      <c r="A348" s="159">
        <v>44</v>
      </c>
      <c r="B348" s="134" t="s">
        <v>718</v>
      </c>
      <c r="C348" s="133">
        <v>370</v>
      </c>
      <c r="D348" s="133" t="s">
        <v>116</v>
      </c>
      <c r="E348" s="393"/>
      <c r="F348" s="373">
        <f>E348*C348</f>
        <v>0</v>
      </c>
      <c r="G348" s="438">
        <f>E348/765</f>
        <v>0</v>
      </c>
      <c r="H348" s="421">
        <f>G348*C348</f>
        <v>0</v>
      </c>
    </row>
    <row r="349" spans="1:8">
      <c r="A349" s="211"/>
      <c r="B349" s="134"/>
      <c r="C349" s="135"/>
      <c r="D349" s="133"/>
      <c r="E349" s="393"/>
      <c r="F349" s="373"/>
      <c r="G349" s="436"/>
      <c r="H349" s="415"/>
    </row>
    <row r="350" spans="1:8">
      <c r="A350" s="159">
        <v>45</v>
      </c>
      <c r="B350" s="246" t="s">
        <v>274</v>
      </c>
      <c r="C350" s="135"/>
      <c r="D350" s="135"/>
      <c r="E350" s="393"/>
      <c r="F350" s="373"/>
      <c r="G350" s="436"/>
      <c r="H350" s="419"/>
    </row>
    <row r="351" spans="1:8">
      <c r="A351" s="211"/>
      <c r="B351" s="246" t="s">
        <v>275</v>
      </c>
      <c r="C351" s="133">
        <v>80</v>
      </c>
      <c r="D351" s="133" t="s">
        <v>9</v>
      </c>
      <c r="E351" s="393"/>
      <c r="F351" s="373">
        <f>E351*C351</f>
        <v>0</v>
      </c>
      <c r="G351" s="438">
        <f>E351/765</f>
        <v>0</v>
      </c>
      <c r="H351" s="421">
        <f t="shared" ref="H351:H357" si="5">G351*C351</f>
        <v>0</v>
      </c>
    </row>
    <row r="352" spans="1:8">
      <c r="A352" s="211"/>
      <c r="B352" s="246" t="s">
        <v>276</v>
      </c>
      <c r="C352" s="133">
        <v>60</v>
      </c>
      <c r="D352" s="133" t="s">
        <v>116</v>
      </c>
      <c r="E352" s="393"/>
      <c r="F352" s="373">
        <f t="shared" ref="F352:F356" si="6">E352*C352</f>
        <v>0</v>
      </c>
      <c r="G352" s="438">
        <f t="shared" ref="G352:G357" si="7">E352/765</f>
        <v>0</v>
      </c>
      <c r="H352" s="421">
        <f t="shared" si="5"/>
        <v>0</v>
      </c>
    </row>
    <row r="353" spans="1:8">
      <c r="A353" s="159"/>
      <c r="B353" s="246" t="s">
        <v>719</v>
      </c>
      <c r="C353" s="133">
        <v>60</v>
      </c>
      <c r="D353" s="133" t="s">
        <v>116</v>
      </c>
      <c r="E353" s="393"/>
      <c r="F353" s="373">
        <f t="shared" si="6"/>
        <v>0</v>
      </c>
      <c r="G353" s="438">
        <f t="shared" si="7"/>
        <v>0</v>
      </c>
      <c r="H353" s="421">
        <f t="shared" si="5"/>
        <v>0</v>
      </c>
    </row>
    <row r="354" spans="1:8">
      <c r="A354" s="159"/>
      <c r="B354" s="246" t="s">
        <v>277</v>
      </c>
      <c r="C354" s="133">
        <v>40</v>
      </c>
      <c r="D354" s="133" t="s">
        <v>116</v>
      </c>
      <c r="E354" s="393"/>
      <c r="F354" s="373">
        <f t="shared" si="6"/>
        <v>0</v>
      </c>
      <c r="G354" s="438">
        <f t="shared" si="7"/>
        <v>0</v>
      </c>
      <c r="H354" s="421">
        <f t="shared" si="5"/>
        <v>0</v>
      </c>
    </row>
    <row r="355" spans="1:8">
      <c r="A355" s="159"/>
      <c r="B355" s="246" t="s">
        <v>278</v>
      </c>
      <c r="C355" s="133">
        <v>5</v>
      </c>
      <c r="D355" s="133" t="s">
        <v>116</v>
      </c>
      <c r="E355" s="393"/>
      <c r="F355" s="373">
        <f t="shared" si="6"/>
        <v>0</v>
      </c>
      <c r="G355" s="438">
        <f t="shared" si="7"/>
        <v>0</v>
      </c>
      <c r="H355" s="421">
        <f t="shared" si="5"/>
        <v>0</v>
      </c>
    </row>
    <row r="356" spans="1:8">
      <c r="A356" s="159"/>
      <c r="B356" s="246" t="s">
        <v>279</v>
      </c>
      <c r="C356" s="133">
        <v>40</v>
      </c>
      <c r="D356" s="133" t="s">
        <v>116</v>
      </c>
      <c r="E356" s="393"/>
      <c r="F356" s="373">
        <f t="shared" si="6"/>
        <v>0</v>
      </c>
      <c r="G356" s="438">
        <f t="shared" si="7"/>
        <v>0</v>
      </c>
      <c r="H356" s="421">
        <f t="shared" si="5"/>
        <v>0</v>
      </c>
    </row>
    <row r="357" spans="1:8">
      <c r="A357" s="159"/>
      <c r="B357" s="246" t="s">
        <v>280</v>
      </c>
      <c r="C357" s="133">
        <v>80</v>
      </c>
      <c r="D357" s="133" t="s">
        <v>116</v>
      </c>
      <c r="E357" s="393"/>
      <c r="F357" s="373">
        <f t="shared" ref="F357" si="8">E357*C357</f>
        <v>0</v>
      </c>
      <c r="G357" s="438">
        <f t="shared" si="7"/>
        <v>0</v>
      </c>
      <c r="H357" s="421">
        <f t="shared" si="5"/>
        <v>0</v>
      </c>
    </row>
    <row r="358" spans="1:8">
      <c r="A358" s="159"/>
      <c r="B358" s="246" t="s">
        <v>281</v>
      </c>
      <c r="C358" s="133">
        <v>80</v>
      </c>
      <c r="D358" s="133" t="s">
        <v>116</v>
      </c>
      <c r="E358" s="393"/>
      <c r="F358" s="373">
        <f t="shared" ref="F358:F386" si="9">E358*C358</f>
        <v>0</v>
      </c>
      <c r="G358" s="438">
        <f t="shared" ref="G358:G393" si="10">E358/765</f>
        <v>0</v>
      </c>
      <c r="H358" s="421">
        <f t="shared" ref="H358:H393" si="11">G358*C358</f>
        <v>0</v>
      </c>
    </row>
    <row r="359" spans="1:8">
      <c r="A359" s="159"/>
      <c r="B359" s="246" t="s">
        <v>720</v>
      </c>
      <c r="C359" s="133">
        <v>80</v>
      </c>
      <c r="D359" s="133" t="s">
        <v>116</v>
      </c>
      <c r="E359" s="393"/>
      <c r="F359" s="373">
        <f>E359*C359</f>
        <v>0</v>
      </c>
      <c r="G359" s="438">
        <f>E359/765</f>
        <v>0</v>
      </c>
      <c r="H359" s="421">
        <f t="shared" si="11"/>
        <v>0</v>
      </c>
    </row>
    <row r="360" spans="1:8">
      <c r="A360" s="159"/>
      <c r="B360" s="246" t="s">
        <v>282</v>
      </c>
      <c r="C360" s="133">
        <v>35</v>
      </c>
      <c r="D360" s="133" t="s">
        <v>116</v>
      </c>
      <c r="E360" s="393"/>
      <c r="F360" s="373">
        <f t="shared" si="9"/>
        <v>0</v>
      </c>
      <c r="G360" s="438">
        <f t="shared" si="10"/>
        <v>0</v>
      </c>
      <c r="H360" s="421">
        <f t="shared" si="11"/>
        <v>0</v>
      </c>
    </row>
    <row r="361" spans="1:8">
      <c r="A361" s="159"/>
      <c r="B361" s="246" t="s">
        <v>283</v>
      </c>
      <c r="C361" s="133">
        <v>45</v>
      </c>
      <c r="D361" s="133" t="s">
        <v>116</v>
      </c>
      <c r="E361" s="393"/>
      <c r="F361" s="373">
        <f t="shared" si="9"/>
        <v>0</v>
      </c>
      <c r="G361" s="438">
        <f t="shared" si="10"/>
        <v>0</v>
      </c>
      <c r="H361" s="421">
        <f t="shared" si="11"/>
        <v>0</v>
      </c>
    </row>
    <row r="362" spans="1:8">
      <c r="A362" s="159"/>
      <c r="B362" s="246" t="s">
        <v>284</v>
      </c>
      <c r="C362" s="133">
        <v>40</v>
      </c>
      <c r="D362" s="133" t="s">
        <v>116</v>
      </c>
      <c r="E362" s="393"/>
      <c r="F362" s="373">
        <f t="shared" si="9"/>
        <v>0</v>
      </c>
      <c r="G362" s="438">
        <f t="shared" si="10"/>
        <v>0</v>
      </c>
      <c r="H362" s="421">
        <f t="shared" si="11"/>
        <v>0</v>
      </c>
    </row>
    <row r="363" spans="1:8">
      <c r="A363" s="159"/>
      <c r="B363" s="134"/>
      <c r="C363" s="135"/>
      <c r="D363" s="133"/>
      <c r="E363" s="393"/>
      <c r="F363" s="373"/>
      <c r="G363" s="438"/>
      <c r="H363" s="421"/>
    </row>
    <row r="364" spans="1:8">
      <c r="A364" s="159">
        <v>46</v>
      </c>
      <c r="B364" s="134" t="s">
        <v>299</v>
      </c>
      <c r="C364" s="133">
        <v>645</v>
      </c>
      <c r="D364" s="133" t="s">
        <v>116</v>
      </c>
      <c r="E364" s="393"/>
      <c r="F364" s="373">
        <f t="shared" si="9"/>
        <v>0</v>
      </c>
      <c r="G364" s="438">
        <f t="shared" si="10"/>
        <v>0</v>
      </c>
      <c r="H364" s="421">
        <f t="shared" si="11"/>
        <v>0</v>
      </c>
    </row>
    <row r="365" spans="1:8">
      <c r="A365" s="159"/>
      <c r="B365" s="134"/>
      <c r="C365" s="135"/>
      <c r="D365" s="133"/>
      <c r="E365" s="393"/>
      <c r="F365" s="373"/>
      <c r="G365" s="438"/>
      <c r="H365" s="421"/>
    </row>
    <row r="366" spans="1:8">
      <c r="A366" s="159">
        <v>47</v>
      </c>
      <c r="B366" s="51" t="s">
        <v>285</v>
      </c>
      <c r="C366" s="135"/>
      <c r="D366" s="135"/>
      <c r="E366" s="393"/>
      <c r="F366" s="373"/>
      <c r="G366" s="438"/>
      <c r="H366" s="421"/>
    </row>
    <row r="367" spans="1:8">
      <c r="A367" s="211"/>
      <c r="B367" s="246" t="s">
        <v>286</v>
      </c>
      <c r="C367" s="133">
        <v>15</v>
      </c>
      <c r="D367" s="133" t="s">
        <v>116</v>
      </c>
      <c r="E367" s="393"/>
      <c r="F367" s="373" t="s">
        <v>23</v>
      </c>
      <c r="G367" s="438">
        <f t="shared" si="10"/>
        <v>0</v>
      </c>
      <c r="H367" s="421">
        <f t="shared" si="11"/>
        <v>0</v>
      </c>
    </row>
    <row r="368" spans="1:8">
      <c r="A368" s="211"/>
      <c r="B368" s="246" t="s">
        <v>287</v>
      </c>
      <c r="C368" s="133">
        <v>15</v>
      </c>
      <c r="D368" s="133" t="s">
        <v>116</v>
      </c>
      <c r="E368" s="393"/>
      <c r="F368" s="373" t="s">
        <v>23</v>
      </c>
      <c r="G368" s="438">
        <f t="shared" si="10"/>
        <v>0</v>
      </c>
      <c r="H368" s="421">
        <f t="shared" si="11"/>
        <v>0</v>
      </c>
    </row>
    <row r="369" spans="1:8">
      <c r="A369" s="211"/>
      <c r="B369" s="246" t="s">
        <v>288</v>
      </c>
      <c r="C369" s="133">
        <v>35</v>
      </c>
      <c r="D369" s="133" t="s">
        <v>116</v>
      </c>
      <c r="E369" s="393"/>
      <c r="F369" s="373" t="s">
        <v>23</v>
      </c>
      <c r="G369" s="438">
        <f t="shared" si="10"/>
        <v>0</v>
      </c>
      <c r="H369" s="421">
        <f t="shared" si="11"/>
        <v>0</v>
      </c>
    </row>
    <row r="370" spans="1:8">
      <c r="A370" s="247"/>
      <c r="B370" s="246" t="s">
        <v>289</v>
      </c>
      <c r="C370" s="133">
        <v>75</v>
      </c>
      <c r="D370" s="133" t="s">
        <v>116</v>
      </c>
      <c r="E370" s="393"/>
      <c r="F370" s="373" t="s">
        <v>23</v>
      </c>
      <c r="G370" s="438">
        <f t="shared" si="10"/>
        <v>0</v>
      </c>
      <c r="H370" s="421">
        <f t="shared" si="11"/>
        <v>0</v>
      </c>
    </row>
    <row r="371" spans="1:8">
      <c r="A371" s="247"/>
      <c r="B371" s="246" t="s">
        <v>293</v>
      </c>
      <c r="C371" s="133">
        <v>90</v>
      </c>
      <c r="D371" s="133" t="s">
        <v>116</v>
      </c>
      <c r="E371" s="393"/>
      <c r="F371" s="373" t="s">
        <v>23</v>
      </c>
      <c r="G371" s="438">
        <f t="shared" si="10"/>
        <v>0</v>
      </c>
      <c r="H371" s="421">
        <f t="shared" si="11"/>
        <v>0</v>
      </c>
    </row>
    <row r="372" spans="1:8">
      <c r="A372" s="247"/>
      <c r="B372" s="246" t="s">
        <v>294</v>
      </c>
      <c r="C372" s="133">
        <v>60</v>
      </c>
      <c r="D372" s="133" t="s">
        <v>116</v>
      </c>
      <c r="E372" s="393"/>
      <c r="F372" s="373" t="s">
        <v>23</v>
      </c>
      <c r="G372" s="438">
        <f t="shared" si="10"/>
        <v>0</v>
      </c>
      <c r="H372" s="421">
        <f t="shared" si="11"/>
        <v>0</v>
      </c>
    </row>
    <row r="373" spans="1:8">
      <c r="A373" s="247"/>
      <c r="B373" s="246" t="s">
        <v>295</v>
      </c>
      <c r="C373" s="133">
        <v>30</v>
      </c>
      <c r="D373" s="133" t="s">
        <v>116</v>
      </c>
      <c r="E373" s="393"/>
      <c r="F373" s="373" t="s">
        <v>23</v>
      </c>
      <c r="G373" s="438">
        <f t="shared" si="10"/>
        <v>0</v>
      </c>
      <c r="H373" s="421">
        <f t="shared" si="11"/>
        <v>0</v>
      </c>
    </row>
    <row r="374" spans="1:8">
      <c r="A374" s="247"/>
      <c r="B374" s="246" t="s">
        <v>296</v>
      </c>
      <c r="C374" s="133">
        <v>30</v>
      </c>
      <c r="D374" s="133" t="s">
        <v>116</v>
      </c>
      <c r="E374" s="393"/>
      <c r="F374" s="373" t="s">
        <v>23</v>
      </c>
      <c r="G374" s="438">
        <f t="shared" si="10"/>
        <v>0</v>
      </c>
      <c r="H374" s="421">
        <f t="shared" si="11"/>
        <v>0</v>
      </c>
    </row>
    <row r="375" spans="1:8">
      <c r="A375" s="247"/>
      <c r="B375" s="246" t="s">
        <v>297</v>
      </c>
      <c r="C375" s="133">
        <v>40</v>
      </c>
      <c r="D375" s="133" t="s">
        <v>116</v>
      </c>
      <c r="E375" s="393"/>
      <c r="F375" s="373" t="s">
        <v>23</v>
      </c>
      <c r="G375" s="438">
        <f t="shared" si="10"/>
        <v>0</v>
      </c>
      <c r="H375" s="421">
        <f t="shared" si="11"/>
        <v>0</v>
      </c>
    </row>
    <row r="376" spans="1:8">
      <c r="A376" s="211"/>
      <c r="B376" s="246" t="s">
        <v>298</v>
      </c>
      <c r="C376" s="133">
        <v>5</v>
      </c>
      <c r="D376" s="133" t="s">
        <v>116</v>
      </c>
      <c r="E376" s="393"/>
      <c r="F376" s="373" t="s">
        <v>23</v>
      </c>
      <c r="G376" s="438">
        <f t="shared" si="10"/>
        <v>0</v>
      </c>
      <c r="H376" s="421">
        <f t="shared" si="11"/>
        <v>0</v>
      </c>
    </row>
    <row r="377" spans="1:8">
      <c r="A377" s="247"/>
      <c r="B377" s="246"/>
      <c r="C377" s="133"/>
      <c r="D377" s="133"/>
      <c r="E377" s="393"/>
      <c r="F377" s="373"/>
      <c r="G377" s="438"/>
      <c r="H377" s="421"/>
    </row>
    <row r="378" spans="1:8">
      <c r="A378" s="159">
        <v>48</v>
      </c>
      <c r="B378" s="134" t="s">
        <v>304</v>
      </c>
      <c r="C378" s="133">
        <v>395</v>
      </c>
      <c r="D378" s="133" t="s">
        <v>116</v>
      </c>
      <c r="E378" s="393"/>
      <c r="F378" s="373" t="s">
        <v>23</v>
      </c>
      <c r="G378" s="438">
        <f t="shared" ref="G378" si="12">E378/765</f>
        <v>0</v>
      </c>
      <c r="H378" s="421">
        <f t="shared" ref="H378" si="13">G378*C378</f>
        <v>0</v>
      </c>
    </row>
    <row r="379" spans="1:8">
      <c r="A379" s="247"/>
      <c r="B379" s="246"/>
      <c r="C379" s="133"/>
      <c r="D379" s="133"/>
      <c r="E379" s="393"/>
      <c r="F379" s="373"/>
      <c r="G379" s="438"/>
      <c r="H379" s="421"/>
    </row>
    <row r="380" spans="1:8">
      <c r="A380" s="159">
        <v>49</v>
      </c>
      <c r="B380" s="51" t="s">
        <v>875</v>
      </c>
      <c r="C380" s="135"/>
      <c r="D380" s="135"/>
      <c r="E380" s="393"/>
      <c r="F380" s="373"/>
      <c r="G380" s="438"/>
      <c r="H380" s="421"/>
    </row>
    <row r="381" spans="1:8">
      <c r="A381" s="247"/>
      <c r="B381" s="246" t="s">
        <v>290</v>
      </c>
      <c r="C381" s="133">
        <v>100</v>
      </c>
      <c r="D381" s="133" t="s">
        <v>116</v>
      </c>
      <c r="E381" s="393"/>
      <c r="F381" s="373">
        <f>C381*E381</f>
        <v>0</v>
      </c>
      <c r="G381" s="438">
        <f t="shared" ref="G381:G383" si="14">E381/765</f>
        <v>0</v>
      </c>
      <c r="H381" s="421">
        <f t="shared" ref="H381:H383" si="15">G381*C381</f>
        <v>0</v>
      </c>
    </row>
    <row r="382" spans="1:8">
      <c r="A382" s="247"/>
      <c r="B382" s="246" t="s">
        <v>291</v>
      </c>
      <c r="C382" s="133">
        <v>125</v>
      </c>
      <c r="D382" s="133" t="s">
        <v>116</v>
      </c>
      <c r="E382" s="393"/>
      <c r="F382" s="373">
        <f t="shared" ref="F382:F383" si="16">C382*E382</f>
        <v>0</v>
      </c>
      <c r="G382" s="438">
        <f t="shared" si="14"/>
        <v>0</v>
      </c>
      <c r="H382" s="421">
        <f t="shared" si="15"/>
        <v>0</v>
      </c>
    </row>
    <row r="383" spans="1:8">
      <c r="A383" s="247"/>
      <c r="B383" s="246" t="s">
        <v>292</v>
      </c>
      <c r="C383" s="133">
        <v>70</v>
      </c>
      <c r="D383" s="133" t="s">
        <v>116</v>
      </c>
      <c r="E383" s="393"/>
      <c r="F383" s="373">
        <f t="shared" si="16"/>
        <v>0</v>
      </c>
      <c r="G383" s="438">
        <f t="shared" si="14"/>
        <v>0</v>
      </c>
      <c r="H383" s="421">
        <f t="shared" si="15"/>
        <v>0</v>
      </c>
    </row>
    <row r="384" spans="1:8">
      <c r="A384" s="247"/>
      <c r="B384" s="246"/>
      <c r="C384" s="133"/>
      <c r="D384" s="133"/>
      <c r="E384" s="393"/>
      <c r="F384" s="373"/>
      <c r="G384" s="438"/>
      <c r="H384" s="421"/>
    </row>
    <row r="385" spans="1:9">
      <c r="A385" s="247"/>
      <c r="B385" s="246"/>
      <c r="C385" s="133"/>
      <c r="D385" s="133"/>
      <c r="E385" s="393"/>
      <c r="F385" s="373"/>
      <c r="G385" s="438"/>
      <c r="H385" s="421"/>
    </row>
    <row r="386" spans="1:9">
      <c r="A386" s="159">
        <v>50</v>
      </c>
      <c r="B386" s="134" t="s">
        <v>876</v>
      </c>
      <c r="C386" s="133">
        <v>295</v>
      </c>
      <c r="D386" s="133" t="s">
        <v>116</v>
      </c>
      <c r="E386" s="393"/>
      <c r="F386" s="373">
        <f t="shared" si="9"/>
        <v>0</v>
      </c>
      <c r="G386" s="438">
        <f t="shared" si="10"/>
        <v>0</v>
      </c>
      <c r="H386" s="421">
        <f t="shared" si="11"/>
        <v>0</v>
      </c>
    </row>
    <row r="387" spans="1:9">
      <c r="A387" s="159"/>
      <c r="B387" s="134"/>
      <c r="C387" s="133"/>
      <c r="D387" s="133"/>
      <c r="E387" s="393"/>
      <c r="F387" s="373"/>
      <c r="G387" s="438"/>
      <c r="H387" s="421"/>
    </row>
    <row r="388" spans="1:9">
      <c r="A388" s="159">
        <v>51</v>
      </c>
      <c r="B388" s="250" t="s">
        <v>300</v>
      </c>
      <c r="C388" s="51"/>
      <c r="D388" s="135"/>
      <c r="E388" s="393"/>
      <c r="F388" s="373"/>
      <c r="G388" s="438"/>
      <c r="H388" s="421"/>
    </row>
    <row r="389" spans="1:9">
      <c r="A389" s="211"/>
      <c r="B389" s="251" t="s">
        <v>301</v>
      </c>
      <c r="C389" s="249">
        <v>60</v>
      </c>
      <c r="D389" s="133" t="s">
        <v>9</v>
      </c>
      <c r="E389" s="393"/>
      <c r="F389" s="373" t="s">
        <v>23</v>
      </c>
      <c r="G389" s="438">
        <f t="shared" si="10"/>
        <v>0</v>
      </c>
      <c r="H389" s="421">
        <f t="shared" si="11"/>
        <v>0</v>
      </c>
    </row>
    <row r="390" spans="1:9">
      <c r="A390" s="211"/>
      <c r="B390" s="251" t="s">
        <v>302</v>
      </c>
      <c r="C390" s="249">
        <v>90</v>
      </c>
      <c r="D390" s="133" t="s">
        <v>116</v>
      </c>
      <c r="E390" s="393"/>
      <c r="F390" s="373" t="s">
        <v>23</v>
      </c>
      <c r="G390" s="438">
        <f t="shared" si="10"/>
        <v>0</v>
      </c>
      <c r="H390" s="421">
        <f t="shared" si="11"/>
        <v>0</v>
      </c>
    </row>
    <row r="391" spans="1:9">
      <c r="A391" s="159"/>
      <c r="B391" s="251" t="s">
        <v>303</v>
      </c>
      <c r="C391" s="249">
        <v>90</v>
      </c>
      <c r="D391" s="133" t="s">
        <v>116</v>
      </c>
      <c r="E391" s="393"/>
      <c r="F391" s="373" t="s">
        <v>23</v>
      </c>
      <c r="G391" s="438">
        <f t="shared" si="10"/>
        <v>0</v>
      </c>
      <c r="H391" s="421">
        <f t="shared" si="11"/>
        <v>0</v>
      </c>
    </row>
    <row r="392" spans="1:9">
      <c r="A392" s="159"/>
      <c r="B392" s="134"/>
      <c r="C392" s="135"/>
      <c r="D392" s="133"/>
      <c r="E392" s="393"/>
      <c r="F392" s="373"/>
      <c r="G392" s="438"/>
      <c r="H392" s="421"/>
    </row>
    <row r="393" spans="1:9">
      <c r="A393" s="159">
        <v>52</v>
      </c>
      <c r="B393" s="134" t="s">
        <v>877</v>
      </c>
      <c r="C393" s="133">
        <v>240</v>
      </c>
      <c r="D393" s="133" t="s">
        <v>116</v>
      </c>
      <c r="E393" s="393"/>
      <c r="F393" s="373" t="s">
        <v>23</v>
      </c>
      <c r="G393" s="438">
        <f t="shared" si="10"/>
        <v>0</v>
      </c>
      <c r="H393" s="421">
        <f t="shared" si="11"/>
        <v>0</v>
      </c>
    </row>
    <row r="394" spans="1:9">
      <c r="A394" s="159"/>
      <c r="B394" s="134"/>
      <c r="C394" s="135"/>
      <c r="D394" s="133"/>
      <c r="E394" s="393"/>
      <c r="F394" s="373"/>
      <c r="G394" s="436"/>
      <c r="H394" s="415"/>
    </row>
    <row r="395" spans="1:9">
      <c r="A395" s="159"/>
      <c r="B395" s="134"/>
      <c r="C395" s="135"/>
      <c r="D395" s="133"/>
      <c r="E395" s="393"/>
      <c r="F395" s="373"/>
      <c r="G395" s="436"/>
      <c r="H395" s="415"/>
    </row>
    <row r="396" spans="1:9" ht="13.5" thickBot="1">
      <c r="A396" s="159"/>
      <c r="B396" s="134"/>
      <c r="C396" s="135"/>
      <c r="D396" s="133"/>
      <c r="E396" s="393"/>
      <c r="F396" s="373"/>
      <c r="G396" s="436"/>
      <c r="H396" s="415"/>
    </row>
    <row r="397" spans="1:9" s="51" customFormat="1" ht="19.350000000000001" customHeight="1" thickTop="1" thickBot="1">
      <c r="A397" s="47" t="s">
        <v>273</v>
      </c>
      <c r="B397" s="48" t="s">
        <v>4</v>
      </c>
      <c r="C397" s="49"/>
      <c r="D397" s="50"/>
      <c r="E397" s="395"/>
      <c r="F397" s="387">
        <f>SUM(F340:F396)</f>
        <v>0</v>
      </c>
      <c r="G397" s="438"/>
      <c r="H397" s="417">
        <f>SUM(H340:H396)</f>
        <v>0</v>
      </c>
      <c r="I397" s="72"/>
    </row>
    <row r="398" spans="1:9" ht="13.5" thickTop="1">
      <c r="A398" s="207" t="s">
        <v>29</v>
      </c>
      <c r="B398" s="167" t="s">
        <v>531</v>
      </c>
      <c r="C398" s="168"/>
      <c r="D398" s="169"/>
      <c r="E398" s="396"/>
      <c r="F398" s="385"/>
      <c r="G398" s="439"/>
      <c r="H398" s="418"/>
    </row>
    <row r="399" spans="1:9">
      <c r="A399" s="208"/>
      <c r="B399" s="136" t="s">
        <v>1</v>
      </c>
      <c r="C399" s="170" t="s">
        <v>2</v>
      </c>
      <c r="D399" s="170" t="s">
        <v>3</v>
      </c>
      <c r="E399" s="397" t="s">
        <v>10</v>
      </c>
      <c r="F399" s="371" t="s">
        <v>31</v>
      </c>
      <c r="G399" s="440" t="s">
        <v>10</v>
      </c>
      <c r="H399" s="413" t="s">
        <v>31</v>
      </c>
    </row>
    <row r="400" spans="1:9" ht="13.5" thickBot="1">
      <c r="A400" s="209"/>
      <c r="B400" s="171"/>
      <c r="C400" s="172"/>
      <c r="D400" s="173"/>
      <c r="E400" s="398" t="s">
        <v>35</v>
      </c>
      <c r="F400" s="386" t="s">
        <v>36</v>
      </c>
      <c r="G400" s="441" t="s">
        <v>32</v>
      </c>
      <c r="H400" s="414" t="s">
        <v>528</v>
      </c>
    </row>
    <row r="401" spans="1:8">
      <c r="A401" s="252"/>
      <c r="B401" s="189"/>
      <c r="C401" s="174"/>
      <c r="D401" s="170"/>
      <c r="E401" s="406"/>
      <c r="F401" s="371"/>
      <c r="G401" s="440"/>
      <c r="H401" s="413"/>
    </row>
    <row r="402" spans="1:8">
      <c r="A402" s="253">
        <v>53</v>
      </c>
      <c r="B402" s="51" t="s">
        <v>305</v>
      </c>
      <c r="C402" s="258"/>
      <c r="D402" s="256"/>
      <c r="E402" s="406"/>
      <c r="F402" s="371"/>
      <c r="G402" s="440"/>
      <c r="H402" s="413"/>
    </row>
    <row r="403" spans="1:8">
      <c r="A403" s="254"/>
      <c r="B403" s="246" t="s">
        <v>306</v>
      </c>
      <c r="C403" s="45">
        <v>90</v>
      </c>
      <c r="D403" s="257" t="s">
        <v>9</v>
      </c>
      <c r="E403" s="406"/>
      <c r="F403" s="373" t="s">
        <v>23</v>
      </c>
      <c r="G403" s="440"/>
      <c r="H403" s="413"/>
    </row>
    <row r="404" spans="1:8">
      <c r="A404" s="254"/>
      <c r="B404" s="246" t="s">
        <v>307</v>
      </c>
      <c r="C404" s="45">
        <v>55</v>
      </c>
      <c r="D404" s="257" t="s">
        <v>116</v>
      </c>
      <c r="E404" s="406"/>
      <c r="F404" s="373" t="s">
        <v>23</v>
      </c>
      <c r="G404" s="440"/>
      <c r="H404" s="413"/>
    </row>
    <row r="405" spans="1:8">
      <c r="A405" s="253"/>
      <c r="B405" s="246" t="s">
        <v>308</v>
      </c>
      <c r="C405" s="45">
        <v>90</v>
      </c>
      <c r="D405" s="257" t="s">
        <v>116</v>
      </c>
      <c r="E405" s="406"/>
      <c r="F405" s="373" t="s">
        <v>23</v>
      </c>
      <c r="G405" s="440"/>
      <c r="H405" s="413"/>
    </row>
    <row r="406" spans="1:8">
      <c r="A406" s="253"/>
      <c r="B406" s="246" t="s">
        <v>309</v>
      </c>
      <c r="C406" s="45">
        <v>90</v>
      </c>
      <c r="D406" s="257" t="s">
        <v>116</v>
      </c>
      <c r="E406" s="406"/>
      <c r="F406" s="373" t="s">
        <v>23</v>
      </c>
      <c r="G406" s="440"/>
      <c r="H406" s="413"/>
    </row>
    <row r="407" spans="1:8">
      <c r="A407" s="253"/>
      <c r="B407" s="246" t="s">
        <v>721</v>
      </c>
      <c r="C407" s="45">
        <v>45</v>
      </c>
      <c r="D407" s="257" t="s">
        <v>116</v>
      </c>
      <c r="E407" s="406"/>
      <c r="F407" s="373" t="s">
        <v>23</v>
      </c>
      <c r="G407" s="440"/>
      <c r="H407" s="413"/>
    </row>
    <row r="408" spans="1:8">
      <c r="A408" s="253"/>
      <c r="B408" s="246" t="s">
        <v>722</v>
      </c>
      <c r="C408" s="45">
        <v>450</v>
      </c>
      <c r="D408" s="257" t="s">
        <v>116</v>
      </c>
      <c r="E408" s="406"/>
      <c r="F408" s="373" t="s">
        <v>23</v>
      </c>
      <c r="G408" s="440"/>
      <c r="H408" s="413"/>
    </row>
    <row r="409" spans="1:8">
      <c r="A409" s="255"/>
      <c r="B409" s="51"/>
      <c r="C409" s="258"/>
      <c r="D409" s="257"/>
      <c r="E409" s="406"/>
      <c r="F409" s="371"/>
      <c r="G409" s="440"/>
      <c r="H409" s="413"/>
    </row>
    <row r="410" spans="1:8">
      <c r="A410" s="253">
        <v>54</v>
      </c>
      <c r="B410" s="51" t="s">
        <v>878</v>
      </c>
      <c r="C410" s="45">
        <v>820</v>
      </c>
      <c r="D410" s="257" t="s">
        <v>116</v>
      </c>
      <c r="E410" s="406"/>
      <c r="F410" s="373" t="s">
        <v>23</v>
      </c>
      <c r="G410" s="440"/>
      <c r="H410" s="413"/>
    </row>
    <row r="411" spans="1:8">
      <c r="A411" s="253"/>
      <c r="B411" s="51"/>
      <c r="C411" s="45"/>
      <c r="D411" s="257"/>
      <c r="E411" s="406"/>
      <c r="F411" s="371"/>
      <c r="G411" s="440"/>
      <c r="H411" s="413"/>
    </row>
    <row r="412" spans="1:8">
      <c r="A412" s="253">
        <v>55</v>
      </c>
      <c r="B412" s="51" t="s">
        <v>723</v>
      </c>
      <c r="C412" s="258"/>
      <c r="D412" s="256"/>
      <c r="E412" s="406"/>
      <c r="F412" s="371"/>
      <c r="G412" s="440"/>
      <c r="H412" s="413"/>
    </row>
    <row r="413" spans="1:8">
      <c r="A413" s="254"/>
      <c r="B413" s="246" t="s">
        <v>724</v>
      </c>
      <c r="C413" s="45">
        <v>65</v>
      </c>
      <c r="D413" s="257" t="s">
        <v>116</v>
      </c>
      <c r="E413" s="435"/>
      <c r="F413" s="373">
        <f>C413*E413</f>
        <v>0</v>
      </c>
      <c r="G413" s="438">
        <f>E413/765</f>
        <v>0</v>
      </c>
      <c r="H413" s="421">
        <f>G413*C413</f>
        <v>0</v>
      </c>
    </row>
    <row r="414" spans="1:8">
      <c r="A414" s="253"/>
      <c r="B414" s="246" t="s">
        <v>725</v>
      </c>
      <c r="C414" s="45">
        <v>65</v>
      </c>
      <c r="D414" s="257" t="s">
        <v>116</v>
      </c>
      <c r="E414" s="435"/>
      <c r="F414" s="373">
        <f t="shared" ref="F414:F417" si="17">C414*E414</f>
        <v>0</v>
      </c>
      <c r="G414" s="438">
        <f t="shared" ref="G414:G417" si="18">E414/765</f>
        <v>0</v>
      </c>
      <c r="H414" s="421">
        <f t="shared" ref="H414:H417" si="19">G414*C414</f>
        <v>0</v>
      </c>
    </row>
    <row r="415" spans="1:8">
      <c r="A415" s="253"/>
      <c r="B415" s="246" t="s">
        <v>726</v>
      </c>
      <c r="C415" s="45">
        <v>75</v>
      </c>
      <c r="D415" s="257" t="s">
        <v>116</v>
      </c>
      <c r="E415" s="435"/>
      <c r="F415" s="373">
        <f t="shared" si="17"/>
        <v>0</v>
      </c>
      <c r="G415" s="438">
        <f t="shared" si="18"/>
        <v>0</v>
      </c>
      <c r="H415" s="421">
        <f t="shared" si="19"/>
        <v>0</v>
      </c>
    </row>
    <row r="416" spans="1:8">
      <c r="A416" s="253"/>
      <c r="B416" s="51"/>
      <c r="C416" s="45"/>
      <c r="D416" s="257"/>
      <c r="E416" s="435"/>
      <c r="F416" s="373"/>
      <c r="G416" s="438"/>
      <c r="H416" s="421"/>
    </row>
    <row r="417" spans="1:8">
      <c r="A417" s="253">
        <v>56</v>
      </c>
      <c r="B417" s="51" t="s">
        <v>879</v>
      </c>
      <c r="C417" s="45">
        <v>205</v>
      </c>
      <c r="D417" s="257" t="s">
        <v>116</v>
      </c>
      <c r="E417" s="435"/>
      <c r="F417" s="373">
        <f t="shared" si="17"/>
        <v>0</v>
      </c>
      <c r="G417" s="438">
        <f t="shared" si="18"/>
        <v>0</v>
      </c>
      <c r="H417" s="421">
        <f t="shared" si="19"/>
        <v>0</v>
      </c>
    </row>
    <row r="418" spans="1:8">
      <c r="A418" s="252"/>
      <c r="B418" s="189"/>
      <c r="C418" s="174"/>
      <c r="D418" s="170"/>
      <c r="E418" s="435"/>
      <c r="F418" s="371"/>
      <c r="G418" s="440"/>
      <c r="H418" s="413"/>
    </row>
    <row r="419" spans="1:8">
      <c r="A419" s="159"/>
      <c r="B419" s="134" t="s">
        <v>178</v>
      </c>
      <c r="C419" s="135"/>
      <c r="D419" s="133"/>
      <c r="E419" s="435"/>
      <c r="F419" s="373"/>
      <c r="G419" s="436"/>
      <c r="H419" s="415"/>
    </row>
    <row r="420" spans="1:8">
      <c r="A420" s="159"/>
      <c r="B420" s="134"/>
      <c r="C420" s="135"/>
      <c r="D420" s="133"/>
      <c r="E420" s="435"/>
      <c r="F420" s="373"/>
      <c r="G420" s="436"/>
      <c r="H420" s="415"/>
    </row>
    <row r="421" spans="1:8">
      <c r="A421" s="159"/>
      <c r="B421" s="134" t="s">
        <v>311</v>
      </c>
      <c r="C421" s="135"/>
      <c r="D421" s="133"/>
      <c r="E421" s="435"/>
      <c r="F421" s="373"/>
      <c r="G421" s="436"/>
      <c r="H421" s="415"/>
    </row>
    <row r="422" spans="1:8">
      <c r="A422" s="159"/>
      <c r="B422" s="134" t="s">
        <v>312</v>
      </c>
      <c r="C422" s="135"/>
      <c r="D422" s="133"/>
      <c r="E422" s="435"/>
      <c r="F422" s="373"/>
      <c r="G422" s="436"/>
      <c r="H422" s="415"/>
    </row>
    <row r="423" spans="1:8">
      <c r="A423" s="159"/>
      <c r="B423" s="134"/>
      <c r="C423" s="135"/>
      <c r="D423" s="133"/>
      <c r="E423" s="435"/>
      <c r="F423" s="373"/>
      <c r="G423" s="436"/>
      <c r="H423" s="415"/>
    </row>
    <row r="424" spans="1:8">
      <c r="A424" s="159">
        <v>57</v>
      </c>
      <c r="B424" s="134" t="s">
        <v>313</v>
      </c>
      <c r="C424" s="135"/>
      <c r="D424" s="135"/>
      <c r="E424" s="435"/>
      <c r="F424" s="373"/>
      <c r="G424" s="436"/>
      <c r="H424" s="415"/>
    </row>
    <row r="425" spans="1:8">
      <c r="A425" s="159"/>
      <c r="B425" s="134" t="s">
        <v>314</v>
      </c>
      <c r="C425" s="133">
        <v>90</v>
      </c>
      <c r="D425" s="133" t="s">
        <v>9</v>
      </c>
      <c r="E425" s="435"/>
      <c r="F425" s="373">
        <f t="shared" ref="F425:F426" si="20">E425*C425</f>
        <v>0</v>
      </c>
      <c r="G425" s="438">
        <f t="shared" ref="G425:G426" si="21">E425/765</f>
        <v>0</v>
      </c>
      <c r="H425" s="421">
        <f t="shared" ref="H425:H426" si="22">G425*C425</f>
        <v>0</v>
      </c>
    </row>
    <row r="426" spans="1:8">
      <c r="A426" s="159"/>
      <c r="B426" s="134" t="s">
        <v>315</v>
      </c>
      <c r="C426" s="133">
        <v>30</v>
      </c>
      <c r="D426" s="133" t="s">
        <v>116</v>
      </c>
      <c r="E426" s="435"/>
      <c r="F426" s="373">
        <f t="shared" si="20"/>
        <v>0</v>
      </c>
      <c r="G426" s="438">
        <f t="shared" si="21"/>
        <v>0</v>
      </c>
      <c r="H426" s="421">
        <f t="shared" si="22"/>
        <v>0</v>
      </c>
    </row>
    <row r="427" spans="1:8">
      <c r="A427" s="159"/>
      <c r="B427" s="134"/>
      <c r="C427" s="135"/>
      <c r="D427" s="133"/>
      <c r="E427" s="435"/>
      <c r="F427" s="373"/>
      <c r="G427" s="436"/>
      <c r="H427" s="415"/>
    </row>
    <row r="428" spans="1:8">
      <c r="A428" s="159">
        <v>58</v>
      </c>
      <c r="B428" s="134" t="s">
        <v>316</v>
      </c>
      <c r="C428" s="135"/>
      <c r="D428" s="133"/>
      <c r="E428" s="435"/>
      <c r="F428" s="373"/>
      <c r="G428" s="436"/>
      <c r="H428" s="415"/>
    </row>
    <row r="429" spans="1:8">
      <c r="A429" s="159"/>
      <c r="B429" s="134" t="s">
        <v>317</v>
      </c>
      <c r="C429" s="133">
        <v>40</v>
      </c>
      <c r="D429" s="133" t="s">
        <v>116</v>
      </c>
      <c r="E429" s="435"/>
      <c r="F429" s="373">
        <f t="shared" ref="F429" si="23">E429*C429</f>
        <v>0</v>
      </c>
      <c r="G429" s="438">
        <f t="shared" ref="G429" si="24">E429/765</f>
        <v>0</v>
      </c>
      <c r="H429" s="421">
        <f t="shared" ref="H429" si="25">G429*C429</f>
        <v>0</v>
      </c>
    </row>
    <row r="430" spans="1:8">
      <c r="A430" s="159"/>
      <c r="B430" s="134"/>
      <c r="C430" s="135"/>
      <c r="D430" s="133"/>
      <c r="E430" s="435"/>
      <c r="F430" s="373"/>
      <c r="G430" s="436"/>
      <c r="H430" s="415"/>
    </row>
    <row r="431" spans="1:8">
      <c r="A431" s="159">
        <v>59</v>
      </c>
      <c r="B431" s="134" t="s">
        <v>318</v>
      </c>
      <c r="C431" s="135"/>
      <c r="D431" s="133"/>
      <c r="E431" s="435"/>
      <c r="F431" s="373"/>
      <c r="G431" s="436"/>
      <c r="H431" s="415"/>
    </row>
    <row r="432" spans="1:8">
      <c r="A432" s="159"/>
      <c r="B432" s="134" t="s">
        <v>319</v>
      </c>
      <c r="C432" s="133">
        <v>30</v>
      </c>
      <c r="D432" s="133" t="s">
        <v>116</v>
      </c>
      <c r="E432" s="435"/>
      <c r="F432" s="373">
        <f t="shared" ref="F432:F434" si="26">E432*C432</f>
        <v>0</v>
      </c>
      <c r="G432" s="438">
        <f t="shared" ref="G432:G434" si="27">E432/765</f>
        <v>0</v>
      </c>
      <c r="H432" s="421">
        <f t="shared" ref="H432:H434" si="28">G432*C432</f>
        <v>0</v>
      </c>
    </row>
    <row r="433" spans="1:8">
      <c r="A433" s="159"/>
      <c r="B433" s="134" t="s">
        <v>320</v>
      </c>
      <c r="C433" s="133">
        <v>30</v>
      </c>
      <c r="D433" s="133" t="s">
        <v>116</v>
      </c>
      <c r="E433" s="435"/>
      <c r="F433" s="373">
        <f t="shared" si="26"/>
        <v>0</v>
      </c>
      <c r="G433" s="438">
        <f t="shared" si="27"/>
        <v>0</v>
      </c>
      <c r="H433" s="421">
        <f t="shared" si="28"/>
        <v>0</v>
      </c>
    </row>
    <row r="434" spans="1:8">
      <c r="A434" s="159"/>
      <c r="B434" s="134" t="s">
        <v>321</v>
      </c>
      <c r="C434" s="133">
        <v>30</v>
      </c>
      <c r="D434" s="133" t="s">
        <v>116</v>
      </c>
      <c r="E434" s="435"/>
      <c r="F434" s="373">
        <f t="shared" si="26"/>
        <v>0</v>
      </c>
      <c r="G434" s="438">
        <f t="shared" si="27"/>
        <v>0</v>
      </c>
      <c r="H434" s="421">
        <f t="shared" si="28"/>
        <v>0</v>
      </c>
    </row>
    <row r="435" spans="1:8">
      <c r="A435" s="159"/>
      <c r="B435" s="183"/>
      <c r="C435" s="133"/>
      <c r="D435" s="133"/>
      <c r="E435" s="435"/>
      <c r="F435" s="389"/>
      <c r="G435" s="443"/>
      <c r="H435" s="421"/>
    </row>
    <row r="436" spans="1:8">
      <c r="A436" s="159">
        <v>60</v>
      </c>
      <c r="B436" s="134" t="s">
        <v>322</v>
      </c>
      <c r="C436" s="133"/>
      <c r="D436" s="133"/>
      <c r="E436" s="435"/>
      <c r="F436" s="373"/>
      <c r="G436" s="436"/>
      <c r="H436" s="415"/>
    </row>
    <row r="437" spans="1:8">
      <c r="A437" s="159"/>
      <c r="B437" s="134" t="s">
        <v>323</v>
      </c>
      <c r="C437" s="133">
        <v>90</v>
      </c>
      <c r="D437" s="133" t="s">
        <v>116</v>
      </c>
      <c r="E437" s="435"/>
      <c r="F437" s="373">
        <f t="shared" ref="F437:F445" si="29">E437*C437</f>
        <v>0</v>
      </c>
      <c r="G437" s="438">
        <f t="shared" ref="G437:G445" si="30">E437/765</f>
        <v>0</v>
      </c>
      <c r="H437" s="421">
        <f t="shared" ref="H437:H445" si="31">G437*C437</f>
        <v>0</v>
      </c>
    </row>
    <row r="438" spans="1:8">
      <c r="A438" s="159"/>
      <c r="B438" s="134" t="s">
        <v>324</v>
      </c>
      <c r="C438" s="133">
        <v>90</v>
      </c>
      <c r="D438" s="133" t="s">
        <v>116</v>
      </c>
      <c r="E438" s="435"/>
      <c r="F438" s="373">
        <f t="shared" si="29"/>
        <v>0</v>
      </c>
      <c r="G438" s="438">
        <f t="shared" si="30"/>
        <v>0</v>
      </c>
      <c r="H438" s="421">
        <f t="shared" si="31"/>
        <v>0</v>
      </c>
    </row>
    <row r="439" spans="1:8">
      <c r="A439" s="159"/>
      <c r="B439" s="134" t="s">
        <v>325</v>
      </c>
      <c r="C439" s="133">
        <v>30</v>
      </c>
      <c r="D439" s="133" t="s">
        <v>116</v>
      </c>
      <c r="E439" s="435"/>
      <c r="F439" s="373">
        <f t="shared" si="29"/>
        <v>0</v>
      </c>
      <c r="G439" s="438">
        <f t="shared" si="30"/>
        <v>0</v>
      </c>
      <c r="H439" s="421">
        <f t="shared" si="31"/>
        <v>0</v>
      </c>
    </row>
    <row r="440" spans="1:8">
      <c r="A440" s="159"/>
      <c r="B440" s="134" t="s">
        <v>326</v>
      </c>
      <c r="C440" s="133">
        <v>30</v>
      </c>
      <c r="D440" s="133" t="s">
        <v>116</v>
      </c>
      <c r="E440" s="435"/>
      <c r="F440" s="373">
        <f t="shared" si="29"/>
        <v>0</v>
      </c>
      <c r="G440" s="438">
        <f t="shared" si="30"/>
        <v>0</v>
      </c>
      <c r="H440" s="421">
        <f t="shared" si="31"/>
        <v>0</v>
      </c>
    </row>
    <row r="441" spans="1:8">
      <c r="A441" s="159"/>
      <c r="B441" s="134" t="s">
        <v>327</v>
      </c>
      <c r="C441" s="133">
        <v>40</v>
      </c>
      <c r="D441" s="133" t="s">
        <v>116</v>
      </c>
      <c r="E441" s="435"/>
      <c r="F441" s="373">
        <f t="shared" si="29"/>
        <v>0</v>
      </c>
      <c r="G441" s="438">
        <f t="shared" si="30"/>
        <v>0</v>
      </c>
      <c r="H441" s="421">
        <f t="shared" si="31"/>
        <v>0</v>
      </c>
    </row>
    <row r="442" spans="1:8">
      <c r="A442" s="159"/>
      <c r="B442" s="134" t="s">
        <v>328</v>
      </c>
      <c r="C442" s="133">
        <v>40</v>
      </c>
      <c r="D442" s="133" t="s">
        <v>116</v>
      </c>
      <c r="E442" s="435"/>
      <c r="F442" s="373">
        <f t="shared" si="29"/>
        <v>0</v>
      </c>
      <c r="G442" s="438">
        <f t="shared" si="30"/>
        <v>0</v>
      </c>
      <c r="H442" s="421">
        <f t="shared" si="31"/>
        <v>0</v>
      </c>
    </row>
    <row r="443" spans="1:8">
      <c r="A443" s="159"/>
      <c r="B443" s="134" t="s">
        <v>329</v>
      </c>
      <c r="C443" s="133">
        <v>30</v>
      </c>
      <c r="D443" s="133" t="s">
        <v>116</v>
      </c>
      <c r="E443" s="435"/>
      <c r="F443" s="373">
        <f t="shared" si="29"/>
        <v>0</v>
      </c>
      <c r="G443" s="438">
        <f t="shared" si="30"/>
        <v>0</v>
      </c>
      <c r="H443" s="421">
        <f t="shared" si="31"/>
        <v>0</v>
      </c>
    </row>
    <row r="444" spans="1:8">
      <c r="A444" s="159"/>
      <c r="B444" s="134" t="s">
        <v>330</v>
      </c>
      <c r="C444" s="133">
        <v>30</v>
      </c>
      <c r="D444" s="133" t="s">
        <v>116</v>
      </c>
      <c r="E444" s="435"/>
      <c r="F444" s="373">
        <f t="shared" si="29"/>
        <v>0</v>
      </c>
      <c r="G444" s="438">
        <f t="shared" si="30"/>
        <v>0</v>
      </c>
      <c r="H444" s="421">
        <f t="shared" si="31"/>
        <v>0</v>
      </c>
    </row>
    <row r="445" spans="1:8">
      <c r="A445" s="159"/>
      <c r="B445" s="134" t="s">
        <v>331</v>
      </c>
      <c r="C445" s="133">
        <v>40</v>
      </c>
      <c r="D445" s="133" t="s">
        <v>116</v>
      </c>
      <c r="E445" s="435"/>
      <c r="F445" s="373">
        <f t="shared" si="29"/>
        <v>0</v>
      </c>
      <c r="G445" s="438">
        <f t="shared" si="30"/>
        <v>0</v>
      </c>
      <c r="H445" s="421">
        <f t="shared" si="31"/>
        <v>0</v>
      </c>
    </row>
    <row r="446" spans="1:8">
      <c r="A446" s="159"/>
      <c r="B446" s="134"/>
      <c r="C446" s="133"/>
      <c r="D446" s="133"/>
      <c r="E446" s="435"/>
      <c r="F446" s="373"/>
      <c r="G446" s="443"/>
      <c r="H446" s="415"/>
    </row>
    <row r="447" spans="1:8">
      <c r="A447" s="211"/>
      <c r="B447" s="192" t="s">
        <v>332</v>
      </c>
      <c r="C447" s="135"/>
      <c r="D447" s="135"/>
      <c r="E447" s="435"/>
      <c r="F447" s="373"/>
      <c r="G447" s="436"/>
      <c r="H447" s="415"/>
    </row>
    <row r="448" spans="1:8">
      <c r="A448" s="211">
        <v>61</v>
      </c>
      <c r="B448" s="193" t="s">
        <v>727</v>
      </c>
      <c r="C448" s="135"/>
      <c r="D448" s="133"/>
      <c r="E448" s="435"/>
      <c r="F448" s="373"/>
      <c r="G448" s="436"/>
      <c r="H448" s="415"/>
    </row>
    <row r="449" spans="1:9">
      <c r="A449" s="211"/>
      <c r="B449" s="193" t="s">
        <v>333</v>
      </c>
      <c r="C449" s="133"/>
      <c r="D449" s="133"/>
      <c r="E449" s="435"/>
      <c r="F449" s="373"/>
      <c r="G449" s="443"/>
      <c r="H449" s="415"/>
    </row>
    <row r="450" spans="1:9">
      <c r="A450" s="211"/>
      <c r="B450" s="193" t="s">
        <v>334</v>
      </c>
      <c r="C450" s="133">
        <v>100</v>
      </c>
      <c r="D450" s="133" t="s">
        <v>9</v>
      </c>
      <c r="E450" s="435"/>
      <c r="F450" s="373">
        <f t="shared" ref="F450" si="32">E450*C450</f>
        <v>0</v>
      </c>
      <c r="G450" s="438">
        <f t="shared" ref="G450" si="33">E450/765</f>
        <v>0</v>
      </c>
      <c r="H450" s="421">
        <f t="shared" ref="H450" si="34">G450*C450</f>
        <v>0</v>
      </c>
      <c r="I450" s="75"/>
    </row>
    <row r="451" spans="1:9">
      <c r="A451" s="211"/>
      <c r="B451" s="193"/>
      <c r="C451" s="133"/>
      <c r="D451" s="133"/>
      <c r="E451" s="435"/>
      <c r="F451" s="373"/>
      <c r="G451" s="443"/>
      <c r="H451" s="415"/>
      <c r="I451" s="75"/>
    </row>
    <row r="452" spans="1:9">
      <c r="A452" s="211">
        <v>62</v>
      </c>
      <c r="B452" s="193" t="s">
        <v>335</v>
      </c>
      <c r="C452" s="133">
        <v>400</v>
      </c>
      <c r="D452" s="133" t="s">
        <v>116</v>
      </c>
      <c r="E452" s="435"/>
      <c r="F452" s="373">
        <f t="shared" ref="F452" si="35">E452*C452</f>
        <v>0</v>
      </c>
      <c r="G452" s="438">
        <f t="shared" ref="G452" si="36">E452/765</f>
        <v>0</v>
      </c>
      <c r="H452" s="421">
        <f t="shared" ref="H452" si="37">G452*C452</f>
        <v>0</v>
      </c>
      <c r="I452" s="75"/>
    </row>
    <row r="453" spans="1:9">
      <c r="A453" s="212"/>
      <c r="B453" s="193"/>
      <c r="C453" s="133"/>
      <c r="D453" s="133"/>
      <c r="E453" s="435"/>
      <c r="F453" s="373"/>
      <c r="G453" s="443"/>
      <c r="H453" s="415"/>
      <c r="I453" s="75"/>
    </row>
    <row r="454" spans="1:9">
      <c r="A454" s="211">
        <v>63</v>
      </c>
      <c r="B454" s="193" t="s">
        <v>335</v>
      </c>
      <c r="C454" s="133">
        <v>100</v>
      </c>
      <c r="D454" s="133" t="s">
        <v>116</v>
      </c>
      <c r="E454" s="435"/>
      <c r="F454" s="373">
        <f t="shared" ref="F454" si="38">E454*C454</f>
        <v>0</v>
      </c>
      <c r="G454" s="438">
        <f t="shared" ref="G454" si="39">E454/765</f>
        <v>0</v>
      </c>
      <c r="H454" s="421">
        <f t="shared" ref="H454" si="40">G454*C454</f>
        <v>0</v>
      </c>
      <c r="I454" s="75"/>
    </row>
    <row r="455" spans="1:9">
      <c r="A455" s="451"/>
      <c r="B455" s="193"/>
      <c r="C455" s="133"/>
      <c r="D455" s="133"/>
      <c r="E455" s="435"/>
      <c r="F455" s="373"/>
      <c r="G455" s="443"/>
      <c r="H455" s="415"/>
      <c r="I455" s="75"/>
    </row>
    <row r="456" spans="1:9">
      <c r="A456" s="211">
        <v>64</v>
      </c>
      <c r="B456" s="193" t="s">
        <v>336</v>
      </c>
      <c r="C456" s="133">
        <v>1700</v>
      </c>
      <c r="D456" s="133" t="s">
        <v>116</v>
      </c>
      <c r="E456" s="435"/>
      <c r="F456" s="373">
        <f t="shared" ref="F456" si="41">E456*C456</f>
        <v>0</v>
      </c>
      <c r="G456" s="438">
        <f t="shared" ref="G456" si="42">E456/765</f>
        <v>0</v>
      </c>
      <c r="H456" s="421">
        <f t="shared" ref="H456" si="43">G456*C456</f>
        <v>0</v>
      </c>
      <c r="I456" s="74"/>
    </row>
    <row r="457" spans="1:9">
      <c r="A457" s="212"/>
      <c r="B457" s="193"/>
      <c r="C457" s="133"/>
      <c r="D457" s="133"/>
      <c r="E457" s="435"/>
      <c r="F457" s="373"/>
      <c r="G457" s="443"/>
      <c r="H457" s="415"/>
      <c r="I457" s="75"/>
    </row>
    <row r="458" spans="1:9">
      <c r="A458" s="211">
        <v>65</v>
      </c>
      <c r="B458" s="193" t="s">
        <v>337</v>
      </c>
      <c r="C458" s="133">
        <v>450</v>
      </c>
      <c r="D458" s="133" t="s">
        <v>116</v>
      </c>
      <c r="E458" s="435"/>
      <c r="F458" s="373">
        <f t="shared" ref="F458" si="44">E458*C458</f>
        <v>0</v>
      </c>
      <c r="G458" s="438">
        <f t="shared" ref="G458" si="45">E458/765</f>
        <v>0</v>
      </c>
      <c r="H458" s="421">
        <f t="shared" ref="H458" si="46">G458*C458</f>
        <v>0</v>
      </c>
      <c r="I458" s="74"/>
    </row>
    <row r="459" spans="1:9">
      <c r="A459" s="211"/>
      <c r="B459" s="194"/>
      <c r="C459" s="133"/>
      <c r="D459" s="133"/>
      <c r="E459" s="435"/>
      <c r="F459" s="373"/>
      <c r="G459" s="436"/>
      <c r="H459" s="415"/>
      <c r="I459" s="75"/>
    </row>
    <row r="460" spans="1:9">
      <c r="A460" s="211">
        <v>66</v>
      </c>
      <c r="B460" s="193" t="s">
        <v>338</v>
      </c>
      <c r="C460" s="133">
        <v>250</v>
      </c>
      <c r="D460" s="133" t="s">
        <v>116</v>
      </c>
      <c r="E460" s="435"/>
      <c r="F460" s="373">
        <f t="shared" ref="F460" si="47">E460*C460</f>
        <v>0</v>
      </c>
      <c r="G460" s="438">
        <f t="shared" ref="G460" si="48">E460/765</f>
        <v>0</v>
      </c>
      <c r="H460" s="421">
        <f t="shared" ref="H460" si="49">G460*C460</f>
        <v>0</v>
      </c>
      <c r="I460" s="74"/>
    </row>
    <row r="461" spans="1:9">
      <c r="A461" s="159"/>
      <c r="B461" s="183"/>
      <c r="C461" s="133"/>
      <c r="D461" s="133"/>
      <c r="E461" s="435"/>
      <c r="F461" s="373"/>
      <c r="G461" s="443"/>
      <c r="H461" s="415"/>
      <c r="I461" s="75"/>
    </row>
    <row r="462" spans="1:9">
      <c r="A462" s="211"/>
      <c r="B462" s="192" t="s">
        <v>339</v>
      </c>
      <c r="C462" s="133"/>
      <c r="D462" s="133"/>
      <c r="E462" s="435"/>
      <c r="F462" s="373"/>
      <c r="G462" s="436"/>
      <c r="H462" s="415"/>
      <c r="I462" s="75"/>
    </row>
    <row r="463" spans="1:9">
      <c r="A463" s="211">
        <v>67</v>
      </c>
      <c r="B463" s="193" t="s">
        <v>340</v>
      </c>
      <c r="C463" s="135"/>
      <c r="D463" s="135"/>
      <c r="E463" s="435"/>
      <c r="F463" s="373"/>
      <c r="G463" s="436"/>
      <c r="H463" s="415"/>
      <c r="I463" s="75"/>
    </row>
    <row r="464" spans="1:9">
      <c r="A464" s="211"/>
      <c r="B464" s="193" t="s">
        <v>333</v>
      </c>
      <c r="C464" s="135"/>
      <c r="D464" s="133"/>
      <c r="E464" s="435"/>
      <c r="F464" s="389"/>
      <c r="G464" s="443"/>
      <c r="H464" s="421"/>
      <c r="I464" s="74"/>
    </row>
    <row r="465" spans="1:9">
      <c r="A465" s="211"/>
      <c r="B465" s="193" t="s">
        <v>334</v>
      </c>
      <c r="C465" s="133">
        <v>350</v>
      </c>
      <c r="D465" s="133" t="s">
        <v>9</v>
      </c>
      <c r="E465" s="435"/>
      <c r="F465" s="373">
        <f t="shared" ref="F465" si="50">E465*C465</f>
        <v>0</v>
      </c>
      <c r="G465" s="438">
        <f t="shared" ref="G465" si="51">E465/765</f>
        <v>0</v>
      </c>
      <c r="H465" s="421">
        <f t="shared" ref="H465" si="52">G465*C465</f>
        <v>0</v>
      </c>
      <c r="I465" s="75"/>
    </row>
    <row r="466" spans="1:9">
      <c r="A466" s="211"/>
      <c r="B466" s="193"/>
      <c r="C466" s="133"/>
      <c r="D466" s="133"/>
      <c r="E466" s="435"/>
      <c r="F466" s="373"/>
      <c r="G466" s="443"/>
      <c r="H466" s="415"/>
      <c r="I466" s="75"/>
    </row>
    <row r="467" spans="1:9">
      <c r="A467" s="211">
        <v>68</v>
      </c>
      <c r="B467" s="193" t="s">
        <v>335</v>
      </c>
      <c r="C467" s="133">
        <v>50</v>
      </c>
      <c r="D467" s="133" t="s">
        <v>116</v>
      </c>
      <c r="E467" s="435"/>
      <c r="F467" s="373">
        <f t="shared" ref="F467" si="53">E467*C467</f>
        <v>0</v>
      </c>
      <c r="G467" s="438">
        <f t="shared" ref="G467" si="54">E467/765</f>
        <v>0</v>
      </c>
      <c r="H467" s="421">
        <f t="shared" ref="H467" si="55">G467*C467</f>
        <v>0</v>
      </c>
      <c r="I467" s="75"/>
    </row>
    <row r="468" spans="1:9">
      <c r="A468" s="211"/>
      <c r="B468" s="193"/>
      <c r="C468" s="133"/>
      <c r="D468" s="133"/>
      <c r="E468" s="435"/>
      <c r="F468" s="389"/>
      <c r="G468" s="443"/>
      <c r="H468" s="421"/>
      <c r="I468" s="74"/>
    </row>
    <row r="469" spans="1:9">
      <c r="A469" s="211">
        <v>69</v>
      </c>
      <c r="B469" s="193" t="s">
        <v>337</v>
      </c>
      <c r="C469" s="133">
        <v>75</v>
      </c>
      <c r="D469" s="133" t="s">
        <v>116</v>
      </c>
      <c r="E469" s="435"/>
      <c r="F469" s="373">
        <f t="shared" ref="F469" si="56">E469*C469</f>
        <v>0</v>
      </c>
      <c r="G469" s="438">
        <f t="shared" ref="G469" si="57">E469/765</f>
        <v>0</v>
      </c>
      <c r="H469" s="421">
        <f t="shared" ref="H469" si="58">G469*C469</f>
        <v>0</v>
      </c>
      <c r="I469" s="74"/>
    </row>
    <row r="470" spans="1:9">
      <c r="A470" s="211"/>
      <c r="B470" s="194"/>
      <c r="C470" s="133"/>
      <c r="D470" s="133"/>
      <c r="E470" s="435"/>
      <c r="F470" s="373"/>
      <c r="G470" s="436"/>
      <c r="H470" s="415"/>
      <c r="I470" s="75"/>
    </row>
    <row r="471" spans="1:9">
      <c r="A471" s="211">
        <v>70</v>
      </c>
      <c r="B471" s="193" t="s">
        <v>341</v>
      </c>
      <c r="C471" s="133">
        <v>300</v>
      </c>
      <c r="D471" s="133" t="s">
        <v>116</v>
      </c>
      <c r="E471" s="435"/>
      <c r="F471" s="373">
        <f t="shared" ref="F471" si="59">E471*C471</f>
        <v>0</v>
      </c>
      <c r="G471" s="438">
        <f t="shared" ref="G471" si="60">E471/765</f>
        <v>0</v>
      </c>
      <c r="H471" s="421">
        <f t="shared" ref="H471" si="61">G471*C471</f>
        <v>0</v>
      </c>
      <c r="I471" s="74"/>
    </row>
    <row r="472" spans="1:9">
      <c r="A472" s="159"/>
      <c r="B472" s="134"/>
      <c r="C472" s="133"/>
      <c r="D472" s="133"/>
      <c r="E472" s="435"/>
      <c r="F472" s="389"/>
      <c r="G472" s="436"/>
      <c r="H472" s="421"/>
    </row>
    <row r="473" spans="1:9">
      <c r="A473" s="159"/>
      <c r="B473" s="134"/>
      <c r="C473" s="133"/>
      <c r="D473" s="133"/>
      <c r="E473" s="435"/>
      <c r="F473" s="389"/>
      <c r="G473" s="436"/>
      <c r="H473" s="421"/>
    </row>
    <row r="474" spans="1:9" ht="13.5" thickBot="1">
      <c r="A474" s="159"/>
      <c r="B474" s="134"/>
      <c r="C474" s="133"/>
      <c r="D474" s="133"/>
      <c r="E474" s="400"/>
      <c r="F474" s="389"/>
      <c r="G474" s="443"/>
      <c r="H474" s="421"/>
    </row>
    <row r="475" spans="1:9" s="51" customFormat="1" ht="19.350000000000001" customHeight="1" thickTop="1" thickBot="1">
      <c r="A475" s="47" t="s">
        <v>310</v>
      </c>
      <c r="B475" s="48" t="s">
        <v>4</v>
      </c>
      <c r="C475" s="49"/>
      <c r="D475" s="50"/>
      <c r="E475" s="395"/>
      <c r="F475" s="387">
        <f>SUM(F419:F474)</f>
        <v>0</v>
      </c>
      <c r="G475" s="438"/>
      <c r="H475" s="417">
        <f>SUM(H419:H474)</f>
        <v>0</v>
      </c>
      <c r="I475" s="72"/>
    </row>
    <row r="476" spans="1:9" ht="13.5" thickTop="1">
      <c r="A476" s="207" t="s">
        <v>29</v>
      </c>
      <c r="B476" s="167" t="s">
        <v>531</v>
      </c>
      <c r="C476" s="168"/>
      <c r="D476" s="169"/>
      <c r="E476" s="396"/>
      <c r="F476" s="385"/>
      <c r="G476" s="439"/>
      <c r="H476" s="418"/>
    </row>
    <row r="477" spans="1:9">
      <c r="A477" s="208"/>
      <c r="B477" s="136" t="s">
        <v>1</v>
      </c>
      <c r="C477" s="170" t="s">
        <v>2</v>
      </c>
      <c r="D477" s="170" t="s">
        <v>3</v>
      </c>
      <c r="E477" s="397" t="s">
        <v>10</v>
      </c>
      <c r="F477" s="371" t="s">
        <v>31</v>
      </c>
      <c r="G477" s="440" t="s">
        <v>10</v>
      </c>
      <c r="H477" s="413" t="s">
        <v>31</v>
      </c>
    </row>
    <row r="478" spans="1:9" ht="13.5" thickBot="1">
      <c r="A478" s="209"/>
      <c r="B478" s="171"/>
      <c r="C478" s="172"/>
      <c r="D478" s="173"/>
      <c r="E478" s="398" t="s">
        <v>35</v>
      </c>
      <c r="F478" s="386" t="s">
        <v>36</v>
      </c>
      <c r="G478" s="441" t="s">
        <v>32</v>
      </c>
      <c r="H478" s="414" t="s">
        <v>528</v>
      </c>
    </row>
    <row r="479" spans="1:9">
      <c r="A479" s="159"/>
      <c r="B479" s="134" t="s">
        <v>178</v>
      </c>
      <c r="C479" s="133"/>
      <c r="D479" s="133"/>
      <c r="E479" s="393"/>
      <c r="F479" s="373"/>
      <c r="G479" s="436"/>
      <c r="H479" s="415"/>
    </row>
    <row r="480" spans="1:9">
      <c r="A480" s="159"/>
      <c r="B480" s="134"/>
      <c r="C480" s="135"/>
      <c r="D480" s="133"/>
      <c r="E480" s="393"/>
      <c r="F480" s="373"/>
      <c r="G480" s="436"/>
      <c r="H480" s="415"/>
    </row>
    <row r="481" spans="1:8">
      <c r="A481" s="210"/>
      <c r="B481" s="175" t="s">
        <v>342</v>
      </c>
      <c r="C481" s="133"/>
      <c r="D481" s="133"/>
      <c r="E481" s="393"/>
      <c r="F481" s="373"/>
      <c r="G481" s="436"/>
      <c r="H481" s="415"/>
    </row>
    <row r="482" spans="1:8">
      <c r="A482" s="210"/>
      <c r="B482" s="134" t="s">
        <v>880</v>
      </c>
      <c r="C482" s="133"/>
      <c r="D482" s="133"/>
      <c r="E482" s="393"/>
      <c r="F482" s="373"/>
      <c r="G482" s="436"/>
      <c r="H482" s="415"/>
    </row>
    <row r="483" spans="1:8">
      <c r="A483" s="210"/>
      <c r="B483" s="134" t="s">
        <v>252</v>
      </c>
      <c r="C483" s="133"/>
      <c r="D483" s="133"/>
      <c r="E483" s="393"/>
      <c r="F483" s="373"/>
      <c r="G483" s="436"/>
      <c r="H483" s="415"/>
    </row>
    <row r="484" spans="1:8">
      <c r="A484" s="210"/>
      <c r="B484" s="175"/>
      <c r="C484" s="133"/>
      <c r="D484" s="133"/>
      <c r="E484" s="393"/>
      <c r="F484" s="373"/>
      <c r="G484" s="436"/>
      <c r="H484" s="415"/>
    </row>
    <row r="485" spans="1:8" ht="25.5">
      <c r="A485" s="159">
        <v>71</v>
      </c>
      <c r="B485" s="132" t="s">
        <v>881</v>
      </c>
      <c r="C485" s="133">
        <v>20</v>
      </c>
      <c r="D485" s="133" t="s">
        <v>9</v>
      </c>
      <c r="E485" s="405"/>
      <c r="F485" s="373" t="s">
        <v>23</v>
      </c>
      <c r="G485" s="438">
        <f t="shared" ref="G485" si="62">E485/765</f>
        <v>0</v>
      </c>
      <c r="H485" s="421">
        <f t="shared" ref="H485" si="63">G485*C485</f>
        <v>0</v>
      </c>
    </row>
    <row r="486" spans="1:8">
      <c r="A486" s="159"/>
      <c r="B486" s="134"/>
      <c r="C486" s="133"/>
      <c r="D486" s="133"/>
      <c r="E486" s="405"/>
      <c r="F486" s="373"/>
      <c r="G486" s="436"/>
      <c r="H486" s="415"/>
    </row>
    <row r="487" spans="1:8" ht="25.5">
      <c r="A487" s="159">
        <v>72</v>
      </c>
      <c r="B487" s="132" t="s">
        <v>882</v>
      </c>
      <c r="C487" s="133">
        <v>20</v>
      </c>
      <c r="D487" s="133" t="s">
        <v>116</v>
      </c>
      <c r="E487" s="405"/>
      <c r="F487" s="373" t="s">
        <v>23</v>
      </c>
      <c r="G487" s="438">
        <f t="shared" ref="G487" si="64">E487/765</f>
        <v>0</v>
      </c>
      <c r="H487" s="421">
        <f t="shared" ref="H487" si="65">G487*C487</f>
        <v>0</v>
      </c>
    </row>
    <row r="488" spans="1:8">
      <c r="A488" s="159"/>
      <c r="B488" s="134"/>
      <c r="C488" s="133"/>
      <c r="D488" s="133"/>
      <c r="E488" s="405"/>
      <c r="F488" s="373"/>
      <c r="G488" s="436"/>
      <c r="H488" s="415"/>
    </row>
    <row r="489" spans="1:8" ht="25.5">
      <c r="A489" s="159">
        <v>73</v>
      </c>
      <c r="B489" s="132" t="s">
        <v>343</v>
      </c>
      <c r="C489" s="133">
        <v>15</v>
      </c>
      <c r="D489" s="133" t="s">
        <v>116</v>
      </c>
      <c r="E489" s="405"/>
      <c r="F489" s="373" t="s">
        <v>23</v>
      </c>
      <c r="G489" s="438">
        <f t="shared" ref="G489" si="66">E489/765</f>
        <v>0</v>
      </c>
      <c r="H489" s="421">
        <f t="shared" ref="H489" si="67">G489*C489</f>
        <v>0</v>
      </c>
    </row>
    <row r="490" spans="1:8">
      <c r="A490" s="159"/>
      <c r="B490" s="134"/>
      <c r="C490" s="133"/>
      <c r="D490" s="133"/>
      <c r="E490" s="405"/>
      <c r="F490" s="373"/>
      <c r="G490" s="436"/>
      <c r="H490" s="415"/>
    </row>
    <row r="491" spans="1:8">
      <c r="A491" s="159">
        <v>74</v>
      </c>
      <c r="B491" s="134" t="s">
        <v>883</v>
      </c>
      <c r="C491" s="133"/>
      <c r="D491" s="133"/>
      <c r="E491" s="405"/>
      <c r="F491" s="373"/>
      <c r="G491" s="436"/>
      <c r="H491" s="415"/>
    </row>
    <row r="492" spans="1:8">
      <c r="A492" s="159"/>
      <c r="B492" s="134" t="s">
        <v>344</v>
      </c>
      <c r="C492" s="133">
        <v>0</v>
      </c>
      <c r="D492" s="133" t="s">
        <v>116</v>
      </c>
      <c r="E492" s="405"/>
      <c r="F492" s="373" t="s">
        <v>23</v>
      </c>
      <c r="G492" s="438">
        <f t="shared" ref="G492" si="68">E492/765</f>
        <v>0</v>
      </c>
      <c r="H492" s="421">
        <f t="shared" ref="H492" si="69">G492*C492</f>
        <v>0</v>
      </c>
    </row>
    <row r="493" spans="1:8">
      <c r="A493" s="159"/>
      <c r="B493" s="134"/>
      <c r="C493" s="133"/>
      <c r="D493" s="133"/>
      <c r="E493" s="405"/>
      <c r="F493" s="373"/>
      <c r="G493" s="436"/>
      <c r="H493" s="415"/>
    </row>
    <row r="494" spans="1:8">
      <c r="A494" s="159">
        <v>75</v>
      </c>
      <c r="B494" s="134" t="s">
        <v>345</v>
      </c>
      <c r="C494" s="133">
        <v>10</v>
      </c>
      <c r="D494" s="133" t="s">
        <v>116</v>
      </c>
      <c r="E494" s="405"/>
      <c r="F494" s="373">
        <f>C494*E494</f>
        <v>0</v>
      </c>
      <c r="G494" s="438">
        <f t="shared" ref="G494" si="70">E494/765</f>
        <v>0</v>
      </c>
      <c r="H494" s="421">
        <f t="shared" ref="H494" si="71">G494*C494</f>
        <v>0</v>
      </c>
    </row>
    <row r="495" spans="1:8">
      <c r="A495" s="159"/>
      <c r="B495" s="134"/>
      <c r="C495" s="133"/>
      <c r="D495" s="133"/>
      <c r="E495" s="405"/>
      <c r="F495" s="373"/>
      <c r="G495" s="436"/>
      <c r="H495" s="415"/>
    </row>
    <row r="496" spans="1:8">
      <c r="A496" s="159">
        <v>76</v>
      </c>
      <c r="B496" s="134" t="s">
        <v>346</v>
      </c>
      <c r="C496" s="133"/>
      <c r="D496" s="133"/>
      <c r="E496" s="405"/>
      <c r="F496" s="373"/>
      <c r="G496" s="436"/>
      <c r="H496" s="415"/>
    </row>
    <row r="497" spans="1:9">
      <c r="A497" s="210"/>
      <c r="B497" s="134" t="s">
        <v>347</v>
      </c>
      <c r="C497" s="133">
        <v>20</v>
      </c>
      <c r="D497" s="133" t="s">
        <v>116</v>
      </c>
      <c r="E497" s="405"/>
      <c r="F497" s="373">
        <f t="shared" ref="F497" si="72">C497*E497</f>
        <v>0</v>
      </c>
      <c r="G497" s="438">
        <f t="shared" ref="G497" si="73">E497/765</f>
        <v>0</v>
      </c>
      <c r="H497" s="421">
        <f t="shared" ref="H497" si="74">G497*C497</f>
        <v>0</v>
      </c>
    </row>
    <row r="498" spans="1:9">
      <c r="A498" s="210"/>
      <c r="B498" s="134"/>
      <c r="C498" s="133"/>
      <c r="D498" s="133"/>
      <c r="E498" s="405"/>
      <c r="F498" s="373"/>
      <c r="G498" s="436"/>
      <c r="H498" s="415"/>
    </row>
    <row r="499" spans="1:9">
      <c r="A499" s="159">
        <v>77</v>
      </c>
      <c r="B499" s="134" t="s">
        <v>348</v>
      </c>
      <c r="C499" s="133"/>
      <c r="D499" s="133"/>
      <c r="E499" s="405"/>
      <c r="F499" s="373"/>
      <c r="G499" s="436"/>
      <c r="H499" s="415"/>
    </row>
    <row r="500" spans="1:9">
      <c r="A500" s="210"/>
      <c r="B500" s="134" t="s">
        <v>349</v>
      </c>
      <c r="C500" s="133">
        <v>2</v>
      </c>
      <c r="D500" s="133" t="s">
        <v>350</v>
      </c>
      <c r="E500" s="405"/>
      <c r="F500" s="373">
        <f t="shared" ref="F500" si="75">C500*E500</f>
        <v>0</v>
      </c>
      <c r="G500" s="438">
        <f t="shared" ref="G500" si="76">E500/765</f>
        <v>0</v>
      </c>
      <c r="H500" s="421">
        <f t="shared" ref="H500" si="77">G500*C500</f>
        <v>0</v>
      </c>
      <c r="I500" s="74"/>
    </row>
    <row r="501" spans="1:9">
      <c r="A501" s="210"/>
      <c r="B501" s="134"/>
      <c r="C501" s="133"/>
      <c r="D501" s="133"/>
      <c r="E501" s="405"/>
      <c r="F501" s="373"/>
      <c r="G501" s="436"/>
      <c r="H501" s="415"/>
      <c r="I501" s="74"/>
    </row>
    <row r="502" spans="1:9">
      <c r="A502" s="159">
        <v>78</v>
      </c>
      <c r="B502" s="134" t="s">
        <v>351</v>
      </c>
      <c r="C502" s="133"/>
      <c r="D502" s="133"/>
      <c r="E502" s="405"/>
      <c r="F502" s="373"/>
      <c r="G502" s="436"/>
      <c r="H502" s="415"/>
      <c r="I502" s="74"/>
    </row>
    <row r="503" spans="1:9">
      <c r="A503" s="159"/>
      <c r="B503" s="177" t="s">
        <v>352</v>
      </c>
      <c r="C503" s="133"/>
      <c r="D503" s="133"/>
      <c r="E503" s="405"/>
      <c r="F503" s="373"/>
      <c r="G503" s="436"/>
      <c r="H503" s="415"/>
      <c r="I503" s="74"/>
    </row>
    <row r="504" spans="1:9">
      <c r="A504" s="210"/>
      <c r="B504" s="177" t="s">
        <v>353</v>
      </c>
      <c r="C504" s="135"/>
      <c r="D504" s="133"/>
      <c r="E504" s="405"/>
      <c r="F504" s="373"/>
      <c r="G504" s="436"/>
      <c r="H504" s="415"/>
      <c r="I504" s="74"/>
    </row>
    <row r="505" spans="1:9">
      <c r="A505" s="210"/>
      <c r="B505" s="177" t="s">
        <v>354</v>
      </c>
      <c r="C505" s="133">
        <v>10</v>
      </c>
      <c r="D505" s="133" t="s">
        <v>11</v>
      </c>
      <c r="E505" s="405"/>
      <c r="F505" s="373">
        <f t="shared" ref="F505" si="78">C505*E505</f>
        <v>0</v>
      </c>
      <c r="G505" s="438">
        <f t="shared" ref="G505" si="79">E505/765</f>
        <v>0</v>
      </c>
      <c r="H505" s="421">
        <f t="shared" ref="H505" si="80">G505*C505</f>
        <v>0</v>
      </c>
      <c r="I505" s="74"/>
    </row>
    <row r="506" spans="1:9">
      <c r="A506" s="159"/>
      <c r="B506" s="134"/>
      <c r="C506" s="133"/>
      <c r="D506" s="133"/>
      <c r="E506" s="405"/>
      <c r="F506" s="373"/>
      <c r="G506" s="436"/>
      <c r="H506" s="415"/>
    </row>
    <row r="507" spans="1:9">
      <c r="A507" s="213">
        <v>79</v>
      </c>
      <c r="B507" s="177" t="s">
        <v>355</v>
      </c>
      <c r="C507" s="133" t="s">
        <v>24</v>
      </c>
      <c r="D507" s="133"/>
      <c r="E507" s="405"/>
      <c r="F507" s="373" t="s">
        <v>23</v>
      </c>
      <c r="G507" s="436"/>
      <c r="H507" s="415"/>
    </row>
    <row r="508" spans="1:9">
      <c r="A508" s="159"/>
      <c r="B508" s="175"/>
      <c r="C508" s="133"/>
      <c r="D508" s="133"/>
      <c r="E508" s="405"/>
      <c r="F508" s="373"/>
      <c r="G508" s="436"/>
      <c r="H508" s="415"/>
    </row>
    <row r="509" spans="1:9">
      <c r="A509" s="159"/>
      <c r="B509" s="186" t="s">
        <v>356</v>
      </c>
      <c r="C509" s="133"/>
      <c r="D509" s="133"/>
      <c r="E509" s="405"/>
      <c r="F509" s="373"/>
      <c r="G509" s="436"/>
      <c r="H509" s="415"/>
    </row>
    <row r="510" spans="1:9">
      <c r="A510" s="159"/>
      <c r="B510" s="195"/>
      <c r="C510" s="133"/>
      <c r="D510" s="133"/>
      <c r="E510" s="405"/>
      <c r="F510" s="373"/>
      <c r="G510" s="436"/>
      <c r="H510" s="415"/>
    </row>
    <row r="511" spans="1:9">
      <c r="A511" s="159">
        <v>80</v>
      </c>
      <c r="B511" s="134" t="s">
        <v>357</v>
      </c>
      <c r="C511" s="133"/>
      <c r="D511" s="133"/>
      <c r="E511" s="405"/>
      <c r="F511" s="373"/>
      <c r="G511" s="436"/>
      <c r="H511" s="415"/>
    </row>
    <row r="512" spans="1:9">
      <c r="A512" s="159"/>
      <c r="B512" s="183" t="s">
        <v>358</v>
      </c>
      <c r="C512" s="133"/>
      <c r="D512" s="133"/>
      <c r="E512" s="405"/>
      <c r="F512" s="373"/>
      <c r="G512" s="436"/>
      <c r="H512" s="415"/>
    </row>
    <row r="513" spans="1:8">
      <c r="A513" s="159"/>
      <c r="B513" s="183" t="s">
        <v>359</v>
      </c>
      <c r="C513" s="133" t="s">
        <v>91</v>
      </c>
      <c r="D513" s="135"/>
      <c r="E513" s="405"/>
      <c r="F513" s="373" t="s">
        <v>23</v>
      </c>
      <c r="G513" s="436"/>
      <c r="H513" s="415"/>
    </row>
    <row r="514" spans="1:8">
      <c r="A514" s="159"/>
      <c r="B514" s="183"/>
      <c r="C514" s="133"/>
      <c r="D514" s="135"/>
      <c r="E514" s="405"/>
      <c r="F514" s="373"/>
      <c r="G514" s="436"/>
      <c r="H514" s="415"/>
    </row>
    <row r="515" spans="1:8">
      <c r="A515" s="159"/>
      <c r="B515" s="196" t="s">
        <v>360</v>
      </c>
      <c r="C515" s="133"/>
      <c r="D515" s="133"/>
      <c r="E515" s="405"/>
      <c r="F515" s="373">
        <f>SUM(F480:F513)</f>
        <v>0</v>
      </c>
      <c r="G515" s="436"/>
      <c r="H515" s="415">
        <f>SUM(H480:H513)</f>
        <v>0</v>
      </c>
    </row>
    <row r="516" spans="1:8">
      <c r="A516" s="159"/>
      <c r="B516" s="186"/>
      <c r="C516" s="135"/>
      <c r="D516" s="133"/>
      <c r="E516" s="405"/>
      <c r="F516" s="373"/>
      <c r="G516" s="436"/>
      <c r="H516" s="415"/>
    </row>
    <row r="517" spans="1:8">
      <c r="A517" s="159"/>
      <c r="B517" s="186"/>
      <c r="C517" s="135"/>
      <c r="D517" s="133"/>
      <c r="E517" s="405"/>
      <c r="F517" s="373"/>
      <c r="G517" s="436"/>
      <c r="H517" s="415"/>
    </row>
    <row r="518" spans="1:8">
      <c r="A518" s="159"/>
      <c r="B518" s="186"/>
      <c r="C518" s="135"/>
      <c r="D518" s="133"/>
      <c r="E518" s="405"/>
      <c r="F518" s="373"/>
      <c r="G518" s="436"/>
      <c r="H518" s="415"/>
    </row>
    <row r="519" spans="1:8">
      <c r="A519" s="159"/>
      <c r="B519" s="195" t="s">
        <v>361</v>
      </c>
      <c r="C519" s="135"/>
      <c r="D519" s="133"/>
      <c r="E519" s="405"/>
      <c r="F519" s="373"/>
      <c r="G519" s="436"/>
      <c r="H519" s="415"/>
    </row>
    <row r="520" spans="1:8">
      <c r="A520" s="159"/>
      <c r="B520" s="134"/>
      <c r="C520" s="135"/>
      <c r="D520" s="133"/>
      <c r="E520" s="405"/>
      <c r="F520" s="373"/>
      <c r="G520" s="436"/>
      <c r="H520" s="415"/>
    </row>
    <row r="521" spans="1:8">
      <c r="A521" s="159"/>
      <c r="B521" s="195" t="s">
        <v>362</v>
      </c>
      <c r="C521" s="135"/>
      <c r="D521" s="133"/>
      <c r="E521" s="405"/>
      <c r="F521" s="373">
        <f>F53</f>
        <v>0</v>
      </c>
      <c r="G521" s="436"/>
      <c r="H521" s="415">
        <f>H53</f>
        <v>0</v>
      </c>
    </row>
    <row r="522" spans="1:8">
      <c r="A522" s="159"/>
      <c r="B522" s="195"/>
      <c r="C522" s="133"/>
      <c r="D522" s="133"/>
      <c r="E522" s="405"/>
      <c r="F522" s="373"/>
      <c r="G522" s="436"/>
      <c r="H522" s="415"/>
    </row>
    <row r="523" spans="1:8">
      <c r="A523" s="159"/>
      <c r="B523" s="195" t="s">
        <v>363</v>
      </c>
      <c r="C523" s="133"/>
      <c r="D523" s="133"/>
      <c r="E523" s="405"/>
      <c r="F523" s="373">
        <f>F117</f>
        <v>0</v>
      </c>
      <c r="G523" s="436"/>
      <c r="H523" s="415">
        <f>H117</f>
        <v>0</v>
      </c>
    </row>
    <row r="524" spans="1:8">
      <c r="A524" s="159"/>
      <c r="B524" s="195"/>
      <c r="C524" s="133"/>
      <c r="D524" s="133"/>
      <c r="E524" s="405"/>
      <c r="F524" s="373"/>
      <c r="G524" s="436"/>
      <c r="H524" s="415"/>
    </row>
    <row r="525" spans="1:8">
      <c r="A525" s="159"/>
      <c r="B525" s="195" t="s">
        <v>364</v>
      </c>
      <c r="C525" s="133"/>
      <c r="D525" s="133"/>
      <c r="E525" s="405"/>
      <c r="F525" s="373">
        <f>F198</f>
        <v>0</v>
      </c>
      <c r="G525" s="436"/>
      <c r="H525" s="415">
        <f>H198</f>
        <v>0</v>
      </c>
    </row>
    <row r="526" spans="1:8">
      <c r="A526" s="159"/>
      <c r="B526" s="195"/>
      <c r="C526" s="135"/>
      <c r="D526" s="133"/>
      <c r="E526" s="405"/>
      <c r="F526" s="373"/>
      <c r="G526" s="436"/>
      <c r="H526" s="415"/>
    </row>
    <row r="527" spans="1:8">
      <c r="A527" s="159"/>
      <c r="B527" s="195" t="s">
        <v>365</v>
      </c>
      <c r="C527" s="135"/>
      <c r="D527" s="133"/>
      <c r="E527" s="405"/>
      <c r="F527" s="373">
        <f>F263</f>
        <v>0</v>
      </c>
      <c r="G527" s="436"/>
      <c r="H527" s="415">
        <f>H263</f>
        <v>0</v>
      </c>
    </row>
    <row r="528" spans="1:8">
      <c r="A528" s="159"/>
      <c r="B528" s="195"/>
      <c r="C528" s="135"/>
      <c r="D528" s="133"/>
      <c r="E528" s="405"/>
      <c r="F528" s="373"/>
      <c r="G528" s="436"/>
      <c r="H528" s="415"/>
    </row>
    <row r="529" spans="1:9">
      <c r="A529" s="159"/>
      <c r="B529" s="195" t="s">
        <v>366</v>
      </c>
      <c r="C529" s="135"/>
      <c r="D529" s="133"/>
      <c r="E529" s="405"/>
      <c r="F529" s="373">
        <f>F336</f>
        <v>0</v>
      </c>
      <c r="G529" s="436"/>
      <c r="H529" s="415">
        <f>H336</f>
        <v>0</v>
      </c>
    </row>
    <row r="530" spans="1:9">
      <c r="A530" s="159"/>
      <c r="B530" s="134"/>
      <c r="C530" s="135"/>
      <c r="D530" s="133"/>
      <c r="E530" s="405"/>
      <c r="F530" s="373"/>
      <c r="G530" s="436"/>
      <c r="H530" s="415"/>
    </row>
    <row r="531" spans="1:9">
      <c r="A531" s="159"/>
      <c r="B531" s="195" t="s">
        <v>367</v>
      </c>
      <c r="C531" s="135"/>
      <c r="D531" s="133"/>
      <c r="E531" s="405"/>
      <c r="F531" s="373">
        <f>F397</f>
        <v>0</v>
      </c>
      <c r="G531" s="436"/>
      <c r="H531" s="415">
        <f>H397</f>
        <v>0</v>
      </c>
    </row>
    <row r="532" spans="1:9">
      <c r="A532" s="159"/>
      <c r="B532" s="134"/>
      <c r="C532" s="135"/>
      <c r="D532" s="133"/>
      <c r="E532" s="405"/>
      <c r="F532" s="373"/>
      <c r="G532" s="436"/>
      <c r="H532" s="415"/>
    </row>
    <row r="533" spans="1:9">
      <c r="A533" s="159"/>
      <c r="B533" s="195" t="s">
        <v>368</v>
      </c>
      <c r="C533" s="135"/>
      <c r="D533" s="133"/>
      <c r="E533" s="405"/>
      <c r="F533" s="373">
        <f>F475</f>
        <v>0</v>
      </c>
      <c r="G533" s="436"/>
      <c r="H533" s="415">
        <f>H475</f>
        <v>0</v>
      </c>
    </row>
    <row r="534" spans="1:9">
      <c r="A534" s="159"/>
      <c r="B534" s="134"/>
      <c r="C534" s="135"/>
      <c r="D534" s="133"/>
      <c r="E534" s="405"/>
      <c r="F534" s="373"/>
      <c r="G534" s="436"/>
      <c r="H534" s="415"/>
    </row>
    <row r="535" spans="1:9">
      <c r="A535" s="159"/>
      <c r="B535" s="195" t="s">
        <v>369</v>
      </c>
      <c r="C535" s="135"/>
      <c r="D535" s="133"/>
      <c r="E535" s="405"/>
      <c r="F535" s="373">
        <f>F515</f>
        <v>0</v>
      </c>
      <c r="G535" s="436"/>
      <c r="H535" s="415">
        <f>H515</f>
        <v>0</v>
      </c>
    </row>
    <row r="536" spans="1:9">
      <c r="A536" s="159"/>
      <c r="B536" s="134"/>
      <c r="C536" s="135"/>
      <c r="D536" s="133"/>
      <c r="E536" s="405"/>
      <c r="F536" s="373"/>
      <c r="G536" s="436"/>
      <c r="H536" s="415"/>
    </row>
    <row r="537" spans="1:9">
      <c r="A537" s="159"/>
      <c r="B537" s="142"/>
      <c r="C537" s="135"/>
      <c r="D537" s="133"/>
      <c r="E537" s="405"/>
      <c r="F537" s="373"/>
      <c r="G537" s="436"/>
      <c r="H537" s="415"/>
    </row>
    <row r="538" spans="1:9">
      <c r="A538" s="159"/>
      <c r="B538" s="142"/>
      <c r="C538" s="133"/>
      <c r="D538" s="133"/>
      <c r="E538" s="405"/>
      <c r="F538" s="373"/>
      <c r="G538" s="436"/>
      <c r="H538" s="415"/>
    </row>
    <row r="539" spans="1:9">
      <c r="A539" s="159"/>
      <c r="B539" s="134"/>
      <c r="C539" s="133"/>
      <c r="D539" s="133"/>
      <c r="E539" s="405"/>
      <c r="F539" s="373"/>
      <c r="G539" s="436"/>
      <c r="H539" s="415"/>
    </row>
    <row r="540" spans="1:9">
      <c r="A540" s="159"/>
      <c r="B540" s="134"/>
      <c r="C540" s="133"/>
      <c r="D540" s="133"/>
      <c r="E540" s="393"/>
      <c r="F540" s="373"/>
      <c r="G540" s="436"/>
      <c r="H540" s="415"/>
    </row>
    <row r="541" spans="1:9" ht="13.5" thickBot="1">
      <c r="A541" s="159"/>
      <c r="B541" s="134"/>
      <c r="C541" s="133"/>
      <c r="D541" s="133"/>
      <c r="E541" s="393"/>
      <c r="F541" s="373"/>
      <c r="G541" s="436"/>
      <c r="H541" s="415"/>
    </row>
    <row r="542" spans="1:9" s="51" customFormat="1" ht="19.350000000000001" customHeight="1" thickTop="1" thickBot="1">
      <c r="A542" s="47" t="s">
        <v>370</v>
      </c>
      <c r="B542" s="48" t="s">
        <v>34</v>
      </c>
      <c r="C542" s="49"/>
      <c r="D542" s="50"/>
      <c r="E542" s="395"/>
      <c r="F542" s="387">
        <f>SUM(F521:F541)</f>
        <v>0</v>
      </c>
      <c r="G542" s="438"/>
      <c r="H542" s="417">
        <f>SUM(H521:H541)</f>
        <v>0</v>
      </c>
      <c r="I542" s="72"/>
    </row>
    <row r="543" spans="1:9" ht="13.5" thickTop="1">
      <c r="A543" s="207" t="s">
        <v>29</v>
      </c>
      <c r="B543" s="197" t="s">
        <v>532</v>
      </c>
      <c r="C543" s="168"/>
      <c r="D543" s="169"/>
      <c r="E543" s="396"/>
      <c r="F543" s="430"/>
      <c r="G543" s="445"/>
      <c r="H543" s="422"/>
    </row>
    <row r="544" spans="1:9">
      <c r="A544" s="208"/>
      <c r="B544" s="136" t="s">
        <v>1</v>
      </c>
      <c r="C544" s="170" t="s">
        <v>2</v>
      </c>
      <c r="D544" s="170" t="s">
        <v>3</v>
      </c>
      <c r="E544" s="397" t="s">
        <v>10</v>
      </c>
      <c r="F544" s="371" t="s">
        <v>31</v>
      </c>
      <c r="G544" s="440" t="s">
        <v>10</v>
      </c>
      <c r="H544" s="413" t="s">
        <v>31</v>
      </c>
    </row>
    <row r="545" spans="1:20" s="76" customFormat="1" ht="13.5" thickBot="1">
      <c r="A545" s="209"/>
      <c r="B545" s="171"/>
      <c r="C545" s="172"/>
      <c r="D545" s="173"/>
      <c r="E545" s="398" t="s">
        <v>35</v>
      </c>
      <c r="F545" s="386" t="s">
        <v>36</v>
      </c>
      <c r="G545" s="441" t="s">
        <v>32</v>
      </c>
      <c r="H545" s="414" t="s">
        <v>528</v>
      </c>
      <c r="I545" s="71"/>
      <c r="J545" s="71"/>
      <c r="K545" s="71"/>
      <c r="L545" s="71"/>
      <c r="M545" s="71"/>
      <c r="N545" s="71"/>
      <c r="O545" s="71"/>
      <c r="P545" s="71"/>
      <c r="Q545" s="71"/>
      <c r="R545" s="71"/>
      <c r="S545" s="71"/>
      <c r="T545" s="71"/>
    </row>
    <row r="546" spans="1:20">
      <c r="A546" s="208"/>
      <c r="B546" s="134" t="s">
        <v>178</v>
      </c>
      <c r="C546" s="174"/>
      <c r="D546" s="170"/>
      <c r="E546" s="399"/>
      <c r="F546" s="375"/>
      <c r="G546" s="442"/>
      <c r="H546" s="419"/>
    </row>
    <row r="547" spans="1:20">
      <c r="A547" s="208"/>
      <c r="B547" s="134"/>
      <c r="C547" s="174"/>
      <c r="D547" s="170"/>
      <c r="E547" s="399"/>
      <c r="F547" s="375"/>
      <c r="G547" s="442"/>
      <c r="H547" s="419"/>
    </row>
    <row r="548" spans="1:20">
      <c r="A548" s="159"/>
      <c r="B548" s="176" t="s">
        <v>371</v>
      </c>
      <c r="C548" s="135"/>
      <c r="D548" s="133"/>
      <c r="E548" s="393"/>
      <c r="F548" s="373"/>
      <c r="G548" s="436"/>
      <c r="H548" s="415"/>
    </row>
    <row r="549" spans="1:20">
      <c r="A549" s="159"/>
      <c r="B549" s="134" t="s">
        <v>884</v>
      </c>
      <c r="C549" s="135"/>
      <c r="D549" s="133" t="s">
        <v>10</v>
      </c>
      <c r="E549" s="393"/>
      <c r="F549" s="373"/>
      <c r="G549" s="436"/>
      <c r="H549" s="415"/>
    </row>
    <row r="550" spans="1:20">
      <c r="A550" s="159"/>
      <c r="B550" s="134"/>
      <c r="C550" s="135"/>
      <c r="D550" s="133"/>
      <c r="E550" s="393"/>
      <c r="F550" s="373"/>
      <c r="G550" s="436"/>
      <c r="H550" s="415"/>
    </row>
    <row r="551" spans="1:20">
      <c r="A551" s="159"/>
      <c r="B551" s="134" t="s">
        <v>372</v>
      </c>
      <c r="C551" s="135"/>
      <c r="D551" s="133"/>
      <c r="E551" s="393"/>
      <c r="F551" s="373"/>
      <c r="G551" s="436"/>
      <c r="H551" s="415"/>
    </row>
    <row r="552" spans="1:20">
      <c r="A552" s="159"/>
      <c r="B552" s="134" t="s">
        <v>373</v>
      </c>
      <c r="C552" s="135"/>
      <c r="D552" s="133"/>
      <c r="E552" s="393"/>
      <c r="F552" s="373"/>
      <c r="G552" s="436"/>
      <c r="H552" s="415"/>
    </row>
    <row r="553" spans="1:20">
      <c r="A553" s="159"/>
      <c r="B553" s="134"/>
      <c r="C553" s="135"/>
      <c r="D553" s="133"/>
      <c r="E553" s="393"/>
      <c r="F553" s="373"/>
      <c r="G553" s="436"/>
      <c r="H553" s="415"/>
    </row>
    <row r="554" spans="1:20">
      <c r="A554" s="159"/>
      <c r="B554" s="134" t="s">
        <v>374</v>
      </c>
      <c r="C554" s="135"/>
      <c r="D554" s="133"/>
      <c r="E554" s="393"/>
      <c r="F554" s="373"/>
      <c r="G554" s="436"/>
      <c r="H554" s="415"/>
    </row>
    <row r="555" spans="1:20">
      <c r="A555" s="159"/>
      <c r="B555" s="134" t="s">
        <v>375</v>
      </c>
      <c r="C555" s="135"/>
      <c r="D555" s="133"/>
      <c r="E555" s="393"/>
      <c r="F555" s="373"/>
      <c r="G555" s="436"/>
      <c r="H555" s="415"/>
    </row>
    <row r="556" spans="1:20">
      <c r="A556" s="159"/>
      <c r="B556" s="134"/>
      <c r="C556" s="135"/>
      <c r="D556" s="133"/>
      <c r="E556" s="393"/>
      <c r="F556" s="373"/>
      <c r="G556" s="436"/>
      <c r="H556" s="415"/>
    </row>
    <row r="557" spans="1:20">
      <c r="A557" s="159"/>
      <c r="B557" s="134" t="s">
        <v>376</v>
      </c>
      <c r="C557" s="135"/>
      <c r="D557" s="133"/>
      <c r="E557" s="393"/>
      <c r="F557" s="373"/>
      <c r="G557" s="436"/>
      <c r="H557" s="415"/>
    </row>
    <row r="558" spans="1:20">
      <c r="A558" s="159"/>
      <c r="B558" s="134" t="s">
        <v>377</v>
      </c>
      <c r="C558" s="135"/>
      <c r="D558" s="133"/>
      <c r="E558" s="393"/>
      <c r="F558" s="373"/>
      <c r="G558" s="436"/>
      <c r="H558" s="415"/>
    </row>
    <row r="559" spans="1:20">
      <c r="A559" s="159"/>
      <c r="B559" s="134"/>
      <c r="C559" s="135"/>
      <c r="D559" s="133"/>
      <c r="E559" s="393"/>
      <c r="F559" s="373"/>
      <c r="G559" s="436"/>
      <c r="H559" s="415"/>
    </row>
    <row r="560" spans="1:20">
      <c r="A560" s="159"/>
      <c r="B560" s="134" t="s">
        <v>885</v>
      </c>
      <c r="C560" s="135"/>
      <c r="D560" s="133"/>
      <c r="E560" s="402"/>
      <c r="F560" s="389"/>
      <c r="G560" s="438"/>
      <c r="H560" s="421"/>
    </row>
    <row r="561" spans="1:10">
      <c r="A561" s="159"/>
      <c r="B561" s="134" t="s">
        <v>378</v>
      </c>
      <c r="C561" s="135"/>
      <c r="D561" s="133"/>
      <c r="E561" s="402"/>
      <c r="F561" s="389"/>
      <c r="G561" s="438"/>
      <c r="H561" s="421"/>
    </row>
    <row r="562" spans="1:10">
      <c r="A562" s="159"/>
      <c r="B562" s="134"/>
      <c r="C562" s="135"/>
      <c r="D562" s="133"/>
      <c r="E562" s="402"/>
      <c r="F562" s="389"/>
      <c r="G562" s="438"/>
      <c r="H562" s="421"/>
    </row>
    <row r="563" spans="1:10">
      <c r="A563" s="159"/>
      <c r="B563" s="134" t="s">
        <v>379</v>
      </c>
      <c r="C563" s="133"/>
      <c r="D563" s="133"/>
      <c r="E563" s="402"/>
      <c r="F563" s="389"/>
      <c r="G563" s="438"/>
      <c r="H563" s="421"/>
    </row>
    <row r="564" spans="1:10">
      <c r="A564" s="159"/>
      <c r="B564" s="134"/>
      <c r="C564" s="133"/>
      <c r="D564" s="133"/>
      <c r="E564" s="402"/>
      <c r="F564" s="389"/>
      <c r="G564" s="438"/>
      <c r="H564" s="421"/>
    </row>
    <row r="565" spans="1:10">
      <c r="A565" s="159">
        <v>1</v>
      </c>
      <c r="B565" s="177" t="s">
        <v>380</v>
      </c>
      <c r="C565" s="133"/>
      <c r="D565" s="133"/>
      <c r="E565" s="402"/>
      <c r="F565" s="389"/>
      <c r="G565" s="438"/>
      <c r="H565" s="421"/>
    </row>
    <row r="566" spans="1:10">
      <c r="A566" s="159"/>
      <c r="B566" s="177" t="s">
        <v>381</v>
      </c>
      <c r="C566" s="133"/>
      <c r="D566" s="133"/>
      <c r="E566" s="402"/>
      <c r="F566" s="389"/>
      <c r="G566" s="438"/>
      <c r="H566" s="421"/>
    </row>
    <row r="567" spans="1:10">
      <c r="A567" s="159"/>
      <c r="B567" s="177" t="s">
        <v>382</v>
      </c>
      <c r="C567" s="133">
        <v>645</v>
      </c>
      <c r="D567" s="133" t="s">
        <v>11</v>
      </c>
      <c r="E567" s="404"/>
      <c r="F567" s="373">
        <f t="shared" ref="F567" si="81">E567*C567</f>
        <v>0</v>
      </c>
      <c r="G567" s="438">
        <f t="shared" ref="G567" si="82">E567/765</f>
        <v>0</v>
      </c>
      <c r="H567" s="421">
        <f t="shared" ref="H567" si="83">G567*C567</f>
        <v>0</v>
      </c>
      <c r="I567" s="74"/>
      <c r="J567" s="75"/>
    </row>
    <row r="568" spans="1:10">
      <c r="A568" s="159"/>
      <c r="B568" s="177"/>
      <c r="C568" s="133"/>
      <c r="D568" s="133"/>
      <c r="E568" s="404"/>
      <c r="F568" s="389"/>
      <c r="G568" s="438"/>
      <c r="H568" s="421"/>
      <c r="I568" s="74"/>
      <c r="J568" s="74"/>
    </row>
    <row r="569" spans="1:10">
      <c r="A569" s="159" t="s">
        <v>10</v>
      </c>
      <c r="B569" s="189" t="s">
        <v>383</v>
      </c>
      <c r="C569" s="133"/>
      <c r="D569" s="133"/>
      <c r="E569" s="404"/>
      <c r="F569" s="389"/>
      <c r="G569" s="438"/>
      <c r="H569" s="421"/>
      <c r="I569" s="74"/>
      <c r="J569" s="74"/>
    </row>
    <row r="570" spans="1:10">
      <c r="A570" s="159"/>
      <c r="B570" s="134"/>
      <c r="C570" s="133"/>
      <c r="D570" s="133"/>
      <c r="E570" s="404"/>
      <c r="F570" s="389"/>
      <c r="G570" s="438"/>
      <c r="H570" s="421"/>
      <c r="I570" s="74"/>
      <c r="J570" s="74"/>
    </row>
    <row r="571" spans="1:10">
      <c r="A571" s="159">
        <v>2</v>
      </c>
      <c r="B571" s="134" t="s">
        <v>384</v>
      </c>
      <c r="C571" s="133"/>
      <c r="D571" s="133"/>
      <c r="E571" s="404"/>
      <c r="F571" s="389"/>
      <c r="G571" s="438"/>
      <c r="H571" s="421"/>
      <c r="I571" s="74"/>
      <c r="J571" s="74"/>
    </row>
    <row r="572" spans="1:10">
      <c r="A572" s="159"/>
      <c r="B572" s="134" t="s">
        <v>385</v>
      </c>
      <c r="C572" s="133">
        <v>10</v>
      </c>
      <c r="D572" s="133" t="s">
        <v>116</v>
      </c>
      <c r="E572" s="404"/>
      <c r="F572" s="373">
        <f t="shared" ref="F572" si="84">E572*C572</f>
        <v>0</v>
      </c>
      <c r="G572" s="438">
        <f t="shared" ref="G572" si="85">E572/765</f>
        <v>0</v>
      </c>
      <c r="H572" s="421">
        <f t="shared" ref="H572" si="86">G572*C572</f>
        <v>0</v>
      </c>
      <c r="I572" s="74"/>
      <c r="J572" s="75"/>
    </row>
    <row r="573" spans="1:10">
      <c r="A573" s="159"/>
      <c r="B573" s="134"/>
      <c r="C573" s="133"/>
      <c r="D573" s="133"/>
      <c r="E573" s="404"/>
      <c r="F573" s="389"/>
      <c r="G573" s="438"/>
      <c r="H573" s="421"/>
      <c r="I573" s="74"/>
      <c r="J573" s="74"/>
    </row>
    <row r="574" spans="1:10">
      <c r="A574" s="159">
        <v>3</v>
      </c>
      <c r="B574" s="134" t="s">
        <v>386</v>
      </c>
      <c r="C574" s="133">
        <v>4</v>
      </c>
      <c r="D574" s="133" t="s">
        <v>116</v>
      </c>
      <c r="E574" s="404"/>
      <c r="F574" s="373">
        <f t="shared" ref="F574" si="87">E574*C574</f>
        <v>0</v>
      </c>
      <c r="G574" s="438">
        <f t="shared" ref="G574" si="88">E574/765</f>
        <v>0</v>
      </c>
      <c r="H574" s="421">
        <f t="shared" ref="H574" si="89">G574*C574</f>
        <v>0</v>
      </c>
      <c r="I574" s="74"/>
      <c r="J574" s="75"/>
    </row>
    <row r="575" spans="1:10">
      <c r="A575" s="159"/>
      <c r="B575" s="134"/>
      <c r="C575" s="133"/>
      <c r="D575" s="133"/>
      <c r="E575" s="404"/>
      <c r="F575" s="389"/>
      <c r="G575" s="438"/>
      <c r="H575" s="421"/>
      <c r="I575" s="74"/>
      <c r="J575" s="74"/>
    </row>
    <row r="576" spans="1:10">
      <c r="A576" s="159">
        <v>4</v>
      </c>
      <c r="B576" s="134" t="s">
        <v>387</v>
      </c>
      <c r="C576" s="133"/>
      <c r="D576" s="133"/>
      <c r="E576" s="404"/>
      <c r="F576" s="389"/>
      <c r="G576" s="438"/>
      <c r="H576" s="421"/>
      <c r="I576" s="74"/>
      <c r="J576" s="74"/>
    </row>
    <row r="577" spans="1:10">
      <c r="A577" s="159"/>
      <c r="B577" s="134" t="s">
        <v>388</v>
      </c>
      <c r="C577" s="133">
        <v>31</v>
      </c>
      <c r="D577" s="133" t="s">
        <v>116</v>
      </c>
      <c r="E577" s="404"/>
      <c r="F577" s="373">
        <f t="shared" ref="F577" si="90">E577*C577</f>
        <v>0</v>
      </c>
      <c r="G577" s="438">
        <f t="shared" ref="G577" si="91">E577/765</f>
        <v>0</v>
      </c>
      <c r="H577" s="421">
        <f t="shared" ref="H577" si="92">G577*C577</f>
        <v>0</v>
      </c>
      <c r="I577" s="74"/>
      <c r="J577" s="75"/>
    </row>
    <row r="578" spans="1:10">
      <c r="A578" s="159"/>
      <c r="B578" s="134"/>
      <c r="C578" s="135"/>
      <c r="D578" s="133"/>
      <c r="E578" s="404"/>
      <c r="F578" s="373"/>
      <c r="G578" s="436"/>
      <c r="H578" s="415"/>
      <c r="I578" s="75"/>
      <c r="J578" s="75"/>
    </row>
    <row r="579" spans="1:10">
      <c r="A579" s="159">
        <v>5</v>
      </c>
      <c r="B579" s="134" t="s">
        <v>386</v>
      </c>
      <c r="C579" s="133">
        <v>6</v>
      </c>
      <c r="D579" s="133" t="s">
        <v>116</v>
      </c>
      <c r="E579" s="404"/>
      <c r="F579" s="373">
        <f t="shared" ref="F579" si="93">E579*C579</f>
        <v>0</v>
      </c>
      <c r="G579" s="438">
        <f t="shared" ref="G579" si="94">E579/765</f>
        <v>0</v>
      </c>
      <c r="H579" s="421">
        <f t="shared" ref="H579" si="95">G579*C579</f>
        <v>0</v>
      </c>
      <c r="I579" s="74"/>
      <c r="J579" s="75"/>
    </row>
    <row r="580" spans="1:10">
      <c r="A580" s="159"/>
      <c r="B580" s="134"/>
      <c r="C580" s="133"/>
      <c r="D580" s="133"/>
      <c r="E580" s="404"/>
      <c r="F580" s="389"/>
      <c r="G580" s="438"/>
      <c r="H580" s="421"/>
      <c r="I580" s="74"/>
      <c r="J580" s="74"/>
    </row>
    <row r="581" spans="1:10">
      <c r="A581" s="159">
        <v>6</v>
      </c>
      <c r="B581" s="134" t="s">
        <v>389</v>
      </c>
      <c r="C581" s="133"/>
      <c r="D581" s="133"/>
      <c r="E581" s="404"/>
      <c r="F581" s="389"/>
      <c r="G581" s="438"/>
      <c r="H581" s="421"/>
      <c r="I581" s="74"/>
      <c r="J581" s="74"/>
    </row>
    <row r="582" spans="1:10">
      <c r="A582" s="159"/>
      <c r="B582" s="134" t="s">
        <v>390</v>
      </c>
      <c r="C582" s="133">
        <v>6</v>
      </c>
      <c r="D582" s="133" t="s">
        <v>116</v>
      </c>
      <c r="E582" s="404"/>
      <c r="F582" s="373">
        <f t="shared" ref="F582" si="96">E582*C582</f>
        <v>0</v>
      </c>
      <c r="G582" s="438">
        <f t="shared" ref="G582" si="97">E582/765</f>
        <v>0</v>
      </c>
      <c r="H582" s="421">
        <f t="shared" ref="H582" si="98">G582*C582</f>
        <v>0</v>
      </c>
      <c r="I582" s="74"/>
      <c r="J582" s="75"/>
    </row>
    <row r="583" spans="1:10">
      <c r="A583" s="159"/>
      <c r="B583" s="134"/>
      <c r="C583" s="133"/>
      <c r="D583" s="133"/>
      <c r="E583" s="404"/>
      <c r="F583" s="389"/>
      <c r="G583" s="438"/>
      <c r="H583" s="421"/>
      <c r="I583" s="74"/>
      <c r="J583" s="74"/>
    </row>
    <row r="584" spans="1:10">
      <c r="A584" s="159">
        <v>7</v>
      </c>
      <c r="B584" s="134" t="s">
        <v>391</v>
      </c>
      <c r="C584" s="133"/>
      <c r="D584" s="133"/>
      <c r="E584" s="404"/>
      <c r="F584" s="389"/>
      <c r="G584" s="438"/>
      <c r="H584" s="421"/>
      <c r="I584" s="74"/>
      <c r="J584" s="74"/>
    </row>
    <row r="585" spans="1:10">
      <c r="A585" s="210"/>
      <c r="B585" s="134" t="s">
        <v>392</v>
      </c>
      <c r="C585" s="133">
        <v>14</v>
      </c>
      <c r="D585" s="133" t="s">
        <v>116</v>
      </c>
      <c r="E585" s="404"/>
      <c r="F585" s="373">
        <f t="shared" ref="F585" si="99">E585*C585</f>
        <v>0</v>
      </c>
      <c r="G585" s="438">
        <f t="shared" ref="G585" si="100">E585/765</f>
        <v>0</v>
      </c>
      <c r="H585" s="421">
        <f t="shared" ref="H585" si="101">G585*C585</f>
        <v>0</v>
      </c>
      <c r="I585" s="74"/>
      <c r="J585" s="75"/>
    </row>
    <row r="586" spans="1:10">
      <c r="A586" s="159"/>
      <c r="B586" s="134"/>
      <c r="C586" s="133"/>
      <c r="D586" s="133"/>
      <c r="E586" s="404"/>
      <c r="F586" s="389"/>
      <c r="G586" s="438"/>
      <c r="H586" s="421"/>
      <c r="I586" s="74"/>
      <c r="J586" s="74"/>
    </row>
    <row r="587" spans="1:10">
      <c r="A587" s="159">
        <v>8</v>
      </c>
      <c r="B587" s="134" t="s">
        <v>393</v>
      </c>
      <c r="C587" s="133"/>
      <c r="D587" s="133"/>
      <c r="E587" s="404"/>
      <c r="F587" s="389"/>
      <c r="G587" s="438" t="s">
        <v>20</v>
      </c>
      <c r="H587" s="421"/>
      <c r="I587" s="74"/>
      <c r="J587" s="74"/>
    </row>
    <row r="588" spans="1:10">
      <c r="A588" s="159"/>
      <c r="B588" s="134" t="s">
        <v>394</v>
      </c>
      <c r="C588" s="133">
        <v>335</v>
      </c>
      <c r="D588" s="133" t="s">
        <v>116</v>
      </c>
      <c r="E588" s="404"/>
      <c r="F588" s="373">
        <f t="shared" ref="F588" si="102">E588*C588</f>
        <v>0</v>
      </c>
      <c r="G588" s="438">
        <f t="shared" ref="G588" si="103">E588/765</f>
        <v>0</v>
      </c>
      <c r="H588" s="421">
        <f t="shared" ref="H588" si="104">G588*C588</f>
        <v>0</v>
      </c>
      <c r="I588" s="74"/>
      <c r="J588" s="75"/>
    </row>
    <row r="589" spans="1:10">
      <c r="A589" s="159"/>
      <c r="B589" s="134"/>
      <c r="C589" s="135"/>
      <c r="D589" s="133"/>
      <c r="E589" s="404"/>
      <c r="F589" s="389"/>
      <c r="G589" s="438"/>
      <c r="H589" s="421"/>
      <c r="I589" s="74"/>
      <c r="J589" s="74"/>
    </row>
    <row r="590" spans="1:10">
      <c r="A590" s="159">
        <v>9</v>
      </c>
      <c r="B590" s="134" t="s">
        <v>395</v>
      </c>
      <c r="C590" s="133">
        <v>95</v>
      </c>
      <c r="D590" s="133" t="s">
        <v>116</v>
      </c>
      <c r="E590" s="404"/>
      <c r="F590" s="373">
        <f t="shared" ref="F590" si="105">E590*C590</f>
        <v>0</v>
      </c>
      <c r="G590" s="438">
        <f t="shared" ref="G590" si="106">E590/765</f>
        <v>0</v>
      </c>
      <c r="H590" s="421">
        <f t="shared" ref="H590" si="107">G590*C590</f>
        <v>0</v>
      </c>
      <c r="I590" s="74"/>
      <c r="J590" s="75"/>
    </row>
    <row r="591" spans="1:10">
      <c r="A591" s="159"/>
      <c r="B591" s="134"/>
      <c r="C591" s="133"/>
      <c r="D591" s="133"/>
      <c r="E591" s="404"/>
      <c r="F591" s="389"/>
      <c r="G591" s="438"/>
      <c r="H591" s="421"/>
      <c r="I591" s="74"/>
      <c r="J591" s="74"/>
    </row>
    <row r="592" spans="1:10">
      <c r="A592" s="159">
        <v>10</v>
      </c>
      <c r="B592" s="134" t="s">
        <v>396</v>
      </c>
      <c r="C592" s="133"/>
      <c r="D592" s="133"/>
      <c r="E592" s="404"/>
      <c r="F592" s="389"/>
      <c r="G592" s="438"/>
      <c r="H592" s="421"/>
      <c r="I592" s="74"/>
      <c r="J592" s="74"/>
    </row>
    <row r="593" spans="1:10">
      <c r="A593" s="159"/>
      <c r="B593" s="134" t="s">
        <v>397</v>
      </c>
      <c r="C593" s="133">
        <v>15</v>
      </c>
      <c r="D593" s="133" t="s">
        <v>116</v>
      </c>
      <c r="E593" s="404"/>
      <c r="F593" s="373">
        <f t="shared" ref="F593" si="108">E593*C593</f>
        <v>0</v>
      </c>
      <c r="G593" s="438">
        <f t="shared" ref="G593" si="109">E593/765</f>
        <v>0</v>
      </c>
      <c r="H593" s="421">
        <f t="shared" ref="H593" si="110">G593*C593</f>
        <v>0</v>
      </c>
      <c r="I593" s="74"/>
      <c r="J593" s="75"/>
    </row>
    <row r="594" spans="1:10">
      <c r="A594" s="159"/>
      <c r="B594" s="134"/>
      <c r="C594" s="133"/>
      <c r="D594" s="133"/>
      <c r="E594" s="404"/>
      <c r="F594" s="389"/>
      <c r="G594" s="438"/>
      <c r="H594" s="421"/>
      <c r="I594" s="74"/>
      <c r="J594" s="74"/>
    </row>
    <row r="595" spans="1:10">
      <c r="A595" s="159">
        <v>11</v>
      </c>
      <c r="B595" s="134" t="s">
        <v>395</v>
      </c>
      <c r="C595" s="133">
        <v>5</v>
      </c>
      <c r="D595" s="133" t="s">
        <v>116</v>
      </c>
      <c r="E595" s="404"/>
      <c r="F595" s="373">
        <f t="shared" ref="F595" si="111">E595*C595</f>
        <v>0</v>
      </c>
      <c r="G595" s="438">
        <f t="shared" ref="G595:G596" si="112">E595/765</f>
        <v>0</v>
      </c>
      <c r="H595" s="421">
        <f t="shared" ref="H595:H596" si="113">G595*C595</f>
        <v>0</v>
      </c>
      <c r="I595" s="74"/>
      <c r="J595" s="74"/>
    </row>
    <row r="596" spans="1:10">
      <c r="A596" s="159"/>
      <c r="B596" s="134"/>
      <c r="C596" s="133"/>
      <c r="D596" s="133"/>
      <c r="E596" s="404"/>
      <c r="F596" s="373"/>
      <c r="G596" s="438">
        <f t="shared" si="112"/>
        <v>0</v>
      </c>
      <c r="H596" s="421">
        <f t="shared" si="113"/>
        <v>0</v>
      </c>
      <c r="I596" s="74"/>
      <c r="J596" s="75"/>
    </row>
    <row r="597" spans="1:10">
      <c r="A597" s="159">
        <v>12</v>
      </c>
      <c r="B597" s="134" t="s">
        <v>398</v>
      </c>
      <c r="C597" s="133"/>
      <c r="D597" s="133"/>
      <c r="E597" s="404"/>
      <c r="F597" s="389"/>
      <c r="G597" s="436"/>
      <c r="H597" s="415"/>
      <c r="I597" s="74"/>
      <c r="J597" s="74"/>
    </row>
    <row r="598" spans="1:10">
      <c r="A598" s="159"/>
      <c r="B598" s="134" t="s">
        <v>399</v>
      </c>
      <c r="C598" s="133">
        <v>72</v>
      </c>
      <c r="D598" s="133" t="s">
        <v>116</v>
      </c>
      <c r="E598" s="404"/>
      <c r="F598" s="373">
        <f t="shared" ref="F598" si="114">E598*C598</f>
        <v>0</v>
      </c>
      <c r="G598" s="438">
        <f t="shared" ref="G598" si="115">E598/765</f>
        <v>0</v>
      </c>
      <c r="H598" s="421">
        <f t="shared" ref="H598" si="116">G598*C598</f>
        <v>0</v>
      </c>
      <c r="I598" s="74"/>
      <c r="J598" s="75"/>
    </row>
    <row r="599" spans="1:10">
      <c r="A599" s="159"/>
      <c r="B599" s="134"/>
      <c r="C599" s="135"/>
      <c r="D599" s="133"/>
      <c r="E599" s="404"/>
      <c r="F599" s="389"/>
      <c r="G599" s="438"/>
      <c r="H599" s="421"/>
      <c r="I599" s="74"/>
      <c r="J599" s="74"/>
    </row>
    <row r="600" spans="1:10">
      <c r="A600" s="159">
        <v>13</v>
      </c>
      <c r="B600" s="134" t="s">
        <v>395</v>
      </c>
      <c r="C600" s="133">
        <v>13</v>
      </c>
      <c r="D600" s="133" t="s">
        <v>116</v>
      </c>
      <c r="E600" s="404"/>
      <c r="F600" s="373">
        <f t="shared" ref="F600" si="117">E600*C600</f>
        <v>0</v>
      </c>
      <c r="G600" s="438">
        <f t="shared" ref="G600" si="118">E600/765</f>
        <v>0</v>
      </c>
      <c r="H600" s="421">
        <f t="shared" ref="H600" si="119">G600*C600</f>
        <v>0</v>
      </c>
      <c r="I600" s="74"/>
      <c r="J600" s="75"/>
    </row>
    <row r="601" spans="1:10">
      <c r="A601" s="159"/>
      <c r="B601" s="134"/>
      <c r="C601" s="133"/>
      <c r="D601" s="133"/>
      <c r="E601" s="404"/>
      <c r="F601" s="373"/>
      <c r="G601" s="436"/>
      <c r="H601" s="415"/>
      <c r="I601" s="75"/>
      <c r="J601" s="75"/>
    </row>
    <row r="602" spans="1:10">
      <c r="A602" s="159">
        <v>14</v>
      </c>
      <c r="B602" s="134" t="s">
        <v>400</v>
      </c>
      <c r="C602" s="133"/>
      <c r="D602" s="133"/>
      <c r="E602" s="404"/>
      <c r="F602" s="373"/>
      <c r="G602" s="436"/>
      <c r="H602" s="415"/>
      <c r="I602" s="75"/>
      <c r="J602" s="75"/>
    </row>
    <row r="603" spans="1:10">
      <c r="A603" s="159"/>
      <c r="B603" s="134" t="s">
        <v>401</v>
      </c>
      <c r="C603" s="133">
        <v>17</v>
      </c>
      <c r="D603" s="133" t="s">
        <v>116</v>
      </c>
      <c r="E603" s="404"/>
      <c r="F603" s="373">
        <f t="shared" ref="F603" si="120">E603*C603</f>
        <v>0</v>
      </c>
      <c r="G603" s="438">
        <f t="shared" ref="G603" si="121">E603/765</f>
        <v>0</v>
      </c>
      <c r="H603" s="421">
        <f t="shared" ref="H603" si="122">G603*C603</f>
        <v>0</v>
      </c>
      <c r="I603" s="75"/>
      <c r="J603" s="75"/>
    </row>
    <row r="604" spans="1:10">
      <c r="A604" s="159"/>
      <c r="B604" s="134"/>
      <c r="C604" s="133"/>
      <c r="D604" s="133"/>
      <c r="E604" s="404"/>
      <c r="F604" s="373"/>
      <c r="G604" s="436"/>
      <c r="H604" s="415"/>
      <c r="I604" s="75"/>
      <c r="J604" s="75"/>
    </row>
    <row r="605" spans="1:10">
      <c r="A605" s="159">
        <v>15</v>
      </c>
      <c r="B605" s="134" t="s">
        <v>402</v>
      </c>
      <c r="C605" s="133"/>
      <c r="D605" s="133"/>
      <c r="E605" s="404"/>
      <c r="F605" s="373"/>
      <c r="G605" s="436"/>
      <c r="H605" s="415"/>
      <c r="I605" s="75"/>
      <c r="J605" s="75"/>
    </row>
    <row r="606" spans="1:10">
      <c r="A606" s="159"/>
      <c r="B606" s="134" t="s">
        <v>403</v>
      </c>
      <c r="C606" s="133">
        <v>5</v>
      </c>
      <c r="D606" s="133" t="s">
        <v>116</v>
      </c>
      <c r="E606" s="404"/>
      <c r="F606" s="373">
        <f t="shared" ref="F606" si="123">E606*C606</f>
        <v>0</v>
      </c>
      <c r="G606" s="438">
        <f t="shared" ref="G606" si="124">E606/765</f>
        <v>0</v>
      </c>
      <c r="H606" s="421">
        <f t="shared" ref="H606" si="125">G606*C606</f>
        <v>0</v>
      </c>
      <c r="I606" s="75"/>
      <c r="J606" s="75"/>
    </row>
    <row r="607" spans="1:10" ht="13.5" thickBot="1">
      <c r="A607" s="159"/>
      <c r="B607" s="134"/>
      <c r="C607" s="133"/>
      <c r="D607" s="133"/>
      <c r="E607" s="404"/>
      <c r="F607" s="373"/>
      <c r="G607" s="436"/>
      <c r="H607" s="415"/>
      <c r="I607" s="75"/>
      <c r="J607" s="75"/>
    </row>
    <row r="608" spans="1:10" s="51" customFormat="1" ht="19.350000000000001" customHeight="1" thickTop="1" thickBot="1">
      <c r="A608" s="47" t="s">
        <v>404</v>
      </c>
      <c r="B608" s="48" t="s">
        <v>4</v>
      </c>
      <c r="C608" s="49"/>
      <c r="D608" s="50"/>
      <c r="E608" s="395"/>
      <c r="F608" s="387">
        <f>SUM(F549:F607)</f>
        <v>0</v>
      </c>
      <c r="G608" s="438"/>
      <c r="H608" s="417">
        <f>SUM(H549:H607)</f>
        <v>0</v>
      </c>
      <c r="I608" s="72"/>
    </row>
    <row r="609" spans="1:9" ht="13.5" thickTop="1">
      <c r="A609" s="207" t="s">
        <v>29</v>
      </c>
      <c r="B609" s="197" t="s">
        <v>532</v>
      </c>
      <c r="C609" s="168"/>
      <c r="D609" s="169"/>
      <c r="E609" s="396"/>
      <c r="F609" s="430"/>
      <c r="G609" s="445"/>
      <c r="H609" s="422"/>
    </row>
    <row r="610" spans="1:9">
      <c r="A610" s="208"/>
      <c r="B610" s="136" t="s">
        <v>1</v>
      </c>
      <c r="C610" s="170" t="s">
        <v>2</v>
      </c>
      <c r="D610" s="170" t="s">
        <v>3</v>
      </c>
      <c r="E610" s="397" t="s">
        <v>10</v>
      </c>
      <c r="F610" s="371" t="s">
        <v>31</v>
      </c>
      <c r="G610" s="440" t="s">
        <v>10</v>
      </c>
      <c r="H610" s="413" t="s">
        <v>31</v>
      </c>
    </row>
    <row r="611" spans="1:9" ht="13.5" thickBot="1">
      <c r="A611" s="209"/>
      <c r="B611" s="171"/>
      <c r="C611" s="172"/>
      <c r="D611" s="173"/>
      <c r="E611" s="398" t="s">
        <v>35</v>
      </c>
      <c r="F611" s="386" t="s">
        <v>36</v>
      </c>
      <c r="G611" s="441" t="s">
        <v>32</v>
      </c>
      <c r="H611" s="414" t="s">
        <v>528</v>
      </c>
    </row>
    <row r="612" spans="1:9">
      <c r="A612" s="210"/>
      <c r="B612" s="134" t="s">
        <v>178</v>
      </c>
      <c r="C612" s="135"/>
      <c r="D612" s="135"/>
      <c r="E612" s="393"/>
      <c r="F612" s="373"/>
      <c r="G612" s="436"/>
      <c r="H612" s="415"/>
    </row>
    <row r="613" spans="1:9">
      <c r="A613" s="210"/>
      <c r="B613" s="134"/>
      <c r="C613" s="135"/>
      <c r="D613" s="135"/>
      <c r="E613" s="393"/>
      <c r="F613" s="373"/>
      <c r="G613" s="436"/>
      <c r="H613" s="415"/>
    </row>
    <row r="614" spans="1:9">
      <c r="A614" s="159"/>
      <c r="B614" s="175" t="s">
        <v>405</v>
      </c>
      <c r="C614" s="133"/>
      <c r="D614" s="133"/>
      <c r="E614" s="393"/>
      <c r="F614" s="373"/>
      <c r="G614" s="436"/>
      <c r="H614" s="415"/>
    </row>
    <row r="615" spans="1:9">
      <c r="A615" s="210"/>
      <c r="B615" s="134" t="s">
        <v>406</v>
      </c>
      <c r="C615" s="133"/>
      <c r="D615" s="133"/>
      <c r="E615" s="393"/>
      <c r="F615" s="373"/>
      <c r="G615" s="436"/>
      <c r="H615" s="415"/>
    </row>
    <row r="616" spans="1:9">
      <c r="A616" s="210"/>
      <c r="B616" s="134"/>
      <c r="C616" s="135"/>
      <c r="D616" s="135"/>
      <c r="E616" s="393"/>
      <c r="F616" s="373"/>
      <c r="G616" s="436"/>
      <c r="H616" s="415"/>
    </row>
    <row r="617" spans="1:9">
      <c r="A617" s="159">
        <v>16</v>
      </c>
      <c r="B617" s="134" t="s">
        <v>407</v>
      </c>
      <c r="C617" s="133"/>
      <c r="D617" s="170"/>
      <c r="E617" s="393"/>
      <c r="F617" s="373"/>
      <c r="G617" s="436"/>
      <c r="H617" s="415"/>
    </row>
    <row r="618" spans="1:9">
      <c r="A618" s="159"/>
      <c r="B618" s="134" t="s">
        <v>408</v>
      </c>
      <c r="C618" s="135"/>
      <c r="D618" s="135"/>
      <c r="E618" s="393"/>
      <c r="F618" s="373"/>
      <c r="G618" s="436"/>
      <c r="H618" s="415"/>
    </row>
    <row r="619" spans="1:9">
      <c r="A619" s="159"/>
      <c r="B619" s="134" t="s">
        <v>409</v>
      </c>
      <c r="C619" s="133">
        <v>78</v>
      </c>
      <c r="D619" s="133" t="s">
        <v>11</v>
      </c>
      <c r="E619" s="404"/>
      <c r="F619" s="373">
        <f t="shared" ref="F619" si="126">E619*C619</f>
        <v>0</v>
      </c>
      <c r="G619" s="438">
        <f t="shared" ref="G619" si="127">E619/765</f>
        <v>0</v>
      </c>
      <c r="H619" s="421">
        <f t="shared" ref="H619" si="128">G619*C619</f>
        <v>0</v>
      </c>
      <c r="I619" s="75"/>
    </row>
    <row r="620" spans="1:9">
      <c r="A620" s="210"/>
      <c r="B620" s="134"/>
      <c r="C620" s="133"/>
      <c r="D620" s="170"/>
      <c r="E620" s="404"/>
      <c r="F620" s="373"/>
      <c r="G620" s="436"/>
      <c r="H620" s="415"/>
      <c r="I620" s="75"/>
    </row>
    <row r="621" spans="1:9">
      <c r="A621" s="159">
        <v>17</v>
      </c>
      <c r="B621" s="134" t="s">
        <v>410</v>
      </c>
      <c r="C621" s="133"/>
      <c r="D621" s="170"/>
      <c r="E621" s="404"/>
      <c r="F621" s="373"/>
      <c r="G621" s="436"/>
      <c r="H621" s="415"/>
      <c r="I621" s="75"/>
    </row>
    <row r="622" spans="1:9">
      <c r="A622" s="159"/>
      <c r="B622" s="134" t="s">
        <v>408</v>
      </c>
      <c r="C622" s="135"/>
      <c r="D622" s="135"/>
      <c r="E622" s="404"/>
      <c r="F622" s="373"/>
      <c r="G622" s="436"/>
      <c r="H622" s="415"/>
      <c r="I622" s="75"/>
    </row>
    <row r="623" spans="1:9">
      <c r="A623" s="159"/>
      <c r="B623" s="134" t="s">
        <v>409</v>
      </c>
      <c r="C623" s="133">
        <v>30</v>
      </c>
      <c r="D623" s="133" t="s">
        <v>116</v>
      </c>
      <c r="E623" s="404"/>
      <c r="F623" s="373">
        <f t="shared" ref="F623" si="129">E623*C623</f>
        <v>0</v>
      </c>
      <c r="G623" s="438">
        <f t="shared" ref="G623" si="130">E623/765</f>
        <v>0</v>
      </c>
      <c r="H623" s="421">
        <f t="shared" ref="H623" si="131">G623*C623</f>
        <v>0</v>
      </c>
      <c r="I623" s="75"/>
    </row>
    <row r="624" spans="1:9">
      <c r="A624" s="159"/>
      <c r="B624" s="134"/>
      <c r="C624" s="133"/>
      <c r="D624" s="133"/>
      <c r="E624" s="404"/>
      <c r="F624" s="373"/>
      <c r="G624" s="436"/>
      <c r="H624" s="415"/>
      <c r="I624" s="75"/>
    </row>
    <row r="625" spans="1:9">
      <c r="A625" s="159">
        <v>18</v>
      </c>
      <c r="B625" s="134" t="s">
        <v>411</v>
      </c>
      <c r="C625" s="133"/>
      <c r="D625" s="170"/>
      <c r="E625" s="404"/>
      <c r="F625" s="373"/>
      <c r="G625" s="436"/>
      <c r="H625" s="415"/>
      <c r="I625" s="75"/>
    </row>
    <row r="626" spans="1:9">
      <c r="A626" s="159"/>
      <c r="B626" s="134" t="s">
        <v>408</v>
      </c>
      <c r="C626" s="135"/>
      <c r="D626" s="135"/>
      <c r="E626" s="404"/>
      <c r="F626" s="373"/>
      <c r="G626" s="436"/>
      <c r="H626" s="415"/>
      <c r="I626" s="75"/>
    </row>
    <row r="627" spans="1:9">
      <c r="A627" s="159"/>
      <c r="B627" s="134" t="s">
        <v>409</v>
      </c>
      <c r="C627" s="133">
        <v>12</v>
      </c>
      <c r="D627" s="133" t="s">
        <v>116</v>
      </c>
      <c r="E627" s="404"/>
      <c r="F627" s="373">
        <f t="shared" ref="F627" si="132">E627*C627</f>
        <v>0</v>
      </c>
      <c r="G627" s="438">
        <f t="shared" ref="G627" si="133">E627/765</f>
        <v>0</v>
      </c>
      <c r="H627" s="421">
        <f t="shared" ref="H627" si="134">G627*C627</f>
        <v>0</v>
      </c>
      <c r="I627" s="74"/>
    </row>
    <row r="628" spans="1:9">
      <c r="A628" s="159"/>
      <c r="B628" s="134"/>
      <c r="C628" s="133"/>
      <c r="D628" s="133"/>
      <c r="E628" s="404"/>
      <c r="F628" s="389"/>
      <c r="G628" s="436"/>
      <c r="H628" s="421"/>
      <c r="I628" s="74"/>
    </row>
    <row r="629" spans="1:9">
      <c r="A629" s="159">
        <v>19</v>
      </c>
      <c r="B629" s="134" t="s">
        <v>412</v>
      </c>
      <c r="C629" s="133"/>
      <c r="D629" s="133"/>
      <c r="E629" s="404"/>
      <c r="F629" s="389"/>
      <c r="G629" s="436"/>
      <c r="H629" s="421"/>
      <c r="I629" s="74"/>
    </row>
    <row r="630" spans="1:9">
      <c r="A630" s="159"/>
      <c r="B630" s="134" t="s">
        <v>413</v>
      </c>
      <c r="C630" s="133">
        <v>4</v>
      </c>
      <c r="D630" s="133" t="s">
        <v>116</v>
      </c>
      <c r="E630" s="404"/>
      <c r="F630" s="373">
        <f t="shared" ref="F630" si="135">E630*C630</f>
        <v>0</v>
      </c>
      <c r="G630" s="438">
        <f t="shared" ref="G630" si="136">E630/765</f>
        <v>0</v>
      </c>
      <c r="H630" s="421">
        <f t="shared" ref="H630" si="137">G630*C630</f>
        <v>0</v>
      </c>
      <c r="I630" s="74"/>
    </row>
    <row r="631" spans="1:9">
      <c r="A631" s="159"/>
      <c r="B631" s="134"/>
      <c r="C631" s="133"/>
      <c r="D631" s="133"/>
      <c r="E631" s="404"/>
      <c r="F631" s="389"/>
      <c r="G631" s="436"/>
      <c r="H631" s="421"/>
      <c r="I631" s="74"/>
    </row>
    <row r="632" spans="1:9">
      <c r="A632" s="159">
        <v>20</v>
      </c>
      <c r="B632" s="134" t="s">
        <v>414</v>
      </c>
      <c r="C632" s="133"/>
      <c r="D632" s="170"/>
      <c r="E632" s="404"/>
      <c r="F632" s="389"/>
      <c r="G632" s="436"/>
      <c r="H632" s="421"/>
      <c r="I632" s="74"/>
    </row>
    <row r="633" spans="1:9">
      <c r="A633" s="159"/>
      <c r="B633" s="134" t="s">
        <v>415</v>
      </c>
      <c r="C633" s="133"/>
      <c r="D633" s="133"/>
      <c r="E633" s="404"/>
      <c r="F633" s="389"/>
      <c r="G633" s="436"/>
      <c r="H633" s="421"/>
      <c r="I633" s="74"/>
    </row>
    <row r="634" spans="1:9">
      <c r="A634" s="159"/>
      <c r="B634" s="134" t="s">
        <v>409</v>
      </c>
      <c r="C634" s="133">
        <v>5</v>
      </c>
      <c r="D634" s="133" t="s">
        <v>116</v>
      </c>
      <c r="E634" s="404"/>
      <c r="F634" s="373">
        <f t="shared" ref="F634" si="138">E634*C634</f>
        <v>0</v>
      </c>
      <c r="G634" s="438">
        <f t="shared" ref="G634" si="139">E634/765</f>
        <v>0</v>
      </c>
      <c r="H634" s="421">
        <f t="shared" ref="H634" si="140">G634*C634</f>
        <v>0</v>
      </c>
      <c r="I634" s="74"/>
    </row>
    <row r="635" spans="1:9">
      <c r="A635" s="159"/>
      <c r="B635" s="134"/>
      <c r="C635" s="133"/>
      <c r="D635" s="170"/>
      <c r="E635" s="404"/>
      <c r="F635" s="389"/>
      <c r="G635" s="436"/>
      <c r="H635" s="421"/>
      <c r="I635" s="74"/>
    </row>
    <row r="636" spans="1:9">
      <c r="A636" s="159">
        <v>21</v>
      </c>
      <c r="B636" s="134" t="s">
        <v>416</v>
      </c>
      <c r="C636" s="133"/>
      <c r="D636" s="133"/>
      <c r="E636" s="404"/>
      <c r="F636" s="389"/>
      <c r="G636" s="436"/>
      <c r="H636" s="421"/>
      <c r="I636" s="74"/>
    </row>
    <row r="637" spans="1:9">
      <c r="A637" s="159"/>
      <c r="B637" s="134" t="s">
        <v>417</v>
      </c>
      <c r="C637" s="133">
        <v>17</v>
      </c>
      <c r="D637" s="133" t="s">
        <v>116</v>
      </c>
      <c r="E637" s="404"/>
      <c r="F637" s="373">
        <f t="shared" ref="F637" si="141">E637*C637</f>
        <v>0</v>
      </c>
      <c r="G637" s="438">
        <f t="shared" ref="G637" si="142">E637/765</f>
        <v>0</v>
      </c>
      <c r="H637" s="421">
        <f t="shared" ref="H637" si="143">G637*C637</f>
        <v>0</v>
      </c>
      <c r="I637" s="74"/>
    </row>
    <row r="638" spans="1:9">
      <c r="A638" s="159"/>
      <c r="B638" s="134"/>
      <c r="C638" s="135"/>
      <c r="D638" s="135"/>
      <c r="E638" s="404"/>
      <c r="F638" s="389"/>
      <c r="G638" s="436"/>
      <c r="H638" s="421"/>
      <c r="I638" s="74"/>
    </row>
    <row r="639" spans="1:9">
      <c r="A639" s="159"/>
      <c r="B639" s="134"/>
      <c r="C639" s="133"/>
      <c r="D639" s="133"/>
      <c r="E639" s="404"/>
      <c r="F639" s="389"/>
      <c r="G639" s="436"/>
      <c r="H639" s="421"/>
      <c r="I639" s="74"/>
    </row>
    <row r="640" spans="1:9">
      <c r="A640" s="210"/>
      <c r="B640" s="134"/>
      <c r="C640" s="133"/>
      <c r="D640" s="133"/>
      <c r="E640" s="404"/>
      <c r="F640" s="389"/>
      <c r="G640" s="436"/>
      <c r="H640" s="421"/>
      <c r="I640" s="74"/>
    </row>
    <row r="641" spans="1:9">
      <c r="A641" s="159"/>
      <c r="B641" s="196" t="s">
        <v>418</v>
      </c>
      <c r="C641" s="133"/>
      <c r="D641" s="133"/>
      <c r="E641" s="404"/>
      <c r="F641" s="373">
        <f>SUM(F615:F638)</f>
        <v>0</v>
      </c>
      <c r="G641" s="436"/>
      <c r="H641" s="415">
        <f>SUM(H615:H638)</f>
        <v>0</v>
      </c>
      <c r="I641" s="75"/>
    </row>
    <row r="642" spans="1:9">
      <c r="A642" s="159"/>
      <c r="B642" s="142"/>
      <c r="C642" s="133"/>
      <c r="D642" s="133"/>
      <c r="E642" s="404"/>
      <c r="F642" s="389"/>
      <c r="G642" s="436"/>
      <c r="H642" s="421"/>
      <c r="I642" s="74"/>
    </row>
    <row r="643" spans="1:9">
      <c r="A643" s="210"/>
      <c r="B643" s="142"/>
      <c r="C643" s="133"/>
      <c r="D643" s="133"/>
      <c r="E643" s="404"/>
      <c r="F643" s="389"/>
      <c r="G643" s="442"/>
      <c r="H643" s="421"/>
    </row>
    <row r="644" spans="1:9">
      <c r="A644" s="210"/>
      <c r="B644" s="142"/>
      <c r="C644" s="135"/>
      <c r="D644" s="135"/>
      <c r="E644" s="404"/>
      <c r="F644" s="389"/>
      <c r="G644" s="436"/>
      <c r="H644" s="421"/>
    </row>
    <row r="645" spans="1:9">
      <c r="A645" s="210"/>
      <c r="B645" s="142"/>
      <c r="C645" s="133"/>
      <c r="D645" s="133"/>
      <c r="E645" s="404"/>
      <c r="F645" s="389"/>
      <c r="G645" s="442"/>
      <c r="H645" s="421"/>
    </row>
    <row r="646" spans="1:9">
      <c r="A646" s="210"/>
      <c r="B646" s="134"/>
      <c r="C646" s="133"/>
      <c r="D646" s="133"/>
      <c r="E646" s="404"/>
      <c r="F646" s="389"/>
      <c r="G646" s="442"/>
      <c r="H646" s="421"/>
    </row>
    <row r="647" spans="1:9">
      <c r="A647" s="210"/>
      <c r="B647" s="134"/>
      <c r="C647" s="135"/>
      <c r="D647" s="135"/>
      <c r="E647" s="404"/>
      <c r="F647" s="389"/>
      <c r="G647" s="436"/>
      <c r="H647" s="421"/>
    </row>
    <row r="648" spans="1:9">
      <c r="A648" s="210"/>
      <c r="B648" s="195" t="s">
        <v>361</v>
      </c>
      <c r="C648" s="135"/>
      <c r="D648" s="135"/>
      <c r="E648" s="404"/>
      <c r="F648" s="373"/>
      <c r="G648" s="436"/>
      <c r="H648" s="415"/>
    </row>
    <row r="649" spans="1:9">
      <c r="A649" s="210"/>
      <c r="B649" s="134"/>
      <c r="C649" s="135"/>
      <c r="D649" s="135"/>
      <c r="E649" s="404"/>
      <c r="F649" s="389"/>
      <c r="G649" s="442"/>
      <c r="H649" s="421"/>
    </row>
    <row r="650" spans="1:9">
      <c r="A650" s="210"/>
      <c r="B650" s="195" t="s">
        <v>419</v>
      </c>
      <c r="C650" s="135"/>
      <c r="D650" s="135"/>
      <c r="E650" s="404"/>
      <c r="F650" s="389">
        <f>F608</f>
        <v>0</v>
      </c>
      <c r="G650" s="442"/>
      <c r="H650" s="421">
        <f>H608</f>
        <v>0</v>
      </c>
    </row>
    <row r="651" spans="1:9">
      <c r="A651" s="210"/>
      <c r="B651" s="134"/>
      <c r="C651" s="135"/>
      <c r="D651" s="135"/>
      <c r="E651" s="404"/>
      <c r="F651" s="389"/>
      <c r="G651" s="442"/>
      <c r="H651" s="421"/>
    </row>
    <row r="652" spans="1:9">
      <c r="A652" s="210"/>
      <c r="B652" s="195" t="s">
        <v>418</v>
      </c>
      <c r="C652" s="135"/>
      <c r="D652" s="135"/>
      <c r="E652" s="404"/>
      <c r="F652" s="389">
        <f>F641</f>
        <v>0</v>
      </c>
      <c r="G652" s="442"/>
      <c r="H652" s="421">
        <f>H641</f>
        <v>0</v>
      </c>
    </row>
    <row r="653" spans="1:9">
      <c r="A653" s="210"/>
      <c r="B653" s="134"/>
      <c r="C653" s="135"/>
      <c r="D653" s="135"/>
      <c r="E653" s="404"/>
      <c r="F653" s="389"/>
      <c r="G653" s="442"/>
      <c r="H653" s="421"/>
    </row>
    <row r="654" spans="1:9">
      <c r="A654" s="210"/>
      <c r="B654" s="134"/>
      <c r="C654" s="135"/>
      <c r="D654" s="135"/>
      <c r="E654" s="404"/>
      <c r="F654" s="389"/>
      <c r="G654" s="442"/>
      <c r="H654" s="421"/>
    </row>
    <row r="655" spans="1:9">
      <c r="A655" s="210"/>
      <c r="B655" s="134"/>
      <c r="C655" s="135"/>
      <c r="D655" s="135"/>
      <c r="E655" s="404"/>
      <c r="F655" s="389"/>
      <c r="G655" s="436"/>
      <c r="H655" s="421"/>
    </row>
    <row r="656" spans="1:9">
      <c r="A656" s="210"/>
      <c r="B656" s="134"/>
      <c r="C656" s="135"/>
      <c r="D656" s="135"/>
      <c r="E656" s="404"/>
      <c r="F656" s="373"/>
      <c r="G656" s="436"/>
      <c r="H656" s="415"/>
    </row>
    <row r="657" spans="1:8">
      <c r="A657" s="210"/>
      <c r="B657" s="134"/>
      <c r="C657" s="135"/>
      <c r="D657" s="135"/>
      <c r="E657" s="404"/>
      <c r="F657" s="373"/>
      <c r="G657" s="436"/>
      <c r="H657" s="415"/>
    </row>
    <row r="658" spans="1:8">
      <c r="A658" s="210"/>
      <c r="B658" s="134"/>
      <c r="C658" s="135"/>
      <c r="D658" s="135"/>
      <c r="E658" s="404"/>
      <c r="F658" s="373"/>
      <c r="G658" s="436"/>
      <c r="H658" s="415"/>
    </row>
    <row r="659" spans="1:8">
      <c r="A659" s="210"/>
      <c r="B659" s="134"/>
      <c r="C659" s="135"/>
      <c r="D659" s="135"/>
      <c r="E659" s="404"/>
      <c r="F659" s="373"/>
      <c r="G659" s="436"/>
      <c r="H659" s="415"/>
    </row>
    <row r="660" spans="1:8">
      <c r="A660" s="210"/>
      <c r="B660" s="134"/>
      <c r="C660" s="135"/>
      <c r="D660" s="135"/>
      <c r="E660" s="404"/>
      <c r="F660" s="373"/>
      <c r="G660" s="436"/>
      <c r="H660" s="415"/>
    </row>
    <row r="661" spans="1:8">
      <c r="A661" s="210"/>
      <c r="B661" s="134"/>
      <c r="C661" s="135"/>
      <c r="D661" s="135"/>
      <c r="E661" s="404"/>
      <c r="F661" s="373"/>
      <c r="G661" s="436"/>
      <c r="H661" s="415"/>
    </row>
    <row r="662" spans="1:8">
      <c r="A662" s="210"/>
      <c r="B662" s="134"/>
      <c r="C662" s="135"/>
      <c r="D662" s="135"/>
      <c r="E662" s="404"/>
      <c r="F662" s="373"/>
      <c r="G662" s="436"/>
      <c r="H662" s="415"/>
    </row>
    <row r="663" spans="1:8">
      <c r="A663" s="210"/>
      <c r="B663" s="134"/>
      <c r="C663" s="135"/>
      <c r="D663" s="135"/>
      <c r="E663" s="404"/>
      <c r="F663" s="373"/>
      <c r="G663" s="436"/>
      <c r="H663" s="415"/>
    </row>
    <row r="664" spans="1:8">
      <c r="A664" s="210"/>
      <c r="B664" s="134"/>
      <c r="C664" s="135"/>
      <c r="D664" s="135"/>
      <c r="E664" s="404"/>
      <c r="F664" s="373"/>
      <c r="G664" s="436"/>
      <c r="H664" s="415"/>
    </row>
    <row r="665" spans="1:8">
      <c r="A665" s="210"/>
      <c r="B665" s="134"/>
      <c r="C665" s="135"/>
      <c r="D665" s="135"/>
      <c r="E665" s="404"/>
      <c r="F665" s="373"/>
      <c r="G665" s="436"/>
      <c r="H665" s="415"/>
    </row>
    <row r="666" spans="1:8">
      <c r="A666" s="210"/>
      <c r="B666" s="134"/>
      <c r="C666" s="135"/>
      <c r="D666" s="135"/>
      <c r="E666" s="404"/>
      <c r="F666" s="375"/>
      <c r="G666" s="436"/>
      <c r="H666" s="419"/>
    </row>
    <row r="667" spans="1:8">
      <c r="A667" s="210"/>
      <c r="B667" s="134"/>
      <c r="C667" s="135"/>
      <c r="D667" s="135"/>
      <c r="E667" s="404"/>
      <c r="F667" s="375"/>
      <c r="G667" s="436"/>
      <c r="H667" s="419"/>
    </row>
    <row r="668" spans="1:8">
      <c r="A668" s="210"/>
      <c r="B668" s="134"/>
      <c r="C668" s="135"/>
      <c r="D668" s="135"/>
      <c r="E668" s="404"/>
      <c r="F668" s="375"/>
      <c r="G668" s="436"/>
      <c r="H668" s="419"/>
    </row>
    <row r="669" spans="1:8">
      <c r="A669" s="210"/>
      <c r="B669" s="134"/>
      <c r="C669" s="135"/>
      <c r="D669" s="135"/>
      <c r="E669" s="404"/>
      <c r="F669" s="375"/>
      <c r="G669" s="436"/>
      <c r="H669" s="419"/>
    </row>
    <row r="670" spans="1:8">
      <c r="A670" s="210"/>
      <c r="B670" s="134"/>
      <c r="C670" s="135"/>
      <c r="D670" s="135"/>
      <c r="E670" s="404"/>
      <c r="F670" s="375"/>
      <c r="G670" s="436"/>
      <c r="H670" s="419"/>
    </row>
    <row r="671" spans="1:8">
      <c r="A671" s="210"/>
      <c r="B671" s="134"/>
      <c r="C671" s="135"/>
      <c r="D671" s="135"/>
      <c r="E671" s="404"/>
      <c r="F671" s="375"/>
      <c r="G671" s="436"/>
      <c r="H671" s="419"/>
    </row>
    <row r="672" spans="1:8">
      <c r="A672" s="159"/>
      <c r="B672" s="134"/>
      <c r="C672" s="135"/>
      <c r="D672" s="133"/>
      <c r="E672" s="393"/>
      <c r="F672" s="373"/>
      <c r="G672" s="436"/>
      <c r="H672" s="415"/>
    </row>
    <row r="673" spans="1:9">
      <c r="A673" s="159"/>
      <c r="B673" s="134"/>
      <c r="C673" s="135"/>
      <c r="D673" s="133"/>
      <c r="E673" s="393"/>
      <c r="F673" s="373"/>
      <c r="G673" s="436"/>
      <c r="H673" s="415"/>
    </row>
    <row r="674" spans="1:9" ht="13.5" thickBot="1">
      <c r="A674" s="159"/>
      <c r="B674" s="134"/>
      <c r="C674" s="135"/>
      <c r="D674" s="133"/>
      <c r="E674" s="393"/>
      <c r="F674" s="373"/>
      <c r="G674" s="436"/>
      <c r="H674" s="415"/>
    </row>
    <row r="675" spans="1:9" s="51" customFormat="1" ht="19.350000000000001" customHeight="1" thickTop="1" thickBot="1">
      <c r="A675" s="47" t="s">
        <v>420</v>
      </c>
      <c r="B675" s="48" t="s">
        <v>34</v>
      </c>
      <c r="C675" s="49"/>
      <c r="D675" s="50"/>
      <c r="E675" s="395"/>
      <c r="F675" s="387">
        <f>SUM(F650:F674)</f>
        <v>0</v>
      </c>
      <c r="G675" s="438"/>
      <c r="H675" s="417">
        <f>SUM(H650:H674)</f>
        <v>0</v>
      </c>
      <c r="I675" s="72"/>
    </row>
    <row r="676" spans="1:9" ht="13.5" thickTop="1">
      <c r="A676" s="207" t="s">
        <v>29</v>
      </c>
      <c r="B676" s="197" t="s">
        <v>533</v>
      </c>
      <c r="C676" s="168"/>
      <c r="D676" s="169"/>
      <c r="E676" s="396"/>
      <c r="F676" s="430"/>
      <c r="G676" s="445"/>
      <c r="H676" s="422"/>
    </row>
    <row r="677" spans="1:9">
      <c r="A677" s="208"/>
      <c r="B677" s="136" t="s">
        <v>1</v>
      </c>
      <c r="C677" s="170" t="s">
        <v>2</v>
      </c>
      <c r="D677" s="170" t="s">
        <v>3</v>
      </c>
      <c r="E677" s="397" t="s">
        <v>10</v>
      </c>
      <c r="F677" s="371" t="s">
        <v>31</v>
      </c>
      <c r="G677" s="440" t="s">
        <v>10</v>
      </c>
      <c r="H677" s="413" t="s">
        <v>31</v>
      </c>
    </row>
    <row r="678" spans="1:9" ht="13.5" thickBot="1">
      <c r="A678" s="209"/>
      <c r="B678" s="171"/>
      <c r="C678" s="172"/>
      <c r="D678" s="173"/>
      <c r="E678" s="398" t="s">
        <v>35</v>
      </c>
      <c r="F678" s="386" t="s">
        <v>36</v>
      </c>
      <c r="G678" s="441" t="s">
        <v>32</v>
      </c>
      <c r="H678" s="414" t="s">
        <v>528</v>
      </c>
    </row>
    <row r="679" spans="1:9">
      <c r="A679" s="159" t="s">
        <v>10</v>
      </c>
      <c r="B679" s="134" t="s">
        <v>421</v>
      </c>
      <c r="C679" s="135"/>
      <c r="D679" s="133"/>
      <c r="E679" s="393"/>
      <c r="F679" s="373"/>
      <c r="G679" s="436"/>
      <c r="H679" s="415"/>
    </row>
    <row r="680" spans="1:9">
      <c r="A680" s="210"/>
      <c r="B680" s="134"/>
      <c r="C680" s="135"/>
      <c r="D680" s="135"/>
      <c r="E680" s="393"/>
      <c r="F680" s="373"/>
      <c r="G680" s="436"/>
      <c r="H680" s="415"/>
    </row>
    <row r="681" spans="1:9">
      <c r="A681" s="159" t="s">
        <v>10</v>
      </c>
      <c r="B681" s="189" t="s">
        <v>422</v>
      </c>
      <c r="C681" s="135"/>
      <c r="D681" s="133"/>
      <c r="E681" s="393"/>
      <c r="F681" s="373"/>
      <c r="G681" s="436"/>
      <c r="H681" s="415"/>
    </row>
    <row r="682" spans="1:9">
      <c r="A682" s="159" t="s">
        <v>10</v>
      </c>
      <c r="B682" s="176" t="s">
        <v>423</v>
      </c>
      <c r="C682" s="135"/>
      <c r="D682" s="133"/>
      <c r="E682" s="402"/>
      <c r="F682" s="389"/>
      <c r="G682" s="438"/>
      <c r="H682" s="421"/>
    </row>
    <row r="683" spans="1:9">
      <c r="A683" s="159"/>
      <c r="B683" s="134"/>
      <c r="C683" s="135"/>
      <c r="D683" s="133"/>
      <c r="E683" s="393"/>
      <c r="F683" s="373"/>
      <c r="G683" s="436"/>
      <c r="H683" s="415"/>
    </row>
    <row r="684" spans="1:9">
      <c r="A684" s="159">
        <v>1</v>
      </c>
      <c r="B684" s="177" t="s">
        <v>424</v>
      </c>
      <c r="C684" s="135"/>
      <c r="D684" s="133"/>
      <c r="E684" s="402"/>
      <c r="F684" s="389"/>
      <c r="G684" s="438"/>
      <c r="H684" s="421"/>
    </row>
    <row r="685" spans="1:9">
      <c r="A685" s="159"/>
      <c r="B685" s="177" t="s">
        <v>425</v>
      </c>
      <c r="C685" s="135"/>
      <c r="D685" s="133"/>
      <c r="E685" s="402"/>
      <c r="F685" s="389"/>
      <c r="G685" s="438"/>
      <c r="H685" s="421"/>
    </row>
    <row r="686" spans="1:9">
      <c r="A686" s="159" t="s">
        <v>10</v>
      </c>
      <c r="B686" s="177" t="s">
        <v>426</v>
      </c>
      <c r="C686" s="133">
        <v>552</v>
      </c>
      <c r="D686" s="133" t="s">
        <v>11</v>
      </c>
      <c r="E686" s="404"/>
      <c r="F686" s="373">
        <f t="shared" ref="F686" si="144">E686*C686</f>
        <v>0</v>
      </c>
      <c r="G686" s="438">
        <f t="shared" ref="G686" si="145">E686/765</f>
        <v>0</v>
      </c>
      <c r="H686" s="421">
        <f t="shared" ref="H686" si="146">G686*C686</f>
        <v>0</v>
      </c>
      <c r="I686" s="75"/>
    </row>
    <row r="687" spans="1:9">
      <c r="A687" s="159"/>
      <c r="B687" s="134"/>
      <c r="C687" s="133"/>
      <c r="D687" s="133"/>
      <c r="E687" s="404"/>
      <c r="F687" s="389"/>
      <c r="G687" s="438"/>
      <c r="H687" s="421"/>
      <c r="I687" s="74"/>
    </row>
    <row r="688" spans="1:9">
      <c r="A688" s="159">
        <v>2</v>
      </c>
      <c r="B688" s="177" t="s">
        <v>427</v>
      </c>
      <c r="C688" s="133"/>
      <c r="D688" s="133"/>
      <c r="E688" s="404"/>
      <c r="F688" s="389"/>
      <c r="G688" s="438"/>
      <c r="H688" s="421"/>
      <c r="I688" s="74"/>
    </row>
    <row r="689" spans="1:9">
      <c r="A689" s="159"/>
      <c r="B689" s="177" t="s">
        <v>428</v>
      </c>
      <c r="C689" s="133"/>
      <c r="D689" s="133"/>
      <c r="E689" s="404"/>
      <c r="F689" s="389"/>
      <c r="G689" s="438"/>
      <c r="H689" s="421"/>
      <c r="I689" s="74"/>
    </row>
    <row r="690" spans="1:9">
      <c r="A690" s="159"/>
      <c r="B690" s="177" t="s">
        <v>429</v>
      </c>
      <c r="C690" s="133">
        <v>165</v>
      </c>
      <c r="D690" s="133" t="s">
        <v>116</v>
      </c>
      <c r="E690" s="404"/>
      <c r="F690" s="373">
        <f t="shared" ref="F690" si="147">E690*C690</f>
        <v>0</v>
      </c>
      <c r="G690" s="438">
        <f t="shared" ref="G690" si="148">E690/765</f>
        <v>0</v>
      </c>
      <c r="H690" s="421">
        <f t="shared" ref="H690" si="149">G690*C690</f>
        <v>0</v>
      </c>
      <c r="I690" s="75"/>
    </row>
    <row r="691" spans="1:9">
      <c r="A691" s="159"/>
      <c r="B691" s="177"/>
      <c r="C691" s="133"/>
      <c r="D691" s="133"/>
      <c r="E691" s="404"/>
      <c r="F691" s="389"/>
      <c r="G691" s="438"/>
      <c r="H691" s="421"/>
      <c r="I691" s="74"/>
    </row>
    <row r="692" spans="1:9">
      <c r="A692" s="159">
        <v>3</v>
      </c>
      <c r="B692" s="177" t="s">
        <v>430</v>
      </c>
      <c r="C692" s="135"/>
      <c r="D692" s="133"/>
      <c r="E692" s="404"/>
      <c r="F692" s="389"/>
      <c r="G692" s="438"/>
      <c r="H692" s="421"/>
      <c r="I692" s="74"/>
    </row>
    <row r="693" spans="1:9">
      <c r="A693" s="159"/>
      <c r="B693" s="134" t="s">
        <v>431</v>
      </c>
      <c r="C693" s="135"/>
      <c r="D693" s="133"/>
      <c r="E693" s="404"/>
      <c r="F693" s="389"/>
      <c r="G693" s="438"/>
      <c r="H693" s="421"/>
      <c r="I693" s="74"/>
    </row>
    <row r="694" spans="1:9">
      <c r="A694" s="159"/>
      <c r="B694" s="134" t="s">
        <v>432</v>
      </c>
      <c r="C694" s="133">
        <v>1</v>
      </c>
      <c r="D694" s="133" t="s">
        <v>116</v>
      </c>
      <c r="E694" s="404"/>
      <c r="F694" s="373">
        <f t="shared" ref="F694" si="150">E694*C694</f>
        <v>0</v>
      </c>
      <c r="G694" s="438">
        <f t="shared" ref="G694" si="151">E694/765</f>
        <v>0</v>
      </c>
      <c r="H694" s="421">
        <f t="shared" ref="H694" si="152">G694*C694</f>
        <v>0</v>
      </c>
      <c r="I694" s="75"/>
    </row>
    <row r="695" spans="1:9">
      <c r="A695" s="159"/>
      <c r="B695" s="198"/>
      <c r="C695" s="133"/>
      <c r="D695" s="133"/>
      <c r="E695" s="404"/>
      <c r="F695" s="389"/>
      <c r="G695" s="438"/>
      <c r="H695" s="421"/>
      <c r="I695" s="74"/>
    </row>
    <row r="696" spans="1:9">
      <c r="A696" s="159"/>
      <c r="B696" s="189" t="s">
        <v>405</v>
      </c>
      <c r="C696" s="133"/>
      <c r="D696" s="133"/>
      <c r="E696" s="404"/>
      <c r="F696" s="389"/>
      <c r="G696" s="438"/>
      <c r="H696" s="421"/>
      <c r="I696" s="74"/>
    </row>
    <row r="697" spans="1:9">
      <c r="A697" s="159"/>
      <c r="B697" s="134"/>
      <c r="C697" s="133"/>
      <c r="D697" s="133"/>
      <c r="E697" s="404"/>
      <c r="F697" s="389"/>
      <c r="G697" s="438"/>
      <c r="H697" s="421"/>
      <c r="I697" s="74"/>
    </row>
    <row r="698" spans="1:9">
      <c r="A698" s="159">
        <v>4</v>
      </c>
      <c r="B698" s="134" t="s">
        <v>433</v>
      </c>
      <c r="C698" s="133"/>
      <c r="D698" s="135"/>
      <c r="E698" s="404"/>
      <c r="F698" s="389"/>
      <c r="G698" s="438"/>
      <c r="H698" s="421"/>
      <c r="I698" s="74"/>
    </row>
    <row r="699" spans="1:9">
      <c r="A699" s="159"/>
      <c r="B699" s="134" t="s">
        <v>434</v>
      </c>
      <c r="C699" s="133">
        <v>331</v>
      </c>
      <c r="D699" s="133" t="s">
        <v>11</v>
      </c>
      <c r="E699" s="404"/>
      <c r="F699" s="373">
        <f t="shared" ref="F699" si="153">E699*C699</f>
        <v>0</v>
      </c>
      <c r="G699" s="438">
        <f t="shared" ref="G699" si="154">E699/765</f>
        <v>0</v>
      </c>
      <c r="H699" s="421">
        <f t="shared" ref="H699" si="155">G699*C699</f>
        <v>0</v>
      </c>
      <c r="I699" s="74"/>
    </row>
    <row r="700" spans="1:9">
      <c r="A700" s="159"/>
      <c r="B700" s="134"/>
      <c r="C700" s="135"/>
      <c r="D700" s="133"/>
      <c r="E700" s="404"/>
      <c r="F700" s="373"/>
      <c r="G700" s="436"/>
      <c r="H700" s="415"/>
      <c r="I700" s="75"/>
    </row>
    <row r="701" spans="1:9">
      <c r="A701" s="159">
        <v>5</v>
      </c>
      <c r="B701" s="134" t="s">
        <v>435</v>
      </c>
      <c r="C701" s="135"/>
      <c r="D701" s="133"/>
      <c r="E701" s="404"/>
      <c r="F701" s="373"/>
      <c r="G701" s="436"/>
      <c r="H701" s="415"/>
      <c r="I701" s="75"/>
    </row>
    <row r="702" spans="1:9">
      <c r="A702" s="159"/>
      <c r="B702" s="134" t="s">
        <v>436</v>
      </c>
      <c r="C702" s="133">
        <v>4</v>
      </c>
      <c r="D702" s="133" t="s">
        <v>116</v>
      </c>
      <c r="E702" s="404"/>
      <c r="F702" s="373">
        <f t="shared" ref="F702" si="156">E702*C702</f>
        <v>0</v>
      </c>
      <c r="G702" s="438">
        <f t="shared" ref="G702" si="157">E702/765</f>
        <v>0</v>
      </c>
      <c r="H702" s="421">
        <f t="shared" ref="H702" si="158">G702*C702</f>
        <v>0</v>
      </c>
      <c r="I702" s="74"/>
    </row>
    <row r="703" spans="1:9">
      <c r="A703" s="210"/>
      <c r="B703" s="134"/>
      <c r="C703" s="135"/>
      <c r="D703" s="135"/>
      <c r="E703" s="404"/>
      <c r="F703" s="389"/>
      <c r="G703" s="438"/>
      <c r="H703" s="421"/>
      <c r="I703" s="74"/>
    </row>
    <row r="704" spans="1:9">
      <c r="A704" s="159">
        <v>6</v>
      </c>
      <c r="B704" s="134" t="s">
        <v>437</v>
      </c>
      <c r="C704" s="133"/>
      <c r="D704" s="133"/>
      <c r="E704" s="404"/>
      <c r="F704" s="389"/>
      <c r="G704" s="438"/>
      <c r="H704" s="421"/>
      <c r="I704" s="74"/>
    </row>
    <row r="705" spans="1:9">
      <c r="A705" s="159"/>
      <c r="B705" s="134" t="s">
        <v>438</v>
      </c>
      <c r="C705" s="133">
        <v>135</v>
      </c>
      <c r="D705" s="133" t="s">
        <v>116</v>
      </c>
      <c r="E705" s="404"/>
      <c r="F705" s="373">
        <f t="shared" ref="F705" si="159">E705*C705</f>
        <v>0</v>
      </c>
      <c r="G705" s="438">
        <f t="shared" ref="G705" si="160">E705/765</f>
        <v>0</v>
      </c>
      <c r="H705" s="421">
        <f t="shared" ref="H705" si="161">G705*C705</f>
        <v>0</v>
      </c>
      <c r="I705" s="74"/>
    </row>
    <row r="706" spans="1:9">
      <c r="A706" s="210"/>
      <c r="B706" s="134"/>
      <c r="C706" s="135"/>
      <c r="D706" s="135"/>
      <c r="E706" s="404"/>
      <c r="F706" s="389"/>
      <c r="G706" s="438"/>
      <c r="H706" s="421"/>
      <c r="I706" s="74"/>
    </row>
    <row r="707" spans="1:9">
      <c r="A707" s="159">
        <v>7</v>
      </c>
      <c r="B707" s="134" t="s">
        <v>439</v>
      </c>
      <c r="C707" s="135"/>
      <c r="D707" s="135"/>
      <c r="E707" s="404"/>
      <c r="F707" s="389"/>
      <c r="G707" s="438"/>
      <c r="H707" s="421"/>
      <c r="I707" s="74"/>
    </row>
    <row r="708" spans="1:9">
      <c r="A708" s="159"/>
      <c r="B708" s="134" t="s">
        <v>440</v>
      </c>
      <c r="C708" s="133"/>
      <c r="D708" s="133"/>
      <c r="E708" s="404"/>
      <c r="F708" s="389"/>
      <c r="G708" s="438"/>
      <c r="H708" s="421"/>
      <c r="I708" s="74"/>
    </row>
    <row r="709" spans="1:9">
      <c r="A709" s="210"/>
      <c r="B709" s="134" t="s">
        <v>441</v>
      </c>
      <c r="C709" s="135"/>
      <c r="D709" s="135"/>
      <c r="E709" s="404"/>
      <c r="F709" s="389"/>
      <c r="G709" s="438"/>
      <c r="H709" s="421"/>
      <c r="I709" s="74"/>
    </row>
    <row r="710" spans="1:9">
      <c r="A710" s="159"/>
      <c r="B710" s="134" t="s">
        <v>409</v>
      </c>
      <c r="C710" s="133">
        <v>5</v>
      </c>
      <c r="D710" s="133" t="s">
        <v>116</v>
      </c>
      <c r="E710" s="404"/>
      <c r="F710" s="373">
        <f t="shared" ref="F710" si="162">E710*C710</f>
        <v>0</v>
      </c>
      <c r="G710" s="438">
        <f t="shared" ref="G710" si="163">E710/765</f>
        <v>0</v>
      </c>
      <c r="H710" s="421">
        <f t="shared" ref="H710" si="164">G710*C710</f>
        <v>0</v>
      </c>
      <c r="I710" s="75"/>
    </row>
    <row r="711" spans="1:9">
      <c r="A711" s="210"/>
      <c r="B711" s="134"/>
      <c r="C711" s="135"/>
      <c r="D711" s="135"/>
      <c r="E711" s="404"/>
      <c r="F711" s="389"/>
      <c r="G711" s="438"/>
      <c r="H711" s="421"/>
      <c r="I711" s="74"/>
    </row>
    <row r="712" spans="1:9">
      <c r="A712" s="159">
        <v>8</v>
      </c>
      <c r="B712" s="134" t="s">
        <v>442</v>
      </c>
      <c r="C712" s="133"/>
      <c r="D712" s="133"/>
      <c r="E712" s="404"/>
      <c r="F712" s="389"/>
      <c r="G712" s="438"/>
      <c r="H712" s="421"/>
      <c r="I712" s="74"/>
    </row>
    <row r="713" spans="1:9">
      <c r="A713" s="159"/>
      <c r="B713" s="134" t="s">
        <v>443</v>
      </c>
      <c r="C713" s="133">
        <v>2</v>
      </c>
      <c r="D713" s="133" t="s">
        <v>116</v>
      </c>
      <c r="E713" s="404"/>
      <c r="F713" s="373">
        <f t="shared" ref="F713" si="165">E713*C713</f>
        <v>0</v>
      </c>
      <c r="G713" s="438">
        <f t="shared" ref="G713" si="166">E713/765</f>
        <v>0</v>
      </c>
      <c r="H713" s="421">
        <f t="shared" ref="H713" si="167">G713*C713</f>
        <v>0</v>
      </c>
      <c r="I713" s="74"/>
    </row>
    <row r="714" spans="1:9">
      <c r="A714" s="210"/>
      <c r="B714" s="134"/>
      <c r="C714" s="135"/>
      <c r="D714" s="135"/>
      <c r="E714" s="404"/>
      <c r="F714" s="389"/>
      <c r="G714" s="438"/>
      <c r="H714" s="421"/>
      <c r="I714" s="74"/>
    </row>
    <row r="715" spans="1:9">
      <c r="A715" s="159">
        <v>9</v>
      </c>
      <c r="B715" s="134" t="s">
        <v>444</v>
      </c>
      <c r="C715" s="133">
        <v>2</v>
      </c>
      <c r="D715" s="133" t="s">
        <v>116</v>
      </c>
      <c r="E715" s="404"/>
      <c r="F715" s="373">
        <f t="shared" ref="F715" si="168">E715*C715</f>
        <v>0</v>
      </c>
      <c r="G715" s="438">
        <f t="shared" ref="G715" si="169">E715/765</f>
        <v>0</v>
      </c>
      <c r="H715" s="421">
        <f t="shared" ref="H715" si="170">G715*C715</f>
        <v>0</v>
      </c>
      <c r="I715" s="74"/>
    </row>
    <row r="716" spans="1:9">
      <c r="A716" s="210"/>
      <c r="B716" s="134"/>
      <c r="C716" s="135"/>
      <c r="D716" s="135"/>
      <c r="E716" s="404"/>
      <c r="F716" s="389"/>
      <c r="G716" s="438"/>
      <c r="H716" s="421"/>
      <c r="I716" s="74"/>
    </row>
    <row r="717" spans="1:9">
      <c r="A717" s="159">
        <v>10</v>
      </c>
      <c r="B717" s="134" t="s">
        <v>445</v>
      </c>
      <c r="C717" s="133"/>
      <c r="D717" s="133"/>
      <c r="E717" s="404"/>
      <c r="F717" s="389"/>
      <c r="G717" s="438"/>
      <c r="H717" s="421"/>
      <c r="I717" s="74"/>
    </row>
    <row r="718" spans="1:9">
      <c r="A718" s="210"/>
      <c r="B718" s="134" t="s">
        <v>446</v>
      </c>
      <c r="C718" s="135"/>
      <c r="D718" s="133"/>
      <c r="E718" s="404"/>
      <c r="F718" s="373"/>
      <c r="G718" s="436"/>
      <c r="H718" s="415"/>
      <c r="I718" s="74"/>
    </row>
    <row r="719" spans="1:9">
      <c r="A719" s="159"/>
      <c r="B719" s="134" t="s">
        <v>447</v>
      </c>
      <c r="C719" s="133">
        <v>163</v>
      </c>
      <c r="D719" s="133" t="s">
        <v>116</v>
      </c>
      <c r="E719" s="404"/>
      <c r="F719" s="373">
        <f t="shared" ref="F719" si="171">E719*C719</f>
        <v>0</v>
      </c>
      <c r="G719" s="438">
        <f t="shared" ref="G719" si="172">E719/765</f>
        <v>0</v>
      </c>
      <c r="H719" s="421">
        <f t="shared" ref="H719" si="173">G719*C719</f>
        <v>0</v>
      </c>
      <c r="I719" s="75"/>
    </row>
    <row r="720" spans="1:9">
      <c r="A720" s="159"/>
      <c r="B720" s="134"/>
      <c r="C720" s="135"/>
      <c r="D720" s="135"/>
      <c r="E720" s="404"/>
      <c r="F720" s="389"/>
      <c r="G720" s="438"/>
      <c r="H720" s="421"/>
      <c r="I720" s="74"/>
    </row>
    <row r="721" spans="1:9">
      <c r="A721" s="159">
        <v>11</v>
      </c>
      <c r="B721" s="134" t="s">
        <v>448</v>
      </c>
      <c r="C721" s="133">
        <v>103</v>
      </c>
      <c r="D721" s="133" t="s">
        <v>116</v>
      </c>
      <c r="E721" s="404"/>
      <c r="F721" s="373">
        <f t="shared" ref="F721" si="174">E721*C721</f>
        <v>0</v>
      </c>
      <c r="G721" s="438">
        <f t="shared" ref="G721" si="175">E721/765</f>
        <v>0</v>
      </c>
      <c r="H721" s="421">
        <f t="shared" ref="H721" si="176">G721*C721</f>
        <v>0</v>
      </c>
      <c r="I721" s="74"/>
    </row>
    <row r="722" spans="1:9">
      <c r="A722" s="159"/>
      <c r="B722" s="134"/>
      <c r="C722" s="133"/>
      <c r="D722" s="133"/>
      <c r="E722" s="404"/>
      <c r="F722" s="373"/>
      <c r="G722" s="436"/>
      <c r="H722" s="415"/>
      <c r="I722" s="75"/>
    </row>
    <row r="723" spans="1:9">
      <c r="A723" s="159">
        <v>12</v>
      </c>
      <c r="B723" s="134" t="s">
        <v>449</v>
      </c>
      <c r="C723" s="135"/>
      <c r="D723" s="133"/>
      <c r="E723" s="404"/>
      <c r="F723" s="389"/>
      <c r="G723" s="438"/>
      <c r="H723" s="421"/>
      <c r="I723" s="74"/>
    </row>
    <row r="724" spans="1:9">
      <c r="A724" s="159"/>
      <c r="B724" s="134" t="s">
        <v>450</v>
      </c>
      <c r="C724" s="133">
        <v>1</v>
      </c>
      <c r="D724" s="133" t="s">
        <v>116</v>
      </c>
      <c r="E724" s="404"/>
      <c r="F724" s="373">
        <f t="shared" ref="F724" si="177">E724*C724</f>
        <v>0</v>
      </c>
      <c r="G724" s="438">
        <f t="shared" ref="G724" si="178">E724/765</f>
        <v>0</v>
      </c>
      <c r="H724" s="421">
        <f t="shared" ref="H724" si="179">G724*C724</f>
        <v>0</v>
      </c>
      <c r="I724" s="74"/>
    </row>
    <row r="725" spans="1:9">
      <c r="A725" s="159"/>
      <c r="B725" s="134"/>
      <c r="C725" s="133"/>
      <c r="D725" s="133"/>
      <c r="E725" s="404"/>
      <c r="F725" s="389"/>
      <c r="G725" s="438"/>
      <c r="H725" s="421"/>
      <c r="I725" s="74"/>
    </row>
    <row r="726" spans="1:9">
      <c r="A726" s="159">
        <v>13</v>
      </c>
      <c r="B726" s="134" t="s">
        <v>451</v>
      </c>
      <c r="C726" s="133">
        <v>1</v>
      </c>
      <c r="D726" s="133" t="s">
        <v>116</v>
      </c>
      <c r="E726" s="404"/>
      <c r="F726" s="373">
        <f t="shared" ref="F726" si="180">E726*C726</f>
        <v>0</v>
      </c>
      <c r="G726" s="438">
        <f t="shared" ref="G726" si="181">E726/765</f>
        <v>0</v>
      </c>
      <c r="H726" s="421">
        <f t="shared" ref="H726" si="182">G726*C726</f>
        <v>0</v>
      </c>
      <c r="I726" s="74"/>
    </row>
    <row r="727" spans="1:9">
      <c r="A727" s="159"/>
      <c r="B727" s="134"/>
      <c r="C727" s="135"/>
      <c r="D727" s="133"/>
      <c r="E727" s="404"/>
      <c r="F727" s="373"/>
      <c r="G727" s="436"/>
      <c r="H727" s="415"/>
      <c r="I727" s="75"/>
    </row>
    <row r="728" spans="1:9">
      <c r="A728" s="159">
        <v>14</v>
      </c>
      <c r="B728" s="134" t="s">
        <v>452</v>
      </c>
      <c r="C728" s="133">
        <v>6</v>
      </c>
      <c r="D728" s="133" t="s">
        <v>116</v>
      </c>
      <c r="E728" s="404"/>
      <c r="F728" s="373">
        <f t="shared" ref="F728" si="183">E728*C728</f>
        <v>0</v>
      </c>
      <c r="G728" s="438">
        <f t="shared" ref="G728" si="184">E728/765</f>
        <v>0</v>
      </c>
      <c r="H728" s="421">
        <f t="shared" ref="H728" si="185">G728*C728</f>
        <v>0</v>
      </c>
      <c r="I728" s="74"/>
    </row>
    <row r="729" spans="1:9">
      <c r="A729" s="210"/>
      <c r="B729" s="134"/>
      <c r="C729" s="133"/>
      <c r="D729" s="133"/>
      <c r="E729" s="404"/>
      <c r="F729" s="373"/>
      <c r="G729" s="436"/>
      <c r="H729" s="415"/>
      <c r="I729" s="75"/>
    </row>
    <row r="730" spans="1:9">
      <c r="A730" s="159">
        <v>15</v>
      </c>
      <c r="B730" s="134" t="s">
        <v>453</v>
      </c>
      <c r="C730" s="135"/>
      <c r="D730" s="135"/>
      <c r="E730" s="404"/>
      <c r="F730" s="389"/>
      <c r="G730" s="438"/>
      <c r="H730" s="421"/>
      <c r="I730" s="74"/>
    </row>
    <row r="731" spans="1:9">
      <c r="A731" s="159"/>
      <c r="B731" s="134" t="s">
        <v>454</v>
      </c>
      <c r="C731" s="135"/>
      <c r="D731" s="135"/>
      <c r="E731" s="404"/>
      <c r="F731" s="389"/>
      <c r="G731" s="438"/>
      <c r="H731" s="421"/>
      <c r="I731" s="74"/>
    </row>
    <row r="732" spans="1:9">
      <c r="A732" s="159"/>
      <c r="B732" s="134" t="s">
        <v>455</v>
      </c>
      <c r="C732" s="135"/>
      <c r="D732" s="135"/>
      <c r="E732" s="404"/>
      <c r="F732" s="389"/>
      <c r="G732" s="438"/>
      <c r="H732" s="421"/>
      <c r="I732" s="74"/>
    </row>
    <row r="733" spans="1:9">
      <c r="A733" s="159"/>
      <c r="B733" s="134" t="s">
        <v>456</v>
      </c>
      <c r="C733" s="135"/>
      <c r="D733" s="135"/>
      <c r="E733" s="404"/>
      <c r="F733" s="389"/>
      <c r="G733" s="438"/>
      <c r="H733" s="421"/>
      <c r="I733" s="74"/>
    </row>
    <row r="734" spans="1:9">
      <c r="A734" s="159"/>
      <c r="B734" s="134" t="s">
        <v>457</v>
      </c>
      <c r="C734" s="135"/>
      <c r="D734" s="135"/>
      <c r="E734" s="404"/>
      <c r="F734" s="373"/>
      <c r="G734" s="436"/>
      <c r="H734" s="415"/>
      <c r="I734" s="75"/>
    </row>
    <row r="735" spans="1:9">
      <c r="A735" s="159"/>
      <c r="B735" s="134" t="s">
        <v>458</v>
      </c>
      <c r="C735" s="133">
        <v>26</v>
      </c>
      <c r="D735" s="133" t="s">
        <v>116</v>
      </c>
      <c r="E735" s="404"/>
      <c r="F735" s="373">
        <f t="shared" ref="F735" si="186">E735*C735</f>
        <v>0</v>
      </c>
      <c r="G735" s="438">
        <f t="shared" ref="G735" si="187">E735/765</f>
        <v>0</v>
      </c>
      <c r="H735" s="421">
        <f t="shared" ref="H735" si="188">G735*C735</f>
        <v>0</v>
      </c>
      <c r="I735" s="75"/>
    </row>
    <row r="736" spans="1:9">
      <c r="A736" s="159"/>
      <c r="B736" s="134"/>
      <c r="C736" s="133"/>
      <c r="D736" s="133"/>
      <c r="E736" s="404"/>
      <c r="F736" s="373"/>
      <c r="G736" s="436"/>
      <c r="H736" s="415"/>
      <c r="I736" s="75"/>
    </row>
    <row r="737" spans="1:9">
      <c r="A737" s="159">
        <v>16</v>
      </c>
      <c r="B737" s="134" t="s">
        <v>459</v>
      </c>
      <c r="C737" s="133">
        <v>25</v>
      </c>
      <c r="D737" s="133" t="s">
        <v>116</v>
      </c>
      <c r="E737" s="404"/>
      <c r="F737" s="373">
        <f t="shared" ref="F737" si="189">E737*C737</f>
        <v>0</v>
      </c>
      <c r="G737" s="438">
        <f t="shared" ref="G737" si="190">E737/765</f>
        <v>0</v>
      </c>
      <c r="H737" s="421">
        <f t="shared" ref="H737" si="191">G737*C737</f>
        <v>0</v>
      </c>
      <c r="I737" s="75"/>
    </row>
    <row r="738" spans="1:9" ht="13.5" thickBot="1">
      <c r="A738" s="159"/>
      <c r="B738" s="134"/>
      <c r="C738" s="133"/>
      <c r="D738" s="133"/>
      <c r="E738" s="404"/>
      <c r="F738" s="373"/>
      <c r="G738" s="436"/>
      <c r="H738" s="415"/>
      <c r="I738" s="75"/>
    </row>
    <row r="739" spans="1:9" s="51" customFormat="1" ht="19.350000000000001" customHeight="1" thickTop="1" thickBot="1">
      <c r="A739" s="47" t="s">
        <v>460</v>
      </c>
      <c r="B739" s="48" t="s">
        <v>34</v>
      </c>
      <c r="C739" s="49"/>
      <c r="D739" s="50"/>
      <c r="E739" s="395"/>
      <c r="F739" s="387">
        <f>SUM(F680:F738)</f>
        <v>0</v>
      </c>
      <c r="G739" s="438"/>
      <c r="H739" s="417">
        <f>SUM(H680:H738)</f>
        <v>0</v>
      </c>
      <c r="I739" s="72"/>
    </row>
    <row r="740" spans="1:9" ht="13.5" thickTop="1">
      <c r="A740" s="207" t="s">
        <v>29</v>
      </c>
      <c r="B740" s="199" t="s">
        <v>534</v>
      </c>
      <c r="C740" s="168"/>
      <c r="D740" s="169"/>
      <c r="E740" s="396"/>
      <c r="F740" s="430"/>
      <c r="G740" s="445"/>
      <c r="H740" s="422"/>
    </row>
    <row r="741" spans="1:9">
      <c r="A741" s="208"/>
      <c r="B741" s="136" t="s">
        <v>1</v>
      </c>
      <c r="C741" s="170" t="s">
        <v>2</v>
      </c>
      <c r="D741" s="170" t="s">
        <v>3</v>
      </c>
      <c r="E741" s="397" t="s">
        <v>10</v>
      </c>
      <c r="F741" s="371" t="s">
        <v>31</v>
      </c>
      <c r="G741" s="440" t="s">
        <v>10</v>
      </c>
      <c r="H741" s="413" t="s">
        <v>31</v>
      </c>
    </row>
    <row r="742" spans="1:9" ht="13.5" thickBot="1">
      <c r="A742" s="209"/>
      <c r="B742" s="171"/>
      <c r="C742" s="172"/>
      <c r="D742" s="173"/>
      <c r="E742" s="398" t="s">
        <v>35</v>
      </c>
      <c r="F742" s="386" t="s">
        <v>36</v>
      </c>
      <c r="G742" s="441" t="s">
        <v>32</v>
      </c>
      <c r="H742" s="414" t="s">
        <v>528</v>
      </c>
      <c r="I742" s="73"/>
    </row>
    <row r="743" spans="1:9">
      <c r="A743" s="159" t="s">
        <v>10</v>
      </c>
      <c r="B743" s="134" t="s">
        <v>421</v>
      </c>
      <c r="C743" s="133"/>
      <c r="D743" s="133"/>
      <c r="E743" s="393"/>
      <c r="F743" s="373"/>
      <c r="G743" s="436"/>
      <c r="H743" s="415"/>
    </row>
    <row r="744" spans="1:9">
      <c r="A744" s="159"/>
      <c r="B744" s="134"/>
      <c r="C744" s="133"/>
      <c r="D744" s="133"/>
      <c r="E744" s="393"/>
      <c r="F744" s="373"/>
      <c r="G744" s="436"/>
      <c r="H744" s="415"/>
    </row>
    <row r="745" spans="1:9">
      <c r="A745" s="159"/>
      <c r="B745" s="175" t="s">
        <v>461</v>
      </c>
      <c r="C745" s="133"/>
      <c r="D745" s="133"/>
      <c r="E745" s="393"/>
      <c r="F745" s="373"/>
      <c r="G745" s="436"/>
      <c r="H745" s="415"/>
    </row>
    <row r="746" spans="1:9">
      <c r="A746" s="159"/>
      <c r="B746" s="175"/>
      <c r="C746" s="133"/>
      <c r="D746" s="133"/>
      <c r="E746" s="393"/>
      <c r="F746" s="373"/>
      <c r="G746" s="436"/>
      <c r="H746" s="415"/>
    </row>
    <row r="747" spans="1:9">
      <c r="A747" s="159" t="s">
        <v>10</v>
      </c>
      <c r="B747" s="175" t="s">
        <v>462</v>
      </c>
      <c r="C747" s="133"/>
      <c r="D747" s="133"/>
      <c r="E747" s="393"/>
      <c r="F747" s="373"/>
      <c r="G747" s="436"/>
      <c r="H747" s="415"/>
    </row>
    <row r="748" spans="1:9">
      <c r="A748" s="159">
        <v>1</v>
      </c>
      <c r="B748" s="134" t="s">
        <v>463</v>
      </c>
      <c r="C748" s="133"/>
      <c r="D748" s="133"/>
      <c r="E748" s="393"/>
      <c r="F748" s="373"/>
      <c r="G748" s="436"/>
      <c r="H748" s="415"/>
    </row>
    <row r="749" spans="1:9">
      <c r="A749" s="159"/>
      <c r="B749" s="134" t="s">
        <v>464</v>
      </c>
      <c r="C749" s="133"/>
      <c r="D749" s="133"/>
      <c r="E749" s="393"/>
      <c r="F749" s="373"/>
      <c r="G749" s="436"/>
      <c r="H749" s="415"/>
    </row>
    <row r="750" spans="1:9">
      <c r="A750" s="159"/>
      <c r="B750" s="134" t="s">
        <v>465</v>
      </c>
      <c r="C750" s="135"/>
      <c r="D750" s="133"/>
      <c r="E750" s="393"/>
      <c r="F750" s="373"/>
      <c r="G750" s="436"/>
      <c r="H750" s="415"/>
      <c r="I750" s="75"/>
    </row>
    <row r="751" spans="1:9">
      <c r="A751" s="159"/>
      <c r="B751" s="134" t="s">
        <v>466</v>
      </c>
      <c r="C751" s="133">
        <v>122</v>
      </c>
      <c r="D751" s="133" t="s">
        <v>11</v>
      </c>
      <c r="E751" s="404"/>
      <c r="F751" s="373">
        <f t="shared" ref="F751" si="192">E751*C751</f>
        <v>0</v>
      </c>
      <c r="G751" s="438">
        <f t="shared" ref="G751" si="193">E751/765</f>
        <v>0</v>
      </c>
      <c r="H751" s="421">
        <f t="shared" ref="H751" si="194">G751*C751</f>
        <v>0</v>
      </c>
      <c r="I751" s="75"/>
    </row>
    <row r="752" spans="1:9">
      <c r="A752" s="159"/>
      <c r="B752" s="134"/>
      <c r="C752" s="133"/>
      <c r="D752" s="133"/>
      <c r="E752" s="404"/>
      <c r="F752" s="373"/>
      <c r="G752" s="436"/>
      <c r="H752" s="415"/>
      <c r="I752" s="75"/>
    </row>
    <row r="753" spans="1:9">
      <c r="A753" s="210"/>
      <c r="B753" s="175" t="s">
        <v>467</v>
      </c>
      <c r="C753" s="133"/>
      <c r="D753" s="133"/>
      <c r="E753" s="404"/>
      <c r="F753" s="373"/>
      <c r="G753" s="436"/>
      <c r="H753" s="415"/>
      <c r="I753" s="75"/>
    </row>
    <row r="754" spans="1:9" ht="0.95" customHeight="1">
      <c r="A754" s="210"/>
      <c r="B754" s="175"/>
      <c r="C754" s="133"/>
      <c r="D754" s="133"/>
      <c r="E754" s="404"/>
      <c r="F754" s="373"/>
      <c r="G754" s="436"/>
      <c r="H754" s="415"/>
      <c r="I754" s="74"/>
    </row>
    <row r="755" spans="1:9">
      <c r="A755" s="159" t="s">
        <v>10</v>
      </c>
      <c r="B755" s="175" t="s">
        <v>468</v>
      </c>
      <c r="C755" s="133"/>
      <c r="D755" s="133"/>
      <c r="E755" s="404"/>
      <c r="F755" s="373"/>
      <c r="G755" s="436"/>
      <c r="H755" s="419"/>
      <c r="I755" s="74"/>
    </row>
    <row r="756" spans="1:9">
      <c r="A756" s="159">
        <v>2</v>
      </c>
      <c r="B756" s="134" t="s">
        <v>463</v>
      </c>
      <c r="C756" s="133"/>
      <c r="D756" s="133"/>
      <c r="E756" s="404"/>
      <c r="F756" s="373"/>
      <c r="G756" s="436"/>
      <c r="H756" s="415"/>
      <c r="I756" s="74"/>
    </row>
    <row r="757" spans="1:9">
      <c r="A757" s="159"/>
      <c r="B757" s="134" t="s">
        <v>464</v>
      </c>
      <c r="C757" s="133"/>
      <c r="D757" s="133"/>
      <c r="E757" s="404"/>
      <c r="F757" s="373"/>
      <c r="G757" s="436"/>
      <c r="H757" s="419"/>
      <c r="I757" s="74"/>
    </row>
    <row r="758" spans="1:9">
      <c r="A758" s="210"/>
      <c r="B758" s="134" t="s">
        <v>469</v>
      </c>
      <c r="C758" s="135"/>
      <c r="D758" s="133"/>
      <c r="E758" s="404"/>
      <c r="F758" s="373"/>
      <c r="G758" s="436"/>
      <c r="H758" s="415"/>
      <c r="I758" s="75"/>
    </row>
    <row r="759" spans="1:9">
      <c r="A759" s="159"/>
      <c r="B759" s="134" t="s">
        <v>470</v>
      </c>
      <c r="C759" s="133">
        <v>210</v>
      </c>
      <c r="D759" s="133" t="s">
        <v>116</v>
      </c>
      <c r="E759" s="404"/>
      <c r="F759" s="373">
        <f t="shared" ref="F759" si="195">E759*C759</f>
        <v>0</v>
      </c>
      <c r="G759" s="438">
        <f t="shared" ref="G759" si="196">E759/765</f>
        <v>0</v>
      </c>
      <c r="H759" s="421">
        <f t="shared" ref="H759" si="197">G759*C759</f>
        <v>0</v>
      </c>
      <c r="I759" s="74"/>
    </row>
    <row r="760" spans="1:9">
      <c r="A760" s="159"/>
      <c r="B760" s="134"/>
      <c r="C760" s="133"/>
      <c r="D760" s="133"/>
      <c r="E760" s="404"/>
      <c r="F760" s="373"/>
      <c r="G760" s="436"/>
      <c r="H760" s="415"/>
      <c r="I760" s="74"/>
    </row>
    <row r="761" spans="1:9">
      <c r="A761" s="159"/>
      <c r="B761" s="175" t="s">
        <v>471</v>
      </c>
      <c r="C761" s="133"/>
      <c r="D761" s="133"/>
      <c r="E761" s="404"/>
      <c r="F761" s="373"/>
      <c r="G761" s="436"/>
      <c r="H761" s="415"/>
      <c r="I761" s="74"/>
    </row>
    <row r="762" spans="1:9" ht="3" customHeight="1">
      <c r="A762" s="159"/>
      <c r="B762" s="134"/>
      <c r="C762" s="133"/>
      <c r="D762" s="133"/>
      <c r="E762" s="404"/>
      <c r="F762" s="373"/>
      <c r="G762" s="436"/>
      <c r="H762" s="415"/>
      <c r="I762" s="74"/>
    </row>
    <row r="763" spans="1:9">
      <c r="A763" s="159" t="s">
        <v>10</v>
      </c>
      <c r="B763" s="189" t="s">
        <v>468</v>
      </c>
      <c r="C763" s="133"/>
      <c r="D763" s="133"/>
      <c r="E763" s="404"/>
      <c r="F763" s="373"/>
      <c r="G763" s="436"/>
      <c r="H763" s="419"/>
      <c r="I763" s="74"/>
    </row>
    <row r="764" spans="1:9">
      <c r="A764" s="159">
        <v>3</v>
      </c>
      <c r="B764" s="134" t="s">
        <v>472</v>
      </c>
      <c r="C764" s="133"/>
      <c r="D764" s="133"/>
      <c r="E764" s="404"/>
      <c r="F764" s="373"/>
      <c r="G764" s="436"/>
      <c r="H764" s="419"/>
      <c r="I764" s="74"/>
    </row>
    <row r="765" spans="1:9">
      <c r="A765" s="159"/>
      <c r="B765" s="134" t="s">
        <v>473</v>
      </c>
      <c r="C765" s="133"/>
      <c r="D765" s="133"/>
      <c r="E765" s="404"/>
      <c r="F765" s="373"/>
      <c r="G765" s="436"/>
      <c r="H765" s="419"/>
      <c r="I765" s="74"/>
    </row>
    <row r="766" spans="1:9">
      <c r="A766" s="159"/>
      <c r="B766" s="134" t="s">
        <v>474</v>
      </c>
      <c r="C766" s="133">
        <v>135</v>
      </c>
      <c r="D766" s="133" t="s">
        <v>116</v>
      </c>
      <c r="E766" s="404"/>
      <c r="F766" s="373">
        <f t="shared" ref="F766" si="198">E766*C766</f>
        <v>0</v>
      </c>
      <c r="G766" s="438">
        <f t="shared" ref="G766" si="199">E766/765</f>
        <v>0</v>
      </c>
      <c r="H766" s="421">
        <f t="shared" ref="H766" si="200">G766*C766</f>
        <v>0</v>
      </c>
      <c r="I766" s="75"/>
    </row>
    <row r="767" spans="1:9">
      <c r="A767" s="159"/>
      <c r="B767" s="134" t="s">
        <v>466</v>
      </c>
      <c r="C767" s="133"/>
      <c r="D767" s="133"/>
      <c r="E767" s="404"/>
      <c r="F767" s="373"/>
      <c r="G767" s="436"/>
      <c r="H767" s="419"/>
      <c r="I767" s="74"/>
    </row>
    <row r="768" spans="1:9">
      <c r="A768" s="159"/>
      <c r="B768" s="134"/>
      <c r="C768" s="133"/>
      <c r="D768" s="133"/>
      <c r="E768" s="404"/>
      <c r="F768" s="373"/>
      <c r="G768" s="436"/>
      <c r="H768" s="419"/>
      <c r="I768" s="74"/>
    </row>
    <row r="769" spans="1:9">
      <c r="A769" s="159"/>
      <c r="B769" s="175" t="s">
        <v>475</v>
      </c>
      <c r="C769" s="133"/>
      <c r="D769" s="133"/>
      <c r="E769" s="404"/>
      <c r="F769" s="373"/>
      <c r="G769" s="436"/>
      <c r="H769" s="415"/>
      <c r="I769" s="74"/>
    </row>
    <row r="770" spans="1:9" ht="1.5" customHeight="1">
      <c r="A770" s="159"/>
      <c r="B770" s="134"/>
      <c r="C770" s="133"/>
      <c r="D770" s="133"/>
      <c r="E770" s="404"/>
      <c r="F770" s="373"/>
      <c r="G770" s="436"/>
      <c r="H770" s="415"/>
      <c r="I770" s="74"/>
    </row>
    <row r="771" spans="1:9">
      <c r="A771" s="159"/>
      <c r="B771" s="175" t="s">
        <v>476</v>
      </c>
      <c r="C771" s="133"/>
      <c r="D771" s="133"/>
      <c r="E771" s="404"/>
      <c r="F771" s="373"/>
      <c r="G771" s="436"/>
      <c r="H771" s="415"/>
      <c r="I771" s="74"/>
    </row>
    <row r="772" spans="1:9">
      <c r="A772" s="159">
        <v>4</v>
      </c>
      <c r="B772" s="134" t="s">
        <v>477</v>
      </c>
      <c r="C772" s="133"/>
      <c r="D772" s="133"/>
      <c r="E772" s="404"/>
      <c r="F772" s="373"/>
      <c r="G772" s="436"/>
      <c r="H772" s="415"/>
      <c r="I772" s="74"/>
    </row>
    <row r="773" spans="1:9">
      <c r="A773" s="159"/>
      <c r="B773" s="134" t="s">
        <v>478</v>
      </c>
      <c r="C773" s="135"/>
      <c r="D773" s="133"/>
      <c r="E773" s="404"/>
      <c r="F773" s="373"/>
      <c r="G773" s="436"/>
      <c r="H773" s="415"/>
      <c r="I773" s="74"/>
    </row>
    <row r="774" spans="1:9">
      <c r="A774" s="159"/>
      <c r="B774" s="134" t="s">
        <v>479</v>
      </c>
      <c r="C774" s="133"/>
      <c r="D774" s="133"/>
      <c r="E774" s="404"/>
      <c r="F774" s="373"/>
      <c r="G774" s="436"/>
      <c r="H774" s="419"/>
      <c r="I774" s="75"/>
    </row>
    <row r="775" spans="1:9">
      <c r="A775" s="159"/>
      <c r="B775" s="134" t="s">
        <v>480</v>
      </c>
      <c r="C775" s="133">
        <v>30</v>
      </c>
      <c r="D775" s="133" t="s">
        <v>116</v>
      </c>
      <c r="E775" s="404"/>
      <c r="F775" s="373">
        <f t="shared" ref="F775" si="201">E775*C775</f>
        <v>0</v>
      </c>
      <c r="G775" s="438">
        <f t="shared" ref="G775" si="202">E775/765</f>
        <v>0</v>
      </c>
      <c r="H775" s="421">
        <f t="shared" ref="H775" si="203">G775*C775</f>
        <v>0</v>
      </c>
      <c r="I775" s="74"/>
    </row>
    <row r="776" spans="1:9">
      <c r="A776" s="159"/>
      <c r="B776" s="134"/>
      <c r="C776" s="133"/>
      <c r="D776" s="133"/>
      <c r="E776" s="404"/>
      <c r="F776" s="373"/>
      <c r="G776" s="436"/>
      <c r="H776" s="419"/>
      <c r="I776" s="74"/>
    </row>
    <row r="777" spans="1:9">
      <c r="A777" s="159"/>
      <c r="B777" s="175" t="s">
        <v>481</v>
      </c>
      <c r="C777" s="133"/>
      <c r="D777" s="133"/>
      <c r="E777" s="404"/>
      <c r="F777" s="373"/>
      <c r="G777" s="436"/>
      <c r="H777" s="415"/>
      <c r="I777" s="74"/>
    </row>
    <row r="778" spans="1:9" ht="2.4500000000000002" customHeight="1">
      <c r="A778" s="159"/>
      <c r="B778" s="134"/>
      <c r="C778" s="133"/>
      <c r="D778" s="133"/>
      <c r="E778" s="404"/>
      <c r="F778" s="373"/>
      <c r="G778" s="436"/>
      <c r="H778" s="419"/>
      <c r="I778" s="74"/>
    </row>
    <row r="779" spans="1:9">
      <c r="A779" s="159"/>
      <c r="B779" s="175" t="s">
        <v>462</v>
      </c>
      <c r="C779" s="133"/>
      <c r="D779" s="133"/>
      <c r="E779" s="404"/>
      <c r="F779" s="373"/>
      <c r="G779" s="436"/>
      <c r="H779" s="415"/>
      <c r="I779" s="74"/>
    </row>
    <row r="780" spans="1:9">
      <c r="A780" s="159">
        <v>5</v>
      </c>
      <c r="B780" s="134" t="s">
        <v>472</v>
      </c>
      <c r="C780" s="133"/>
      <c r="D780" s="133"/>
      <c r="E780" s="404"/>
      <c r="F780" s="373"/>
      <c r="G780" s="436"/>
      <c r="H780" s="419"/>
      <c r="I780" s="74"/>
    </row>
    <row r="781" spans="1:9">
      <c r="A781" s="159"/>
      <c r="B781" s="134" t="s">
        <v>482</v>
      </c>
      <c r="C781" s="135"/>
      <c r="D781" s="133"/>
      <c r="E781" s="404"/>
      <c r="F781" s="373"/>
      <c r="G781" s="436"/>
      <c r="H781" s="415"/>
      <c r="I781" s="74"/>
    </row>
    <row r="782" spans="1:9" ht="25.5">
      <c r="A782" s="159"/>
      <c r="B782" s="132" t="s">
        <v>483</v>
      </c>
      <c r="C782" s="133"/>
      <c r="D782" s="133"/>
      <c r="E782" s="404"/>
      <c r="F782" s="373"/>
      <c r="G782" s="436"/>
      <c r="H782" s="415"/>
      <c r="I782" s="75"/>
    </row>
    <row r="783" spans="1:9">
      <c r="A783" s="159"/>
      <c r="B783" s="134" t="s">
        <v>466</v>
      </c>
      <c r="C783" s="133">
        <v>60</v>
      </c>
      <c r="D783" s="133" t="s">
        <v>116</v>
      </c>
      <c r="E783" s="404"/>
      <c r="F783" s="373">
        <f t="shared" ref="F783" si="204">E783*C783</f>
        <v>0</v>
      </c>
      <c r="G783" s="438">
        <f t="shared" ref="G783" si="205">E783/765</f>
        <v>0</v>
      </c>
      <c r="H783" s="421">
        <f t="shared" ref="H783" si="206">G783*C783</f>
        <v>0</v>
      </c>
      <c r="I783" s="74"/>
    </row>
    <row r="784" spans="1:9">
      <c r="A784" s="159"/>
      <c r="B784" s="134"/>
      <c r="C784" s="133"/>
      <c r="D784" s="133"/>
      <c r="E784" s="404"/>
      <c r="F784" s="373"/>
      <c r="G784" s="436"/>
      <c r="H784" s="419"/>
      <c r="I784" s="74"/>
    </row>
    <row r="785" spans="1:9">
      <c r="A785" s="210"/>
      <c r="B785" s="175" t="s">
        <v>484</v>
      </c>
      <c r="C785" s="135"/>
      <c r="D785" s="135"/>
      <c r="E785" s="404"/>
      <c r="F785" s="373"/>
      <c r="G785" s="436"/>
      <c r="H785" s="419"/>
      <c r="I785" s="74"/>
    </row>
    <row r="786" spans="1:9" ht="3" customHeight="1">
      <c r="A786" s="210"/>
      <c r="B786" s="189"/>
      <c r="C786" s="135"/>
      <c r="D786" s="135"/>
      <c r="E786" s="404"/>
      <c r="F786" s="373"/>
      <c r="G786" s="436"/>
      <c r="H786" s="419"/>
      <c r="I786" s="74"/>
    </row>
    <row r="787" spans="1:9">
      <c r="A787" s="210"/>
      <c r="B787" s="175" t="s">
        <v>462</v>
      </c>
      <c r="C787" s="135"/>
      <c r="D787" s="133"/>
      <c r="E787" s="404"/>
      <c r="F787" s="373"/>
      <c r="G787" s="436"/>
      <c r="H787" s="419"/>
      <c r="I787" s="74"/>
    </row>
    <row r="788" spans="1:9">
      <c r="A788" s="159">
        <v>6</v>
      </c>
      <c r="B788" s="134" t="s">
        <v>485</v>
      </c>
      <c r="C788" s="133"/>
      <c r="D788" s="170"/>
      <c r="E788" s="404"/>
      <c r="F788" s="373"/>
      <c r="G788" s="436"/>
      <c r="H788" s="419"/>
      <c r="I788" s="74"/>
    </row>
    <row r="789" spans="1:9">
      <c r="A789" s="159"/>
      <c r="B789" s="134" t="s">
        <v>486</v>
      </c>
      <c r="C789" s="133"/>
      <c r="D789" s="170"/>
      <c r="E789" s="404"/>
      <c r="F789" s="373"/>
      <c r="G789" s="436"/>
      <c r="H789" s="419"/>
      <c r="I789" s="74"/>
    </row>
    <row r="790" spans="1:9" ht="12.75" customHeight="1">
      <c r="A790" s="159"/>
      <c r="B790" s="132" t="s">
        <v>487</v>
      </c>
      <c r="C790" s="135"/>
      <c r="D790" s="135"/>
      <c r="E790" s="404"/>
      <c r="F790" s="373"/>
      <c r="G790" s="436"/>
      <c r="H790" s="419"/>
      <c r="I790" s="74"/>
    </row>
    <row r="791" spans="1:9">
      <c r="A791" s="159"/>
      <c r="B791" s="134" t="s">
        <v>488</v>
      </c>
      <c r="C791" s="133">
        <v>12</v>
      </c>
      <c r="D791" s="133" t="s">
        <v>116</v>
      </c>
      <c r="E791" s="404"/>
      <c r="F791" s="373">
        <f t="shared" ref="F791" si="207">E791*C791</f>
        <v>0</v>
      </c>
      <c r="G791" s="438">
        <f t="shared" ref="G791" si="208">E791/765</f>
        <v>0</v>
      </c>
      <c r="H791" s="421">
        <f t="shared" ref="H791" si="209">G791*C791</f>
        <v>0</v>
      </c>
      <c r="I791" s="75"/>
    </row>
    <row r="792" spans="1:9">
      <c r="A792" s="159"/>
      <c r="B792" s="134"/>
      <c r="C792" s="133"/>
      <c r="D792" s="133"/>
      <c r="E792" s="404"/>
      <c r="F792" s="373"/>
      <c r="G792" s="436"/>
      <c r="H792" s="419"/>
      <c r="I792" s="74"/>
    </row>
    <row r="793" spans="1:9">
      <c r="A793" s="159"/>
      <c r="B793" s="189" t="s">
        <v>489</v>
      </c>
      <c r="C793" s="133"/>
      <c r="D793" s="133"/>
      <c r="E793" s="404"/>
      <c r="F793" s="373"/>
      <c r="G793" s="436"/>
      <c r="H793" s="419"/>
      <c r="I793" s="74"/>
    </row>
    <row r="794" spans="1:9" ht="2.4500000000000002" customHeight="1">
      <c r="A794" s="159"/>
      <c r="B794" s="189"/>
      <c r="C794" s="133"/>
      <c r="D794" s="133"/>
      <c r="E794" s="404"/>
      <c r="F794" s="373"/>
      <c r="G794" s="436"/>
      <c r="H794" s="419"/>
      <c r="I794" s="74"/>
    </row>
    <row r="795" spans="1:9">
      <c r="A795" s="159"/>
      <c r="B795" s="176" t="s">
        <v>468</v>
      </c>
      <c r="C795" s="133"/>
      <c r="D795" s="133"/>
      <c r="E795" s="404"/>
      <c r="F795" s="373"/>
      <c r="G795" s="436"/>
      <c r="H795" s="419"/>
      <c r="I795" s="74"/>
    </row>
    <row r="796" spans="1:9">
      <c r="A796" s="159">
        <v>7</v>
      </c>
      <c r="B796" s="134" t="s">
        <v>485</v>
      </c>
      <c r="C796" s="133"/>
      <c r="D796" s="170"/>
      <c r="E796" s="404"/>
      <c r="F796" s="373"/>
      <c r="G796" s="436"/>
      <c r="H796" s="415"/>
      <c r="I796" s="74"/>
    </row>
    <row r="797" spans="1:9">
      <c r="A797" s="159"/>
      <c r="B797" s="134" t="s">
        <v>490</v>
      </c>
      <c r="C797" s="133"/>
      <c r="D797" s="170"/>
      <c r="E797" s="404"/>
      <c r="F797" s="373"/>
      <c r="G797" s="436"/>
      <c r="H797" s="419"/>
      <c r="I797" s="74"/>
    </row>
    <row r="798" spans="1:9" ht="25.5">
      <c r="A798" s="159"/>
      <c r="B798" s="132" t="s">
        <v>491</v>
      </c>
      <c r="C798" s="133">
        <v>18</v>
      </c>
      <c r="D798" s="133" t="s">
        <v>116</v>
      </c>
      <c r="E798" s="404"/>
      <c r="F798" s="373">
        <f t="shared" ref="F798" si="210">E798*C798</f>
        <v>0</v>
      </c>
      <c r="G798" s="438">
        <f t="shared" ref="G798" si="211">E798/765</f>
        <v>0</v>
      </c>
      <c r="H798" s="421">
        <f t="shared" ref="H798" si="212">G798*C798</f>
        <v>0</v>
      </c>
      <c r="I798" s="75"/>
    </row>
    <row r="799" spans="1:9">
      <c r="A799" s="159"/>
      <c r="B799" s="134"/>
      <c r="C799" s="133"/>
      <c r="D799" s="133"/>
      <c r="E799" s="404"/>
      <c r="F799" s="373"/>
      <c r="G799" s="436"/>
      <c r="H799" s="415"/>
      <c r="I799" s="74"/>
    </row>
    <row r="800" spans="1:9">
      <c r="A800" s="159"/>
      <c r="B800" s="189" t="s">
        <v>492</v>
      </c>
      <c r="C800" s="133"/>
      <c r="D800" s="133"/>
      <c r="E800" s="404"/>
      <c r="F800" s="373"/>
      <c r="G800" s="436"/>
      <c r="H800" s="419"/>
      <c r="I800" s="74"/>
    </row>
    <row r="801" spans="1:9" ht="2.1" customHeight="1">
      <c r="A801" s="159"/>
      <c r="B801" s="189"/>
      <c r="C801" s="133"/>
      <c r="D801" s="133"/>
      <c r="E801" s="404"/>
      <c r="F801" s="373"/>
      <c r="G801" s="436"/>
      <c r="H801" s="419"/>
      <c r="I801" s="74"/>
    </row>
    <row r="802" spans="1:9">
      <c r="A802" s="159"/>
      <c r="B802" s="176" t="s">
        <v>468</v>
      </c>
      <c r="C802" s="133"/>
      <c r="D802" s="133"/>
      <c r="E802" s="404"/>
      <c r="F802" s="373"/>
      <c r="G802" s="436"/>
      <c r="H802" s="419"/>
      <c r="I802" s="74"/>
    </row>
    <row r="803" spans="1:9">
      <c r="A803" s="159">
        <v>8</v>
      </c>
      <c r="B803" s="134" t="s">
        <v>493</v>
      </c>
      <c r="C803" s="135"/>
      <c r="D803" s="133"/>
      <c r="E803" s="404"/>
      <c r="F803" s="373"/>
      <c r="G803" s="436"/>
      <c r="H803" s="419"/>
      <c r="I803" s="74"/>
    </row>
    <row r="804" spans="1:9">
      <c r="A804" s="159"/>
      <c r="B804" s="134" t="s">
        <v>494</v>
      </c>
      <c r="C804" s="135"/>
      <c r="D804" s="133"/>
      <c r="E804" s="404"/>
      <c r="F804" s="373"/>
      <c r="G804" s="436"/>
      <c r="H804" s="419"/>
      <c r="I804" s="74"/>
    </row>
    <row r="805" spans="1:9">
      <c r="A805" s="159"/>
      <c r="B805" s="134" t="s">
        <v>495</v>
      </c>
      <c r="C805" s="133"/>
      <c r="D805" s="133"/>
      <c r="E805" s="404"/>
      <c r="F805" s="373"/>
      <c r="G805" s="436"/>
      <c r="H805" s="419"/>
      <c r="I805" s="74"/>
    </row>
    <row r="806" spans="1:9">
      <c r="A806" s="159"/>
      <c r="B806" s="134" t="s">
        <v>496</v>
      </c>
      <c r="C806" s="133">
        <v>75</v>
      </c>
      <c r="D806" s="133"/>
      <c r="E806" s="404"/>
      <c r="F806" s="373">
        <f t="shared" ref="F806" si="213">E806*C806</f>
        <v>0</v>
      </c>
      <c r="G806" s="438">
        <f t="shared" ref="G806" si="214">E806/765</f>
        <v>0</v>
      </c>
      <c r="H806" s="421">
        <f t="shared" ref="H806" si="215">G806*C806</f>
        <v>0</v>
      </c>
      <c r="I806" s="75"/>
    </row>
    <row r="807" spans="1:9">
      <c r="A807" s="159"/>
      <c r="B807" s="134"/>
      <c r="C807" s="133"/>
      <c r="D807" s="133"/>
      <c r="E807" s="404"/>
      <c r="F807" s="373"/>
      <c r="G807" s="436"/>
      <c r="H807" s="415"/>
      <c r="I807" s="75"/>
    </row>
    <row r="808" spans="1:9" ht="13.5" thickBot="1">
      <c r="A808" s="159"/>
      <c r="B808" s="134"/>
      <c r="C808" s="135"/>
      <c r="D808" s="133"/>
      <c r="E808" s="404"/>
      <c r="F808" s="373"/>
      <c r="G808" s="436"/>
      <c r="H808" s="415"/>
      <c r="I808" s="75"/>
    </row>
    <row r="809" spans="1:9" s="51" customFormat="1" ht="19.350000000000001" customHeight="1" thickTop="1" thickBot="1">
      <c r="A809" s="47" t="s">
        <v>497</v>
      </c>
      <c r="B809" s="48" t="s">
        <v>34</v>
      </c>
      <c r="C809" s="49"/>
      <c r="D809" s="50"/>
      <c r="E809" s="395"/>
      <c r="F809" s="387">
        <f>SUM(F746:F808)</f>
        <v>0</v>
      </c>
      <c r="G809" s="438"/>
      <c r="H809" s="417">
        <f>SUM(H746:H808)</f>
        <v>0</v>
      </c>
      <c r="I809" s="72"/>
    </row>
    <row r="810" spans="1:9" ht="13.5" thickTop="1">
      <c r="A810" s="207" t="s">
        <v>29</v>
      </c>
      <c r="B810" s="197" t="s">
        <v>535</v>
      </c>
      <c r="C810" s="169"/>
      <c r="D810" s="169"/>
      <c r="E810" s="407"/>
      <c r="F810" s="430"/>
      <c r="G810" s="446"/>
      <c r="H810" s="422"/>
    </row>
    <row r="811" spans="1:9">
      <c r="A811" s="208"/>
      <c r="B811" s="136" t="s">
        <v>1</v>
      </c>
      <c r="C811" s="170" t="s">
        <v>2</v>
      </c>
      <c r="D811" s="170" t="s">
        <v>3</v>
      </c>
      <c r="E811" s="397" t="s">
        <v>10</v>
      </c>
      <c r="F811" s="371" t="s">
        <v>31</v>
      </c>
      <c r="G811" s="440" t="s">
        <v>10</v>
      </c>
      <c r="H811" s="413" t="s">
        <v>31</v>
      </c>
    </row>
    <row r="812" spans="1:9" ht="13.5" thickBot="1">
      <c r="A812" s="209"/>
      <c r="B812" s="171"/>
      <c r="C812" s="200"/>
      <c r="D812" s="173"/>
      <c r="E812" s="398" t="s">
        <v>35</v>
      </c>
      <c r="F812" s="386" t="s">
        <v>36</v>
      </c>
      <c r="G812" s="441" t="s">
        <v>32</v>
      </c>
      <c r="H812" s="414" t="s">
        <v>528</v>
      </c>
    </row>
    <row r="813" spans="1:9">
      <c r="A813" s="159"/>
      <c r="B813" s="134" t="s">
        <v>421</v>
      </c>
      <c r="C813" s="133"/>
      <c r="D813" s="133"/>
      <c r="E813" s="408"/>
      <c r="F813" s="373"/>
      <c r="G813" s="447"/>
      <c r="H813" s="415"/>
    </row>
    <row r="814" spans="1:9">
      <c r="A814" s="159"/>
      <c r="B814" s="134"/>
      <c r="C814" s="133"/>
      <c r="D814" s="133"/>
      <c r="E814" s="408"/>
      <c r="F814" s="373"/>
      <c r="G814" s="447"/>
      <c r="H814" s="415"/>
    </row>
    <row r="815" spans="1:9">
      <c r="A815" s="159">
        <v>1</v>
      </c>
      <c r="B815" s="134" t="s">
        <v>498</v>
      </c>
      <c r="C815" s="133">
        <v>1200</v>
      </c>
      <c r="D815" s="133" t="s">
        <v>9</v>
      </c>
      <c r="E815" s="404"/>
      <c r="F815" s="373">
        <f t="shared" ref="F815" si="216">E815*C815</f>
        <v>0</v>
      </c>
      <c r="G815" s="438">
        <f t="shared" ref="G815" si="217">E815/765</f>
        <v>0</v>
      </c>
      <c r="H815" s="421">
        <f t="shared" ref="H815" si="218">G815*C815</f>
        <v>0</v>
      </c>
      <c r="I815" s="74"/>
    </row>
    <row r="816" spans="1:9">
      <c r="A816" s="159"/>
      <c r="B816" s="134"/>
      <c r="C816" s="133"/>
      <c r="D816" s="135"/>
      <c r="E816" s="404"/>
      <c r="F816" s="373"/>
      <c r="G816" s="447"/>
      <c r="H816" s="415"/>
      <c r="I816" s="74"/>
    </row>
    <row r="817" spans="1:9" ht="25.5">
      <c r="A817" s="159" t="s">
        <v>499</v>
      </c>
      <c r="B817" s="132" t="s">
        <v>500</v>
      </c>
      <c r="C817" s="133">
        <v>2400</v>
      </c>
      <c r="D817" s="133" t="s">
        <v>11</v>
      </c>
      <c r="E817" s="404"/>
      <c r="F817" s="373">
        <f t="shared" ref="F817" si="219">E817*C817</f>
        <v>0</v>
      </c>
      <c r="G817" s="438">
        <f t="shared" ref="G817" si="220">E817/765</f>
        <v>0</v>
      </c>
      <c r="H817" s="421">
        <f t="shared" ref="H817" si="221">G817*C817</f>
        <v>0</v>
      </c>
      <c r="I817" s="74"/>
    </row>
    <row r="818" spans="1:9">
      <c r="A818" s="159"/>
      <c r="B818" s="134"/>
      <c r="C818" s="133"/>
      <c r="D818" s="133"/>
      <c r="E818" s="404"/>
      <c r="F818" s="373"/>
      <c r="G818" s="447"/>
      <c r="H818" s="415"/>
      <c r="I818" s="74"/>
    </row>
    <row r="819" spans="1:9">
      <c r="A819" s="159">
        <v>2</v>
      </c>
      <c r="B819" s="134" t="s">
        <v>501</v>
      </c>
      <c r="C819" s="133"/>
      <c r="D819" s="133"/>
      <c r="E819" s="404"/>
      <c r="F819" s="373"/>
      <c r="G819" s="447"/>
      <c r="H819" s="415"/>
      <c r="I819" s="74"/>
    </row>
    <row r="820" spans="1:9">
      <c r="A820" s="159"/>
      <c r="B820" s="134" t="s">
        <v>502</v>
      </c>
      <c r="C820" s="133">
        <v>1</v>
      </c>
      <c r="D820" s="133" t="s">
        <v>116</v>
      </c>
      <c r="E820" s="404"/>
      <c r="F820" s="373">
        <f t="shared" ref="F820" si="222">E820*C820</f>
        <v>0</v>
      </c>
      <c r="G820" s="438">
        <f t="shared" ref="G820" si="223">E820/765</f>
        <v>0</v>
      </c>
      <c r="H820" s="421">
        <f t="shared" ref="H820" si="224">G820*C820</f>
        <v>0</v>
      </c>
      <c r="I820" s="74"/>
    </row>
    <row r="821" spans="1:9">
      <c r="A821" s="159"/>
      <c r="B821" s="134"/>
      <c r="C821" s="133"/>
      <c r="D821" s="133"/>
      <c r="E821" s="404"/>
      <c r="F821" s="373"/>
      <c r="G821" s="447"/>
      <c r="H821" s="415"/>
      <c r="I821" s="74"/>
    </row>
    <row r="822" spans="1:9">
      <c r="A822" s="159" t="s">
        <v>499</v>
      </c>
      <c r="B822" s="134" t="s">
        <v>503</v>
      </c>
      <c r="C822" s="133">
        <v>20</v>
      </c>
      <c r="D822" s="133" t="s">
        <v>116</v>
      </c>
      <c r="E822" s="404"/>
      <c r="F822" s="373">
        <f t="shared" ref="F822" si="225">E822*C822</f>
        <v>0</v>
      </c>
      <c r="G822" s="438">
        <f t="shared" ref="G822" si="226">E822/765</f>
        <v>0</v>
      </c>
      <c r="H822" s="421">
        <f t="shared" ref="H822" si="227">G822*C822</f>
        <v>0</v>
      </c>
      <c r="I822" s="74"/>
    </row>
    <row r="823" spans="1:9">
      <c r="A823" s="159"/>
      <c r="B823" s="134"/>
      <c r="C823" s="133"/>
      <c r="D823" s="133"/>
      <c r="E823" s="404"/>
      <c r="F823" s="373"/>
      <c r="G823" s="447"/>
      <c r="H823" s="415"/>
      <c r="I823" s="74"/>
    </row>
    <row r="824" spans="1:9">
      <c r="A824" s="159">
        <v>3</v>
      </c>
      <c r="B824" s="134" t="s">
        <v>504</v>
      </c>
      <c r="C824" s="133"/>
      <c r="D824" s="135"/>
      <c r="E824" s="404"/>
      <c r="F824" s="373"/>
      <c r="G824" s="447"/>
      <c r="H824" s="415"/>
      <c r="I824" s="74"/>
    </row>
    <row r="825" spans="1:9">
      <c r="A825" s="159"/>
      <c r="B825" s="134" t="s">
        <v>505</v>
      </c>
      <c r="C825" s="133">
        <v>133</v>
      </c>
      <c r="D825" s="133" t="s">
        <v>9</v>
      </c>
      <c r="E825" s="404"/>
      <c r="F825" s="373">
        <f t="shared" ref="F825" si="228">E825*C825</f>
        <v>0</v>
      </c>
      <c r="G825" s="438">
        <f t="shared" ref="G825" si="229">E825/765</f>
        <v>0</v>
      </c>
      <c r="H825" s="421">
        <f t="shared" ref="H825" si="230">G825*C825</f>
        <v>0</v>
      </c>
      <c r="I825" s="74"/>
    </row>
    <row r="826" spans="1:9">
      <c r="A826" s="159"/>
      <c r="B826" s="134"/>
      <c r="C826" s="133"/>
      <c r="D826" s="135"/>
      <c r="E826" s="404"/>
      <c r="F826" s="373"/>
      <c r="G826" s="447"/>
      <c r="H826" s="415"/>
      <c r="I826" s="74"/>
    </row>
    <row r="827" spans="1:9">
      <c r="A827" s="159" t="s">
        <v>499</v>
      </c>
      <c r="B827" s="134" t="s">
        <v>506</v>
      </c>
      <c r="C827" s="133">
        <v>266</v>
      </c>
      <c r="D827" s="133" t="s">
        <v>11</v>
      </c>
      <c r="E827" s="404"/>
      <c r="F827" s="373">
        <f t="shared" ref="F827" si="231">E827*C827</f>
        <v>0</v>
      </c>
      <c r="G827" s="438">
        <f t="shared" ref="G827" si="232">E827/765</f>
        <v>0</v>
      </c>
      <c r="H827" s="421">
        <f t="shared" ref="H827" si="233">G827*C827</f>
        <v>0</v>
      </c>
      <c r="I827" s="74"/>
    </row>
    <row r="828" spans="1:9">
      <c r="A828" s="159"/>
      <c r="B828" s="134"/>
      <c r="C828" s="133"/>
      <c r="D828" s="133"/>
      <c r="E828" s="404"/>
      <c r="F828" s="373"/>
      <c r="G828" s="447"/>
      <c r="H828" s="415"/>
      <c r="I828" s="74"/>
    </row>
    <row r="829" spans="1:9">
      <c r="A829" s="159">
        <v>4</v>
      </c>
      <c r="B829" s="134" t="s">
        <v>507</v>
      </c>
      <c r="C829" s="133">
        <v>19</v>
      </c>
      <c r="D829" s="133" t="s">
        <v>11</v>
      </c>
      <c r="E829" s="404"/>
      <c r="F829" s="373">
        <f t="shared" ref="F829" si="234">E829*C829</f>
        <v>0</v>
      </c>
      <c r="G829" s="438">
        <f t="shared" ref="G829" si="235">E829/765</f>
        <v>0</v>
      </c>
      <c r="H829" s="421">
        <f t="shared" ref="H829" si="236">G829*C829</f>
        <v>0</v>
      </c>
      <c r="I829" s="74"/>
    </row>
    <row r="830" spans="1:9">
      <c r="A830" s="159"/>
      <c r="B830" s="134"/>
      <c r="C830" s="133"/>
      <c r="D830" s="133"/>
      <c r="E830" s="404"/>
      <c r="F830" s="373"/>
      <c r="G830" s="447"/>
      <c r="H830" s="415"/>
      <c r="I830" s="74"/>
    </row>
    <row r="831" spans="1:9">
      <c r="A831" s="159">
        <v>5</v>
      </c>
      <c r="B831" s="134" t="s">
        <v>508</v>
      </c>
      <c r="C831" s="133" t="s">
        <v>91</v>
      </c>
      <c r="D831" s="133"/>
      <c r="E831" s="404"/>
      <c r="F831" s="373"/>
      <c r="G831" s="447"/>
      <c r="H831" s="420">
        <f>F831/765</f>
        <v>0</v>
      </c>
      <c r="I831" s="74"/>
    </row>
    <row r="832" spans="1:9">
      <c r="A832" s="159"/>
      <c r="B832" s="134"/>
      <c r="C832" s="133"/>
      <c r="D832" s="133"/>
      <c r="E832" s="404"/>
      <c r="F832" s="373"/>
      <c r="G832" s="447"/>
      <c r="H832" s="415"/>
      <c r="I832" s="74"/>
    </row>
    <row r="833" spans="1:9">
      <c r="A833" s="159">
        <v>6</v>
      </c>
      <c r="B833" s="134" t="s">
        <v>509</v>
      </c>
      <c r="C833" s="133">
        <v>340</v>
      </c>
      <c r="D833" s="133" t="s">
        <v>9</v>
      </c>
      <c r="E833" s="404"/>
      <c r="F833" s="373">
        <f t="shared" ref="F833" si="237">E833*C833</f>
        <v>0</v>
      </c>
      <c r="G833" s="438">
        <f t="shared" ref="G833" si="238">E833/765</f>
        <v>0</v>
      </c>
      <c r="H833" s="421">
        <f t="shared" ref="H833" si="239">G833*C833</f>
        <v>0</v>
      </c>
      <c r="I833" s="74"/>
    </row>
    <row r="834" spans="1:9">
      <c r="A834" s="159"/>
      <c r="B834" s="134"/>
      <c r="C834" s="133"/>
      <c r="D834" s="133"/>
      <c r="E834" s="404"/>
      <c r="F834" s="373"/>
      <c r="G834" s="447"/>
      <c r="H834" s="415"/>
      <c r="I834" s="74"/>
    </row>
    <row r="835" spans="1:9">
      <c r="A835" s="159">
        <v>7</v>
      </c>
      <c r="B835" s="134" t="s">
        <v>510</v>
      </c>
      <c r="C835" s="133"/>
      <c r="D835" s="133"/>
      <c r="E835" s="404"/>
      <c r="F835" s="373"/>
      <c r="G835" s="447"/>
      <c r="H835" s="415"/>
      <c r="I835" s="74"/>
    </row>
    <row r="836" spans="1:9">
      <c r="A836" s="159" t="s">
        <v>499</v>
      </c>
      <c r="B836" s="134" t="s">
        <v>511</v>
      </c>
      <c r="C836" s="133"/>
      <c r="D836" s="133"/>
      <c r="E836" s="404"/>
      <c r="F836" s="373"/>
      <c r="G836" s="447"/>
      <c r="H836" s="415"/>
      <c r="I836" s="74"/>
    </row>
    <row r="837" spans="1:9">
      <c r="A837" s="159" t="s">
        <v>512</v>
      </c>
      <c r="B837" s="134" t="s">
        <v>513</v>
      </c>
      <c r="C837" s="133"/>
      <c r="D837" s="133"/>
      <c r="E837" s="404"/>
      <c r="F837" s="373"/>
      <c r="G837" s="447"/>
      <c r="H837" s="415"/>
      <c r="I837" s="74"/>
    </row>
    <row r="838" spans="1:9">
      <c r="A838" s="159"/>
      <c r="B838" s="134" t="s">
        <v>514</v>
      </c>
      <c r="C838" s="133"/>
      <c r="D838" s="133"/>
      <c r="E838" s="404"/>
      <c r="F838" s="373"/>
      <c r="G838" s="447"/>
      <c r="H838" s="415"/>
      <c r="I838" s="74"/>
    </row>
    <row r="839" spans="1:9">
      <c r="A839" s="159"/>
      <c r="B839" s="134" t="s">
        <v>515</v>
      </c>
      <c r="C839" s="133">
        <v>19</v>
      </c>
      <c r="D839" s="133" t="s">
        <v>116</v>
      </c>
      <c r="E839" s="404"/>
      <c r="F839" s="373">
        <f t="shared" ref="F839" si="240">E839*C839</f>
        <v>0</v>
      </c>
      <c r="G839" s="438">
        <f t="shared" ref="G839" si="241">E839/765</f>
        <v>0</v>
      </c>
      <c r="H839" s="421">
        <f t="shared" ref="H839" si="242">G839*C839</f>
        <v>0</v>
      </c>
      <c r="I839" s="74"/>
    </row>
    <row r="840" spans="1:9">
      <c r="A840" s="159"/>
      <c r="B840" s="134"/>
      <c r="C840" s="133"/>
      <c r="D840" s="133"/>
      <c r="E840" s="404"/>
      <c r="F840" s="373"/>
      <c r="G840" s="447"/>
      <c r="H840" s="415"/>
      <c r="I840" s="74"/>
    </row>
    <row r="841" spans="1:9">
      <c r="A841" s="159">
        <v>8</v>
      </c>
      <c r="B841" s="134" t="s">
        <v>516</v>
      </c>
      <c r="C841" s="133" t="s">
        <v>91</v>
      </c>
      <c r="D841" s="133"/>
      <c r="E841" s="404"/>
      <c r="F841" s="388"/>
      <c r="G841" s="448"/>
      <c r="H841" s="420">
        <f>F841/765</f>
        <v>0</v>
      </c>
      <c r="I841" s="74"/>
    </row>
    <row r="842" spans="1:9">
      <c r="A842" s="159"/>
      <c r="B842" s="134"/>
      <c r="C842" s="133"/>
      <c r="D842" s="133"/>
      <c r="E842" s="404"/>
      <c r="F842" s="373"/>
      <c r="G842" s="447"/>
      <c r="H842" s="415"/>
      <c r="I842" s="74"/>
    </row>
    <row r="843" spans="1:9">
      <c r="A843" s="210"/>
      <c r="B843" s="189"/>
      <c r="C843" s="133"/>
      <c r="D843" s="201"/>
      <c r="E843" s="399"/>
      <c r="F843" s="375"/>
      <c r="G843" s="442"/>
      <c r="H843" s="419"/>
    </row>
    <row r="844" spans="1:9" ht="13.5" thickBot="1">
      <c r="A844" s="210"/>
      <c r="B844" s="189"/>
      <c r="C844" s="133"/>
      <c r="D844" s="201"/>
      <c r="E844" s="399"/>
      <c r="F844" s="375"/>
      <c r="G844" s="442"/>
      <c r="H844" s="419"/>
    </row>
    <row r="845" spans="1:9" s="51" customFormat="1" ht="19.350000000000001" customHeight="1" thickTop="1" thickBot="1">
      <c r="A845" s="47" t="s">
        <v>517</v>
      </c>
      <c r="B845" s="48" t="s">
        <v>34</v>
      </c>
      <c r="C845" s="49"/>
      <c r="D845" s="50"/>
      <c r="E845" s="395"/>
      <c r="F845" s="387">
        <f>SUM(F814:F844)</f>
        <v>0</v>
      </c>
      <c r="G845" s="438"/>
      <c r="H845" s="417">
        <f>SUM(H814:H844)</f>
        <v>0</v>
      </c>
      <c r="I845" s="72"/>
    </row>
    <row r="846" spans="1:9" s="51" customFormat="1" ht="19.350000000000001" customHeight="1" thickTop="1">
      <c r="A846" s="207" t="s">
        <v>29</v>
      </c>
      <c r="B846" s="197" t="s">
        <v>728</v>
      </c>
      <c r="C846" s="169"/>
      <c r="D846" s="169"/>
      <c r="E846" s="407"/>
      <c r="F846" s="430"/>
      <c r="G846" s="446"/>
      <c r="H846" s="422"/>
      <c r="I846" s="72"/>
    </row>
    <row r="847" spans="1:9" s="51" customFormat="1" ht="19.350000000000001" customHeight="1">
      <c r="A847" s="208"/>
      <c r="B847" s="136" t="s">
        <v>1</v>
      </c>
      <c r="C847" s="170" t="s">
        <v>2</v>
      </c>
      <c r="D847" s="170" t="s">
        <v>3</v>
      </c>
      <c r="E847" s="397" t="s">
        <v>10</v>
      </c>
      <c r="F847" s="371" t="s">
        <v>31</v>
      </c>
      <c r="G847" s="440" t="s">
        <v>10</v>
      </c>
      <c r="H847" s="413" t="s">
        <v>31</v>
      </c>
      <c r="I847" s="72"/>
    </row>
    <row r="848" spans="1:9" s="51" customFormat="1" ht="19.350000000000001" customHeight="1" thickBot="1">
      <c r="A848" s="209"/>
      <c r="B848" s="171"/>
      <c r="C848" s="200"/>
      <c r="D848" s="173"/>
      <c r="E848" s="398" t="s">
        <v>35</v>
      </c>
      <c r="F848" s="386" t="s">
        <v>36</v>
      </c>
      <c r="G848" s="441" t="s">
        <v>32</v>
      </c>
      <c r="H848" s="414" t="s">
        <v>528</v>
      </c>
      <c r="I848" s="72"/>
    </row>
    <row r="849" spans="1:9" s="51" customFormat="1" ht="19.350000000000001" customHeight="1">
      <c r="A849" s="269"/>
      <c r="B849" s="51" t="s">
        <v>421</v>
      </c>
      <c r="C849" s="268"/>
      <c r="D849" s="266"/>
      <c r="E849" s="409"/>
      <c r="F849" s="431"/>
      <c r="G849" s="438"/>
      <c r="H849" s="423"/>
      <c r="I849" s="72"/>
    </row>
    <row r="850" spans="1:9" s="51" customFormat="1" ht="19.350000000000001" customHeight="1">
      <c r="A850" s="253"/>
      <c r="B850" s="263"/>
      <c r="C850" s="258"/>
      <c r="D850" s="256"/>
      <c r="E850" s="409"/>
      <c r="F850" s="431"/>
      <c r="G850" s="438"/>
      <c r="H850" s="423"/>
      <c r="I850" s="72"/>
    </row>
    <row r="851" spans="1:9" s="51" customFormat="1" ht="19.350000000000001" customHeight="1">
      <c r="A851" s="253"/>
      <c r="B851" s="264" t="s">
        <v>729</v>
      </c>
      <c r="C851" s="258"/>
      <c r="D851" s="256"/>
      <c r="E851" s="409"/>
      <c r="F851" s="431"/>
      <c r="G851" s="438"/>
      <c r="H851" s="423"/>
      <c r="I851" s="72"/>
    </row>
    <row r="852" spans="1:9" s="51" customFormat="1" ht="19.350000000000001" customHeight="1">
      <c r="A852" s="253"/>
      <c r="B852" s="263"/>
      <c r="C852" s="258"/>
      <c r="D852" s="256"/>
      <c r="E852" s="409"/>
      <c r="F852" s="431"/>
      <c r="G852" s="438"/>
      <c r="H852" s="423"/>
      <c r="I852" s="72"/>
    </row>
    <row r="853" spans="1:9" s="51" customFormat="1" ht="19.350000000000001" customHeight="1">
      <c r="A853" s="253" t="s">
        <v>10</v>
      </c>
      <c r="B853" s="265" t="s">
        <v>730</v>
      </c>
      <c r="C853" s="258"/>
      <c r="D853" s="257"/>
      <c r="E853" s="409"/>
      <c r="F853" s="431"/>
      <c r="G853" s="438"/>
      <c r="H853" s="423"/>
      <c r="I853" s="72"/>
    </row>
    <row r="854" spans="1:9" s="51" customFormat="1" ht="19.350000000000001" customHeight="1">
      <c r="A854" s="253"/>
      <c r="B854" s="51" t="s">
        <v>887</v>
      </c>
      <c r="C854" s="258"/>
      <c r="D854" s="257" t="s">
        <v>10</v>
      </c>
      <c r="E854" s="409"/>
      <c r="F854" s="431"/>
      <c r="G854" s="438"/>
      <c r="H854" s="423"/>
      <c r="I854" s="72"/>
    </row>
    <row r="855" spans="1:9" s="51" customFormat="1" ht="19.350000000000001" customHeight="1">
      <c r="A855" s="253"/>
      <c r="C855" s="258"/>
      <c r="D855" s="257"/>
      <c r="E855" s="409"/>
      <c r="F855" s="431"/>
      <c r="G855" s="438"/>
      <c r="H855" s="423"/>
      <c r="I855" s="72"/>
    </row>
    <row r="856" spans="1:9" s="51" customFormat="1" ht="19.350000000000001" customHeight="1">
      <c r="A856" s="253">
        <v>1</v>
      </c>
      <c r="B856" s="248" t="s">
        <v>731</v>
      </c>
      <c r="C856" s="258"/>
      <c r="D856" s="257"/>
      <c r="E856" s="409"/>
      <c r="F856" s="431"/>
      <c r="G856" s="438"/>
      <c r="H856" s="423"/>
      <c r="I856" s="72"/>
    </row>
    <row r="857" spans="1:9" s="51" customFormat="1" ht="19.350000000000001" customHeight="1">
      <c r="A857" s="253"/>
      <c r="B857" s="248" t="s">
        <v>732</v>
      </c>
      <c r="C857" s="258"/>
      <c r="D857" s="257"/>
      <c r="E857" s="409"/>
      <c r="F857" s="431"/>
      <c r="G857" s="438"/>
      <c r="H857" s="423"/>
      <c r="I857" s="72"/>
    </row>
    <row r="858" spans="1:9" s="51" customFormat="1" ht="19.350000000000001" customHeight="1">
      <c r="A858" s="253"/>
      <c r="B858" s="248" t="s">
        <v>733</v>
      </c>
      <c r="C858" s="258"/>
      <c r="D858" s="257"/>
      <c r="E858" s="409"/>
      <c r="F858" s="431"/>
      <c r="G858" s="438"/>
      <c r="H858" s="423"/>
      <c r="I858" s="72"/>
    </row>
    <row r="859" spans="1:9" s="51" customFormat="1" ht="19.350000000000001" customHeight="1">
      <c r="A859" s="253"/>
      <c r="B859" s="51" t="s">
        <v>734</v>
      </c>
      <c r="C859" s="45">
        <v>31</v>
      </c>
      <c r="D859" s="257" t="s">
        <v>11</v>
      </c>
      <c r="E859" s="404"/>
      <c r="F859" s="373">
        <f t="shared" ref="F859" si="243">E859*C859</f>
        <v>0</v>
      </c>
      <c r="G859" s="438">
        <f t="shared" ref="G859" si="244">E859/765</f>
        <v>0</v>
      </c>
      <c r="H859" s="421">
        <f t="shared" ref="H859" si="245">G859*C859</f>
        <v>0</v>
      </c>
      <c r="I859" s="72"/>
    </row>
    <row r="860" spans="1:9" s="51" customFormat="1" ht="19.350000000000001" customHeight="1">
      <c r="A860" s="253"/>
      <c r="B860" s="263"/>
      <c r="C860" s="258"/>
      <c r="D860" s="256"/>
      <c r="E860" s="404"/>
      <c r="F860" s="431"/>
      <c r="G860" s="438"/>
      <c r="H860" s="423"/>
      <c r="I860" s="72"/>
    </row>
    <row r="861" spans="1:9" s="51" customFormat="1" ht="19.350000000000001" customHeight="1">
      <c r="A861" s="253" t="s">
        <v>10</v>
      </c>
      <c r="B861" s="265" t="s">
        <v>735</v>
      </c>
      <c r="C861" s="45"/>
      <c r="D861" s="257"/>
      <c r="E861" s="404"/>
      <c r="F861" s="431"/>
      <c r="G861" s="438"/>
      <c r="H861" s="423"/>
      <c r="I861" s="72"/>
    </row>
    <row r="862" spans="1:9" s="51" customFormat="1" ht="19.350000000000001" customHeight="1">
      <c r="A862" s="253"/>
      <c r="B862" s="265"/>
      <c r="C862" s="45"/>
      <c r="D862" s="257"/>
      <c r="E862" s="404"/>
      <c r="F862" s="431"/>
      <c r="G862" s="438"/>
      <c r="H862" s="423"/>
      <c r="I862" s="72"/>
    </row>
    <row r="863" spans="1:9" s="51" customFormat="1" ht="19.350000000000001" customHeight="1">
      <c r="A863" s="253">
        <v>2</v>
      </c>
      <c r="B863" s="51" t="s">
        <v>387</v>
      </c>
      <c r="C863" s="45"/>
      <c r="D863" s="257"/>
      <c r="E863" s="404"/>
      <c r="F863" s="431"/>
      <c r="G863" s="438"/>
      <c r="H863" s="423"/>
      <c r="I863" s="72"/>
    </row>
    <row r="864" spans="1:9" s="51" customFormat="1" ht="19.350000000000001" customHeight="1">
      <c r="A864" s="253"/>
      <c r="B864" s="51" t="s">
        <v>388</v>
      </c>
      <c r="C864" s="45">
        <v>19</v>
      </c>
      <c r="D864" s="257" t="s">
        <v>116</v>
      </c>
      <c r="E864" s="404"/>
      <c r="F864" s="373">
        <f t="shared" ref="F864" si="246">E864*C864</f>
        <v>0</v>
      </c>
      <c r="G864" s="438">
        <f t="shared" ref="G864" si="247">E864/765</f>
        <v>0</v>
      </c>
      <c r="H864" s="421">
        <f t="shared" ref="H864" si="248">G864*C864</f>
        <v>0</v>
      </c>
      <c r="I864" s="72"/>
    </row>
    <row r="865" spans="1:9" s="51" customFormat="1" ht="19.350000000000001" customHeight="1">
      <c r="A865" s="253"/>
      <c r="C865" s="45"/>
      <c r="D865" s="257"/>
      <c r="E865" s="404"/>
      <c r="F865" s="373"/>
      <c r="G865" s="438"/>
      <c r="H865" s="421"/>
      <c r="I865" s="72"/>
    </row>
    <row r="866" spans="1:9" s="51" customFormat="1" ht="25.7" customHeight="1">
      <c r="A866" s="253">
        <v>3</v>
      </c>
      <c r="B866" s="91" t="s">
        <v>395</v>
      </c>
      <c r="C866" s="45">
        <v>9</v>
      </c>
      <c r="D866" s="257" t="s">
        <v>116</v>
      </c>
      <c r="E866" s="404"/>
      <c r="F866" s="373">
        <f t="shared" ref="F866" si="249">E866*C866</f>
        <v>0</v>
      </c>
      <c r="G866" s="438">
        <f t="shared" ref="G866" si="250">E866/765</f>
        <v>0</v>
      </c>
      <c r="H866" s="421">
        <f t="shared" ref="H866" si="251">G866*C866</f>
        <v>0</v>
      </c>
      <c r="I866" s="72"/>
    </row>
    <row r="867" spans="1:9" s="51" customFormat="1" ht="19.350000000000001" customHeight="1">
      <c r="A867" s="253"/>
      <c r="C867" s="258"/>
      <c r="D867" s="256"/>
      <c r="E867" s="404"/>
      <c r="F867" s="431"/>
      <c r="G867" s="438"/>
      <c r="H867" s="423"/>
      <c r="I867" s="72"/>
    </row>
    <row r="868" spans="1:9" s="51" customFormat="1" ht="19.350000000000001" customHeight="1">
      <c r="A868" s="253"/>
      <c r="B868" s="265" t="s">
        <v>736</v>
      </c>
      <c r="C868" s="258"/>
      <c r="D868" s="256"/>
      <c r="E868" s="404"/>
      <c r="F868" s="431"/>
      <c r="G868" s="438"/>
      <c r="H868" s="423"/>
      <c r="I868" s="72"/>
    </row>
    <row r="869" spans="1:9" s="51" customFormat="1" ht="19.350000000000001" customHeight="1">
      <c r="A869" s="253"/>
      <c r="B869" s="51" t="s">
        <v>406</v>
      </c>
      <c r="C869" s="258"/>
      <c r="D869" s="256"/>
      <c r="E869" s="404"/>
      <c r="F869" s="431"/>
      <c r="G869" s="438"/>
      <c r="H869" s="423"/>
      <c r="I869" s="72"/>
    </row>
    <row r="870" spans="1:9" s="51" customFormat="1" ht="19.350000000000001" customHeight="1">
      <c r="A870" s="253"/>
      <c r="B870" s="263"/>
      <c r="C870" s="258"/>
      <c r="D870" s="256"/>
      <c r="E870" s="404"/>
      <c r="F870" s="431"/>
      <c r="G870" s="438"/>
      <c r="H870" s="423"/>
      <c r="I870" s="72"/>
    </row>
    <row r="871" spans="1:9" s="51" customFormat="1" ht="19.350000000000001" customHeight="1">
      <c r="A871" s="253">
        <v>4</v>
      </c>
      <c r="B871" s="51" t="s">
        <v>737</v>
      </c>
      <c r="C871" s="45"/>
      <c r="D871" s="267"/>
      <c r="E871" s="404"/>
      <c r="F871" s="431"/>
      <c r="G871" s="438"/>
      <c r="H871" s="423"/>
      <c r="I871" s="72"/>
    </row>
    <row r="872" spans="1:9" s="51" customFormat="1" ht="19.350000000000001" customHeight="1">
      <c r="A872" s="253"/>
      <c r="B872" s="51" t="s">
        <v>886</v>
      </c>
      <c r="C872" s="45">
        <v>3</v>
      </c>
      <c r="D872" s="257" t="s">
        <v>116</v>
      </c>
      <c r="E872" s="404"/>
      <c r="F872" s="373">
        <f t="shared" ref="F872" si="252">E872*C872</f>
        <v>0</v>
      </c>
      <c r="G872" s="438">
        <f t="shared" ref="G872" si="253">E872/765</f>
        <v>0</v>
      </c>
      <c r="H872" s="421">
        <f t="shared" ref="H872" si="254">G872*C872</f>
        <v>0</v>
      </c>
      <c r="I872" s="72"/>
    </row>
    <row r="873" spans="1:9" s="51" customFormat="1" ht="19.350000000000001" customHeight="1">
      <c r="A873" s="253"/>
      <c r="B873" s="367"/>
      <c r="C873" s="45"/>
      <c r="D873" s="256"/>
      <c r="E873" s="404"/>
      <c r="F873" s="431"/>
      <c r="G873" s="438"/>
      <c r="H873" s="423"/>
      <c r="I873" s="72"/>
    </row>
    <row r="874" spans="1:9" s="51" customFormat="1" ht="19.350000000000001" customHeight="1">
      <c r="A874" s="253">
        <v>5</v>
      </c>
      <c r="B874" s="51" t="s">
        <v>416</v>
      </c>
      <c r="C874" s="45"/>
      <c r="D874" s="256"/>
      <c r="E874" s="404"/>
      <c r="F874" s="431"/>
      <c r="G874" s="438"/>
      <c r="H874" s="423"/>
      <c r="I874" s="72"/>
    </row>
    <row r="875" spans="1:9" s="51" customFormat="1" ht="19.350000000000001" customHeight="1">
      <c r="A875" s="253"/>
      <c r="B875" s="51" t="s">
        <v>417</v>
      </c>
      <c r="C875" s="45">
        <v>3</v>
      </c>
      <c r="D875" s="257" t="s">
        <v>116</v>
      </c>
      <c r="E875" s="404"/>
      <c r="F875" s="373">
        <f t="shared" ref="F875" si="255">E875*C875</f>
        <v>0</v>
      </c>
      <c r="G875" s="438">
        <f t="shared" ref="G875" si="256">E875/765</f>
        <v>0</v>
      </c>
      <c r="H875" s="421">
        <f t="shared" ref="H875" si="257">G875*C875</f>
        <v>0</v>
      </c>
      <c r="I875" s="72"/>
    </row>
    <row r="876" spans="1:9" s="51" customFormat="1" ht="19.350000000000001" customHeight="1">
      <c r="A876" s="253"/>
      <c r="C876" s="258"/>
      <c r="D876" s="257"/>
      <c r="E876" s="404"/>
      <c r="F876" s="431"/>
      <c r="G876" s="438"/>
      <c r="H876" s="423"/>
      <c r="I876" s="72"/>
    </row>
    <row r="877" spans="1:9" s="51" customFormat="1" ht="19.350000000000001" customHeight="1">
      <c r="A877" s="270"/>
      <c r="B877" s="264" t="s">
        <v>738</v>
      </c>
      <c r="C877" s="258"/>
      <c r="D877" s="256"/>
      <c r="E877" s="404"/>
      <c r="F877" s="431"/>
      <c r="G877" s="438"/>
      <c r="H877" s="423"/>
      <c r="I877" s="72"/>
    </row>
    <row r="878" spans="1:9" s="51" customFormat="1" ht="19.350000000000001" customHeight="1">
      <c r="A878" s="270"/>
      <c r="B878" s="264"/>
      <c r="C878" s="258"/>
      <c r="D878" s="256"/>
      <c r="E878" s="404"/>
      <c r="F878" s="431"/>
      <c r="G878" s="438"/>
      <c r="H878" s="423"/>
      <c r="I878" s="72"/>
    </row>
    <row r="879" spans="1:9" s="51" customFormat="1" ht="19.350000000000001" customHeight="1">
      <c r="A879" s="253" t="s">
        <v>10</v>
      </c>
      <c r="B879" s="265" t="s">
        <v>422</v>
      </c>
      <c r="C879" s="258"/>
      <c r="D879" s="256"/>
      <c r="E879" s="404"/>
      <c r="F879" s="431"/>
      <c r="G879" s="438"/>
      <c r="H879" s="423"/>
      <c r="I879" s="72"/>
    </row>
    <row r="880" spans="1:9" s="51" customFormat="1" ht="19.350000000000001" customHeight="1">
      <c r="A880" s="253"/>
      <c r="B880" s="244"/>
      <c r="C880" s="45"/>
      <c r="D880" s="257"/>
      <c r="E880" s="404"/>
      <c r="F880" s="431"/>
      <c r="G880" s="438"/>
      <c r="H880" s="423"/>
      <c r="I880" s="72"/>
    </row>
    <row r="881" spans="1:9" s="51" customFormat="1" ht="19.350000000000001" customHeight="1">
      <c r="A881" s="253">
        <v>6</v>
      </c>
      <c r="B881" s="248" t="s">
        <v>739</v>
      </c>
      <c r="C881" s="45"/>
      <c r="D881" s="257"/>
      <c r="E881" s="404"/>
      <c r="F881" s="431"/>
      <c r="G881" s="438"/>
      <c r="H881" s="423"/>
      <c r="I881" s="72"/>
    </row>
    <row r="882" spans="1:9" s="51" customFormat="1" ht="19.350000000000001" customHeight="1">
      <c r="A882" s="253"/>
      <c r="B882" s="248" t="s">
        <v>740</v>
      </c>
      <c r="C882" s="45"/>
      <c r="D882" s="257"/>
      <c r="E882" s="404"/>
      <c r="F882" s="431"/>
      <c r="G882" s="438"/>
      <c r="H882" s="423"/>
      <c r="I882" s="72"/>
    </row>
    <row r="883" spans="1:9" s="51" customFormat="1" ht="19.350000000000001" customHeight="1">
      <c r="A883" s="253"/>
      <c r="B883" s="248" t="s">
        <v>741</v>
      </c>
      <c r="C883" s="45">
        <v>9</v>
      </c>
      <c r="D883" s="257" t="s">
        <v>116</v>
      </c>
      <c r="E883" s="404"/>
      <c r="F883" s="373">
        <f t="shared" ref="F883" si="258">E883*C883</f>
        <v>0</v>
      </c>
      <c r="G883" s="438">
        <f t="shared" ref="G883" si="259">E883/765</f>
        <v>0</v>
      </c>
      <c r="H883" s="421">
        <f t="shared" ref="H883" si="260">G883*C883</f>
        <v>0</v>
      </c>
      <c r="I883" s="72"/>
    </row>
    <row r="884" spans="1:9" s="51" customFormat="1" ht="19.350000000000001" customHeight="1">
      <c r="A884" s="253"/>
      <c r="B884" s="248"/>
      <c r="C884" s="45"/>
      <c r="D884" s="257"/>
      <c r="E884" s="404"/>
      <c r="F884" s="431"/>
      <c r="G884" s="438"/>
      <c r="H884" s="423"/>
      <c r="I884" s="72"/>
    </row>
    <row r="885" spans="1:9" s="51" customFormat="1" ht="19.350000000000001" customHeight="1">
      <c r="A885" s="253"/>
      <c r="B885" s="265" t="s">
        <v>405</v>
      </c>
      <c r="C885" s="45"/>
      <c r="D885" s="257"/>
      <c r="E885" s="404"/>
      <c r="F885" s="431"/>
      <c r="G885" s="438"/>
      <c r="H885" s="423"/>
      <c r="I885" s="72"/>
    </row>
    <row r="886" spans="1:9" s="51" customFormat="1" ht="19.350000000000001" customHeight="1">
      <c r="A886" s="253"/>
      <c r="B886" s="246"/>
      <c r="C886" s="258"/>
      <c r="D886" s="257"/>
      <c r="E886" s="404"/>
      <c r="F886" s="431"/>
      <c r="G886" s="438"/>
      <c r="H886" s="423"/>
      <c r="I886" s="72"/>
    </row>
    <row r="887" spans="1:9" s="51" customFormat="1" ht="19.350000000000001" customHeight="1">
      <c r="A887" s="253">
        <v>7</v>
      </c>
      <c r="B887" s="51" t="s">
        <v>742</v>
      </c>
      <c r="C887" s="258"/>
      <c r="D887" s="256"/>
      <c r="E887" s="404"/>
      <c r="F887" s="431"/>
      <c r="G887" s="438"/>
      <c r="H887" s="423"/>
      <c r="I887" s="72"/>
    </row>
    <row r="888" spans="1:9" s="51" customFormat="1" ht="19.350000000000001" customHeight="1">
      <c r="A888" s="253"/>
      <c r="B888" s="51" t="s">
        <v>743</v>
      </c>
      <c r="C888" s="258"/>
      <c r="D888" s="256"/>
      <c r="E888" s="404"/>
      <c r="F888" s="431"/>
      <c r="G888" s="438"/>
      <c r="H888" s="423"/>
      <c r="I888" s="72"/>
    </row>
    <row r="889" spans="1:9" s="51" customFormat="1" ht="19.350000000000001" customHeight="1">
      <c r="A889" s="253"/>
      <c r="B889" s="51" t="s">
        <v>409</v>
      </c>
      <c r="C889" s="45">
        <v>9</v>
      </c>
      <c r="D889" s="257" t="s">
        <v>116</v>
      </c>
      <c r="E889" s="404"/>
      <c r="F889" s="373">
        <f t="shared" ref="F889" si="261">E889*C889</f>
        <v>0</v>
      </c>
      <c r="G889" s="438">
        <f t="shared" ref="G889" si="262">E889/765</f>
        <v>0</v>
      </c>
      <c r="H889" s="421">
        <f t="shared" ref="H889" si="263">G889*C889</f>
        <v>0</v>
      </c>
      <c r="I889" s="72"/>
    </row>
    <row r="890" spans="1:9" s="51" customFormat="1" ht="19.350000000000001" customHeight="1">
      <c r="A890" s="262"/>
      <c r="B890" s="261"/>
      <c r="C890" s="260"/>
      <c r="D890" s="259"/>
      <c r="E890" s="404"/>
      <c r="F890" s="431"/>
      <c r="G890" s="438"/>
      <c r="H890" s="423"/>
      <c r="I890" s="72"/>
    </row>
    <row r="891" spans="1:9" s="51" customFormat="1" ht="19.350000000000001" customHeight="1">
      <c r="A891" s="262"/>
      <c r="B891" s="261"/>
      <c r="C891" s="260"/>
      <c r="D891" s="259"/>
      <c r="E891" s="404"/>
      <c r="F891" s="431"/>
      <c r="G891" s="438"/>
      <c r="H891" s="423"/>
      <c r="I891" s="72"/>
    </row>
    <row r="892" spans="1:9" s="51" customFormat="1" ht="19.350000000000001" customHeight="1" thickBot="1">
      <c r="A892" s="262"/>
      <c r="B892" s="261"/>
      <c r="C892" s="260"/>
      <c r="D892" s="259"/>
      <c r="E892" s="409"/>
      <c r="F892" s="431"/>
      <c r="G892" s="438"/>
      <c r="H892" s="423"/>
      <c r="I892" s="72"/>
    </row>
    <row r="893" spans="1:9" s="51" customFormat="1" ht="19.350000000000001" customHeight="1" thickTop="1" thickBot="1">
      <c r="A893" s="47" t="s">
        <v>517</v>
      </c>
      <c r="B893" s="48" t="s">
        <v>34</v>
      </c>
      <c r="C893" s="49"/>
      <c r="D893" s="50"/>
      <c r="E893" s="395"/>
      <c r="F893" s="387">
        <f>SUM(F856:F892)</f>
        <v>0</v>
      </c>
      <c r="G893" s="438"/>
      <c r="H893" s="417">
        <f>SUM(H858:H892)</f>
        <v>0</v>
      </c>
      <c r="I893" s="72"/>
    </row>
    <row r="894" spans="1:9" ht="13.5" thickTop="1">
      <c r="A894" s="262"/>
      <c r="B894" s="261"/>
      <c r="C894" s="260"/>
      <c r="D894" s="259"/>
      <c r="E894" s="409"/>
      <c r="F894" s="431"/>
      <c r="G894" s="438"/>
      <c r="H894" s="423"/>
    </row>
    <row r="895" spans="1:9">
      <c r="A895" s="159"/>
      <c r="B895" s="134"/>
      <c r="C895" s="135"/>
      <c r="D895" s="133"/>
      <c r="E895" s="393"/>
      <c r="F895" s="373"/>
      <c r="G895" s="436"/>
      <c r="H895" s="415"/>
    </row>
    <row r="896" spans="1:9">
      <c r="A896" s="159"/>
      <c r="B896" s="136" t="s">
        <v>111</v>
      </c>
      <c r="C896" s="135"/>
      <c r="D896" s="133"/>
      <c r="E896" s="393"/>
      <c r="F896" s="373"/>
      <c r="G896" s="436"/>
      <c r="H896" s="415"/>
    </row>
    <row r="897" spans="1:8">
      <c r="A897" s="159"/>
      <c r="B897" s="136"/>
      <c r="C897" s="135"/>
      <c r="D897" s="133"/>
      <c r="E897" s="393"/>
      <c r="F897" s="373"/>
      <c r="G897" s="436"/>
      <c r="H897" s="415"/>
    </row>
    <row r="898" spans="1:8">
      <c r="A898" s="159">
        <v>1</v>
      </c>
      <c r="B898" s="134" t="s">
        <v>536</v>
      </c>
      <c r="C898" s="135"/>
      <c r="D898" s="133"/>
      <c r="E898" s="393"/>
      <c r="F898" s="373">
        <f>F13</f>
        <v>0</v>
      </c>
      <c r="G898" s="436"/>
      <c r="H898" s="415">
        <f>H13</f>
        <v>0</v>
      </c>
    </row>
    <row r="899" spans="1:8">
      <c r="A899" s="159"/>
      <c r="B899" s="134"/>
      <c r="C899" s="135"/>
      <c r="D899" s="133"/>
      <c r="E899" s="393"/>
      <c r="F899" s="373"/>
      <c r="G899" s="436"/>
      <c r="H899" s="415"/>
    </row>
    <row r="900" spans="1:8">
      <c r="A900" s="159">
        <v>2</v>
      </c>
      <c r="B900" s="134" t="s">
        <v>537</v>
      </c>
      <c r="C900" s="135"/>
      <c r="D900" s="133"/>
      <c r="E900" s="393"/>
      <c r="F900" s="373">
        <f>F542</f>
        <v>0</v>
      </c>
      <c r="G900" s="436"/>
      <c r="H900" s="415">
        <f>H542</f>
        <v>0</v>
      </c>
    </row>
    <row r="901" spans="1:8">
      <c r="A901" s="159"/>
      <c r="B901" s="134"/>
      <c r="C901" s="135"/>
      <c r="D901" s="133"/>
      <c r="E901" s="393"/>
      <c r="F901" s="373"/>
      <c r="G901" s="436"/>
      <c r="H901" s="415"/>
    </row>
    <row r="902" spans="1:8">
      <c r="A902" s="159">
        <v>3</v>
      </c>
      <c r="B902" s="134" t="s">
        <v>538</v>
      </c>
      <c r="C902" s="135"/>
      <c r="D902" s="133"/>
      <c r="E902" s="393"/>
      <c r="F902" s="373">
        <f>F675</f>
        <v>0</v>
      </c>
      <c r="G902" s="436"/>
      <c r="H902" s="415">
        <f>H675</f>
        <v>0</v>
      </c>
    </row>
    <row r="903" spans="1:8">
      <c r="A903" s="159"/>
      <c r="B903" s="134"/>
      <c r="C903" s="135"/>
      <c r="D903" s="133"/>
      <c r="E903" s="393"/>
      <c r="F903" s="373"/>
      <c r="G903" s="436"/>
      <c r="H903" s="415"/>
    </row>
    <row r="904" spans="1:8">
      <c r="A904" s="159">
        <v>4</v>
      </c>
      <c r="B904" s="134" t="s">
        <v>539</v>
      </c>
      <c r="C904" s="135"/>
      <c r="D904" s="133"/>
      <c r="E904" s="393"/>
      <c r="F904" s="373">
        <f>F739</f>
        <v>0</v>
      </c>
      <c r="G904" s="436"/>
      <c r="H904" s="415">
        <f>H739</f>
        <v>0</v>
      </c>
    </row>
    <row r="905" spans="1:8">
      <c r="A905" s="159"/>
      <c r="B905" s="134"/>
      <c r="C905" s="135"/>
      <c r="D905" s="133"/>
      <c r="E905" s="393"/>
      <c r="F905" s="373"/>
      <c r="G905" s="436"/>
      <c r="H905" s="415"/>
    </row>
    <row r="906" spans="1:8">
      <c r="A906" s="159">
        <v>5</v>
      </c>
      <c r="B906" s="134" t="s">
        <v>540</v>
      </c>
      <c r="C906" s="135"/>
      <c r="D906" s="133"/>
      <c r="E906" s="393"/>
      <c r="F906" s="373">
        <f>F809</f>
        <v>0</v>
      </c>
      <c r="G906" s="436"/>
      <c r="H906" s="415">
        <f>H809</f>
        <v>0</v>
      </c>
    </row>
    <row r="907" spans="1:8">
      <c r="A907" s="159"/>
      <c r="B907" s="134"/>
      <c r="C907" s="135"/>
      <c r="D907" s="133"/>
      <c r="E907" s="393"/>
      <c r="F907" s="373"/>
      <c r="G907" s="436"/>
      <c r="H907" s="415"/>
    </row>
    <row r="908" spans="1:8">
      <c r="A908" s="159">
        <v>6</v>
      </c>
      <c r="B908" s="134" t="s">
        <v>541</v>
      </c>
      <c r="C908" s="135"/>
      <c r="D908" s="133"/>
      <c r="E908" s="393"/>
      <c r="F908" s="373">
        <f>F845</f>
        <v>0</v>
      </c>
      <c r="G908" s="436"/>
      <c r="H908" s="415">
        <f>H845</f>
        <v>0</v>
      </c>
    </row>
    <row r="909" spans="1:8">
      <c r="A909" s="243"/>
      <c r="B909" s="134"/>
      <c r="C909" s="135"/>
      <c r="D909" s="133"/>
      <c r="E909" s="403"/>
      <c r="F909" s="373"/>
      <c r="G909" s="436"/>
      <c r="H909" s="415"/>
    </row>
    <row r="910" spans="1:8">
      <c r="A910" s="159">
        <v>7</v>
      </c>
      <c r="B910" s="134" t="s">
        <v>744</v>
      </c>
      <c r="C910" s="135"/>
      <c r="D910" s="133"/>
      <c r="E910" s="393"/>
      <c r="F910" s="432">
        <f>F893</f>
        <v>0</v>
      </c>
      <c r="G910" s="436"/>
      <c r="H910" s="424">
        <f>H893</f>
        <v>0</v>
      </c>
    </row>
    <row r="911" spans="1:8">
      <c r="A911" s="159"/>
      <c r="B911" s="134"/>
      <c r="C911" s="135"/>
      <c r="D911" s="133"/>
      <c r="E911" s="393"/>
      <c r="F911" s="373">
        <f>SUM(F897:F910)</f>
        <v>0</v>
      </c>
      <c r="G911" s="436"/>
      <c r="H911" s="415">
        <f>SUM(H897:H910)</f>
        <v>0</v>
      </c>
    </row>
    <row r="912" spans="1:8">
      <c r="A912" s="159"/>
      <c r="B912" s="134"/>
      <c r="C912" s="135"/>
      <c r="D912" s="133"/>
      <c r="E912" s="393"/>
      <c r="F912" s="373"/>
      <c r="G912" s="436"/>
      <c r="H912" s="415"/>
    </row>
    <row r="913" spans="1:9">
      <c r="A913" s="159"/>
      <c r="B913" s="134" t="s">
        <v>518</v>
      </c>
      <c r="C913" s="135"/>
      <c r="D913" s="133"/>
      <c r="E913" s="393"/>
      <c r="F913" s="373"/>
      <c r="G913" s="436"/>
      <c r="H913" s="415">
        <f>F913/765</f>
        <v>0</v>
      </c>
    </row>
    <row r="914" spans="1:9">
      <c r="A914" s="159"/>
      <c r="B914" s="134"/>
      <c r="C914" s="135"/>
      <c r="D914" s="133"/>
      <c r="E914" s="393"/>
      <c r="F914" s="373"/>
      <c r="G914" s="436"/>
      <c r="H914" s="415"/>
    </row>
    <row r="915" spans="1:9" s="51" customFormat="1" ht="19.350000000000001" customHeight="1">
      <c r="A915" s="159"/>
      <c r="B915" s="134" t="s">
        <v>519</v>
      </c>
      <c r="C915" s="135"/>
      <c r="D915" s="133"/>
      <c r="E915" s="393"/>
      <c r="F915" s="373"/>
      <c r="G915" s="436"/>
      <c r="H915" s="415"/>
      <c r="I915" s="72"/>
    </row>
    <row r="916" spans="1:9" ht="3.6" customHeight="1" thickBot="1">
      <c r="A916" s="159"/>
      <c r="B916" s="134"/>
      <c r="C916" s="135"/>
      <c r="D916" s="133"/>
      <c r="E916" s="393"/>
      <c r="F916" s="432"/>
      <c r="G916" s="436"/>
      <c r="H916" s="425"/>
    </row>
    <row r="917" spans="1:9" ht="14.25" thickTop="1" thickBot="1">
      <c r="A917" s="47"/>
      <c r="B917" s="48" t="s">
        <v>520</v>
      </c>
      <c r="C917" s="49"/>
      <c r="D917" s="50"/>
      <c r="E917" s="395"/>
      <c r="F917" s="387">
        <f>SUM(F911:F916)</f>
        <v>0</v>
      </c>
      <c r="G917" s="438"/>
      <c r="H917" s="417">
        <f>SUM(H911:H916)</f>
        <v>0</v>
      </c>
    </row>
    <row r="918" spans="1:9" ht="14.25" thickTop="1" thickBot="1">
      <c r="A918" s="214"/>
      <c r="B918" s="202"/>
      <c r="C918" s="203"/>
      <c r="D918" s="204"/>
      <c r="E918" s="410"/>
      <c r="F918" s="433"/>
      <c r="G918" s="449"/>
      <c r="H918" s="426"/>
    </row>
  </sheetData>
  <pageMargins left="0.62" right="0.34027777777777779" top="1.070138888888889" bottom="0.98888888888888893" header="0.4201388888888889" footer="0.5"/>
  <pageSetup paperSize="9" scale="54" firstPageNumber="0" orientation="portrait" horizontalDpi="300" verticalDpi="300" r:id="rId1"/>
  <headerFooter alignWithMargins="0">
    <oddHeader>&amp;L &amp;C&amp;"MS Sans Serif,Bold"PROPOSED CONSTRUCTION &amp; RENOVATION OF THE IOM MIGRATION HEALTH ASSESSMENT CENTER (MHAC) ANNEX 3, LAGOS STATE.
ELECTRICAL SERVICES</oddHeader>
    <oddFooter>&amp;LIES-016esb:electrical bills 020513&amp;C&amp;"MS Sans Serif,Bold Italic"&amp;P of &amp;N</oddFooter>
  </headerFooter>
  <rowBreaks count="15" manualBreakCount="15">
    <brk id="13" max="16383" man="1"/>
    <brk id="53" max="16383" man="1"/>
    <brk id="117" max="16383" man="1"/>
    <brk id="198" max="16383" man="1"/>
    <brk id="263" max="7" man="1"/>
    <brk id="336" max="16383" man="1"/>
    <brk id="397" max="16383" man="1"/>
    <brk id="475" max="7" man="1"/>
    <brk id="542" max="16383" man="1"/>
    <brk id="608" max="16383" man="1"/>
    <brk id="675" max="16383" man="1"/>
    <brk id="739" max="16383" man="1"/>
    <brk id="809" max="16383" man="1"/>
    <brk id="845" max="7" man="1"/>
    <brk id="894"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J49"/>
  <sheetViews>
    <sheetView view="pageLayout" topLeftCell="A15" workbookViewId="0">
      <selection activeCell="I32" sqref="I32"/>
    </sheetView>
  </sheetViews>
  <sheetFormatPr defaultColWidth="8.85546875" defaultRowHeight="15"/>
  <cols>
    <col min="1" max="1" width="2.140625" customWidth="1"/>
    <col min="9" max="9" width="29.85546875" customWidth="1"/>
    <col min="10" max="10" width="2.42578125" customWidth="1"/>
    <col min="11" max="11" width="1.140625" customWidth="1"/>
  </cols>
  <sheetData>
    <row r="1" spans="2:10">
      <c r="B1" s="1"/>
      <c r="C1" s="2"/>
      <c r="D1" s="2"/>
      <c r="E1" s="2"/>
      <c r="F1" s="2"/>
      <c r="G1" s="2"/>
      <c r="H1" s="2"/>
      <c r="I1" s="2"/>
      <c r="J1" s="3"/>
    </row>
    <row r="2" spans="2:10">
      <c r="B2" s="3"/>
      <c r="J2" s="3"/>
    </row>
    <row r="3" spans="2:10">
      <c r="B3" s="3"/>
      <c r="J3" s="3"/>
    </row>
    <row r="4" spans="2:10">
      <c r="B4" s="3"/>
      <c r="J4" s="3"/>
    </row>
    <row r="5" spans="2:10">
      <c r="B5" s="3"/>
      <c r="J5" s="3"/>
    </row>
    <row r="6" spans="2:10">
      <c r="B6" s="3"/>
      <c r="J6" s="3"/>
    </row>
    <row r="7" spans="2:10">
      <c r="B7" s="3"/>
      <c r="J7" s="3"/>
    </row>
    <row r="8" spans="2:10">
      <c r="B8" s="3"/>
      <c r="J8" s="3"/>
    </row>
    <row r="9" spans="2:10" ht="15" customHeight="1">
      <c r="B9" s="3"/>
      <c r="J9" s="3"/>
    </row>
    <row r="10" spans="2:10" ht="15" customHeight="1">
      <c r="B10" s="3"/>
      <c r="J10" s="3"/>
    </row>
    <row r="11" spans="2:10" ht="15" customHeight="1">
      <c r="B11" s="3"/>
      <c r="J11" s="3"/>
    </row>
    <row r="12" spans="2:10">
      <c r="B12" s="3"/>
      <c r="J12" s="3"/>
    </row>
    <row r="13" spans="2:10">
      <c r="B13" s="3"/>
      <c r="J13" s="3"/>
    </row>
    <row r="14" spans="2:10">
      <c r="B14" s="3"/>
      <c r="J14" s="3"/>
    </row>
    <row r="15" spans="2:10">
      <c r="B15" s="3"/>
      <c r="J15" s="3"/>
    </row>
    <row r="16" spans="2:10">
      <c r="B16" s="3"/>
      <c r="J16" s="3"/>
    </row>
    <row r="17" spans="2:10">
      <c r="B17" s="3"/>
      <c r="J17" s="3"/>
    </row>
    <row r="18" spans="2:10">
      <c r="B18" s="3"/>
      <c r="J18" s="3"/>
    </row>
    <row r="19" spans="2:10">
      <c r="B19" s="3"/>
      <c r="J19" s="3"/>
    </row>
    <row r="20" spans="2:10">
      <c r="B20" s="3"/>
      <c r="J20" s="3"/>
    </row>
    <row r="21" spans="2:10">
      <c r="B21" s="3"/>
      <c r="J21" s="3"/>
    </row>
    <row r="22" spans="2:10">
      <c r="B22" s="3"/>
      <c r="J22" s="3"/>
    </row>
    <row r="23" spans="2:10">
      <c r="B23" s="3"/>
      <c r="J23" s="3"/>
    </row>
    <row r="24" spans="2:10">
      <c r="B24" s="3"/>
      <c r="J24" s="3"/>
    </row>
    <row r="25" spans="2:10" ht="15" customHeight="1">
      <c r="B25" s="498" t="s">
        <v>525</v>
      </c>
      <c r="C25" s="499"/>
      <c r="D25" s="499"/>
      <c r="E25" s="499"/>
      <c r="F25" s="499"/>
      <c r="G25" s="499"/>
      <c r="H25" s="499"/>
      <c r="I25" s="500"/>
      <c r="J25" s="3"/>
    </row>
    <row r="26" spans="2:10" ht="20.25" customHeight="1">
      <c r="B26" s="498"/>
      <c r="C26" s="499"/>
      <c r="D26" s="499"/>
      <c r="E26" s="499"/>
      <c r="F26" s="499"/>
      <c r="G26" s="499"/>
      <c r="H26" s="499"/>
      <c r="I26" s="500"/>
      <c r="J26" s="3"/>
    </row>
    <row r="27" spans="2:10" ht="20.25" customHeight="1">
      <c r="B27" s="498"/>
      <c r="C27" s="499"/>
      <c r="D27" s="499"/>
      <c r="E27" s="499"/>
      <c r="F27" s="499"/>
      <c r="G27" s="499"/>
      <c r="H27" s="499"/>
      <c r="I27" s="500"/>
      <c r="J27" s="3"/>
    </row>
    <row r="28" spans="2:10" ht="20.25" customHeight="1">
      <c r="B28" s="498"/>
      <c r="C28" s="499"/>
      <c r="D28" s="499"/>
      <c r="E28" s="499"/>
      <c r="F28" s="499"/>
      <c r="G28" s="499"/>
      <c r="H28" s="499"/>
      <c r="I28" s="500"/>
      <c r="J28" s="3"/>
    </row>
    <row r="29" spans="2:10" ht="15" customHeight="1">
      <c r="B29" s="498"/>
      <c r="C29" s="499"/>
      <c r="D29" s="499"/>
      <c r="E29" s="499"/>
      <c r="F29" s="499"/>
      <c r="G29" s="499"/>
      <c r="H29" s="499"/>
      <c r="I29" s="500"/>
      <c r="J29" s="3"/>
    </row>
    <row r="30" spans="2:10">
      <c r="B30" s="3"/>
      <c r="J30" s="3"/>
    </row>
    <row r="31" spans="2:10">
      <c r="B31" s="3"/>
      <c r="J31" s="3"/>
    </row>
    <row r="32" spans="2:10">
      <c r="B32" s="3"/>
      <c r="J32" s="3"/>
    </row>
    <row r="33" spans="2:10">
      <c r="B33" s="3"/>
      <c r="J33" s="3"/>
    </row>
    <row r="34" spans="2:10">
      <c r="B34" s="3"/>
      <c r="J34" s="3"/>
    </row>
    <row r="35" spans="2:10">
      <c r="B35" s="3"/>
      <c r="J35" s="3"/>
    </row>
    <row r="36" spans="2:10">
      <c r="B36" s="3"/>
      <c r="J36" s="3"/>
    </row>
    <row r="37" spans="2:10">
      <c r="B37" s="3"/>
      <c r="J37" s="3"/>
    </row>
    <row r="38" spans="2:10">
      <c r="B38" s="3"/>
      <c r="J38" s="3"/>
    </row>
    <row r="39" spans="2:10">
      <c r="B39" s="3"/>
      <c r="J39" s="3"/>
    </row>
    <row r="40" spans="2:10">
      <c r="B40" s="3"/>
      <c r="J40" s="3"/>
    </row>
    <row r="41" spans="2:10">
      <c r="B41" s="3"/>
      <c r="J41" s="3"/>
    </row>
    <row r="42" spans="2:10">
      <c r="B42" s="3"/>
      <c r="J42" s="3"/>
    </row>
    <row r="43" spans="2:10">
      <c r="B43" s="3"/>
      <c r="J43" s="3"/>
    </row>
    <row r="44" spans="2:10">
      <c r="B44" s="3"/>
      <c r="J44" s="3"/>
    </row>
    <row r="45" spans="2:10">
      <c r="B45" s="3"/>
      <c r="J45" s="3"/>
    </row>
    <row r="46" spans="2:10">
      <c r="B46" s="3"/>
      <c r="J46" s="3"/>
    </row>
    <row r="47" spans="2:10">
      <c r="B47" s="3"/>
      <c r="J47" s="3"/>
    </row>
    <row r="48" spans="2:10">
      <c r="B48" s="3"/>
      <c r="J48" s="3"/>
    </row>
    <row r="49" spans="2:10">
      <c r="B49" s="4"/>
      <c r="C49" s="5"/>
      <c r="D49" s="5"/>
      <c r="E49" s="5"/>
      <c r="F49" s="5"/>
      <c r="G49" s="5"/>
      <c r="H49" s="5"/>
      <c r="I49" s="5"/>
      <c r="J49" s="3"/>
    </row>
  </sheetData>
  <mergeCells count="1">
    <mergeCell ref="B25:I29"/>
  </mergeCells>
  <pageMargins left="0.25" right="0.25"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6"/>
  <sheetViews>
    <sheetView view="pageBreakPreview" zoomScale="85" zoomScaleNormal="145" zoomScaleSheetLayoutView="85" zoomScalePageLayoutView="85" workbookViewId="0">
      <selection activeCell="B17" sqref="B17"/>
    </sheetView>
  </sheetViews>
  <sheetFormatPr defaultColWidth="8.85546875" defaultRowHeight="12.75"/>
  <cols>
    <col min="1" max="1" width="4.140625" style="92" bestFit="1" customWidth="1"/>
    <col min="2" max="2" width="39" style="53" customWidth="1"/>
    <col min="3" max="3" width="6.85546875" style="54" customWidth="1"/>
    <col min="4" max="4" width="5.140625" style="54" bestFit="1" customWidth="1"/>
    <col min="5" max="5" width="10.42578125" style="86" bestFit="1" customWidth="1"/>
    <col min="6" max="6" width="12.85546875" style="86" bestFit="1" customWidth="1"/>
    <col min="7" max="7" width="8.140625" style="109" bestFit="1" customWidth="1"/>
    <col min="8" max="8" width="10.85546875" style="107" customWidth="1"/>
    <col min="9" max="240" width="8.85546875" style="58"/>
    <col min="241" max="241" width="4.5703125" style="58" bestFit="1" customWidth="1"/>
    <col min="242" max="242" width="53.42578125" style="58" bestFit="1" customWidth="1"/>
    <col min="243" max="243" width="5.42578125" style="58" bestFit="1" customWidth="1"/>
    <col min="244" max="244" width="9.42578125" style="58" customWidth="1"/>
    <col min="245" max="245" width="15.85546875" style="58" customWidth="1"/>
    <col min="246" max="246" width="16.42578125" style="58" customWidth="1"/>
    <col min="247" max="247" width="10.42578125" style="58" customWidth="1"/>
    <col min="248" max="248" width="17" style="58" customWidth="1"/>
    <col min="249" max="249" width="15.42578125" style="58" bestFit="1" customWidth="1"/>
    <col min="250" max="250" width="16" style="58" customWidth="1"/>
    <col min="251" max="251" width="8.85546875" style="58"/>
    <col min="252" max="252" width="15.85546875" style="58" customWidth="1"/>
    <col min="253" max="253" width="17.42578125" style="58" customWidth="1"/>
    <col min="254" max="496" width="8.85546875" style="58"/>
    <col min="497" max="497" width="4.5703125" style="58" bestFit="1" customWidth="1"/>
    <col min="498" max="498" width="53.42578125" style="58" bestFit="1" customWidth="1"/>
    <col min="499" max="499" width="5.42578125" style="58" bestFit="1" customWidth="1"/>
    <col min="500" max="500" width="9.42578125" style="58" customWidth="1"/>
    <col min="501" max="501" width="15.85546875" style="58" customWidth="1"/>
    <col min="502" max="502" width="16.42578125" style="58" customWidth="1"/>
    <col min="503" max="503" width="10.42578125" style="58" customWidth="1"/>
    <col min="504" max="504" width="17" style="58" customWidth="1"/>
    <col min="505" max="505" width="15.42578125" style="58" bestFit="1" customWidth="1"/>
    <col min="506" max="506" width="16" style="58" customWidth="1"/>
    <col min="507" max="507" width="8.85546875" style="58"/>
    <col min="508" max="508" width="15.85546875" style="58" customWidth="1"/>
    <col min="509" max="509" width="17.42578125" style="58" customWidth="1"/>
    <col min="510" max="752" width="8.85546875" style="58"/>
    <col min="753" max="753" width="4.5703125" style="58" bestFit="1" customWidth="1"/>
    <col min="754" max="754" width="53.42578125" style="58" bestFit="1" customWidth="1"/>
    <col min="755" max="755" width="5.42578125" style="58" bestFit="1" customWidth="1"/>
    <col min="756" max="756" width="9.42578125" style="58" customWidth="1"/>
    <col min="757" max="757" width="15.85546875" style="58" customWidth="1"/>
    <col min="758" max="758" width="16.42578125" style="58" customWidth="1"/>
    <col min="759" max="759" width="10.42578125" style="58" customWidth="1"/>
    <col min="760" max="760" width="17" style="58" customWidth="1"/>
    <col min="761" max="761" width="15.42578125" style="58" bestFit="1" customWidth="1"/>
    <col min="762" max="762" width="16" style="58" customWidth="1"/>
    <col min="763" max="763" width="8.85546875" style="58"/>
    <col min="764" max="764" width="15.85546875" style="58" customWidth="1"/>
    <col min="765" max="765" width="17.42578125" style="58" customWidth="1"/>
    <col min="766" max="1008" width="8.85546875" style="58"/>
    <col min="1009" max="1009" width="4.5703125" style="58" bestFit="1" customWidth="1"/>
    <col min="1010" max="1010" width="53.42578125" style="58" bestFit="1" customWidth="1"/>
    <col min="1011" max="1011" width="5.42578125" style="58" bestFit="1" customWidth="1"/>
    <col min="1012" max="1012" width="9.42578125" style="58" customWidth="1"/>
    <col min="1013" max="1013" width="15.85546875" style="58" customWidth="1"/>
    <col min="1014" max="1014" width="16.42578125" style="58" customWidth="1"/>
    <col min="1015" max="1015" width="10.42578125" style="58" customWidth="1"/>
    <col min="1016" max="1016" width="17" style="58" customWidth="1"/>
    <col min="1017" max="1017" width="15.42578125" style="58" bestFit="1" customWidth="1"/>
    <col min="1018" max="1018" width="16" style="58" customWidth="1"/>
    <col min="1019" max="1019" width="8.85546875" style="58"/>
    <col min="1020" max="1020" width="15.85546875" style="58" customWidth="1"/>
    <col min="1021" max="1021" width="17.42578125" style="58" customWidth="1"/>
    <col min="1022" max="1264" width="8.85546875" style="58"/>
    <col min="1265" max="1265" width="4.5703125" style="58" bestFit="1" customWidth="1"/>
    <col min="1266" max="1266" width="53.42578125" style="58" bestFit="1" customWidth="1"/>
    <col min="1267" max="1267" width="5.42578125" style="58" bestFit="1" customWidth="1"/>
    <col min="1268" max="1268" width="9.42578125" style="58" customWidth="1"/>
    <col min="1269" max="1269" width="15.85546875" style="58" customWidth="1"/>
    <col min="1270" max="1270" width="16.42578125" style="58" customWidth="1"/>
    <col min="1271" max="1271" width="10.42578125" style="58" customWidth="1"/>
    <col min="1272" max="1272" width="17" style="58" customWidth="1"/>
    <col min="1273" max="1273" width="15.42578125" style="58" bestFit="1" customWidth="1"/>
    <col min="1274" max="1274" width="16" style="58" customWidth="1"/>
    <col min="1275" max="1275" width="8.85546875" style="58"/>
    <col min="1276" max="1276" width="15.85546875" style="58" customWidth="1"/>
    <col min="1277" max="1277" width="17.42578125" style="58" customWidth="1"/>
    <col min="1278" max="1520" width="8.85546875" style="58"/>
    <col min="1521" max="1521" width="4.5703125" style="58" bestFit="1" customWidth="1"/>
    <col min="1522" max="1522" width="53.42578125" style="58" bestFit="1" customWidth="1"/>
    <col min="1523" max="1523" width="5.42578125" style="58" bestFit="1" customWidth="1"/>
    <col min="1524" max="1524" width="9.42578125" style="58" customWidth="1"/>
    <col min="1525" max="1525" width="15.85546875" style="58" customWidth="1"/>
    <col min="1526" max="1526" width="16.42578125" style="58" customWidth="1"/>
    <col min="1527" max="1527" width="10.42578125" style="58" customWidth="1"/>
    <col min="1528" max="1528" width="17" style="58" customWidth="1"/>
    <col min="1529" max="1529" width="15.42578125" style="58" bestFit="1" customWidth="1"/>
    <col min="1530" max="1530" width="16" style="58" customWidth="1"/>
    <col min="1531" max="1531" width="8.85546875" style="58"/>
    <col min="1532" max="1532" width="15.85546875" style="58" customWidth="1"/>
    <col min="1533" max="1533" width="17.42578125" style="58" customWidth="1"/>
    <col min="1534" max="1776" width="8.85546875" style="58"/>
    <col min="1777" max="1777" width="4.5703125" style="58" bestFit="1" customWidth="1"/>
    <col min="1778" max="1778" width="53.42578125" style="58" bestFit="1" customWidth="1"/>
    <col min="1779" max="1779" width="5.42578125" style="58" bestFit="1" customWidth="1"/>
    <col min="1780" max="1780" width="9.42578125" style="58" customWidth="1"/>
    <col min="1781" max="1781" width="15.85546875" style="58" customWidth="1"/>
    <col min="1782" max="1782" width="16.42578125" style="58" customWidth="1"/>
    <col min="1783" max="1783" width="10.42578125" style="58" customWidth="1"/>
    <col min="1784" max="1784" width="17" style="58" customWidth="1"/>
    <col min="1785" max="1785" width="15.42578125" style="58" bestFit="1" customWidth="1"/>
    <col min="1786" max="1786" width="16" style="58" customWidth="1"/>
    <col min="1787" max="1787" width="8.85546875" style="58"/>
    <col min="1788" max="1788" width="15.85546875" style="58" customWidth="1"/>
    <col min="1789" max="1789" width="17.42578125" style="58" customWidth="1"/>
    <col min="1790" max="2032" width="8.85546875" style="58"/>
    <col min="2033" max="2033" width="4.5703125" style="58" bestFit="1" customWidth="1"/>
    <col min="2034" max="2034" width="53.42578125" style="58" bestFit="1" customWidth="1"/>
    <col min="2035" max="2035" width="5.42578125" style="58" bestFit="1" customWidth="1"/>
    <col min="2036" max="2036" width="9.42578125" style="58" customWidth="1"/>
    <col min="2037" max="2037" width="15.85546875" style="58" customWidth="1"/>
    <col min="2038" max="2038" width="16.42578125" style="58" customWidth="1"/>
    <col min="2039" max="2039" width="10.42578125" style="58" customWidth="1"/>
    <col min="2040" max="2040" width="17" style="58" customWidth="1"/>
    <col min="2041" max="2041" width="15.42578125" style="58" bestFit="1" customWidth="1"/>
    <col min="2042" max="2042" width="16" style="58" customWidth="1"/>
    <col min="2043" max="2043" width="8.85546875" style="58"/>
    <col min="2044" max="2044" width="15.85546875" style="58" customWidth="1"/>
    <col min="2045" max="2045" width="17.42578125" style="58" customWidth="1"/>
    <col min="2046" max="2288" width="8.85546875" style="58"/>
    <col min="2289" max="2289" width="4.5703125" style="58" bestFit="1" customWidth="1"/>
    <col min="2290" max="2290" width="53.42578125" style="58" bestFit="1" customWidth="1"/>
    <col min="2291" max="2291" width="5.42578125" style="58" bestFit="1" customWidth="1"/>
    <col min="2292" max="2292" width="9.42578125" style="58" customWidth="1"/>
    <col min="2293" max="2293" width="15.85546875" style="58" customWidth="1"/>
    <col min="2294" max="2294" width="16.42578125" style="58" customWidth="1"/>
    <col min="2295" max="2295" width="10.42578125" style="58" customWidth="1"/>
    <col min="2296" max="2296" width="17" style="58" customWidth="1"/>
    <col min="2297" max="2297" width="15.42578125" style="58" bestFit="1" customWidth="1"/>
    <col min="2298" max="2298" width="16" style="58" customWidth="1"/>
    <col min="2299" max="2299" width="8.85546875" style="58"/>
    <col min="2300" max="2300" width="15.85546875" style="58" customWidth="1"/>
    <col min="2301" max="2301" width="17.42578125" style="58" customWidth="1"/>
    <col min="2302" max="2544" width="8.85546875" style="58"/>
    <col min="2545" max="2545" width="4.5703125" style="58" bestFit="1" customWidth="1"/>
    <col min="2546" max="2546" width="53.42578125" style="58" bestFit="1" customWidth="1"/>
    <col min="2547" max="2547" width="5.42578125" style="58" bestFit="1" customWidth="1"/>
    <col min="2548" max="2548" width="9.42578125" style="58" customWidth="1"/>
    <col min="2549" max="2549" width="15.85546875" style="58" customWidth="1"/>
    <col min="2550" max="2550" width="16.42578125" style="58" customWidth="1"/>
    <col min="2551" max="2551" width="10.42578125" style="58" customWidth="1"/>
    <col min="2552" max="2552" width="17" style="58" customWidth="1"/>
    <col min="2553" max="2553" width="15.42578125" style="58" bestFit="1" customWidth="1"/>
    <col min="2554" max="2554" width="16" style="58" customWidth="1"/>
    <col min="2555" max="2555" width="8.85546875" style="58"/>
    <col min="2556" max="2556" width="15.85546875" style="58" customWidth="1"/>
    <col min="2557" max="2557" width="17.42578125" style="58" customWidth="1"/>
    <col min="2558" max="2800" width="8.85546875" style="58"/>
    <col min="2801" max="2801" width="4.5703125" style="58" bestFit="1" customWidth="1"/>
    <col min="2802" max="2802" width="53.42578125" style="58" bestFit="1" customWidth="1"/>
    <col min="2803" max="2803" width="5.42578125" style="58" bestFit="1" customWidth="1"/>
    <col min="2804" max="2804" width="9.42578125" style="58" customWidth="1"/>
    <col min="2805" max="2805" width="15.85546875" style="58" customWidth="1"/>
    <col min="2806" max="2806" width="16.42578125" style="58" customWidth="1"/>
    <col min="2807" max="2807" width="10.42578125" style="58" customWidth="1"/>
    <col min="2808" max="2808" width="17" style="58" customWidth="1"/>
    <col min="2809" max="2809" width="15.42578125" style="58" bestFit="1" customWidth="1"/>
    <col min="2810" max="2810" width="16" style="58" customWidth="1"/>
    <col min="2811" max="2811" width="8.85546875" style="58"/>
    <col min="2812" max="2812" width="15.85546875" style="58" customWidth="1"/>
    <col min="2813" max="2813" width="17.42578125" style="58" customWidth="1"/>
    <col min="2814" max="3056" width="8.85546875" style="58"/>
    <col min="3057" max="3057" width="4.5703125" style="58" bestFit="1" customWidth="1"/>
    <col min="3058" max="3058" width="53.42578125" style="58" bestFit="1" customWidth="1"/>
    <col min="3059" max="3059" width="5.42578125" style="58" bestFit="1" customWidth="1"/>
    <col min="3060" max="3060" width="9.42578125" style="58" customWidth="1"/>
    <col min="3061" max="3061" width="15.85546875" style="58" customWidth="1"/>
    <col min="3062" max="3062" width="16.42578125" style="58" customWidth="1"/>
    <col min="3063" max="3063" width="10.42578125" style="58" customWidth="1"/>
    <col min="3064" max="3064" width="17" style="58" customWidth="1"/>
    <col min="3065" max="3065" width="15.42578125" style="58" bestFit="1" customWidth="1"/>
    <col min="3066" max="3066" width="16" style="58" customWidth="1"/>
    <col min="3067" max="3067" width="8.85546875" style="58"/>
    <col min="3068" max="3068" width="15.85546875" style="58" customWidth="1"/>
    <col min="3069" max="3069" width="17.42578125" style="58" customWidth="1"/>
    <col min="3070" max="3312" width="8.85546875" style="58"/>
    <col min="3313" max="3313" width="4.5703125" style="58" bestFit="1" customWidth="1"/>
    <col min="3314" max="3314" width="53.42578125" style="58" bestFit="1" customWidth="1"/>
    <col min="3315" max="3315" width="5.42578125" style="58" bestFit="1" customWidth="1"/>
    <col min="3316" max="3316" width="9.42578125" style="58" customWidth="1"/>
    <col min="3317" max="3317" width="15.85546875" style="58" customWidth="1"/>
    <col min="3318" max="3318" width="16.42578125" style="58" customWidth="1"/>
    <col min="3319" max="3319" width="10.42578125" style="58" customWidth="1"/>
    <col min="3320" max="3320" width="17" style="58" customWidth="1"/>
    <col min="3321" max="3321" width="15.42578125" style="58" bestFit="1" customWidth="1"/>
    <col min="3322" max="3322" width="16" style="58" customWidth="1"/>
    <col min="3323" max="3323" width="8.85546875" style="58"/>
    <col min="3324" max="3324" width="15.85546875" style="58" customWidth="1"/>
    <col min="3325" max="3325" width="17.42578125" style="58" customWidth="1"/>
    <col min="3326" max="3568" width="8.85546875" style="58"/>
    <col min="3569" max="3569" width="4.5703125" style="58" bestFit="1" customWidth="1"/>
    <col min="3570" max="3570" width="53.42578125" style="58" bestFit="1" customWidth="1"/>
    <col min="3571" max="3571" width="5.42578125" style="58" bestFit="1" customWidth="1"/>
    <col min="3572" max="3572" width="9.42578125" style="58" customWidth="1"/>
    <col min="3573" max="3573" width="15.85546875" style="58" customWidth="1"/>
    <col min="3574" max="3574" width="16.42578125" style="58" customWidth="1"/>
    <col min="3575" max="3575" width="10.42578125" style="58" customWidth="1"/>
    <col min="3576" max="3576" width="17" style="58" customWidth="1"/>
    <col min="3577" max="3577" width="15.42578125" style="58" bestFit="1" customWidth="1"/>
    <col min="3578" max="3578" width="16" style="58" customWidth="1"/>
    <col min="3579" max="3579" width="8.85546875" style="58"/>
    <col min="3580" max="3580" width="15.85546875" style="58" customWidth="1"/>
    <col min="3581" max="3581" width="17.42578125" style="58" customWidth="1"/>
    <col min="3582" max="3824" width="8.85546875" style="58"/>
    <col min="3825" max="3825" width="4.5703125" style="58" bestFit="1" customWidth="1"/>
    <col min="3826" max="3826" width="53.42578125" style="58" bestFit="1" customWidth="1"/>
    <col min="3827" max="3827" width="5.42578125" style="58" bestFit="1" customWidth="1"/>
    <col min="3828" max="3828" width="9.42578125" style="58" customWidth="1"/>
    <col min="3829" max="3829" width="15.85546875" style="58" customWidth="1"/>
    <col min="3830" max="3830" width="16.42578125" style="58" customWidth="1"/>
    <col min="3831" max="3831" width="10.42578125" style="58" customWidth="1"/>
    <col min="3832" max="3832" width="17" style="58" customWidth="1"/>
    <col min="3833" max="3833" width="15.42578125" style="58" bestFit="1" customWidth="1"/>
    <col min="3834" max="3834" width="16" style="58" customWidth="1"/>
    <col min="3835" max="3835" width="8.85546875" style="58"/>
    <col min="3836" max="3836" width="15.85546875" style="58" customWidth="1"/>
    <col min="3837" max="3837" width="17.42578125" style="58" customWidth="1"/>
    <col min="3838" max="4080" width="8.85546875" style="58"/>
    <col min="4081" max="4081" width="4.5703125" style="58" bestFit="1" customWidth="1"/>
    <col min="4082" max="4082" width="53.42578125" style="58" bestFit="1" customWidth="1"/>
    <col min="4083" max="4083" width="5.42578125" style="58" bestFit="1" customWidth="1"/>
    <col min="4084" max="4084" width="9.42578125" style="58" customWidth="1"/>
    <col min="4085" max="4085" width="15.85546875" style="58" customWidth="1"/>
    <col min="4086" max="4086" width="16.42578125" style="58" customWidth="1"/>
    <col min="4087" max="4087" width="10.42578125" style="58" customWidth="1"/>
    <col min="4088" max="4088" width="17" style="58" customWidth="1"/>
    <col min="4089" max="4089" width="15.42578125" style="58" bestFit="1" customWidth="1"/>
    <col min="4090" max="4090" width="16" style="58" customWidth="1"/>
    <col min="4091" max="4091" width="8.85546875" style="58"/>
    <col min="4092" max="4092" width="15.85546875" style="58" customWidth="1"/>
    <col min="4093" max="4093" width="17.42578125" style="58" customWidth="1"/>
    <col min="4094" max="4336" width="8.85546875" style="58"/>
    <col min="4337" max="4337" width="4.5703125" style="58" bestFit="1" customWidth="1"/>
    <col min="4338" max="4338" width="53.42578125" style="58" bestFit="1" customWidth="1"/>
    <col min="4339" max="4339" width="5.42578125" style="58" bestFit="1" customWidth="1"/>
    <col min="4340" max="4340" width="9.42578125" style="58" customWidth="1"/>
    <col min="4341" max="4341" width="15.85546875" style="58" customWidth="1"/>
    <col min="4342" max="4342" width="16.42578125" style="58" customWidth="1"/>
    <col min="4343" max="4343" width="10.42578125" style="58" customWidth="1"/>
    <col min="4344" max="4344" width="17" style="58" customWidth="1"/>
    <col min="4345" max="4345" width="15.42578125" style="58" bestFit="1" customWidth="1"/>
    <col min="4346" max="4346" width="16" style="58" customWidth="1"/>
    <col min="4347" max="4347" width="8.85546875" style="58"/>
    <col min="4348" max="4348" width="15.85546875" style="58" customWidth="1"/>
    <col min="4349" max="4349" width="17.42578125" style="58" customWidth="1"/>
    <col min="4350" max="4592" width="8.85546875" style="58"/>
    <col min="4593" max="4593" width="4.5703125" style="58" bestFit="1" customWidth="1"/>
    <col min="4594" max="4594" width="53.42578125" style="58" bestFit="1" customWidth="1"/>
    <col min="4595" max="4595" width="5.42578125" style="58" bestFit="1" customWidth="1"/>
    <col min="4596" max="4596" width="9.42578125" style="58" customWidth="1"/>
    <col min="4597" max="4597" width="15.85546875" style="58" customWidth="1"/>
    <col min="4598" max="4598" width="16.42578125" style="58" customWidth="1"/>
    <col min="4599" max="4599" width="10.42578125" style="58" customWidth="1"/>
    <col min="4600" max="4600" width="17" style="58" customWidth="1"/>
    <col min="4601" max="4601" width="15.42578125" style="58" bestFit="1" customWidth="1"/>
    <col min="4602" max="4602" width="16" style="58" customWidth="1"/>
    <col min="4603" max="4603" width="8.85546875" style="58"/>
    <col min="4604" max="4604" width="15.85546875" style="58" customWidth="1"/>
    <col min="4605" max="4605" width="17.42578125" style="58" customWidth="1"/>
    <col min="4606" max="4848" width="8.85546875" style="58"/>
    <col min="4849" max="4849" width="4.5703125" style="58" bestFit="1" customWidth="1"/>
    <col min="4850" max="4850" width="53.42578125" style="58" bestFit="1" customWidth="1"/>
    <col min="4851" max="4851" width="5.42578125" style="58" bestFit="1" customWidth="1"/>
    <col min="4852" max="4852" width="9.42578125" style="58" customWidth="1"/>
    <col min="4853" max="4853" width="15.85546875" style="58" customWidth="1"/>
    <col min="4854" max="4854" width="16.42578125" style="58" customWidth="1"/>
    <col min="4855" max="4855" width="10.42578125" style="58" customWidth="1"/>
    <col min="4856" max="4856" width="17" style="58" customWidth="1"/>
    <col min="4857" max="4857" width="15.42578125" style="58" bestFit="1" customWidth="1"/>
    <col min="4858" max="4858" width="16" style="58" customWidth="1"/>
    <col min="4859" max="4859" width="8.85546875" style="58"/>
    <col min="4860" max="4860" width="15.85546875" style="58" customWidth="1"/>
    <col min="4861" max="4861" width="17.42578125" style="58" customWidth="1"/>
    <col min="4862" max="5104" width="8.85546875" style="58"/>
    <col min="5105" max="5105" width="4.5703125" style="58" bestFit="1" customWidth="1"/>
    <col min="5106" max="5106" width="53.42578125" style="58" bestFit="1" customWidth="1"/>
    <col min="5107" max="5107" width="5.42578125" style="58" bestFit="1" customWidth="1"/>
    <col min="5108" max="5108" width="9.42578125" style="58" customWidth="1"/>
    <col min="5109" max="5109" width="15.85546875" style="58" customWidth="1"/>
    <col min="5110" max="5110" width="16.42578125" style="58" customWidth="1"/>
    <col min="5111" max="5111" width="10.42578125" style="58" customWidth="1"/>
    <col min="5112" max="5112" width="17" style="58" customWidth="1"/>
    <col min="5113" max="5113" width="15.42578125" style="58" bestFit="1" customWidth="1"/>
    <col min="5114" max="5114" width="16" style="58" customWidth="1"/>
    <col min="5115" max="5115" width="8.85546875" style="58"/>
    <col min="5116" max="5116" width="15.85546875" style="58" customWidth="1"/>
    <col min="5117" max="5117" width="17.42578125" style="58" customWidth="1"/>
    <col min="5118" max="5360" width="8.85546875" style="58"/>
    <col min="5361" max="5361" width="4.5703125" style="58" bestFit="1" customWidth="1"/>
    <col min="5362" max="5362" width="53.42578125" style="58" bestFit="1" customWidth="1"/>
    <col min="5363" max="5363" width="5.42578125" style="58" bestFit="1" customWidth="1"/>
    <col min="5364" max="5364" width="9.42578125" style="58" customWidth="1"/>
    <col min="5365" max="5365" width="15.85546875" style="58" customWidth="1"/>
    <col min="5366" max="5366" width="16.42578125" style="58" customWidth="1"/>
    <col min="5367" max="5367" width="10.42578125" style="58" customWidth="1"/>
    <col min="5368" max="5368" width="17" style="58" customWidth="1"/>
    <col min="5369" max="5369" width="15.42578125" style="58" bestFit="1" customWidth="1"/>
    <col min="5370" max="5370" width="16" style="58" customWidth="1"/>
    <col min="5371" max="5371" width="8.85546875" style="58"/>
    <col min="5372" max="5372" width="15.85546875" style="58" customWidth="1"/>
    <col min="5373" max="5373" width="17.42578125" style="58" customWidth="1"/>
    <col min="5374" max="5616" width="8.85546875" style="58"/>
    <col min="5617" max="5617" width="4.5703125" style="58" bestFit="1" customWidth="1"/>
    <col min="5618" max="5618" width="53.42578125" style="58" bestFit="1" customWidth="1"/>
    <col min="5619" max="5619" width="5.42578125" style="58" bestFit="1" customWidth="1"/>
    <col min="5620" max="5620" width="9.42578125" style="58" customWidth="1"/>
    <col min="5621" max="5621" width="15.85546875" style="58" customWidth="1"/>
    <col min="5622" max="5622" width="16.42578125" style="58" customWidth="1"/>
    <col min="5623" max="5623" width="10.42578125" style="58" customWidth="1"/>
    <col min="5624" max="5624" width="17" style="58" customWidth="1"/>
    <col min="5625" max="5625" width="15.42578125" style="58" bestFit="1" customWidth="1"/>
    <col min="5626" max="5626" width="16" style="58" customWidth="1"/>
    <col min="5627" max="5627" width="8.85546875" style="58"/>
    <col min="5628" max="5628" width="15.85546875" style="58" customWidth="1"/>
    <col min="5629" max="5629" width="17.42578125" style="58" customWidth="1"/>
    <col min="5630" max="5872" width="8.85546875" style="58"/>
    <col min="5873" max="5873" width="4.5703125" style="58" bestFit="1" customWidth="1"/>
    <col min="5874" max="5874" width="53.42578125" style="58" bestFit="1" customWidth="1"/>
    <col min="5875" max="5875" width="5.42578125" style="58" bestFit="1" customWidth="1"/>
    <col min="5876" max="5876" width="9.42578125" style="58" customWidth="1"/>
    <col min="5877" max="5877" width="15.85546875" style="58" customWidth="1"/>
    <col min="5878" max="5878" width="16.42578125" style="58" customWidth="1"/>
    <col min="5879" max="5879" width="10.42578125" style="58" customWidth="1"/>
    <col min="5880" max="5880" width="17" style="58" customWidth="1"/>
    <col min="5881" max="5881" width="15.42578125" style="58" bestFit="1" customWidth="1"/>
    <col min="5882" max="5882" width="16" style="58" customWidth="1"/>
    <col min="5883" max="5883" width="8.85546875" style="58"/>
    <col min="5884" max="5884" width="15.85546875" style="58" customWidth="1"/>
    <col min="5885" max="5885" width="17.42578125" style="58" customWidth="1"/>
    <col min="5886" max="6128" width="8.85546875" style="58"/>
    <col min="6129" max="6129" width="4.5703125" style="58" bestFit="1" customWidth="1"/>
    <col min="6130" max="6130" width="53.42578125" style="58" bestFit="1" customWidth="1"/>
    <col min="6131" max="6131" width="5.42578125" style="58" bestFit="1" customWidth="1"/>
    <col min="6132" max="6132" width="9.42578125" style="58" customWidth="1"/>
    <col min="6133" max="6133" width="15.85546875" style="58" customWidth="1"/>
    <col min="6134" max="6134" width="16.42578125" style="58" customWidth="1"/>
    <col min="6135" max="6135" width="10.42578125" style="58" customWidth="1"/>
    <col min="6136" max="6136" width="17" style="58" customWidth="1"/>
    <col min="6137" max="6137" width="15.42578125" style="58" bestFit="1" customWidth="1"/>
    <col min="6138" max="6138" width="16" style="58" customWidth="1"/>
    <col min="6139" max="6139" width="8.85546875" style="58"/>
    <col min="6140" max="6140" width="15.85546875" style="58" customWidth="1"/>
    <col min="6141" max="6141" width="17.42578125" style="58" customWidth="1"/>
    <col min="6142" max="6384" width="8.85546875" style="58"/>
    <col min="6385" max="6385" width="4.5703125" style="58" bestFit="1" customWidth="1"/>
    <col min="6386" max="6386" width="53.42578125" style="58" bestFit="1" customWidth="1"/>
    <col min="6387" max="6387" width="5.42578125" style="58" bestFit="1" customWidth="1"/>
    <col min="6388" max="6388" width="9.42578125" style="58" customWidth="1"/>
    <col min="6389" max="6389" width="15.85546875" style="58" customWidth="1"/>
    <col min="6390" max="6390" width="16.42578125" style="58" customWidth="1"/>
    <col min="6391" max="6391" width="10.42578125" style="58" customWidth="1"/>
    <col min="6392" max="6392" width="17" style="58" customWidth="1"/>
    <col min="6393" max="6393" width="15.42578125" style="58" bestFit="1" customWidth="1"/>
    <col min="6394" max="6394" width="16" style="58" customWidth="1"/>
    <col min="6395" max="6395" width="8.85546875" style="58"/>
    <col min="6396" max="6396" width="15.85546875" style="58" customWidth="1"/>
    <col min="6397" max="6397" width="17.42578125" style="58" customWidth="1"/>
    <col min="6398" max="6640" width="8.85546875" style="58"/>
    <col min="6641" max="6641" width="4.5703125" style="58" bestFit="1" customWidth="1"/>
    <col min="6642" max="6642" width="53.42578125" style="58" bestFit="1" customWidth="1"/>
    <col min="6643" max="6643" width="5.42578125" style="58" bestFit="1" customWidth="1"/>
    <col min="6644" max="6644" width="9.42578125" style="58" customWidth="1"/>
    <col min="6645" max="6645" width="15.85546875" style="58" customWidth="1"/>
    <col min="6646" max="6646" width="16.42578125" style="58" customWidth="1"/>
    <col min="6647" max="6647" width="10.42578125" style="58" customWidth="1"/>
    <col min="6648" max="6648" width="17" style="58" customWidth="1"/>
    <col min="6649" max="6649" width="15.42578125" style="58" bestFit="1" customWidth="1"/>
    <col min="6650" max="6650" width="16" style="58" customWidth="1"/>
    <col min="6651" max="6651" width="8.85546875" style="58"/>
    <col min="6652" max="6652" width="15.85546875" style="58" customWidth="1"/>
    <col min="6653" max="6653" width="17.42578125" style="58" customWidth="1"/>
    <col min="6654" max="6896" width="8.85546875" style="58"/>
    <col min="6897" max="6897" width="4.5703125" style="58" bestFit="1" customWidth="1"/>
    <col min="6898" max="6898" width="53.42578125" style="58" bestFit="1" customWidth="1"/>
    <col min="6899" max="6899" width="5.42578125" style="58" bestFit="1" customWidth="1"/>
    <col min="6900" max="6900" width="9.42578125" style="58" customWidth="1"/>
    <col min="6901" max="6901" width="15.85546875" style="58" customWidth="1"/>
    <col min="6902" max="6902" width="16.42578125" style="58" customWidth="1"/>
    <col min="6903" max="6903" width="10.42578125" style="58" customWidth="1"/>
    <col min="6904" max="6904" width="17" style="58" customWidth="1"/>
    <col min="6905" max="6905" width="15.42578125" style="58" bestFit="1" customWidth="1"/>
    <col min="6906" max="6906" width="16" style="58" customWidth="1"/>
    <col min="6907" max="6907" width="8.85546875" style="58"/>
    <col min="6908" max="6908" width="15.85546875" style="58" customWidth="1"/>
    <col min="6909" max="6909" width="17.42578125" style="58" customWidth="1"/>
    <col min="6910" max="7152" width="8.85546875" style="58"/>
    <col min="7153" max="7153" width="4.5703125" style="58" bestFit="1" customWidth="1"/>
    <col min="7154" max="7154" width="53.42578125" style="58" bestFit="1" customWidth="1"/>
    <col min="7155" max="7155" width="5.42578125" style="58" bestFit="1" customWidth="1"/>
    <col min="7156" max="7156" width="9.42578125" style="58" customWidth="1"/>
    <col min="7157" max="7157" width="15.85546875" style="58" customWidth="1"/>
    <col min="7158" max="7158" width="16.42578125" style="58" customWidth="1"/>
    <col min="7159" max="7159" width="10.42578125" style="58" customWidth="1"/>
    <col min="7160" max="7160" width="17" style="58" customWidth="1"/>
    <col min="7161" max="7161" width="15.42578125" style="58" bestFit="1" customWidth="1"/>
    <col min="7162" max="7162" width="16" style="58" customWidth="1"/>
    <col min="7163" max="7163" width="8.85546875" style="58"/>
    <col min="7164" max="7164" width="15.85546875" style="58" customWidth="1"/>
    <col min="7165" max="7165" width="17.42578125" style="58" customWidth="1"/>
    <col min="7166" max="7408" width="8.85546875" style="58"/>
    <col min="7409" max="7409" width="4.5703125" style="58" bestFit="1" customWidth="1"/>
    <col min="7410" max="7410" width="53.42578125" style="58" bestFit="1" customWidth="1"/>
    <col min="7411" max="7411" width="5.42578125" style="58" bestFit="1" customWidth="1"/>
    <col min="7412" max="7412" width="9.42578125" style="58" customWidth="1"/>
    <col min="7413" max="7413" width="15.85546875" style="58" customWidth="1"/>
    <col min="7414" max="7414" width="16.42578125" style="58" customWidth="1"/>
    <col min="7415" max="7415" width="10.42578125" style="58" customWidth="1"/>
    <col min="7416" max="7416" width="17" style="58" customWidth="1"/>
    <col min="7417" max="7417" width="15.42578125" style="58" bestFit="1" customWidth="1"/>
    <col min="7418" max="7418" width="16" style="58" customWidth="1"/>
    <col min="7419" max="7419" width="8.85546875" style="58"/>
    <col min="7420" max="7420" width="15.85546875" style="58" customWidth="1"/>
    <col min="7421" max="7421" width="17.42578125" style="58" customWidth="1"/>
    <col min="7422" max="7664" width="8.85546875" style="58"/>
    <col min="7665" max="7665" width="4.5703125" style="58" bestFit="1" customWidth="1"/>
    <col min="7666" max="7666" width="53.42578125" style="58" bestFit="1" customWidth="1"/>
    <col min="7667" max="7667" width="5.42578125" style="58" bestFit="1" customWidth="1"/>
    <col min="7668" max="7668" width="9.42578125" style="58" customWidth="1"/>
    <col min="7669" max="7669" width="15.85546875" style="58" customWidth="1"/>
    <col min="7670" max="7670" width="16.42578125" style="58" customWidth="1"/>
    <col min="7671" max="7671" width="10.42578125" style="58" customWidth="1"/>
    <col min="7672" max="7672" width="17" style="58" customWidth="1"/>
    <col min="7673" max="7673" width="15.42578125" style="58" bestFit="1" customWidth="1"/>
    <col min="7674" max="7674" width="16" style="58" customWidth="1"/>
    <col min="7675" max="7675" width="8.85546875" style="58"/>
    <col min="7676" max="7676" width="15.85546875" style="58" customWidth="1"/>
    <col min="7677" max="7677" width="17.42578125" style="58" customWidth="1"/>
    <col min="7678" max="7920" width="8.85546875" style="58"/>
    <col min="7921" max="7921" width="4.5703125" style="58" bestFit="1" customWidth="1"/>
    <col min="7922" max="7922" width="53.42578125" style="58" bestFit="1" customWidth="1"/>
    <col min="7923" max="7923" width="5.42578125" style="58" bestFit="1" customWidth="1"/>
    <col min="7924" max="7924" width="9.42578125" style="58" customWidth="1"/>
    <col min="7925" max="7925" width="15.85546875" style="58" customWidth="1"/>
    <col min="7926" max="7926" width="16.42578125" style="58" customWidth="1"/>
    <col min="7927" max="7927" width="10.42578125" style="58" customWidth="1"/>
    <col min="7928" max="7928" width="17" style="58" customWidth="1"/>
    <col min="7929" max="7929" width="15.42578125" style="58" bestFit="1" customWidth="1"/>
    <col min="7930" max="7930" width="16" style="58" customWidth="1"/>
    <col min="7931" max="7931" width="8.85546875" style="58"/>
    <col min="7932" max="7932" width="15.85546875" style="58" customWidth="1"/>
    <col min="7933" max="7933" width="17.42578125" style="58" customWidth="1"/>
    <col min="7934" max="8176" width="8.85546875" style="58"/>
    <col min="8177" max="8177" width="4.5703125" style="58" bestFit="1" customWidth="1"/>
    <col min="8178" max="8178" width="53.42578125" style="58" bestFit="1" customWidth="1"/>
    <col min="8179" max="8179" width="5.42578125" style="58" bestFit="1" customWidth="1"/>
    <col min="8180" max="8180" width="9.42578125" style="58" customWidth="1"/>
    <col min="8181" max="8181" width="15.85546875" style="58" customWidth="1"/>
    <col min="8182" max="8182" width="16.42578125" style="58" customWidth="1"/>
    <col min="8183" max="8183" width="10.42578125" style="58" customWidth="1"/>
    <col min="8184" max="8184" width="17" style="58" customWidth="1"/>
    <col min="8185" max="8185" width="15.42578125" style="58" bestFit="1" customWidth="1"/>
    <col min="8186" max="8186" width="16" style="58" customWidth="1"/>
    <col min="8187" max="8187" width="8.85546875" style="58"/>
    <col min="8188" max="8188" width="15.85546875" style="58" customWidth="1"/>
    <col min="8189" max="8189" width="17.42578125" style="58" customWidth="1"/>
    <col min="8190" max="8432" width="8.85546875" style="58"/>
    <col min="8433" max="8433" width="4.5703125" style="58" bestFit="1" customWidth="1"/>
    <col min="8434" max="8434" width="53.42578125" style="58" bestFit="1" customWidth="1"/>
    <col min="8435" max="8435" width="5.42578125" style="58" bestFit="1" customWidth="1"/>
    <col min="8436" max="8436" width="9.42578125" style="58" customWidth="1"/>
    <col min="8437" max="8437" width="15.85546875" style="58" customWidth="1"/>
    <col min="8438" max="8438" width="16.42578125" style="58" customWidth="1"/>
    <col min="8439" max="8439" width="10.42578125" style="58" customWidth="1"/>
    <col min="8440" max="8440" width="17" style="58" customWidth="1"/>
    <col min="8441" max="8441" width="15.42578125" style="58" bestFit="1" customWidth="1"/>
    <col min="8442" max="8442" width="16" style="58" customWidth="1"/>
    <col min="8443" max="8443" width="8.85546875" style="58"/>
    <col min="8444" max="8444" width="15.85546875" style="58" customWidth="1"/>
    <col min="8445" max="8445" width="17.42578125" style="58" customWidth="1"/>
    <col min="8446" max="8688" width="8.85546875" style="58"/>
    <col min="8689" max="8689" width="4.5703125" style="58" bestFit="1" customWidth="1"/>
    <col min="8690" max="8690" width="53.42578125" style="58" bestFit="1" customWidth="1"/>
    <col min="8691" max="8691" width="5.42578125" style="58" bestFit="1" customWidth="1"/>
    <col min="8692" max="8692" width="9.42578125" style="58" customWidth="1"/>
    <col min="8693" max="8693" width="15.85546875" style="58" customWidth="1"/>
    <col min="8694" max="8694" width="16.42578125" style="58" customWidth="1"/>
    <col min="8695" max="8695" width="10.42578125" style="58" customWidth="1"/>
    <col min="8696" max="8696" width="17" style="58" customWidth="1"/>
    <col min="8697" max="8697" width="15.42578125" style="58" bestFit="1" customWidth="1"/>
    <col min="8698" max="8698" width="16" style="58" customWidth="1"/>
    <col min="8699" max="8699" width="8.85546875" style="58"/>
    <col min="8700" max="8700" width="15.85546875" style="58" customWidth="1"/>
    <col min="8701" max="8701" width="17.42578125" style="58" customWidth="1"/>
    <col min="8702" max="8944" width="8.85546875" style="58"/>
    <col min="8945" max="8945" width="4.5703125" style="58" bestFit="1" customWidth="1"/>
    <col min="8946" max="8946" width="53.42578125" style="58" bestFit="1" customWidth="1"/>
    <col min="8947" max="8947" width="5.42578125" style="58" bestFit="1" customWidth="1"/>
    <col min="8948" max="8948" width="9.42578125" style="58" customWidth="1"/>
    <col min="8949" max="8949" width="15.85546875" style="58" customWidth="1"/>
    <col min="8950" max="8950" width="16.42578125" style="58" customWidth="1"/>
    <col min="8951" max="8951" width="10.42578125" style="58" customWidth="1"/>
    <col min="8952" max="8952" width="17" style="58" customWidth="1"/>
    <col min="8953" max="8953" width="15.42578125" style="58" bestFit="1" customWidth="1"/>
    <col min="8954" max="8954" width="16" style="58" customWidth="1"/>
    <col min="8955" max="8955" width="8.85546875" style="58"/>
    <col min="8956" max="8956" width="15.85546875" style="58" customWidth="1"/>
    <col min="8957" max="8957" width="17.42578125" style="58" customWidth="1"/>
    <col min="8958" max="9200" width="8.85546875" style="58"/>
    <col min="9201" max="9201" width="4.5703125" style="58" bestFit="1" customWidth="1"/>
    <col min="9202" max="9202" width="53.42578125" style="58" bestFit="1" customWidth="1"/>
    <col min="9203" max="9203" width="5.42578125" style="58" bestFit="1" customWidth="1"/>
    <col min="9204" max="9204" width="9.42578125" style="58" customWidth="1"/>
    <col min="9205" max="9205" width="15.85546875" style="58" customWidth="1"/>
    <col min="9206" max="9206" width="16.42578125" style="58" customWidth="1"/>
    <col min="9207" max="9207" width="10.42578125" style="58" customWidth="1"/>
    <col min="9208" max="9208" width="17" style="58" customWidth="1"/>
    <col min="9209" max="9209" width="15.42578125" style="58" bestFit="1" customWidth="1"/>
    <col min="9210" max="9210" width="16" style="58" customWidth="1"/>
    <col min="9211" max="9211" width="8.85546875" style="58"/>
    <col min="9212" max="9212" width="15.85546875" style="58" customWidth="1"/>
    <col min="9213" max="9213" width="17.42578125" style="58" customWidth="1"/>
    <col min="9214" max="9456" width="8.85546875" style="58"/>
    <col min="9457" max="9457" width="4.5703125" style="58" bestFit="1" customWidth="1"/>
    <col min="9458" max="9458" width="53.42578125" style="58" bestFit="1" customWidth="1"/>
    <col min="9459" max="9459" width="5.42578125" style="58" bestFit="1" customWidth="1"/>
    <col min="9460" max="9460" width="9.42578125" style="58" customWidth="1"/>
    <col min="9461" max="9461" width="15.85546875" style="58" customWidth="1"/>
    <col min="9462" max="9462" width="16.42578125" style="58" customWidth="1"/>
    <col min="9463" max="9463" width="10.42578125" style="58" customWidth="1"/>
    <col min="9464" max="9464" width="17" style="58" customWidth="1"/>
    <col min="9465" max="9465" width="15.42578125" style="58" bestFit="1" customWidth="1"/>
    <col min="9466" max="9466" width="16" style="58" customWidth="1"/>
    <col min="9467" max="9467" width="8.85546875" style="58"/>
    <col min="9468" max="9468" width="15.85546875" style="58" customWidth="1"/>
    <col min="9469" max="9469" width="17.42578125" style="58" customWidth="1"/>
    <col min="9470" max="9712" width="8.85546875" style="58"/>
    <col min="9713" max="9713" width="4.5703125" style="58" bestFit="1" customWidth="1"/>
    <col min="9714" max="9714" width="53.42578125" style="58" bestFit="1" customWidth="1"/>
    <col min="9715" max="9715" width="5.42578125" style="58" bestFit="1" customWidth="1"/>
    <col min="9716" max="9716" width="9.42578125" style="58" customWidth="1"/>
    <col min="9717" max="9717" width="15.85546875" style="58" customWidth="1"/>
    <col min="9718" max="9718" width="16.42578125" style="58" customWidth="1"/>
    <col min="9719" max="9719" width="10.42578125" style="58" customWidth="1"/>
    <col min="9720" max="9720" width="17" style="58" customWidth="1"/>
    <col min="9721" max="9721" width="15.42578125" style="58" bestFit="1" customWidth="1"/>
    <col min="9722" max="9722" width="16" style="58" customWidth="1"/>
    <col min="9723" max="9723" width="8.85546875" style="58"/>
    <col min="9724" max="9724" width="15.85546875" style="58" customWidth="1"/>
    <col min="9725" max="9725" width="17.42578125" style="58" customWidth="1"/>
    <col min="9726" max="9968" width="8.85546875" style="58"/>
    <col min="9969" max="9969" width="4.5703125" style="58" bestFit="1" customWidth="1"/>
    <col min="9970" max="9970" width="53.42578125" style="58" bestFit="1" customWidth="1"/>
    <col min="9971" max="9971" width="5.42578125" style="58" bestFit="1" customWidth="1"/>
    <col min="9972" max="9972" width="9.42578125" style="58" customWidth="1"/>
    <col min="9973" max="9973" width="15.85546875" style="58" customWidth="1"/>
    <col min="9974" max="9974" width="16.42578125" style="58" customWidth="1"/>
    <col min="9975" max="9975" width="10.42578125" style="58" customWidth="1"/>
    <col min="9976" max="9976" width="17" style="58" customWidth="1"/>
    <col min="9977" max="9977" width="15.42578125" style="58" bestFit="1" customWidth="1"/>
    <col min="9978" max="9978" width="16" style="58" customWidth="1"/>
    <col min="9979" max="9979" width="8.85546875" style="58"/>
    <col min="9980" max="9980" width="15.85546875" style="58" customWidth="1"/>
    <col min="9981" max="9981" width="17.42578125" style="58" customWidth="1"/>
    <col min="9982" max="10224" width="8.85546875" style="58"/>
    <col min="10225" max="10225" width="4.5703125" style="58" bestFit="1" customWidth="1"/>
    <col min="10226" max="10226" width="53.42578125" style="58" bestFit="1" customWidth="1"/>
    <col min="10227" max="10227" width="5.42578125" style="58" bestFit="1" customWidth="1"/>
    <col min="10228" max="10228" width="9.42578125" style="58" customWidth="1"/>
    <col min="10229" max="10229" width="15.85546875" style="58" customWidth="1"/>
    <col min="10230" max="10230" width="16.42578125" style="58" customWidth="1"/>
    <col min="10231" max="10231" width="10.42578125" style="58" customWidth="1"/>
    <col min="10232" max="10232" width="17" style="58" customWidth="1"/>
    <col min="10233" max="10233" width="15.42578125" style="58" bestFit="1" customWidth="1"/>
    <col min="10234" max="10234" width="16" style="58" customWidth="1"/>
    <col min="10235" max="10235" width="8.85546875" style="58"/>
    <col min="10236" max="10236" width="15.85546875" style="58" customWidth="1"/>
    <col min="10237" max="10237" width="17.42578125" style="58" customWidth="1"/>
    <col min="10238" max="10480" width="8.85546875" style="58"/>
    <col min="10481" max="10481" width="4.5703125" style="58" bestFit="1" customWidth="1"/>
    <col min="10482" max="10482" width="53.42578125" style="58" bestFit="1" customWidth="1"/>
    <col min="10483" max="10483" width="5.42578125" style="58" bestFit="1" customWidth="1"/>
    <col min="10484" max="10484" width="9.42578125" style="58" customWidth="1"/>
    <col min="10485" max="10485" width="15.85546875" style="58" customWidth="1"/>
    <col min="10486" max="10486" width="16.42578125" style="58" customWidth="1"/>
    <col min="10487" max="10487" width="10.42578125" style="58" customWidth="1"/>
    <col min="10488" max="10488" width="17" style="58" customWidth="1"/>
    <col min="10489" max="10489" width="15.42578125" style="58" bestFit="1" customWidth="1"/>
    <col min="10490" max="10490" width="16" style="58" customWidth="1"/>
    <col min="10491" max="10491" width="8.85546875" style="58"/>
    <col min="10492" max="10492" width="15.85546875" style="58" customWidth="1"/>
    <col min="10493" max="10493" width="17.42578125" style="58" customWidth="1"/>
    <col min="10494" max="10736" width="8.85546875" style="58"/>
    <col min="10737" max="10737" width="4.5703125" style="58" bestFit="1" customWidth="1"/>
    <col min="10738" max="10738" width="53.42578125" style="58" bestFit="1" customWidth="1"/>
    <col min="10739" max="10739" width="5.42578125" style="58" bestFit="1" customWidth="1"/>
    <col min="10740" max="10740" width="9.42578125" style="58" customWidth="1"/>
    <col min="10741" max="10741" width="15.85546875" style="58" customWidth="1"/>
    <col min="10742" max="10742" width="16.42578125" style="58" customWidth="1"/>
    <col min="10743" max="10743" width="10.42578125" style="58" customWidth="1"/>
    <col min="10744" max="10744" width="17" style="58" customWidth="1"/>
    <col min="10745" max="10745" width="15.42578125" style="58" bestFit="1" customWidth="1"/>
    <col min="10746" max="10746" width="16" style="58" customWidth="1"/>
    <col min="10747" max="10747" width="8.85546875" style="58"/>
    <col min="10748" max="10748" width="15.85546875" style="58" customWidth="1"/>
    <col min="10749" max="10749" width="17.42578125" style="58" customWidth="1"/>
    <col min="10750" max="10992" width="8.85546875" style="58"/>
    <col min="10993" max="10993" width="4.5703125" style="58" bestFit="1" customWidth="1"/>
    <col min="10994" max="10994" width="53.42578125" style="58" bestFit="1" customWidth="1"/>
    <col min="10995" max="10995" width="5.42578125" style="58" bestFit="1" customWidth="1"/>
    <col min="10996" max="10996" width="9.42578125" style="58" customWidth="1"/>
    <col min="10997" max="10997" width="15.85546875" style="58" customWidth="1"/>
    <col min="10998" max="10998" width="16.42578125" style="58" customWidth="1"/>
    <col min="10999" max="10999" width="10.42578125" style="58" customWidth="1"/>
    <col min="11000" max="11000" width="17" style="58" customWidth="1"/>
    <col min="11001" max="11001" width="15.42578125" style="58" bestFit="1" customWidth="1"/>
    <col min="11002" max="11002" width="16" style="58" customWidth="1"/>
    <col min="11003" max="11003" width="8.85546875" style="58"/>
    <col min="11004" max="11004" width="15.85546875" style="58" customWidth="1"/>
    <col min="11005" max="11005" width="17.42578125" style="58" customWidth="1"/>
    <col min="11006" max="11248" width="8.85546875" style="58"/>
    <col min="11249" max="11249" width="4.5703125" style="58" bestFit="1" customWidth="1"/>
    <col min="11250" max="11250" width="53.42578125" style="58" bestFit="1" customWidth="1"/>
    <col min="11251" max="11251" width="5.42578125" style="58" bestFit="1" customWidth="1"/>
    <col min="11252" max="11252" width="9.42578125" style="58" customWidth="1"/>
    <col min="11253" max="11253" width="15.85546875" style="58" customWidth="1"/>
    <col min="11254" max="11254" width="16.42578125" style="58" customWidth="1"/>
    <col min="11255" max="11255" width="10.42578125" style="58" customWidth="1"/>
    <col min="11256" max="11256" width="17" style="58" customWidth="1"/>
    <col min="11257" max="11257" width="15.42578125" style="58" bestFit="1" customWidth="1"/>
    <col min="11258" max="11258" width="16" style="58" customWidth="1"/>
    <col min="11259" max="11259" width="8.85546875" style="58"/>
    <col min="11260" max="11260" width="15.85546875" style="58" customWidth="1"/>
    <col min="11261" max="11261" width="17.42578125" style="58" customWidth="1"/>
    <col min="11262" max="11504" width="8.85546875" style="58"/>
    <col min="11505" max="11505" width="4.5703125" style="58" bestFit="1" customWidth="1"/>
    <col min="11506" max="11506" width="53.42578125" style="58" bestFit="1" customWidth="1"/>
    <col min="11507" max="11507" width="5.42578125" style="58" bestFit="1" customWidth="1"/>
    <col min="11508" max="11508" width="9.42578125" style="58" customWidth="1"/>
    <col min="11509" max="11509" width="15.85546875" style="58" customWidth="1"/>
    <col min="11510" max="11510" width="16.42578125" style="58" customWidth="1"/>
    <col min="11511" max="11511" width="10.42578125" style="58" customWidth="1"/>
    <col min="11512" max="11512" width="17" style="58" customWidth="1"/>
    <col min="11513" max="11513" width="15.42578125" style="58" bestFit="1" customWidth="1"/>
    <col min="11514" max="11514" width="16" style="58" customWidth="1"/>
    <col min="11515" max="11515" width="8.85546875" style="58"/>
    <col min="11516" max="11516" width="15.85546875" style="58" customWidth="1"/>
    <col min="11517" max="11517" width="17.42578125" style="58" customWidth="1"/>
    <col min="11518" max="11760" width="8.85546875" style="58"/>
    <col min="11761" max="11761" width="4.5703125" style="58" bestFit="1" customWidth="1"/>
    <col min="11762" max="11762" width="53.42578125" style="58" bestFit="1" customWidth="1"/>
    <col min="11763" max="11763" width="5.42578125" style="58" bestFit="1" customWidth="1"/>
    <col min="11764" max="11764" width="9.42578125" style="58" customWidth="1"/>
    <col min="11765" max="11765" width="15.85546875" style="58" customWidth="1"/>
    <col min="11766" max="11766" width="16.42578125" style="58" customWidth="1"/>
    <col min="11767" max="11767" width="10.42578125" style="58" customWidth="1"/>
    <col min="11768" max="11768" width="17" style="58" customWidth="1"/>
    <col min="11769" max="11769" width="15.42578125" style="58" bestFit="1" customWidth="1"/>
    <col min="11770" max="11770" width="16" style="58" customWidth="1"/>
    <col min="11771" max="11771" width="8.85546875" style="58"/>
    <col min="11772" max="11772" width="15.85546875" style="58" customWidth="1"/>
    <col min="11773" max="11773" width="17.42578125" style="58" customWidth="1"/>
    <col min="11774" max="12016" width="8.85546875" style="58"/>
    <col min="12017" max="12017" width="4.5703125" style="58" bestFit="1" customWidth="1"/>
    <col min="12018" max="12018" width="53.42578125" style="58" bestFit="1" customWidth="1"/>
    <col min="12019" max="12019" width="5.42578125" style="58" bestFit="1" customWidth="1"/>
    <col min="12020" max="12020" width="9.42578125" style="58" customWidth="1"/>
    <col min="12021" max="12021" width="15.85546875" style="58" customWidth="1"/>
    <col min="12022" max="12022" width="16.42578125" style="58" customWidth="1"/>
    <col min="12023" max="12023" width="10.42578125" style="58" customWidth="1"/>
    <col min="12024" max="12024" width="17" style="58" customWidth="1"/>
    <col min="12025" max="12025" width="15.42578125" style="58" bestFit="1" customWidth="1"/>
    <col min="12026" max="12026" width="16" style="58" customWidth="1"/>
    <col min="12027" max="12027" width="8.85546875" style="58"/>
    <col min="12028" max="12028" width="15.85546875" style="58" customWidth="1"/>
    <col min="12029" max="12029" width="17.42578125" style="58" customWidth="1"/>
    <col min="12030" max="12272" width="8.85546875" style="58"/>
    <col min="12273" max="12273" width="4.5703125" style="58" bestFit="1" customWidth="1"/>
    <col min="12274" max="12274" width="53.42578125" style="58" bestFit="1" customWidth="1"/>
    <col min="12275" max="12275" width="5.42578125" style="58" bestFit="1" customWidth="1"/>
    <col min="12276" max="12276" width="9.42578125" style="58" customWidth="1"/>
    <col min="12277" max="12277" width="15.85546875" style="58" customWidth="1"/>
    <col min="12278" max="12278" width="16.42578125" style="58" customWidth="1"/>
    <col min="12279" max="12279" width="10.42578125" style="58" customWidth="1"/>
    <col min="12280" max="12280" width="17" style="58" customWidth="1"/>
    <col min="12281" max="12281" width="15.42578125" style="58" bestFit="1" customWidth="1"/>
    <col min="12282" max="12282" width="16" style="58" customWidth="1"/>
    <col min="12283" max="12283" width="8.85546875" style="58"/>
    <col min="12284" max="12284" width="15.85546875" style="58" customWidth="1"/>
    <col min="12285" max="12285" width="17.42578125" style="58" customWidth="1"/>
    <col min="12286" max="12528" width="8.85546875" style="58"/>
    <col min="12529" max="12529" width="4.5703125" style="58" bestFit="1" customWidth="1"/>
    <col min="12530" max="12530" width="53.42578125" style="58" bestFit="1" customWidth="1"/>
    <col min="12531" max="12531" width="5.42578125" style="58" bestFit="1" customWidth="1"/>
    <col min="12532" max="12532" width="9.42578125" style="58" customWidth="1"/>
    <col min="12533" max="12533" width="15.85546875" style="58" customWidth="1"/>
    <col min="12534" max="12534" width="16.42578125" style="58" customWidth="1"/>
    <col min="12535" max="12535" width="10.42578125" style="58" customWidth="1"/>
    <col min="12536" max="12536" width="17" style="58" customWidth="1"/>
    <col min="12537" max="12537" width="15.42578125" style="58" bestFit="1" customWidth="1"/>
    <col min="12538" max="12538" width="16" style="58" customWidth="1"/>
    <col min="12539" max="12539" width="8.85546875" style="58"/>
    <col min="12540" max="12540" width="15.85546875" style="58" customWidth="1"/>
    <col min="12541" max="12541" width="17.42578125" style="58" customWidth="1"/>
    <col min="12542" max="12784" width="8.85546875" style="58"/>
    <col min="12785" max="12785" width="4.5703125" style="58" bestFit="1" customWidth="1"/>
    <col min="12786" max="12786" width="53.42578125" style="58" bestFit="1" customWidth="1"/>
    <col min="12787" max="12787" width="5.42578125" style="58" bestFit="1" customWidth="1"/>
    <col min="12788" max="12788" width="9.42578125" style="58" customWidth="1"/>
    <col min="12789" max="12789" width="15.85546875" style="58" customWidth="1"/>
    <col min="12790" max="12790" width="16.42578125" style="58" customWidth="1"/>
    <col min="12791" max="12791" width="10.42578125" style="58" customWidth="1"/>
    <col min="12792" max="12792" width="17" style="58" customWidth="1"/>
    <col min="12793" max="12793" width="15.42578125" style="58" bestFit="1" customWidth="1"/>
    <col min="12794" max="12794" width="16" style="58" customWidth="1"/>
    <col min="12795" max="12795" width="8.85546875" style="58"/>
    <col min="12796" max="12796" width="15.85546875" style="58" customWidth="1"/>
    <col min="12797" max="12797" width="17.42578125" style="58" customWidth="1"/>
    <col min="12798" max="13040" width="8.85546875" style="58"/>
    <col min="13041" max="13041" width="4.5703125" style="58" bestFit="1" customWidth="1"/>
    <col min="13042" max="13042" width="53.42578125" style="58" bestFit="1" customWidth="1"/>
    <col min="13043" max="13043" width="5.42578125" style="58" bestFit="1" customWidth="1"/>
    <col min="13044" max="13044" width="9.42578125" style="58" customWidth="1"/>
    <col min="13045" max="13045" width="15.85546875" style="58" customWidth="1"/>
    <col min="13046" max="13046" width="16.42578125" style="58" customWidth="1"/>
    <col min="13047" max="13047" width="10.42578125" style="58" customWidth="1"/>
    <col min="13048" max="13048" width="17" style="58" customWidth="1"/>
    <col min="13049" max="13049" width="15.42578125" style="58" bestFit="1" customWidth="1"/>
    <col min="13050" max="13050" width="16" style="58" customWidth="1"/>
    <col min="13051" max="13051" width="8.85546875" style="58"/>
    <col min="13052" max="13052" width="15.85546875" style="58" customWidth="1"/>
    <col min="13053" max="13053" width="17.42578125" style="58" customWidth="1"/>
    <col min="13054" max="13296" width="8.85546875" style="58"/>
    <col min="13297" max="13297" width="4.5703125" style="58" bestFit="1" customWidth="1"/>
    <col min="13298" max="13298" width="53.42578125" style="58" bestFit="1" customWidth="1"/>
    <col min="13299" max="13299" width="5.42578125" style="58" bestFit="1" customWidth="1"/>
    <col min="13300" max="13300" width="9.42578125" style="58" customWidth="1"/>
    <col min="13301" max="13301" width="15.85546875" style="58" customWidth="1"/>
    <col min="13302" max="13302" width="16.42578125" style="58" customWidth="1"/>
    <col min="13303" max="13303" width="10.42578125" style="58" customWidth="1"/>
    <col min="13304" max="13304" width="17" style="58" customWidth="1"/>
    <col min="13305" max="13305" width="15.42578125" style="58" bestFit="1" customWidth="1"/>
    <col min="13306" max="13306" width="16" style="58" customWidth="1"/>
    <col min="13307" max="13307" width="8.85546875" style="58"/>
    <col min="13308" max="13308" width="15.85546875" style="58" customWidth="1"/>
    <col min="13309" max="13309" width="17.42578125" style="58" customWidth="1"/>
    <col min="13310" max="13552" width="8.85546875" style="58"/>
    <col min="13553" max="13553" width="4.5703125" style="58" bestFit="1" customWidth="1"/>
    <col min="13554" max="13554" width="53.42578125" style="58" bestFit="1" customWidth="1"/>
    <col min="13555" max="13555" width="5.42578125" style="58" bestFit="1" customWidth="1"/>
    <col min="13556" max="13556" width="9.42578125" style="58" customWidth="1"/>
    <col min="13557" max="13557" width="15.85546875" style="58" customWidth="1"/>
    <col min="13558" max="13558" width="16.42578125" style="58" customWidth="1"/>
    <col min="13559" max="13559" width="10.42578125" style="58" customWidth="1"/>
    <col min="13560" max="13560" width="17" style="58" customWidth="1"/>
    <col min="13561" max="13561" width="15.42578125" style="58" bestFit="1" customWidth="1"/>
    <col min="13562" max="13562" width="16" style="58" customWidth="1"/>
    <col min="13563" max="13563" width="8.85546875" style="58"/>
    <col min="13564" max="13564" width="15.85546875" style="58" customWidth="1"/>
    <col min="13565" max="13565" width="17.42578125" style="58" customWidth="1"/>
    <col min="13566" max="13808" width="8.85546875" style="58"/>
    <col min="13809" max="13809" width="4.5703125" style="58" bestFit="1" customWidth="1"/>
    <col min="13810" max="13810" width="53.42578125" style="58" bestFit="1" customWidth="1"/>
    <col min="13811" max="13811" width="5.42578125" style="58" bestFit="1" customWidth="1"/>
    <col min="13812" max="13812" width="9.42578125" style="58" customWidth="1"/>
    <col min="13813" max="13813" width="15.85546875" style="58" customWidth="1"/>
    <col min="13814" max="13814" width="16.42578125" style="58" customWidth="1"/>
    <col min="13815" max="13815" width="10.42578125" style="58" customWidth="1"/>
    <col min="13816" max="13816" width="17" style="58" customWidth="1"/>
    <col min="13817" max="13817" width="15.42578125" style="58" bestFit="1" customWidth="1"/>
    <col min="13818" max="13818" width="16" style="58" customWidth="1"/>
    <col min="13819" max="13819" width="8.85546875" style="58"/>
    <col min="13820" max="13820" width="15.85546875" style="58" customWidth="1"/>
    <col min="13821" max="13821" width="17.42578125" style="58" customWidth="1"/>
    <col min="13822" max="14064" width="8.85546875" style="58"/>
    <col min="14065" max="14065" width="4.5703125" style="58" bestFit="1" customWidth="1"/>
    <col min="14066" max="14066" width="53.42578125" style="58" bestFit="1" customWidth="1"/>
    <col min="14067" max="14067" width="5.42578125" style="58" bestFit="1" customWidth="1"/>
    <col min="14068" max="14068" width="9.42578125" style="58" customWidth="1"/>
    <col min="14069" max="14069" width="15.85546875" style="58" customWidth="1"/>
    <col min="14070" max="14070" width="16.42578125" style="58" customWidth="1"/>
    <col min="14071" max="14071" width="10.42578125" style="58" customWidth="1"/>
    <col min="14072" max="14072" width="17" style="58" customWidth="1"/>
    <col min="14073" max="14073" width="15.42578125" style="58" bestFit="1" customWidth="1"/>
    <col min="14074" max="14074" width="16" style="58" customWidth="1"/>
    <col min="14075" max="14075" width="8.85546875" style="58"/>
    <col min="14076" max="14076" width="15.85546875" style="58" customWidth="1"/>
    <col min="14077" max="14077" width="17.42578125" style="58" customWidth="1"/>
    <col min="14078" max="14320" width="8.85546875" style="58"/>
    <col min="14321" max="14321" width="4.5703125" style="58" bestFit="1" customWidth="1"/>
    <col min="14322" max="14322" width="53.42578125" style="58" bestFit="1" customWidth="1"/>
    <col min="14323" max="14323" width="5.42578125" style="58" bestFit="1" customWidth="1"/>
    <col min="14324" max="14324" width="9.42578125" style="58" customWidth="1"/>
    <col min="14325" max="14325" width="15.85546875" style="58" customWidth="1"/>
    <col min="14326" max="14326" width="16.42578125" style="58" customWidth="1"/>
    <col min="14327" max="14327" width="10.42578125" style="58" customWidth="1"/>
    <col min="14328" max="14328" width="17" style="58" customWidth="1"/>
    <col min="14329" max="14329" width="15.42578125" style="58" bestFit="1" customWidth="1"/>
    <col min="14330" max="14330" width="16" style="58" customWidth="1"/>
    <col min="14331" max="14331" width="8.85546875" style="58"/>
    <col min="14332" max="14332" width="15.85546875" style="58" customWidth="1"/>
    <col min="14333" max="14333" width="17.42578125" style="58" customWidth="1"/>
    <col min="14334" max="14576" width="8.85546875" style="58"/>
    <col min="14577" max="14577" width="4.5703125" style="58" bestFit="1" customWidth="1"/>
    <col min="14578" max="14578" width="53.42578125" style="58" bestFit="1" customWidth="1"/>
    <col min="14579" max="14579" width="5.42578125" style="58" bestFit="1" customWidth="1"/>
    <col min="14580" max="14580" width="9.42578125" style="58" customWidth="1"/>
    <col min="14581" max="14581" width="15.85546875" style="58" customWidth="1"/>
    <col min="14582" max="14582" width="16.42578125" style="58" customWidth="1"/>
    <col min="14583" max="14583" width="10.42578125" style="58" customWidth="1"/>
    <col min="14584" max="14584" width="17" style="58" customWidth="1"/>
    <col min="14585" max="14585" width="15.42578125" style="58" bestFit="1" customWidth="1"/>
    <col min="14586" max="14586" width="16" style="58" customWidth="1"/>
    <col min="14587" max="14587" width="8.85546875" style="58"/>
    <col min="14588" max="14588" width="15.85546875" style="58" customWidth="1"/>
    <col min="14589" max="14589" width="17.42578125" style="58" customWidth="1"/>
    <col min="14590" max="14832" width="8.85546875" style="58"/>
    <col min="14833" max="14833" width="4.5703125" style="58" bestFit="1" customWidth="1"/>
    <col min="14834" max="14834" width="53.42578125" style="58" bestFit="1" customWidth="1"/>
    <col min="14835" max="14835" width="5.42578125" style="58" bestFit="1" customWidth="1"/>
    <col min="14836" max="14836" width="9.42578125" style="58" customWidth="1"/>
    <col min="14837" max="14837" width="15.85546875" style="58" customWidth="1"/>
    <col min="14838" max="14838" width="16.42578125" style="58" customWidth="1"/>
    <col min="14839" max="14839" width="10.42578125" style="58" customWidth="1"/>
    <col min="14840" max="14840" width="17" style="58" customWidth="1"/>
    <col min="14841" max="14841" width="15.42578125" style="58" bestFit="1" customWidth="1"/>
    <col min="14842" max="14842" width="16" style="58" customWidth="1"/>
    <col min="14843" max="14843" width="8.85546875" style="58"/>
    <col min="14844" max="14844" width="15.85546875" style="58" customWidth="1"/>
    <col min="14845" max="14845" width="17.42578125" style="58" customWidth="1"/>
    <col min="14846" max="15088" width="8.85546875" style="58"/>
    <col min="15089" max="15089" width="4.5703125" style="58" bestFit="1" customWidth="1"/>
    <col min="15090" max="15090" width="53.42578125" style="58" bestFit="1" customWidth="1"/>
    <col min="15091" max="15091" width="5.42578125" style="58" bestFit="1" customWidth="1"/>
    <col min="15092" max="15092" width="9.42578125" style="58" customWidth="1"/>
    <col min="15093" max="15093" width="15.85546875" style="58" customWidth="1"/>
    <col min="15094" max="15094" width="16.42578125" style="58" customWidth="1"/>
    <col min="15095" max="15095" width="10.42578125" style="58" customWidth="1"/>
    <col min="15096" max="15096" width="17" style="58" customWidth="1"/>
    <col min="15097" max="15097" width="15.42578125" style="58" bestFit="1" customWidth="1"/>
    <col min="15098" max="15098" width="16" style="58" customWidth="1"/>
    <col min="15099" max="15099" width="8.85546875" style="58"/>
    <col min="15100" max="15100" width="15.85546875" style="58" customWidth="1"/>
    <col min="15101" max="15101" width="17.42578125" style="58" customWidth="1"/>
    <col min="15102" max="15344" width="8.85546875" style="58"/>
    <col min="15345" max="15345" width="4.5703125" style="58" bestFit="1" customWidth="1"/>
    <col min="15346" max="15346" width="53.42578125" style="58" bestFit="1" customWidth="1"/>
    <col min="15347" max="15347" width="5.42578125" style="58" bestFit="1" customWidth="1"/>
    <col min="15348" max="15348" width="9.42578125" style="58" customWidth="1"/>
    <col min="15349" max="15349" width="15.85546875" style="58" customWidth="1"/>
    <col min="15350" max="15350" width="16.42578125" style="58" customWidth="1"/>
    <col min="15351" max="15351" width="10.42578125" style="58" customWidth="1"/>
    <col min="15352" max="15352" width="17" style="58" customWidth="1"/>
    <col min="15353" max="15353" width="15.42578125" style="58" bestFit="1" customWidth="1"/>
    <col min="15354" max="15354" width="16" style="58" customWidth="1"/>
    <col min="15355" max="15355" width="8.85546875" style="58"/>
    <col min="15356" max="15356" width="15.85546875" style="58" customWidth="1"/>
    <col min="15357" max="15357" width="17.42578125" style="58" customWidth="1"/>
    <col min="15358" max="15600" width="8.85546875" style="58"/>
    <col min="15601" max="15601" width="4.5703125" style="58" bestFit="1" customWidth="1"/>
    <col min="15602" max="15602" width="53.42578125" style="58" bestFit="1" customWidth="1"/>
    <col min="15603" max="15603" width="5.42578125" style="58" bestFit="1" customWidth="1"/>
    <col min="15604" max="15604" width="9.42578125" style="58" customWidth="1"/>
    <col min="15605" max="15605" width="15.85546875" style="58" customWidth="1"/>
    <col min="15606" max="15606" width="16.42578125" style="58" customWidth="1"/>
    <col min="15607" max="15607" width="10.42578125" style="58" customWidth="1"/>
    <col min="15608" max="15608" width="17" style="58" customWidth="1"/>
    <col min="15609" max="15609" width="15.42578125" style="58" bestFit="1" customWidth="1"/>
    <col min="15610" max="15610" width="16" style="58" customWidth="1"/>
    <col min="15611" max="15611" width="8.85546875" style="58"/>
    <col min="15612" max="15612" width="15.85546875" style="58" customWidth="1"/>
    <col min="15613" max="15613" width="17.42578125" style="58" customWidth="1"/>
    <col min="15614" max="15856" width="8.85546875" style="58"/>
    <col min="15857" max="15857" width="4.5703125" style="58" bestFit="1" customWidth="1"/>
    <col min="15858" max="15858" width="53.42578125" style="58" bestFit="1" customWidth="1"/>
    <col min="15859" max="15859" width="5.42578125" style="58" bestFit="1" customWidth="1"/>
    <col min="15860" max="15860" width="9.42578125" style="58" customWidth="1"/>
    <col min="15861" max="15861" width="15.85546875" style="58" customWidth="1"/>
    <col min="15862" max="15862" width="16.42578125" style="58" customWidth="1"/>
    <col min="15863" max="15863" width="10.42578125" style="58" customWidth="1"/>
    <col min="15864" max="15864" width="17" style="58" customWidth="1"/>
    <col min="15865" max="15865" width="15.42578125" style="58" bestFit="1" customWidth="1"/>
    <col min="15866" max="15866" width="16" style="58" customWidth="1"/>
    <col min="15867" max="15867" width="8.85546875" style="58"/>
    <col min="15868" max="15868" width="15.85546875" style="58" customWidth="1"/>
    <col min="15869" max="15869" width="17.42578125" style="58" customWidth="1"/>
    <col min="15870" max="16112" width="8.85546875" style="58"/>
    <col min="16113" max="16113" width="4.5703125" style="58" bestFit="1" customWidth="1"/>
    <col min="16114" max="16114" width="53.42578125" style="58" bestFit="1" customWidth="1"/>
    <col min="16115" max="16115" width="5.42578125" style="58" bestFit="1" customWidth="1"/>
    <col min="16116" max="16116" width="9.42578125" style="58" customWidth="1"/>
    <col min="16117" max="16117" width="15.85546875" style="58" customWidth="1"/>
    <col min="16118" max="16118" width="16.42578125" style="58" customWidth="1"/>
    <col min="16119" max="16119" width="10.42578125" style="58" customWidth="1"/>
    <col min="16120" max="16120" width="17" style="58" customWidth="1"/>
    <col min="16121" max="16121" width="15.42578125" style="58" bestFit="1" customWidth="1"/>
    <col min="16122" max="16122" width="16" style="58" customWidth="1"/>
    <col min="16123" max="16123" width="8.85546875" style="58"/>
    <col min="16124" max="16124" width="15.85546875" style="58" customWidth="1"/>
    <col min="16125" max="16125" width="17.42578125" style="58" customWidth="1"/>
    <col min="16126" max="16384" width="8.85546875" style="58"/>
  </cols>
  <sheetData>
    <row r="1" spans="1:8" s="91" customFormat="1" ht="27" thickTop="1" thickBot="1">
      <c r="A1" s="88" t="s">
        <v>0</v>
      </c>
      <c r="B1" s="6" t="s">
        <v>1</v>
      </c>
      <c r="C1" s="89" t="s">
        <v>2</v>
      </c>
      <c r="D1" s="6" t="s">
        <v>3</v>
      </c>
      <c r="E1" s="90" t="s">
        <v>527</v>
      </c>
      <c r="F1" s="77" t="s">
        <v>25</v>
      </c>
      <c r="G1" s="100" t="s">
        <v>524</v>
      </c>
      <c r="H1" s="101" t="s">
        <v>26</v>
      </c>
    </row>
    <row r="2" spans="1:8" s="51" customFormat="1" ht="13.5" thickTop="1">
      <c r="A2" s="68"/>
      <c r="B2" s="93"/>
      <c r="C2" s="94"/>
      <c r="D2" s="95"/>
      <c r="E2" s="96"/>
      <c r="F2" s="64"/>
      <c r="G2" s="102"/>
      <c r="H2" s="78"/>
    </row>
    <row r="3" spans="1:8" s="51" customFormat="1" ht="25.5">
      <c r="A3" s="68"/>
      <c r="B3" s="43" t="s">
        <v>543</v>
      </c>
      <c r="C3" s="33"/>
      <c r="D3" s="9"/>
      <c r="E3" s="65"/>
      <c r="F3" s="64"/>
      <c r="G3" s="103">
        <v>765</v>
      </c>
      <c r="H3" s="78"/>
    </row>
    <row r="4" spans="1:8" s="51" customFormat="1" ht="15">
      <c r="A4" s="10"/>
      <c r="B4"/>
      <c r="C4" s="80"/>
      <c r="D4" s="46"/>
      <c r="E4" s="82"/>
      <c r="F4" s="83"/>
      <c r="G4" s="104"/>
      <c r="H4" s="78"/>
    </row>
    <row r="5" spans="1:8" s="51" customFormat="1" ht="25.5">
      <c r="A5" s="115"/>
      <c r="B5" s="98" t="s">
        <v>542</v>
      </c>
      <c r="C5" s="80"/>
      <c r="D5" s="46"/>
      <c r="E5" s="117"/>
      <c r="F5" s="83"/>
      <c r="G5" s="118"/>
      <c r="H5" s="78"/>
    </row>
    <row r="6" spans="1:8" s="51" customFormat="1">
      <c r="A6" s="10"/>
      <c r="B6" s="97"/>
      <c r="C6" s="80"/>
      <c r="D6" s="46"/>
      <c r="E6" s="117"/>
      <c r="F6" s="83"/>
      <c r="G6" s="118"/>
      <c r="H6" s="78"/>
    </row>
    <row r="7" spans="1:8" s="51" customFormat="1" ht="76.5">
      <c r="A7" s="10" t="s">
        <v>6</v>
      </c>
      <c r="B7" s="97" t="s">
        <v>544</v>
      </c>
      <c r="C7" s="80"/>
      <c r="D7" s="46" t="s">
        <v>5</v>
      </c>
      <c r="E7" s="117"/>
      <c r="F7" s="113"/>
      <c r="G7" s="114">
        <f t="shared" ref="G7" si="0">E7/$G$3</f>
        <v>0</v>
      </c>
      <c r="H7" s="119">
        <f t="shared" ref="H7" si="1">F7/$G$3</f>
        <v>0</v>
      </c>
    </row>
    <row r="8" spans="1:8" s="51" customFormat="1">
      <c r="A8" s="68"/>
      <c r="B8" s="97"/>
      <c r="C8" s="80"/>
      <c r="D8" s="46"/>
      <c r="E8" s="117"/>
      <c r="F8" s="113"/>
      <c r="G8" s="217"/>
      <c r="H8" s="119"/>
    </row>
    <row r="9" spans="1:8" s="51" customFormat="1" ht="38.25">
      <c r="A9" s="68" t="s">
        <v>7</v>
      </c>
      <c r="B9" s="97" t="s">
        <v>545</v>
      </c>
      <c r="C9" s="80"/>
      <c r="D9" s="46" t="s">
        <v>5</v>
      </c>
      <c r="E9" s="117"/>
      <c r="F9" s="113"/>
      <c r="G9" s="114">
        <f t="shared" ref="G9" si="2">E9/$G$3</f>
        <v>0</v>
      </c>
      <c r="H9" s="119">
        <f t="shared" ref="H9" si="3">F9/$G$3</f>
        <v>0</v>
      </c>
    </row>
    <row r="10" spans="1:8" s="51" customFormat="1">
      <c r="A10" s="10"/>
      <c r="B10" s="99"/>
      <c r="C10" s="80"/>
      <c r="D10" s="46"/>
      <c r="E10" s="82"/>
      <c r="F10" s="83"/>
      <c r="G10" s="104"/>
      <c r="H10" s="78"/>
    </row>
    <row r="11" spans="1:8" s="51" customFormat="1">
      <c r="A11" s="10"/>
      <c r="B11" s="81"/>
      <c r="C11" s="80"/>
      <c r="D11" s="46"/>
      <c r="E11" s="82"/>
      <c r="F11" s="83"/>
      <c r="G11" s="104"/>
      <c r="H11" s="78"/>
    </row>
    <row r="12" spans="1:8" s="51" customFormat="1">
      <c r="A12" s="10"/>
      <c r="B12" s="81"/>
      <c r="C12" s="80"/>
      <c r="D12" s="46"/>
      <c r="E12" s="82"/>
      <c r="F12" s="83"/>
      <c r="G12" s="104"/>
      <c r="H12" s="78"/>
    </row>
    <row r="13" spans="1:8" s="51" customFormat="1">
      <c r="A13" s="10"/>
      <c r="B13" s="81"/>
      <c r="C13" s="80"/>
      <c r="D13" s="46"/>
      <c r="E13" s="82"/>
      <c r="F13" s="83"/>
      <c r="G13" s="104"/>
      <c r="H13" s="78"/>
    </row>
    <row r="14" spans="1:8" s="51" customFormat="1">
      <c r="A14" s="10"/>
      <c r="B14" s="81"/>
      <c r="C14" s="80"/>
      <c r="D14" s="46"/>
      <c r="E14" s="82"/>
      <c r="F14" s="83"/>
      <c r="G14" s="104"/>
      <c r="H14" s="78"/>
    </row>
    <row r="15" spans="1:8" s="51" customFormat="1">
      <c r="A15" s="10"/>
      <c r="B15" s="81"/>
      <c r="C15" s="80"/>
      <c r="D15" s="46"/>
      <c r="E15" s="82"/>
      <c r="F15" s="83"/>
      <c r="G15" s="104"/>
      <c r="H15" s="78"/>
    </row>
    <row r="16" spans="1:8" s="51" customFormat="1">
      <c r="A16" s="10"/>
      <c r="B16" s="81"/>
      <c r="C16" s="80"/>
      <c r="D16" s="46"/>
      <c r="E16" s="82"/>
      <c r="F16" s="83"/>
      <c r="G16" s="104"/>
      <c r="H16" s="78"/>
    </row>
    <row r="17" spans="1:8" s="51" customFormat="1">
      <c r="A17" s="10"/>
      <c r="B17" s="81"/>
      <c r="C17" s="80"/>
      <c r="D17" s="46"/>
      <c r="E17" s="82"/>
      <c r="F17" s="83"/>
      <c r="G17" s="104"/>
      <c r="H17" s="78"/>
    </row>
    <row r="18" spans="1:8" s="51" customFormat="1">
      <c r="A18" s="10"/>
      <c r="B18" s="81"/>
      <c r="C18" s="80"/>
      <c r="D18" s="46"/>
      <c r="E18" s="82"/>
      <c r="F18" s="83"/>
      <c r="G18" s="104"/>
      <c r="H18" s="78"/>
    </row>
    <row r="19" spans="1:8" s="51" customFormat="1">
      <c r="A19" s="10"/>
      <c r="B19" s="81"/>
      <c r="C19" s="80"/>
      <c r="D19" s="46"/>
      <c r="E19" s="82"/>
      <c r="F19" s="83"/>
      <c r="G19" s="104"/>
      <c r="H19" s="78"/>
    </row>
    <row r="20" spans="1:8" s="51" customFormat="1">
      <c r="A20" s="10"/>
      <c r="B20" s="81"/>
      <c r="C20" s="80"/>
      <c r="D20" s="46"/>
      <c r="E20" s="82"/>
      <c r="F20" s="83"/>
      <c r="G20" s="104"/>
      <c r="H20" s="78"/>
    </row>
    <row r="21" spans="1:8" s="51" customFormat="1">
      <c r="A21" s="10"/>
      <c r="B21" s="81"/>
      <c r="C21" s="80"/>
      <c r="D21" s="46"/>
      <c r="E21" s="82"/>
      <c r="F21" s="83"/>
      <c r="G21" s="104"/>
      <c r="H21" s="78"/>
    </row>
    <row r="22" spans="1:8" s="51" customFormat="1">
      <c r="A22" s="10"/>
      <c r="B22" s="81"/>
      <c r="C22" s="80"/>
      <c r="D22" s="46"/>
      <c r="E22" s="82"/>
      <c r="F22" s="83"/>
      <c r="G22" s="104"/>
      <c r="H22" s="78"/>
    </row>
    <row r="23" spans="1:8" s="51" customFormat="1">
      <c r="A23" s="10"/>
      <c r="B23" s="81"/>
      <c r="C23" s="80"/>
      <c r="D23" s="46"/>
      <c r="E23" s="82"/>
      <c r="F23" s="83"/>
      <c r="G23" s="104"/>
      <c r="H23" s="78"/>
    </row>
    <row r="24" spans="1:8" s="51" customFormat="1">
      <c r="A24" s="10"/>
      <c r="B24" s="81"/>
      <c r="C24" s="80"/>
      <c r="D24" s="46"/>
      <c r="E24" s="82"/>
      <c r="F24" s="83"/>
      <c r="G24" s="104"/>
      <c r="H24" s="78"/>
    </row>
    <row r="25" spans="1:8" s="51" customFormat="1">
      <c r="A25" s="10"/>
      <c r="B25" s="81"/>
      <c r="C25" s="80"/>
      <c r="D25" s="46"/>
      <c r="E25" s="82"/>
      <c r="F25" s="83"/>
      <c r="G25" s="104"/>
      <c r="H25" s="78"/>
    </row>
    <row r="26" spans="1:8" s="51" customFormat="1">
      <c r="A26" s="10"/>
      <c r="B26" s="81"/>
      <c r="C26" s="80"/>
      <c r="D26" s="46"/>
      <c r="E26" s="82"/>
      <c r="F26" s="83"/>
      <c r="G26" s="104"/>
      <c r="H26" s="78"/>
    </row>
    <row r="27" spans="1:8" s="51" customFormat="1">
      <c r="A27" s="10"/>
      <c r="B27" s="81"/>
      <c r="C27" s="80"/>
      <c r="D27" s="46"/>
      <c r="E27" s="82"/>
      <c r="F27" s="83"/>
      <c r="G27" s="104"/>
      <c r="H27" s="78"/>
    </row>
    <row r="28" spans="1:8" s="51" customFormat="1">
      <c r="A28" s="10"/>
      <c r="B28" s="81"/>
      <c r="C28" s="80"/>
      <c r="D28" s="46"/>
      <c r="E28" s="82"/>
      <c r="F28" s="83"/>
      <c r="G28" s="104"/>
      <c r="H28" s="78"/>
    </row>
    <row r="29" spans="1:8" s="51" customFormat="1">
      <c r="A29" s="52"/>
      <c r="B29" s="12"/>
      <c r="C29" s="80"/>
      <c r="D29" s="46"/>
      <c r="E29" s="82"/>
      <c r="F29" s="83"/>
      <c r="G29" s="104"/>
      <c r="H29" s="78"/>
    </row>
    <row r="30" spans="1:8" s="51" customFormat="1">
      <c r="A30" s="10"/>
      <c r="B30" s="8"/>
      <c r="C30" s="36"/>
      <c r="D30" s="9"/>
      <c r="E30" s="65"/>
      <c r="F30" s="64"/>
      <c r="G30" s="103"/>
      <c r="H30" s="78"/>
    </row>
    <row r="31" spans="1:8" s="51" customFormat="1" ht="26.25" thickBot="1">
      <c r="A31" s="10"/>
      <c r="B31" s="12" t="str">
        <f>B3</f>
        <v>BILL NO. 4 -  BUILDER'S WORKS AND PRIME COST SUMS</v>
      </c>
      <c r="C31" s="36"/>
      <c r="D31" s="9"/>
      <c r="E31" s="65"/>
      <c r="F31" s="64"/>
      <c r="G31" s="103"/>
      <c r="H31" s="78"/>
    </row>
    <row r="32" spans="1:8" s="51" customFormat="1" ht="14.25" thickTop="1" thickBot="1">
      <c r="A32" s="44"/>
      <c r="B32" s="11"/>
      <c r="C32" s="50" t="s">
        <v>19</v>
      </c>
      <c r="D32" s="50"/>
      <c r="E32" s="84"/>
      <c r="F32" s="85">
        <f>SUM(F5:F12)</f>
        <v>0</v>
      </c>
      <c r="G32" s="105"/>
      <c r="H32" s="116">
        <f>SUM(H4:H14)</f>
        <v>0</v>
      </c>
    </row>
    <row r="33" spans="4:8" ht="13.5" thickTop="1">
      <c r="D33" s="53"/>
      <c r="G33" s="106"/>
    </row>
    <row r="34" spans="4:8">
      <c r="D34" s="53"/>
      <c r="E34" s="87"/>
      <c r="G34" s="108"/>
    </row>
    <row r="35" spans="4:8">
      <c r="D35" s="53"/>
    </row>
    <row r="36" spans="4:8">
      <c r="E36" s="87"/>
      <c r="F36" s="87"/>
      <c r="G36" s="110"/>
      <c r="H36" s="111"/>
    </row>
  </sheetData>
  <pageMargins left="0.70866141732283472" right="0.37698412698412698" top="0.61259920634920639" bottom="0.51587301587301593" header="0.31496062992125984" footer="0.31496062992125984"/>
  <pageSetup paperSize="9" scale="86" fitToWidth="0" fitToHeight="0" orientation="portrait" r:id="rId1"/>
  <headerFooter>
    <oddHeader>&amp;L&amp;"-,Bold"IOM&amp;R&amp;9PROPOSED MIGRATION HEALTH ASSESSMENT CENTRE, IKEJA ANNEX 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19</vt:i4>
      </vt:variant>
    </vt:vector>
  </HeadingPairs>
  <TitlesOfParts>
    <vt:vector size="26" baseType="lpstr">
      <vt:lpstr>COVER</vt:lpstr>
      <vt:lpstr>Description of Prelims</vt:lpstr>
      <vt:lpstr>Summary</vt:lpstr>
      <vt:lpstr>Mechnicals BoQ</vt:lpstr>
      <vt:lpstr>BoQ- Electricals </vt:lpstr>
      <vt:lpstr>B4.3</vt:lpstr>
      <vt:lpstr>BoQ- Builders Work</vt:lpstr>
      <vt:lpstr>Excel_BuiltIn_Print_Area_1_1</vt:lpstr>
      <vt:lpstr>Excel_BuiltIn_Print_Area_1_1_1</vt:lpstr>
      <vt:lpstr>Excel_BuiltIn_Print_Area_1_1_1_1</vt:lpstr>
      <vt:lpstr>Excel_BuiltIn_Print_Area_1_1_1_1_1</vt:lpstr>
      <vt:lpstr>Excel_BuiltIn_Print_Area_1_1_1_1_1_1</vt:lpstr>
      <vt:lpstr>Excel_BuiltIn_Print_Area_1_1_1_1_1_1_1</vt:lpstr>
      <vt:lpstr>Excel_BuiltIn_Print_Area_1_1_1_1_1_1_1_1</vt:lpstr>
      <vt:lpstr>Excel_BuiltIn_Print_Area_1_1_1_1_1_1_1_1_1</vt:lpstr>
      <vt:lpstr>Excel_BuiltIn_Print_Area_1_1_1_1_1_1_1_1_1_1</vt:lpstr>
      <vt:lpstr>Excel_BuiltIn_Print_Area_1_1_1_1_1_1_1_1_1_1_1</vt:lpstr>
      <vt:lpstr>Excel_BuiltIn_Print_Area_1_1_1_1_1_1_1_1_1_1_1_1</vt:lpstr>
      <vt:lpstr>Excel_BuiltIn_Print_Area_1_1_1_1_1_1_1_1_1_1_1_1_1</vt:lpstr>
      <vt:lpstr>Excel_BuiltIn_Print_Area_1_1_1_1_1_1_1_1_1_1_1_1_1_1</vt:lpstr>
      <vt:lpstr>Excel_BuiltIn_Print_Area_2_1</vt:lpstr>
      <vt:lpstr>'BoQ- Builders Work'!Print_Area</vt:lpstr>
      <vt:lpstr>'BoQ- Electricals '!Print_Area</vt:lpstr>
      <vt:lpstr>'Description of Prelims'!Print_Area</vt:lpstr>
      <vt:lpstr>'Mechnicals BoQ'!Print_Area</vt:lpstr>
      <vt:lpstr>'BoQ- Builders Work'!Print_Titles</vt:lpstr>
    </vt:vector>
  </TitlesOfParts>
  <Company>WSP Group Africa (Pty)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Oluwatomi Ogundare</dc:creator>
  <cp:lastModifiedBy>ABDI Mohamed</cp:lastModifiedBy>
  <cp:lastPrinted>2023-07-30T21:10:30Z</cp:lastPrinted>
  <dcterms:created xsi:type="dcterms:W3CDTF">2011-02-17T10:41:09Z</dcterms:created>
  <dcterms:modified xsi:type="dcterms:W3CDTF">2023-09-19T21:25:17Z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2023-06-16T10:03:32Z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8a9ee813-cebd-4adb-b57a-5d55c34ec1ce</vt:lpwstr>
  </property>
  <property fmtid="{D5CDD505-2E9C-101B-9397-08002B2CF9AE}" pid="8" name="MSIP_Label_2059aa38-f392-4105-be92-628035578272_ContentBits">
    <vt:lpwstr>0</vt:lpwstr>
  </property>
</Properties>
</file>