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worksheets/sheet6.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12795" yWindow="-15" windowWidth="6450" windowHeight="8595" tabRatio="617"/>
  </bookViews>
  <sheets>
    <sheet name="cover" sheetId="19" r:id="rId1"/>
    <sheet name="Notes" sheetId="16" r:id="rId2"/>
    <sheet name=" Summary " sheetId="17" r:id="rId3"/>
    <sheet name="boq cover M&amp;E" sheetId="13" state="hidden" r:id="rId4"/>
    <sheet name="BOQ-Grand Summary_ME" sheetId="14" state="hidden" r:id="rId5"/>
    <sheet name="BOQ" sheetId="18" r:id="rId6"/>
  </sheets>
  <externalReferences>
    <externalReference r:id="rId7"/>
    <externalReference r:id="rId8"/>
    <externalReference r:id="rId9"/>
  </externalReferences>
  <definedNames>
    <definedName name="_xlnm.Print_Area" localSheetId="2">' Summary '!$A$1:$E$33</definedName>
    <definedName name="_xlnm.Print_Area" localSheetId="5">BOQ!$A$1:$F$964</definedName>
    <definedName name="_xlnm.Print_Area" localSheetId="3">'boq cover M&amp;E'!$A$1:$J$57</definedName>
    <definedName name="_xlnm.Print_Area" localSheetId="4">'BOQ-Grand Summary_ME'!$A$1:$G$73</definedName>
    <definedName name="_xlnm.Print_Area" localSheetId="1">Notes!$A$1:$D$52</definedName>
    <definedName name="Print_Area_MI" localSheetId="2">[1]Ragama!#REF!</definedName>
    <definedName name="Print_Area_MI" localSheetId="3">[2]Ragama!#REF!</definedName>
    <definedName name="Print_Area_MI" localSheetId="4">[1]Ragama!#REF!</definedName>
    <definedName name="Print_Area_MI">[3]Ragama!#REF!</definedName>
    <definedName name="_xlnm.Print_Titles" localSheetId="5">BOQ!$9:$9</definedName>
  </definedNames>
  <calcPr calcId="125725"/>
</workbook>
</file>

<file path=xl/calcChain.xml><?xml version="1.0" encoding="utf-8"?>
<calcChain xmlns="http://schemas.openxmlformats.org/spreadsheetml/2006/main">
  <c r="F342" i="18"/>
  <c r="F343"/>
  <c r="F138"/>
  <c r="F118"/>
  <c r="F119"/>
  <c r="F120"/>
  <c r="F121"/>
  <c r="F122"/>
  <c r="F131"/>
  <c r="F132"/>
  <c r="F133"/>
  <c r="F135"/>
  <c r="F170"/>
  <c r="F143"/>
  <c r="F152"/>
  <c r="F153"/>
  <c r="F154"/>
  <c r="F155"/>
  <c r="F157"/>
  <c r="F158"/>
  <c r="F162"/>
  <c r="F163"/>
  <c r="F164"/>
  <c r="F165"/>
  <c r="F167"/>
  <c r="F97"/>
  <c r="F100"/>
  <c r="F101"/>
  <c r="F104"/>
  <c r="F106"/>
  <c r="F107"/>
  <c r="F108"/>
  <c r="F110"/>
  <c r="F187"/>
  <c r="F188"/>
  <c r="F189"/>
  <c r="F190"/>
  <c r="F191"/>
  <c r="F208"/>
  <c r="F209"/>
  <c r="F373" s="1"/>
  <c r="F217"/>
  <c r="F219"/>
  <c r="F226"/>
  <c r="F229"/>
  <c r="F232"/>
  <c r="F233"/>
  <c r="F235"/>
  <c r="F252"/>
  <c r="F253"/>
  <c r="F257"/>
  <c r="F272"/>
  <c r="F273"/>
  <c r="F275"/>
  <c r="F315"/>
  <c r="F335" s="1"/>
  <c r="F377" s="1"/>
  <c r="F319"/>
  <c r="F321"/>
  <c r="F323"/>
  <c r="F326"/>
  <c r="F327"/>
  <c r="F328"/>
  <c r="F337"/>
  <c r="F340"/>
  <c r="F344"/>
  <c r="F355"/>
  <c r="F358"/>
  <c r="F362"/>
  <c r="F363"/>
  <c r="F365"/>
  <c r="F24"/>
  <c r="F27" s="1"/>
  <c r="F34" s="1"/>
  <c r="F25"/>
  <c r="F26"/>
  <c r="F28"/>
  <c r="F29"/>
  <c r="F460"/>
  <c r="F461"/>
  <c r="F462"/>
  <c r="F463"/>
  <c r="F464"/>
  <c r="F466"/>
  <c r="F467"/>
  <c r="F468"/>
  <c r="F469"/>
  <c r="F470"/>
  <c r="F472"/>
  <c r="F473"/>
  <c r="F474"/>
  <c r="F475"/>
  <c r="F479"/>
  <c r="F480"/>
  <c r="F481"/>
  <c r="F482"/>
  <c r="F485"/>
  <c r="F486"/>
  <c r="F489"/>
  <c r="F490"/>
  <c r="F493"/>
  <c r="F497"/>
  <c r="F498"/>
  <c r="F499"/>
  <c r="F500"/>
  <c r="F501"/>
  <c r="F502"/>
  <c r="F503"/>
  <c r="F508"/>
  <c r="F509"/>
  <c r="F510"/>
  <c r="F511"/>
  <c r="F513"/>
  <c r="F515"/>
  <c r="F518"/>
  <c r="F537" s="1"/>
  <c r="F525"/>
  <c r="F526"/>
  <c r="F529"/>
  <c r="F530"/>
  <c r="F577"/>
  <c r="F578"/>
  <c r="F579"/>
  <c r="F581"/>
  <c r="F582"/>
  <c r="F583"/>
  <c r="F585"/>
  <c r="F591"/>
  <c r="F592"/>
  <c r="F594"/>
  <c r="F595"/>
  <c r="F596"/>
  <c r="F599"/>
  <c r="F600"/>
  <c r="F601"/>
  <c r="F605"/>
  <c r="F606"/>
  <c r="F607"/>
  <c r="F610"/>
  <c r="F615"/>
  <c r="F617"/>
  <c r="F618"/>
  <c r="F622"/>
  <c r="F624"/>
  <c r="F641"/>
  <c r="F642"/>
  <c r="F643"/>
  <c r="F646"/>
  <c r="F647"/>
  <c r="F648"/>
  <c r="F653"/>
  <c r="F655"/>
  <c r="F659"/>
  <c r="F664"/>
  <c r="F665"/>
  <c r="F666"/>
  <c r="F668"/>
  <c r="F670"/>
  <c r="F671"/>
  <c r="F673"/>
  <c r="F681"/>
  <c r="F685"/>
  <c r="F686"/>
  <c r="F689"/>
  <c r="F738"/>
  <c r="F739"/>
  <c r="F740"/>
  <c r="F742"/>
  <c r="F746"/>
  <c r="F748"/>
  <c r="F749"/>
  <c r="F750"/>
  <c r="F753"/>
  <c r="F754"/>
  <c r="F755"/>
  <c r="F758"/>
  <c r="F759"/>
  <c r="F760"/>
  <c r="F761"/>
  <c r="F762"/>
  <c r="F767"/>
  <c r="F768"/>
  <c r="F770"/>
  <c r="F771"/>
  <c r="F774"/>
  <c r="F910" s="1"/>
  <c r="F790"/>
  <c r="F791"/>
  <c r="F793"/>
  <c r="F794"/>
  <c r="F798"/>
  <c r="F799"/>
  <c r="F801"/>
  <c r="F805"/>
  <c r="F808"/>
  <c r="F809"/>
  <c r="F810"/>
  <c r="F811"/>
  <c r="F813"/>
  <c r="F814"/>
  <c r="F815"/>
  <c r="F816"/>
  <c r="F849"/>
  <c r="F853"/>
  <c r="F855"/>
  <c r="F857"/>
  <c r="F860"/>
  <c r="F861"/>
  <c r="F868"/>
  <c r="F879"/>
  <c r="F880"/>
  <c r="F895"/>
  <c r="F899"/>
  <c r="F900"/>
  <c r="F443"/>
  <c r="F535" s="1"/>
  <c r="C520"/>
  <c r="F520" s="1"/>
  <c r="C524"/>
  <c r="F524" s="1"/>
  <c r="C98"/>
  <c r="F98" s="1"/>
  <c r="C103"/>
  <c r="F103" s="1"/>
  <c r="C144"/>
  <c r="F144" s="1"/>
  <c r="C281"/>
  <c r="F281" s="1"/>
  <c r="C282"/>
  <c r="F282" s="1"/>
  <c r="C338"/>
  <c r="F338" s="1"/>
  <c r="C341"/>
  <c r="F341" s="1"/>
  <c r="C870"/>
  <c r="F870" s="1"/>
  <c r="A5" i="14"/>
  <c r="A7"/>
  <c r="G23"/>
  <c r="G25"/>
  <c r="G33"/>
  <c r="G35"/>
  <c r="A27" i="13"/>
  <c r="F876" i="18" l="1"/>
  <c r="F30"/>
  <c r="F35" s="1"/>
  <c r="F913"/>
  <c r="F839"/>
  <c r="F912" s="1"/>
  <c r="F353"/>
  <c r="F901"/>
  <c r="F914" s="1"/>
  <c r="F676"/>
  <c r="F696" s="1"/>
  <c r="F608"/>
  <c r="F694" s="1"/>
  <c r="F268"/>
  <c r="F375" s="1"/>
  <c r="F806"/>
  <c r="F911" s="1"/>
  <c r="F644"/>
  <c r="F695" s="1"/>
  <c r="F141"/>
  <c r="F371" s="1"/>
  <c r="F79"/>
  <c r="C15" i="17" s="1"/>
  <c r="E15" s="1"/>
  <c r="F366" i="18"/>
  <c r="F379" s="1"/>
  <c r="F171"/>
  <c r="F372" s="1"/>
  <c r="F690"/>
  <c r="F697" s="1"/>
  <c r="F483"/>
  <c r="F536" s="1"/>
  <c r="F239"/>
  <c r="F374" s="1"/>
  <c r="F296"/>
  <c r="F376" s="1"/>
  <c r="F111"/>
  <c r="F370" s="1"/>
  <c r="F532"/>
  <c r="F538" s="1"/>
  <c r="F567" s="1"/>
  <c r="C17" i="17" s="1"/>
  <c r="E17" s="1"/>
  <c r="F728" i="18"/>
  <c r="C18" i="17" s="1"/>
  <c r="E18" s="1"/>
  <c r="F378" i="18"/>
  <c r="C904"/>
  <c r="F904" s="1"/>
  <c r="F905" s="1"/>
  <c r="F915" s="1"/>
  <c r="F964" s="1"/>
  <c r="C19" i="17" s="1"/>
  <c r="E19" s="1"/>
  <c r="F409" i="18" l="1"/>
  <c r="C16" i="17" s="1"/>
  <c r="E16" s="1"/>
  <c r="E21" s="1"/>
</calcChain>
</file>

<file path=xl/sharedStrings.xml><?xml version="1.0" encoding="utf-8"?>
<sst xmlns="http://schemas.openxmlformats.org/spreadsheetml/2006/main" count="1362" uniqueCount="738">
  <si>
    <t>IFAD - Post tsunami Coastal Rehabilitation and  Resource Management Programme</t>
  </si>
  <si>
    <t>IFAD</t>
  </si>
  <si>
    <t>Ministry of Fisheries and Aquatic Resources</t>
  </si>
  <si>
    <t>Preliminaries</t>
  </si>
  <si>
    <t>BILLS OF QUANTITIES</t>
  </si>
  <si>
    <t>November  2009</t>
  </si>
  <si>
    <t>United Nations Office for Project Services</t>
  </si>
  <si>
    <t>IFAD - Post tsunami Coastal Rehabilitation and  Resource Management 
Programme</t>
  </si>
  <si>
    <t>Day Work</t>
  </si>
  <si>
    <t>GRAND SUMMARY</t>
  </si>
  <si>
    <t>Bill  No. 01</t>
  </si>
  <si>
    <t>...</t>
  </si>
  <si>
    <t>LKR</t>
  </si>
  <si>
    <t>Bill  No. 03</t>
  </si>
  <si>
    <t>SUB TOTAL (1)</t>
  </si>
  <si>
    <t>Note:</t>
  </si>
  <si>
    <t>Value Added  Tax  ( VAT )        % - If Applicable</t>
  </si>
  <si>
    <t>Tenderer's VAT No. (if any) ………………………………........................................................................…</t>
  </si>
  <si>
    <t>Tender Amount (in words) Srilankan Rupees …………………………………...............................……………</t>
  </si>
  <si>
    <t>…………………………..………………...................................………………………………………..………….</t>
  </si>
  <si>
    <t>Name of Tenderer  :……………………......................………………...………………………………………..</t>
  </si>
  <si>
    <t>Address  :……………...…......................................…………...…………...…………………………………….</t>
  </si>
  <si>
    <t xml:space="preserve">                 ……………………......................................……...…………………………………………………..</t>
  </si>
  <si>
    <t>Signature and Seal  :</t>
  </si>
  <si>
    <t>Witnesses  :-</t>
  </si>
  <si>
    <t>1.  Signature  :  ……….......……………………        2.  Signature  :  ………...............................……………</t>
  </si>
  <si>
    <t xml:space="preserve">     Name:  ……………..............………………             Name:  …………………………............................…</t>
  </si>
  <si>
    <t xml:space="preserve">    Address  :……………...…...…………...……            Address ................…………………………………….</t>
  </si>
  <si>
    <t xml:space="preserve">                  …………………….……...…………                        ……………...………………….............……..</t>
  </si>
  <si>
    <t>Ddt - Preliminaries</t>
  </si>
  <si>
    <t>SUB TOTAL (2)</t>
  </si>
  <si>
    <t>Ddt - Discount (if any)</t>
  </si>
  <si>
    <t>SUB TOTAL (3)</t>
  </si>
  <si>
    <t>Add - Preliminaries</t>
  </si>
  <si>
    <t>GRAND TOTAL  EXCLUDING  VAT</t>
  </si>
  <si>
    <t>M &amp; E  PACKAGE</t>
  </si>
  <si>
    <t>Bill  No. ME.1</t>
  </si>
  <si>
    <t>Fuel Tank and Dispensing Unit</t>
  </si>
  <si>
    <t>Bill  No. ME.2</t>
  </si>
  <si>
    <t>Bill  No. ME.3</t>
  </si>
  <si>
    <t>Description</t>
  </si>
  <si>
    <t>NOTES ON THE BILLS OF QUANTITIES</t>
  </si>
  <si>
    <t>General</t>
  </si>
  <si>
    <t>Scope of the BOQ</t>
  </si>
  <si>
    <t>The complete BOQ will include following:</t>
  </si>
  <si>
    <t>Bill 01: Preliminaries</t>
  </si>
  <si>
    <t>South Sudan</t>
  </si>
  <si>
    <t>No.</t>
  </si>
  <si>
    <t>Prepare and apply one priming coat and two coats of black bitumastic paint to rendered plinths</t>
  </si>
  <si>
    <t>Plinth finishes</t>
  </si>
  <si>
    <t>Wall finishes</t>
  </si>
  <si>
    <t>Floor finishes</t>
  </si>
  <si>
    <t>Finishes</t>
  </si>
  <si>
    <t>Windows</t>
  </si>
  <si>
    <t>Doors</t>
  </si>
  <si>
    <t>Doors and Windows</t>
  </si>
  <si>
    <t>Roof covering</t>
  </si>
  <si>
    <t>M</t>
  </si>
  <si>
    <t>Supplying and fixing of 50x50x6 mm steel angle rafters/struts/tie</t>
  </si>
  <si>
    <t>Roof  structure</t>
  </si>
  <si>
    <t>Note</t>
  </si>
  <si>
    <t>8) After fabrication wire brushed to clean the all steel surfaces and spray painted with two coats of quick drying metal primer zinc phosphate &amp; two coats of matt anti corrosive on necessary accessories.</t>
  </si>
  <si>
    <t>7) Machine drilled bolt, holes, bolts, nuts and washers, cleats, shoe and gusset plates and all other connections.</t>
  </si>
  <si>
    <t>6) Grinding to a smooth finish, unless otherwise required.</t>
  </si>
  <si>
    <t>5) Cutting to size and shape and joints in the running length.</t>
  </si>
  <si>
    <t>4) Members of any length.</t>
  </si>
  <si>
    <t>3) The weight of weld metal in welded constructions.</t>
  </si>
  <si>
    <t xml:space="preserve">2) All welds are 6mm thick fillet weld &amp; allowance for rolling margin.   </t>
  </si>
  <si>
    <t>1) All shop fabrication work, marking, delivery, unloading, hoisting, erecting and fixing as per   detail drawings.</t>
  </si>
  <si>
    <t>Rate shall include for:</t>
  </si>
  <si>
    <t>For the description of materials and  workmanship refer "Specification of  works",  "preambles" and "Drawings".</t>
  </si>
  <si>
    <t>Note :</t>
  </si>
  <si>
    <t>“Welding” is deemed to be in accordance with the specification and for the material to which it is to be used. Gusset plates, shoe plates, ends, caps, cleats, brackets, stiffeners, bolts, etc., have been included in the rate of the associated steel work in which they occur.</t>
  </si>
  <si>
    <t>Definitions</t>
  </si>
  <si>
    <t>Structural Steel Works</t>
  </si>
  <si>
    <t>Super-structure Walls</t>
  </si>
  <si>
    <t>Sub-structure Walls</t>
  </si>
  <si>
    <t>Rate shall include for lifting, handling, weighting all rough and fair cutting, plumbing angles, normal straight cutting, forming rebated reveals and raking out joints for plastering.</t>
  </si>
  <si>
    <t>Masonry Works</t>
  </si>
  <si>
    <t>Kg</t>
  </si>
  <si>
    <r>
      <t>Tor steel  reinforcement (to BS 4449 and characteristic strength fy = 460N/mm</t>
    </r>
    <r>
      <rPr>
        <i/>
        <vertAlign val="superscript"/>
        <sz val="11"/>
        <rFont val="MS Reference Sans Serif"/>
        <family val="2"/>
      </rPr>
      <t>2</t>
    </r>
    <r>
      <rPr>
        <i/>
        <sz val="11"/>
        <rFont val="MS Reference Sans Serif"/>
        <family val="2"/>
      </rPr>
      <t>) and Mild steel reinforcement (to BS 4449 and characteristic strength fy = 250N/mm</t>
    </r>
    <r>
      <rPr>
        <i/>
        <vertAlign val="superscript"/>
        <sz val="11"/>
        <rFont val="MS Reference Sans Serif"/>
        <family val="2"/>
      </rPr>
      <t>2</t>
    </r>
    <r>
      <rPr>
        <i/>
        <sz val="11"/>
        <rFont val="MS Reference Sans Serif"/>
        <family val="2"/>
      </rPr>
      <t>)</t>
    </r>
  </si>
  <si>
    <t>Reinforcement</t>
  </si>
  <si>
    <t>Edges of floor slab height not exceeding 150mm high</t>
  </si>
  <si>
    <t>25mm thick sawn cypress formwork to:</t>
  </si>
  <si>
    <t>Formwork</t>
  </si>
  <si>
    <t>Cart away any surplus excavated material to deposit within 50m lead and 1.5 m lift as directed by the Engineer</t>
  </si>
  <si>
    <t>Disposal</t>
  </si>
  <si>
    <t>Excavate oversite 150mm deep to remove top soil as directed by the Engineer</t>
  </si>
  <si>
    <t>d) Protection of trees</t>
  </si>
  <si>
    <t>c) any additional excavation for working space.</t>
  </si>
  <si>
    <t>b) disposal of surplus soil as directed &amp; keeping all excavations free from water unless otherwise measured separately.</t>
  </si>
  <si>
    <t>a) backfilling with selected excavated material &amp; consolidating,  surface treatment; compaction before filling / foundation.</t>
  </si>
  <si>
    <t>Unless otherwise stated, the rate shall include for:</t>
  </si>
  <si>
    <t>Excavation and Earth  Works</t>
  </si>
  <si>
    <t>item</t>
  </si>
  <si>
    <t>(c) All specials such as elbows, bends, tees, junctions, plugs, reducers and similar pipe fittings except for valves which will be measured separately.</t>
  </si>
  <si>
    <t>(b) Cutting and waste of pipes etc., and joining pipes.</t>
  </si>
  <si>
    <t>All fittings and pipe specials used in the plumbing installation shall be suitable and compatible with all respects to the pipe line to which fittings and specials are fixed.</t>
  </si>
  <si>
    <t>D</t>
  </si>
  <si>
    <t>Item</t>
  </si>
  <si>
    <t>Cables</t>
  </si>
  <si>
    <t>Light Fittings</t>
  </si>
  <si>
    <t>Fittings &amp;  Equipments</t>
  </si>
  <si>
    <r>
      <t xml:space="preserve">Wiring and installation (including supply of all materials) of the </t>
    </r>
    <r>
      <rPr>
        <b/>
        <sz val="11"/>
        <rFont val="MS Reference Sans Serif"/>
        <family val="2"/>
      </rPr>
      <t>light points</t>
    </r>
    <r>
      <rPr>
        <sz val="11"/>
        <rFont val="MS Reference Sans Serif"/>
        <family val="2"/>
      </rPr>
      <t xml:space="preserve"> using approved type 1.5mm2 PVC insulated PVC sheathed copper cables drawn through securely fixed concealed PVC conduit. (Switches shall be ABB / Clipsal / Tenby or equivalent) as per detail drawing</t>
    </r>
  </si>
  <si>
    <t>Light Point Wiring</t>
  </si>
  <si>
    <t>Rates for final circuit wiring shall include all necessary switches, sockets, materials Cables, conduits, PVC sunk box, &amp; junction boxes, draw wires, etc. and labour required to complete the electrical installation to good working order.</t>
  </si>
  <si>
    <t>Final  Circuit  Wiring</t>
  </si>
  <si>
    <t>All types of fittings, materials, painting and finishes shall be approved by the Engineer prior to installation.</t>
  </si>
  <si>
    <t>Where reference is made to certain manufactures' products and items identified by registered trade marks, this has been done for the sole purpose of defining and establishing standards of quality and performance and not with the intention of restricting the procurement of material or fitting to a particular manufacturer.</t>
  </si>
  <si>
    <t xml:space="preserve">Except where specifically stated, all costs associated with provision of all holes, openings, chases, ducts and other builders' work required for installation and make them good, shall be included in the rates. </t>
  </si>
  <si>
    <t>Rates in Bill of Quantities shall include all necessary materials Cables, conduits, PVC sunk box, bulbs, switches etc.) and labour required to complete the electrical installation to good working order.</t>
  </si>
  <si>
    <t>Electrical  Installation</t>
  </si>
  <si>
    <t>All taps &amp; accessories shall be chromium plated manufactured in Europe or Japan or approved equivalent and shall have a minimum 5 years' warranty.</t>
  </si>
  <si>
    <t xml:space="preserve">All ceramic ware shall be vitreous china </t>
  </si>
  <si>
    <t>All sanitary fittings shall be conforming to the relevant standards and as approved.</t>
  </si>
  <si>
    <t>Rate shall include for supplying and installation of sanitary fittings with all accessories</t>
  </si>
  <si>
    <t>Sanitary Fittings</t>
  </si>
  <si>
    <t>Excavation for Pipes Works</t>
  </si>
  <si>
    <t>110mm diameter.</t>
  </si>
  <si>
    <t>63mm diameter.</t>
  </si>
  <si>
    <t>40mm diameter.</t>
  </si>
  <si>
    <r>
      <t>Type 600 uPVC pipe</t>
    </r>
    <r>
      <rPr>
        <sz val="11"/>
        <rFont val="MS Reference Sans Serif"/>
        <family val="2"/>
      </rPr>
      <t xml:space="preserve"> with all necessary specials laid for internal and external waste and sewage disposal system buried in brick walls / floor, clipped to any location or laid through ground soil where necessary.(Excavation for trench measured  separately)</t>
    </r>
  </si>
  <si>
    <t>20mm diameter  angle valve.</t>
  </si>
  <si>
    <t>20mm diameter  gate valve. (Provisional Quantity)</t>
  </si>
  <si>
    <r>
      <t>Gate valve</t>
    </r>
    <r>
      <rPr>
        <u/>
        <sz val="11"/>
        <rFont val="MS Reference Sans Serif"/>
        <family val="2"/>
      </rPr>
      <t xml:space="preserve"> </t>
    </r>
  </si>
  <si>
    <t>All taps and valves should be brass  "Pegler"  manufactured UK or approved equivalent, finish to be chrome plated or as per detail and as approved by the Architect. Rate to include for joints to pipe work.</t>
  </si>
  <si>
    <t>Taps and Valves</t>
  </si>
  <si>
    <t>32mm diameter.</t>
  </si>
  <si>
    <t>20mm diameter.</t>
  </si>
  <si>
    <r>
      <t>Type 1000uPVC pipe</t>
    </r>
    <r>
      <rPr>
        <sz val="11"/>
        <rFont val="MS Reference Sans Serif"/>
        <family val="2"/>
      </rPr>
      <t xml:space="preserve"> with all necessary specials laid in water distribution system buried  in brick walls / floor or clipped to any location where necessary.</t>
    </r>
  </si>
  <si>
    <t xml:space="preserve">Cold Water Installation </t>
  </si>
  <si>
    <t>(f) Giving notices, obtaining permits, paying fees, fixing, testing and commissioning etc.</t>
  </si>
  <si>
    <t>(e) Providing sleeves etc., when pipes pass through walls, foundations etc.</t>
  </si>
  <si>
    <t>(d) Connection to sides of manholes etc.</t>
  </si>
  <si>
    <t xml:space="preserve">(c) All pipe specials such as bends, junctions, elbows, tees etc. </t>
  </si>
  <si>
    <t xml:space="preserve">(b) Excavation, backfilling, disposal of surplus soil </t>
  </si>
  <si>
    <t>(a) Laying of pipes to falls.</t>
  </si>
  <si>
    <t>Unless specified otherwise, rates for drainage work shall include for :-</t>
  </si>
  <si>
    <t>(f) Protecting the works.</t>
  </si>
  <si>
    <t>(e) Submitting samples for the approval of the Engineer.</t>
  </si>
  <si>
    <t>(d) Making good of the work disturbed.</t>
  </si>
  <si>
    <t>(c) Jointing and connecting of pipes to sanitary fittings.</t>
  </si>
  <si>
    <t>(b) Assembling, jointing together fixing components parts, and jointing to pipes including necessary coupling and for leaving perfectly clean and in perfect working order on completion.</t>
  </si>
  <si>
    <t>(a) Fittings such as taps, waste water outlet, internal overflows etc. and supporting brackets, incidental materials for fixing, unless otherwise  measured separately.</t>
  </si>
  <si>
    <t>Unless specified otherwise, rates for sanitary fittings shall include for:-</t>
  </si>
  <si>
    <t>(i) Excavation, backfilling, disposal of surplus soil for items which were specifically mentioned.</t>
  </si>
  <si>
    <t>(h) Testing and disinfection after completion.</t>
  </si>
  <si>
    <t>(g) Connecting of different types of pipes.</t>
  </si>
  <si>
    <t>(f) Necessary screws, nails sockets, connection back nuts standard pipe fixing or supporting clips, saddles, brackets, holder bats, straps etc.</t>
  </si>
  <si>
    <t>(e) Casing to brick walls etc. and making good all works disturbed.</t>
  </si>
  <si>
    <t>(d) Connecting pipes to sanitary fixtures and appliances.</t>
  </si>
  <si>
    <t>(a) Complying with the relevant, British or any other standard as given under the specifications and with the regulations of the local authority and or any other relevant authorities.</t>
  </si>
  <si>
    <t>Unless specified otherwise, rates for plumbing work shall include for:-</t>
  </si>
  <si>
    <t>All sanitary fittings &amp; fixtures shall be confirming to the relevant standards and as approved by the Enginer's Representative .</t>
  </si>
  <si>
    <t xml:space="preserve">Unplasticized polyvinyl chloride (uPVC) pipes shall be used in the plumbing installation and they must confirm in every respect to the requirements of the BS 4514 or approved international standard </t>
  </si>
  <si>
    <t xml:space="preserve"> </t>
  </si>
  <si>
    <t>The contractor is advised to refer to the specification prior to pricing of this section of work</t>
  </si>
  <si>
    <t>Rate shall include for preparation of surface cleaning down, smoothing, knotting, stepping etc. protection of floors and fitting, removing &amp; replacing door and window, furniture, and cleaning windows etc.upon completion.</t>
  </si>
  <si>
    <t>Painting</t>
  </si>
  <si>
    <t>All samples shall be provided for approval by the Engineer prior to purchase of materials.</t>
  </si>
  <si>
    <t xml:space="preserve">The rate shall include for all temporary rules, screeds, grounds etc. for raking out joints of new brick work or hacking new concrete for key, internal &amp; curved angles, joints between different surfaces arises quirks, inter sections between curved or irregular surfaces, etc. and all making good around pipes, sanitary fittings &amp; and the like. </t>
  </si>
  <si>
    <t>Nos</t>
  </si>
  <si>
    <t xml:space="preserve">Where swing doors has been specified prices shall include for provisions of floor hinges. </t>
  </si>
  <si>
    <t>The contractor shall refer to all relevant specifications and drawings prior to pricing and it shall be his responsibility to complete the said works to the entire satisfaction of the Engineer at no additional cost.</t>
  </si>
  <si>
    <t>The contractor shall submit shop drawings for the approval of the Engineer, prior to fabrication.</t>
  </si>
  <si>
    <t>Roof Drainage</t>
  </si>
  <si>
    <t>Ridges</t>
  </si>
  <si>
    <t xml:space="preserve">Roof Covering </t>
  </si>
  <si>
    <t>Steel Roof Structure Anchorage</t>
  </si>
  <si>
    <t>Damp proof course</t>
  </si>
  <si>
    <t>Thermal and Moisture Protection</t>
  </si>
  <si>
    <t>Masonry Work</t>
  </si>
  <si>
    <t>Supplying and laying BRC mesh A142 to BS4483 in ground floor slab (Note that the rate shall include 200 mm overlaps &amp; wastage)</t>
  </si>
  <si>
    <t>Mesh Fabric Reinforcement</t>
  </si>
  <si>
    <r>
      <t>Tor steel  reinforcement (to BS 4449 and characteristic strength fy = 460N/mm</t>
    </r>
    <r>
      <rPr>
        <i/>
        <vertAlign val="superscript"/>
        <sz val="11"/>
        <rFont val="MS Reference Sans Serif"/>
        <family val="2"/>
      </rPr>
      <t>2</t>
    </r>
    <r>
      <rPr>
        <i/>
        <sz val="11"/>
        <rFont val="MS Reference Sans Serif"/>
        <family val="2"/>
      </rPr>
      <t>) and Mild steel reinforcement ( to BS 4449 and characteristic strength fy = 250N/mm</t>
    </r>
    <r>
      <rPr>
        <i/>
        <vertAlign val="superscript"/>
        <sz val="11"/>
        <rFont val="MS Reference Sans Serif"/>
        <family val="2"/>
      </rPr>
      <t>2</t>
    </r>
    <r>
      <rPr>
        <i/>
        <sz val="11"/>
        <rFont val="MS Reference Sans Serif"/>
        <family val="2"/>
      </rPr>
      <t>)</t>
    </r>
  </si>
  <si>
    <t>Anti-termite treatment</t>
  </si>
  <si>
    <t>Filling &amp; Backfilling</t>
  </si>
  <si>
    <t>Ground Floor</t>
  </si>
  <si>
    <t>MCCB, MCB shall be as manufactured by Merlin  Gerin , F&amp;G, Moler or equivalent &amp; approved by the Engineer.</t>
  </si>
  <si>
    <t>Electrical Items (MCB,RCCB etc.) without an accredited agent in the country shall not  be accepted and guarantee cards (for fans etc.) should be provided from the accredited agent when necessary.</t>
  </si>
  <si>
    <r>
      <t xml:space="preserve">Allow for all costs in connection with </t>
    </r>
    <r>
      <rPr>
        <b/>
        <sz val="11"/>
        <rFont val="MS Reference Sans Serif"/>
        <family val="2"/>
      </rPr>
      <t>preparing samples for testing</t>
    </r>
    <r>
      <rPr>
        <sz val="11"/>
        <rFont val="MS Reference Sans Serif"/>
        <family val="2"/>
      </rPr>
      <t>, including making arrangements for testing of materials, goods etc, as stipulated in the Specification, obtaining test reports and submitting same to the Employer's Representative.</t>
    </r>
  </si>
  <si>
    <r>
      <t xml:space="preserve">Allow for providing </t>
    </r>
    <r>
      <rPr>
        <b/>
        <sz val="11"/>
        <rFont val="MS Reference Sans Serif"/>
        <family val="2"/>
      </rPr>
      <t>safety and security</t>
    </r>
    <r>
      <rPr>
        <sz val="11"/>
        <rFont val="MS Reference Sans Serif"/>
        <family val="2"/>
      </rPr>
      <t xml:space="preserve"> for the Works and material as per the requirement laid under the Contract, including security lighting, lockable or open material storage areas, engaging security guards and / or any other measures as necessary. </t>
    </r>
  </si>
  <si>
    <t>Cost and expenses in connection with providing any protective netting, fencing, screens, barricades, railing, walk-ways at site and any other safety precautions to the required standard, is deemed to be included in the tender rates unless otherwise measured separately.</t>
  </si>
  <si>
    <t>If no price has been stated against any item  hereunder the Contractor will not be entitled to claim any money for such items even though he is obliged to execute the work or provide services described therein. Preliminary items priced by the Tenderer are deem to include the cost of not-priced items.</t>
  </si>
  <si>
    <t>The contractor shall be responsible for providing  necessary lighting, watchmen, and other suitable security measures during construction until handing over.</t>
  </si>
  <si>
    <t>The contractor shall be responsible for any loss or damage to the works, existing structures, adjoining structures and unfixed materials.</t>
  </si>
  <si>
    <t>Mechanical plant and equipment which emits excessive noise, smoke, fumes, obnoxious gases etc., will not be allowed to be used in the site, without the prior approval of the Engineer's Representative.</t>
  </si>
  <si>
    <t>Cost and expenses in connection with any other preliminary item which is not listed below, but is necessary for the due completion of works, is deemed to be included in the tender rates.</t>
  </si>
  <si>
    <t>The Tenderer is required to visit the site of the proposed work, as it is their responsibility to ascertain the conditions governing access to the site, the external working space, storage area etc.,</t>
  </si>
  <si>
    <t>If the Engineer's Representative is of the opinion that any item in this section has not been fully attended to by the Contractor, the Engineer's Representative may adjust amounts quoted by the Contractor for the items concerned.</t>
  </si>
  <si>
    <t>Notes</t>
  </si>
  <si>
    <t>A</t>
  </si>
  <si>
    <r>
      <t xml:space="preserve">All quantites are </t>
    </r>
    <r>
      <rPr>
        <b/>
        <i/>
        <u/>
        <sz val="11"/>
        <rFont val="MS Reference Sans Serif"/>
        <family val="2"/>
      </rPr>
      <t xml:space="preserve">provisional </t>
    </r>
    <r>
      <rPr>
        <b/>
        <i/>
        <sz val="11"/>
        <rFont val="MS Reference Sans Serif"/>
        <family val="2"/>
      </rPr>
      <t>and subject to re-measurement during execution</t>
    </r>
  </si>
  <si>
    <t>UNIT</t>
  </si>
  <si>
    <t>QTY</t>
  </si>
  <si>
    <t>ITEM DESCRIPTION</t>
  </si>
  <si>
    <t>ITEM REF.</t>
  </si>
  <si>
    <t xml:space="preserve">                   South Sudan Operations Centre</t>
  </si>
  <si>
    <t xml:space="preserve">  South Sudan Operations Centre</t>
  </si>
  <si>
    <t>Summary</t>
  </si>
  <si>
    <t>SUMMARY</t>
  </si>
  <si>
    <t>Work Package</t>
  </si>
  <si>
    <t xml:space="preserve">    South Sudan Operations Centre</t>
  </si>
  <si>
    <t xml:space="preserve">GRAND TOTAL  </t>
  </si>
  <si>
    <t xml:space="preserve">No. </t>
  </si>
  <si>
    <t>Authorised Signature and Seal  :……………………………………………………</t>
  </si>
  <si>
    <t>Excavation  for pit not more than 6.00 m as detailed on Drawings</t>
  </si>
  <si>
    <t>Excavation  for strip foundations not more than 1.5 m as detailed on Drawings</t>
  </si>
  <si>
    <t>Random Rubble masonary  walling 400 x 500 mm high</t>
  </si>
  <si>
    <t>E</t>
  </si>
  <si>
    <t xml:space="preserve">Cables from meter to consumer unit, drawn through securely fixed concealed PVC conduit. </t>
  </si>
  <si>
    <t>Waste and Drainage</t>
  </si>
  <si>
    <r>
      <t xml:space="preserve">All sanitary fittings supplied shall be provided with a minimum </t>
    </r>
    <r>
      <rPr>
        <b/>
        <i/>
        <sz val="11"/>
        <color indexed="8"/>
        <rFont val="MS Reference Sans Serif"/>
        <family val="2"/>
      </rPr>
      <t>15 years warranty</t>
    </r>
    <r>
      <rPr>
        <i/>
        <sz val="11"/>
        <color indexed="8"/>
        <rFont val="MS Reference Sans Serif"/>
        <family val="2"/>
      </rPr>
      <t>, issued jointly and severally by the local supplier and the manufacturer.</t>
    </r>
  </si>
  <si>
    <t>Bill  No. 05</t>
  </si>
  <si>
    <r>
      <t xml:space="preserve">Allow for </t>
    </r>
    <r>
      <rPr>
        <b/>
        <sz val="11"/>
        <rFont val="MS Reference Sans Serif"/>
        <family val="2"/>
      </rPr>
      <t xml:space="preserve">maintenance of site </t>
    </r>
    <r>
      <rPr>
        <sz val="11"/>
        <rFont val="MS Reference Sans Serif"/>
        <family val="2"/>
      </rPr>
      <t>including removing debris, cleaning and keeping  the site tidy at all times to the approval of the Employer's Representative until completion, leaving all in good order in handing over.</t>
    </r>
  </si>
  <si>
    <t>Sanitary system for the pit latrine</t>
  </si>
  <si>
    <r>
      <t xml:space="preserve">Tender Amount (in words, </t>
    </r>
    <r>
      <rPr>
        <i/>
        <sz val="10"/>
        <rFont val="Arial"/>
        <family val="2"/>
      </rPr>
      <t>specify currency</t>
    </r>
    <r>
      <rPr>
        <sz val="10"/>
        <rFont val="Arial"/>
        <family val="2"/>
      </rPr>
      <t>)  ………………...………………...……….……………………….......</t>
    </r>
  </si>
  <si>
    <t>..………..…………………………………...…..…………………………....................................…………</t>
  </si>
  <si>
    <t>Name of Bidder.….………………………………………..……..……………......................…</t>
  </si>
  <si>
    <t>Address:    ……...….....………….…………..…....................................................………</t>
  </si>
  <si>
    <t xml:space="preserve">                 …….……………………..………………….………......................................……...……</t>
  </si>
  <si>
    <t>The BOQ shall be read together with the drawings, specifications and other notes.</t>
  </si>
  <si>
    <t>The Tenderer shall read, understand  and acquaint himself with the requirements in the Conditions of Contract, Specifications,  Instructions to Bidders and Bidding Data. It is the Tenderer's responsibility to see that their price includes for compliance with all the above requirements whether specifically referred to in the Bills of Quantities or otherwise.</t>
  </si>
  <si>
    <r>
      <t xml:space="preserve">Allow for providing all necessary </t>
    </r>
    <r>
      <rPr>
        <b/>
        <sz val="11"/>
        <rFont val="MS Reference Sans Serif"/>
        <family val="2"/>
      </rPr>
      <t>safety measures</t>
    </r>
    <r>
      <rPr>
        <sz val="11"/>
        <rFont val="MS Reference Sans Serif"/>
        <family val="2"/>
      </rPr>
      <t xml:space="preserve"> to workmen. The bidder shall submit his comprehensive safety plan with description and number in each safety device and other safety equipment  proposed. The Employer's Representative has the right to determine a percentage on this item due to the Contractor, or he may suspend, reduce or delete the item from any Contract Payment if, in the opinion of the Employer’s Representative, the Contractor is not fulfilling his obligations.</t>
    </r>
  </si>
  <si>
    <r>
      <t xml:space="preserve">Allow for </t>
    </r>
    <r>
      <rPr>
        <b/>
        <sz val="11"/>
        <rFont val="MS Reference Sans Serif"/>
        <family val="2"/>
      </rPr>
      <t>employing</t>
    </r>
    <r>
      <rPr>
        <sz val="11"/>
        <rFont val="MS Reference Sans Serif"/>
        <family val="2"/>
      </rPr>
      <t xml:space="preserve"> suitably qualified and experienced </t>
    </r>
    <r>
      <rPr>
        <b/>
        <sz val="11"/>
        <rFont val="MS Reference Sans Serif"/>
        <family val="2"/>
      </rPr>
      <t>technical personnel</t>
    </r>
    <r>
      <rPr>
        <sz val="11"/>
        <rFont val="MS Reference Sans Serif"/>
        <family val="2"/>
      </rPr>
      <t xml:space="preserve"> on full time basis for contract and proper execution of contract work at the site. The Contractor shall employ such technical personnel as specified in the Conditions of Contract.</t>
    </r>
  </si>
  <si>
    <t>Total Bill No.1:</t>
  </si>
  <si>
    <t xml:space="preserve">Sub Total Page 2 - Bill No.1 </t>
  </si>
  <si>
    <t>Page 1- Bill No.1</t>
  </si>
  <si>
    <t>Page 2 - Bill No.1</t>
  </si>
  <si>
    <t>Concrete Works &amp; Reinforcement</t>
  </si>
  <si>
    <t>Sand cement render; 20 mm thick , finished rough: To external walls.</t>
  </si>
  <si>
    <t>Builders Works</t>
  </si>
  <si>
    <t xml:space="preserve">Testing and commissioning of the electrical installation is to be carried out by the contractor and inspection report to be submitted according to the requirements of the power supply authority. Cost of such testing and reports to be included in the rates. </t>
  </si>
  <si>
    <t>Nr</t>
  </si>
  <si>
    <t>2CX1.5mm2  CU/PVC/PVC Armoured earth cables (provisional quantity)</t>
  </si>
  <si>
    <r>
      <t xml:space="preserve">BILL No. 01: PRELIMINARIES </t>
    </r>
    <r>
      <rPr>
        <u/>
        <sz val="11"/>
        <color indexed="12"/>
        <rFont val="MS Reference Sans Serif"/>
        <family val="2"/>
      </rPr>
      <t>(</t>
    </r>
    <r>
      <rPr>
        <i/>
        <u/>
        <sz val="11"/>
        <color indexed="12"/>
        <rFont val="MS Reference Sans Serif"/>
        <family val="2"/>
      </rPr>
      <t>quantities in this Bill are</t>
    </r>
    <r>
      <rPr>
        <i/>
        <u/>
        <sz val="11"/>
        <color indexed="12"/>
        <rFont val="MS Reference Sans Serif"/>
        <family val="2"/>
      </rPr>
      <t xml:space="preserve"> for </t>
    </r>
    <r>
      <rPr>
        <b/>
        <i/>
        <u/>
        <sz val="11"/>
        <color indexed="12"/>
        <rFont val="MS Reference Sans Serif"/>
        <family val="2"/>
      </rPr>
      <t>ALL WORKS</t>
    </r>
    <r>
      <rPr>
        <i/>
        <u/>
        <sz val="11"/>
        <color indexed="12"/>
        <rFont val="MS Reference Sans Serif"/>
        <family val="2"/>
      </rPr>
      <t xml:space="preserve"> under this Tender)</t>
    </r>
  </si>
  <si>
    <r>
      <t xml:space="preserve">Prepare and apply one coat of bonding primer or similar, one mist coat and two finishing coats of </t>
    </r>
    <r>
      <rPr>
        <b/>
        <sz val="11"/>
        <rFont val="MS Reference Sans Serif"/>
        <family val="2"/>
      </rPr>
      <t>first grade exterior quality weather guard paint</t>
    </r>
    <r>
      <rPr>
        <sz val="11"/>
        <rFont val="MS Reference Sans Serif"/>
        <family val="2"/>
      </rPr>
      <t xml:space="preserve">, of approved colour to all </t>
    </r>
    <r>
      <rPr>
        <b/>
        <sz val="11"/>
        <rFont val="MS Reference Sans Serif"/>
        <family val="2"/>
      </rPr>
      <t>externall faces</t>
    </r>
    <r>
      <rPr>
        <sz val="11"/>
        <rFont val="MS Reference Sans Serif"/>
        <family val="2"/>
      </rPr>
      <t xml:space="preserve"> of walls, reveals, beams and columns as per specifications and drawings</t>
    </r>
  </si>
  <si>
    <r>
      <t xml:space="preserve">Prepare and apply one coat of bonding primer or similar, one mist coat and two finishing coats of </t>
    </r>
    <r>
      <rPr>
        <b/>
        <sz val="11"/>
        <rFont val="MS Reference Sans Serif"/>
        <family val="2"/>
      </rPr>
      <t>first</t>
    </r>
    <r>
      <rPr>
        <sz val="11"/>
        <rFont val="MS Reference Sans Serif"/>
        <family val="2"/>
      </rPr>
      <t xml:space="preserve"> </t>
    </r>
    <r>
      <rPr>
        <b/>
        <sz val="11"/>
        <rFont val="MS Reference Sans Serif"/>
        <family val="2"/>
      </rPr>
      <t>grade</t>
    </r>
    <r>
      <rPr>
        <sz val="11"/>
        <rFont val="MS Reference Sans Serif"/>
        <family val="2"/>
      </rPr>
      <t xml:space="preserve"> </t>
    </r>
    <r>
      <rPr>
        <b/>
        <sz val="11"/>
        <rFont val="MS Reference Sans Serif"/>
        <family val="2"/>
      </rPr>
      <t>vinyl matt paint</t>
    </r>
    <r>
      <rPr>
        <sz val="11"/>
        <rFont val="MS Reference Sans Serif"/>
        <family val="2"/>
      </rPr>
      <t>, of approved colour to all</t>
    </r>
    <r>
      <rPr>
        <b/>
        <sz val="11"/>
        <rFont val="MS Reference Sans Serif"/>
        <family val="2"/>
      </rPr>
      <t xml:space="preserve"> internall faces</t>
    </r>
    <r>
      <rPr>
        <sz val="11"/>
        <rFont val="MS Reference Sans Serif"/>
        <family val="2"/>
      </rPr>
      <t xml:space="preserve"> of walls, reveals, beams and columns as per specifications and drawings</t>
    </r>
  </si>
  <si>
    <r>
      <t>Anti - termite treatment as "Gladiator"</t>
    </r>
    <r>
      <rPr>
        <sz val="11"/>
        <rFont val="MS Reference Sans Serif"/>
        <family val="2"/>
      </rPr>
      <t xml:space="preserve"> or other approved equivalent to building area, other excavated trenches and pits by an approved specialist contractor, as per specification, drawings, manufacturer's technical literature &amp; as directed by the Engineer.  (Rate to include for 10 years' warranty issued in the name of the Client.)</t>
    </r>
  </si>
  <si>
    <t>Bill  No. 04</t>
  </si>
  <si>
    <t>Bill No. 02</t>
  </si>
  <si>
    <t>B</t>
  </si>
  <si>
    <t>C</t>
  </si>
  <si>
    <t>Contractor shall refer to the drawings, specifications, notes, measurement &amp; rate clauses and trade preambles before pricing.</t>
  </si>
  <si>
    <t>The contractor shall submit shop drawings for the approval of the Engineer, prior to commencing of the work.</t>
  </si>
  <si>
    <t>Samples shall be provided for approval by the Engineer prior to purchase of all materials.</t>
  </si>
  <si>
    <t>Rates shall include for Supply, installation, testing &amp; commissioning of the entire System.</t>
  </si>
  <si>
    <t>Unplasticised polyvinyl chloride (uPVC) pipes shall be used in the plumbing installation and they must confirm in every respect to the requirements of the ASTM or BS 4514.</t>
  </si>
  <si>
    <t xml:space="preserve">All ceramic ware shall be vitreous china or approved equivalent </t>
  </si>
  <si>
    <t xml:space="preserve">All sanitary fittings shall be Conforming to the relevant standards and as approved.
 </t>
  </si>
  <si>
    <t>All taps &amp; accessories shall be chromium plated manufactured in Europe or Japan or approved equivalent and shall have a minimum 5 year warranty.</t>
  </si>
  <si>
    <t xml:space="preserve">Unless otherwise  measured separately, rates for plumbing work shall include for: </t>
  </si>
  <si>
    <t>Complying with the relevant, British or any other standard as given under the specifications and with the regulations of the local authority and or any other relevant authorities.</t>
  </si>
  <si>
    <t>Cutting and waste of pipes etc., and joining pipes.</t>
  </si>
  <si>
    <t>All specials such as elbows, bends, tees, junctions, plugs, reducers, pipe connectors,  and similar pipe fittings except for valves which will be measured separately.</t>
  </si>
  <si>
    <t>Connecting pipes to sanitary fixtures and appliances.</t>
  </si>
  <si>
    <t>Casing to concrete, brick walls etc. and making good all works disturbed.</t>
  </si>
  <si>
    <t>Necessary screws, nails sockets, connection back nuts standard pipe fixing or supporting clips, saddles, brackets, holder bats, straps etc.</t>
  </si>
  <si>
    <t>Connecting of different types of pipes.</t>
  </si>
  <si>
    <t>Supply , installation, testing and disinfection after completion.</t>
  </si>
  <si>
    <t>Excavation, backfilling, disposal of surplus soil for items which are specifically mentioned.</t>
  </si>
  <si>
    <t>All shop fabrication work, marking, delivery, unloading, hoisting, erecting and fixing as per detail drawings.</t>
  </si>
  <si>
    <t>Members of any length.</t>
  </si>
  <si>
    <t>Cutting or forming holes, mortises, chases or the like  and making good.</t>
  </si>
  <si>
    <t>Cutting to size and shape and joints in the running length.</t>
  </si>
  <si>
    <t>Grinding to a smooth finish, unless otherwise required.</t>
  </si>
  <si>
    <t>Pipe penetrations through floor slabs or beams where necessary.</t>
  </si>
  <si>
    <t>Sundry items related to the work where necessary as required by the Engineer.</t>
  </si>
  <si>
    <t>All necessary accessories, threaded &amp; grooved fittings unless otherwise measured separately.</t>
  </si>
  <si>
    <t>Fittings such as taps, waste water outlet, internal overflows etc. and supporting brackets, incidental materials for fixing, unless otherwise  measured separately.</t>
  </si>
  <si>
    <t>Assembling, jointing together fixing components parts, and jointing to pipes including necessary coupling and for leaving perfectly clean and in perfect working order on completion.</t>
  </si>
  <si>
    <t>Making good of the work disturbed.</t>
  </si>
  <si>
    <t>Submitting samples for the approval by the Engineer.</t>
  </si>
  <si>
    <t>Protecting the works.</t>
  </si>
  <si>
    <t>Laying of pipes to falls.</t>
  </si>
  <si>
    <t xml:space="preserve">Excavation, backfilling, disposal of surplus soil </t>
  </si>
  <si>
    <t xml:space="preserve">All pipe specials such as bends, junctions, elbows, tees etc. </t>
  </si>
  <si>
    <t>Connection to sides of manholes etc.</t>
  </si>
  <si>
    <t>Providing sleeves etc., when pipes pass through walls, foundations etc.</t>
  </si>
  <si>
    <t>Giving notices, obtaining permits, paying fees, fixing, testing and commissioning etc.</t>
  </si>
  <si>
    <t>WATER SUPPLY SERVICES</t>
  </si>
  <si>
    <t>BORE HOLE DRILLING WORKS</t>
  </si>
  <si>
    <t>Site Works</t>
  </si>
  <si>
    <t>Allow for mobilization</t>
  </si>
  <si>
    <t>Site cleearance and geophysical surveys</t>
  </si>
  <si>
    <t>Site clearance and levelling</t>
  </si>
  <si>
    <t>Setting up the equipment ready to work</t>
  </si>
  <si>
    <t>No</t>
  </si>
  <si>
    <t>Drilling of Bore hole</t>
  </si>
  <si>
    <t>Drilling with minimum 12" bit from 0-10metres deep from the exisiting ground level</t>
  </si>
  <si>
    <t>Drilling with minimum 8" bit from 50metres deep from the exisiting ground level ( 10-50metres : effective depth of 40metres deep)</t>
  </si>
  <si>
    <t>m</t>
  </si>
  <si>
    <t>Drilling with minimum 8" bit  to a depth of  70metres deep from the exisiting ground level ( 50-70metres : effective depth of 20metres deep)</t>
  </si>
  <si>
    <t>Drilling with minimum 8" bit  to a depth of  70metres deep from the exisiting ground level ( 70-90metres : effective depth of 20metres deep)</t>
  </si>
  <si>
    <t>Allow for soil sampling and record keeping as specified</t>
  </si>
  <si>
    <t>Bore Hole installation</t>
  </si>
  <si>
    <t>Supply and install steel/PVC casing 8.5" in diameter ( external diameter) with minimum thickness of 3mm upto 10metres deep from the exisitng ground level</t>
  </si>
  <si>
    <t>Supply and install steel/PVC casing 6" in diameter ( external diameter) with minimum thickness of 3mm upto 80metres depth</t>
  </si>
  <si>
    <t>Supply and install filter pack as specified upto a depth of 50m deep below the existing ground level</t>
  </si>
  <si>
    <t>BOREHOLE DEVELOPMENT</t>
  </si>
  <si>
    <t>Allow for the development of the well using air or water jetting method as recommended by the hydrologist</t>
  </si>
  <si>
    <t>Allow for water recharge testing for bore hole yield for at least 36 hours including records of the yields at one hour intervals ( The contractor is to provide for power for this process)</t>
  </si>
  <si>
    <t>Allow for the disinfection of the bore hole as specified</t>
  </si>
  <si>
    <t xml:space="preserve">Allow for carrying out a water chemical analysis comprising of  chemical tests, bacterial and turbidity tests on 2No. samples </t>
  </si>
  <si>
    <t>WATER TOWER STRUCTURE AND LADDER</t>
  </si>
  <si>
    <t>SUMP AND PUMP SET</t>
  </si>
  <si>
    <t>Supply and fix a solar submersible water Pump Package including array of solar panels, solar submersible water pump (as Grundfos - capacity - 3m3 or above), necessary solar panels array framing, borehole cover, cu 200 power control box, water meter, float/pressure earthing kit and all other necessary accessories as to make the system function properly.</t>
  </si>
  <si>
    <t>WATER TANK</t>
  </si>
  <si>
    <t>WATER RETICULATION SYSTEM</t>
  </si>
  <si>
    <t>50mm diameter.</t>
  </si>
  <si>
    <t>nr</t>
  </si>
  <si>
    <t>75mm diameter.</t>
  </si>
  <si>
    <t xml:space="preserve">TAPS AND VALVES FOR COLD WATER SYSTEM </t>
  </si>
  <si>
    <t>All taps and valves shall be brass  "Pegler"  manufactured UK or approved equivalent, finish to be brass or as per detail and as approved by the Architect. Rate to include for joints to pipe work.</t>
  </si>
  <si>
    <t xml:space="preserve">32mm diameter </t>
  </si>
  <si>
    <t xml:space="preserve">40mm diameter </t>
  </si>
  <si>
    <t xml:space="preserve">50mm diameter </t>
  </si>
  <si>
    <t xml:space="preserve">63mm diameter </t>
  </si>
  <si>
    <t>GENERAL</t>
  </si>
  <si>
    <t>M2</t>
  </si>
  <si>
    <t>M3</t>
  </si>
  <si>
    <t>Concrete class 20/20 (1:2:4) in:</t>
  </si>
  <si>
    <t>Strip footings</t>
  </si>
  <si>
    <t>150mm thick suspended floor slab</t>
  </si>
  <si>
    <t>Sides and soffits of ringbeam &amp; lintels</t>
  </si>
  <si>
    <t>12 mm diameter (Y12) twisted high tensile steel reinforce bars in suspended floor slab</t>
  </si>
  <si>
    <t>Supplying and fixing of 100x50x2 mm thick steel Zed purlins</t>
  </si>
  <si>
    <t>Supplying &amp;  fixing of gauge 26 pre painted super V-1T4 Roofing Sheet approved  colour on zed purlins with necessary fasteners and other fixing arrangements including capping on and Gable sides of the Roof covering (zed purlins measured seperately)</t>
  </si>
  <si>
    <t xml:space="preserve">300x1.5 mm thick steel valance board / barge board fixed to edges of the portal frames including all the necessary fittings screws etc. </t>
  </si>
  <si>
    <r>
      <t xml:space="preserve">Steel  doors </t>
    </r>
    <r>
      <rPr>
        <sz val="11"/>
        <rFont val="MS Reference Sans Serif"/>
        <family val="2"/>
      </rPr>
      <t xml:space="preserve">to fit structural opening size 700mm x 2100mm high: comprising of 135 x 45 x 2mm thick door frame profile mild steel section framing, 50 x 50 x 3mm square tube transoms and mullions and openable solid sash: including all iron mongery and hardware: fixed to concrete or brickwork:complete with all required painting and decoration: as </t>
    </r>
    <r>
      <rPr>
        <b/>
        <sz val="11"/>
        <rFont val="MS Reference Sans Serif"/>
        <family val="2"/>
      </rPr>
      <t>Door type D5.</t>
    </r>
  </si>
  <si>
    <r>
      <rPr>
        <b/>
        <sz val="11"/>
        <rFont val="MS Reference Sans Serif"/>
        <family val="2"/>
      </rPr>
      <t>Steel  door</t>
    </r>
    <r>
      <rPr>
        <sz val="11"/>
        <rFont val="MS Reference Sans Serif"/>
        <family val="2"/>
      </rPr>
      <t xml:space="preserve"> to fit structural opening size 1000mm x 2100mm high: comprising of 135 x 45 x 2mm thick door frame profile mild steel section framing, 50 x 50 x 3mm square tube transoms and mullions and openable solid sash: including all iron mongery and hardware: fixed to concrete or brickwork:complete with all required painting and decoration: as Door type D5A.</t>
    </r>
  </si>
  <si>
    <t>Supply and fixing of 500x600 mm high window (vents) units comprising 135 x 45 x 2mm window profile steel section framing, 6mm thick fixed opaque glazing louvres. Windows to include an integral fly screen mesh comprised of galvanized coffee tray and mosquito gauze wire.including painting all complete as detailed on drawings, specification and  to Engineer's approval.</t>
  </si>
  <si>
    <t>20mm thick cement and sand (1:3) render : wood floated hard and smooth to plinths: externally</t>
  </si>
  <si>
    <t>Supply &amp; Fixing of Dia.100mm  P.V.C.  Vent pipe  with screen mesh covered on top end as detailed on drawings.</t>
  </si>
  <si>
    <t>Supply &amp; install 600x300x2mm thick Latrine manhole steel frame &amp; cover</t>
  </si>
  <si>
    <r>
      <t xml:space="preserve">Supply &amp; fixing of </t>
    </r>
    <r>
      <rPr>
        <b/>
        <sz val="11"/>
        <rFont val="MS Reference Sans Serif"/>
        <family val="2"/>
      </rPr>
      <t>Concrete Wash Hand Sink/Trough</t>
    </r>
    <r>
      <rPr>
        <sz val="11"/>
        <rFont val="MS Reference Sans Serif"/>
        <family val="2"/>
      </rPr>
      <t xml:space="preserve"> with approved quality, single bowl &amp; single draining board complete with approved quality spring loaded tap, waste water connection with chain and plug, chromium plated bottle trap, flexible connections and necessary water connection etc as per detail drawing and specification.</t>
    </r>
  </si>
  <si>
    <t>Excavation and back fill to pipe trench for normal pipe laying areas, depth not exceeding 1.0m deep as per detail drawing. Pipe measured separately (Rate shall include for screed concrete work, warning tape, sand bedding etc)</t>
  </si>
  <si>
    <r>
      <rPr>
        <b/>
        <sz val="11"/>
        <rFont val="MS Reference Sans Serif"/>
        <family val="2"/>
      </rPr>
      <t>Gulley Trap type GU</t>
    </r>
    <r>
      <rPr>
        <sz val="11"/>
        <rFont val="MS Reference Sans Serif"/>
        <family val="2"/>
      </rPr>
      <t xml:space="preserve"> as per drawings  (Ref dwg. no drawing no. MR 18 PL 101) , including excavation and back filling,  concrete foundation including necessary reinforcement forming channels and  burnt brick walls, base, mass concrete filling with neat cement grout, and  covers with lifting arrangement. Inlet and outlet connections to complete the gully trap in order.</t>
    </r>
  </si>
  <si>
    <r>
      <rPr>
        <b/>
        <sz val="11"/>
        <rFont val="MS Reference Sans Serif"/>
        <family val="2"/>
      </rPr>
      <t xml:space="preserve">Gate valve box </t>
    </r>
    <r>
      <rPr>
        <sz val="11"/>
        <rFont val="MS Reference Sans Serif"/>
        <family val="2"/>
      </rPr>
      <t xml:space="preserve"> as per detail drawing. Rate shall include for excavation &amp; backfilling, concreting, benching, internal plastering, precast concrete cover slab with lifting handles, etc.</t>
    </r>
  </si>
  <si>
    <t xml:space="preserve">Total Bill No. 1: Preliminaries Carried to Summary </t>
  </si>
  <si>
    <r>
      <t xml:space="preserve">All sanitary fittings supplied shall be provided with a minimum </t>
    </r>
    <r>
      <rPr>
        <b/>
        <i/>
        <sz val="11"/>
        <rFont val="MS Reference Sans Serif"/>
        <family val="2"/>
      </rPr>
      <t>15 year warranty</t>
    </r>
    <r>
      <rPr>
        <i/>
        <sz val="11"/>
        <rFont val="MS Reference Sans Serif"/>
        <family val="2"/>
      </rPr>
      <t>, issued jointly and severally by the local supplier and the manufacturer.</t>
    </r>
  </si>
  <si>
    <r>
      <t xml:space="preserve">Allow a Provisional sum for the Construction  &amp; Completion of  8000mm high </t>
    </r>
    <r>
      <rPr>
        <b/>
        <sz val="11"/>
        <rFont val="MS Reference Sans Serif"/>
        <family val="2"/>
      </rPr>
      <t>Steel water tank structure</t>
    </r>
    <r>
      <rPr>
        <sz val="11"/>
        <rFont val="MS Reference Sans Serif"/>
        <family val="2"/>
      </rPr>
      <t xml:space="preserve"> as shown on the drawings including excavations, disposal &amp; painting (Tank &amp; ladder measured separately ) </t>
    </r>
  </si>
  <si>
    <r>
      <t xml:space="preserve">Allow a Provisional Sum for the supply of 40mm Diameter vertical heavy duty </t>
    </r>
    <r>
      <rPr>
        <b/>
        <sz val="11"/>
        <rFont val="MS Reference Sans Serif"/>
        <family val="2"/>
      </rPr>
      <t xml:space="preserve">G.I. Ladder </t>
    </r>
    <r>
      <rPr>
        <sz val="11"/>
        <rFont val="MS Reference Sans Serif"/>
        <family val="2"/>
      </rPr>
      <t xml:space="preserve">consisting of 25mm diameter heavy duty G.I. Bars at equal distance welded to 40mm diameter verticle heavy duty G.I. hand rail &amp; 15x5mm flat iron vertical  guard bars, all as per the drawings  for water tank structure.(Rate shall include for two coats of anti-corrosive and two coats of approved enamel colour all as per detail drawing.) </t>
    </r>
  </si>
  <si>
    <r>
      <t xml:space="preserve">Fittings to 63 mm pipe work including cleaning eye </t>
    </r>
    <r>
      <rPr>
        <b/>
        <sz val="11"/>
        <rFont val="MS Reference Sans Serif"/>
        <family val="2"/>
      </rPr>
      <t xml:space="preserve">(Provisional Qty) </t>
    </r>
  </si>
  <si>
    <r>
      <t xml:space="preserve">Fittings to 75 mm pipe work including cleaning eye </t>
    </r>
    <r>
      <rPr>
        <b/>
        <sz val="11"/>
        <rFont val="MS Reference Sans Serif"/>
        <family val="2"/>
      </rPr>
      <t xml:space="preserve">(Provisional Qty) </t>
    </r>
  </si>
  <si>
    <r>
      <t xml:space="preserve">Excavation </t>
    </r>
    <r>
      <rPr>
        <sz val="11"/>
        <rFont val="MS Reference Sans Serif"/>
        <family val="2"/>
      </rPr>
      <t>and back fill to pipe trench in normal pipe laying areas, depth not exceeding 1.00m deep as per detail drawing. Rate shall include for necessary stone free selected backfilling materials (unless specified otherwise by the drawings &amp; specification)  warning tape and the like.</t>
    </r>
  </si>
  <si>
    <r>
      <t xml:space="preserve">Gate valve box </t>
    </r>
    <r>
      <rPr>
        <sz val="11"/>
        <rFont val="MS Reference Sans Serif"/>
        <family val="2"/>
      </rPr>
      <t xml:space="preserve"> as per detail drawing. Rate shall include for necessary excavation &amp; backfilling, concreting, benching, internal plastering, precast concrete cover slab with lifting handles, etc.</t>
    </r>
  </si>
  <si>
    <r>
      <t xml:space="preserve">Air valve box </t>
    </r>
    <r>
      <rPr>
        <sz val="11"/>
        <rFont val="MS Reference Sans Serif"/>
        <family val="2"/>
      </rPr>
      <t xml:space="preserve"> as per detail drawing. Rate shall include for necessary excavation &amp; backfilling, concreting, benching, internal plastering, precast concrete cover slab with lifting handles, etc.</t>
    </r>
  </si>
  <si>
    <r>
      <t xml:space="preserve">Drain valve box </t>
    </r>
    <r>
      <rPr>
        <sz val="11"/>
        <rFont val="MS Reference Sans Serif"/>
        <family val="2"/>
      </rPr>
      <t xml:space="preserve"> as per detail drawing. Rate shall include for necessary excavation &amp; backfilling, concreting, benching, internal plastering, precast concrete cover slab with lifting handles, etc.</t>
    </r>
  </si>
  <si>
    <r>
      <t xml:space="preserve">Allow for all </t>
    </r>
    <r>
      <rPr>
        <b/>
        <sz val="11"/>
        <rFont val="MS Reference Sans Serif"/>
        <family val="2"/>
      </rPr>
      <t>identification</t>
    </r>
    <r>
      <rPr>
        <sz val="11"/>
        <rFont val="MS Reference Sans Serif"/>
        <family val="2"/>
      </rPr>
      <t xml:space="preserve"> including two coats of  approved painting for all the pipes to match the wall painting system including marking good and labeling.</t>
    </r>
  </si>
  <si>
    <r>
      <t>Supply &amp; install</t>
    </r>
    <r>
      <rPr>
        <b/>
        <sz val="11"/>
        <rFont val="MS Reference Sans Serif"/>
        <family val="2"/>
      </rPr>
      <t xml:space="preserve"> instruction plate</t>
    </r>
    <r>
      <rPr>
        <sz val="11"/>
        <rFont val="MS Reference Sans Serif"/>
        <family val="2"/>
      </rPr>
      <t xml:space="preserve"> as shown in the drawings  &amp; specification.</t>
    </r>
  </si>
  <si>
    <t>Element No. 1: Site Clearance, Excavation and Earth  Work (All provisional)</t>
  </si>
  <si>
    <t>Unless other wise stated, Rate shall include for:</t>
  </si>
  <si>
    <t>a) back filling with selected excavated material &amp; consolidating.  Surface treatment; compaction before filling / foundation.</t>
  </si>
  <si>
    <t>b) disposal of surplus soil as directed &amp; keeping all excavations free from water unless other wise measured separately.</t>
  </si>
  <si>
    <t>d)  Trees will require protection</t>
  </si>
  <si>
    <t xml:space="preserve">Excavation </t>
  </si>
  <si>
    <t>Remove vegetation, debris and top soil (150 -200mm) thick and cart away to dispose as directed on site</t>
  </si>
  <si>
    <t>m²</t>
  </si>
  <si>
    <t>Excavate foundation for 600mmx600mm concrete pad footings not exceeding 1000mm starting from stripped level</t>
  </si>
  <si>
    <t>m³</t>
  </si>
  <si>
    <t xml:space="preserve">Fillings </t>
  </si>
  <si>
    <t xml:space="preserve">Filling and ramming around pad foundations with gravel or other equal and approved good quality selected excavated filling material. </t>
  </si>
  <si>
    <t>Ditto but to strip footing for shallow plinth wall</t>
  </si>
  <si>
    <t>Filling under floor beds to make up levels with hardcore or other equal and approved good quality imported filling material: spread and compact in layers not exceeding 150mm thick: by rolling with rollers to B.S 95-98% compaction</t>
  </si>
  <si>
    <t>Anti - termite treatment to fillings and tops of foundations: as " Aldrex" or equal and approved insecticide treatment: applied in accordance with the manufacturer's printed instructions : include for 10 years warranty  period.</t>
  </si>
  <si>
    <t>Element No. 2 - Concrete Works</t>
  </si>
  <si>
    <t>Unless otherwise specified, the rate shall include for provision of all materials necessary for making the concrete, mixing, handling, hoisting into position, vibrating, curing etc. and making good after removal of formwork etc.</t>
  </si>
  <si>
    <t>Reinforcements are paid separately unless otherwise specified in the item</t>
  </si>
  <si>
    <t>In Situ Concrete</t>
  </si>
  <si>
    <t>Under Pad footings</t>
  </si>
  <si>
    <t xml:space="preserve">As Strip footings for shallow plinth wall </t>
  </si>
  <si>
    <t>Concrete class 20/20 in:</t>
  </si>
  <si>
    <t>Stub columns</t>
  </si>
  <si>
    <t xml:space="preserve">100mm thick floor slab </t>
  </si>
  <si>
    <t>Platform</t>
  </si>
  <si>
    <t>Edges of floor slab not exceeding 150mm high</t>
  </si>
  <si>
    <t>Sides of stub columns</t>
  </si>
  <si>
    <t xml:space="preserve">Reinforcement (All Provisional): </t>
  </si>
  <si>
    <t>Rate to include for supplying, cleaning, cutting, bending, fabricating, placing and the provision of all necessary temporary fixings and supports etc. including binding wires, bends, hooks, tying wires, chairs, distance blocks, steel separators/spacers (designed laps and m.s. chairs if any included in quantities)</t>
  </si>
  <si>
    <t>Y10 high yield bars as reinforcement in column bases to details</t>
  </si>
  <si>
    <t>kg</t>
  </si>
  <si>
    <t>Ditto but in stub columns to details</t>
  </si>
  <si>
    <t>R8 bars as links to stub columns to details</t>
  </si>
  <si>
    <t>Mesh fabric reinforcement</t>
  </si>
  <si>
    <t>Supply  &amp;  lay of mesh fabric reinforcement Ref:  BRC  A142  to B.S 4483 in grround floor slab (Note :Rate shall include for  laps &amp; wastage).</t>
  </si>
  <si>
    <t>Element No. 3 - Masonry Work</t>
  </si>
  <si>
    <t>Rate shall include for delivering, lifting, handling, weighting all rough and fair cutting, plumbing angles, normal straight cutting, forming rebated reveals and raking out joints for plastering.</t>
  </si>
  <si>
    <t>Up to DPC level-Substructure</t>
  </si>
  <si>
    <t>Solid brick walls: bedded and jointed in cement and sand (1:3) mortar</t>
  </si>
  <si>
    <t xml:space="preserve">200mm thick walls in strip foundations </t>
  </si>
  <si>
    <t>Superstructure</t>
  </si>
  <si>
    <t>Provide channel and grating as cover to drain off the spilt oil into soakway pit (cost for the soak way pit and grating inclusive)</t>
  </si>
  <si>
    <t>Water proofing treatments to be done by a specialized supplier with 10 year  Guarantee  acceptable to the Engineer and supplier to be approved by the Engineer before  the procurement.</t>
  </si>
  <si>
    <t>225mm wide horizontal bituminous damp proof course laid on screeded 20 mm thick (1:3) beds ready to receive block  walls.</t>
  </si>
  <si>
    <t xml:space="preserve">Damp proof  membrane </t>
  </si>
  <si>
    <t>Element No. 4 - Structural  Metal  Work &amp; Roofing</t>
  </si>
  <si>
    <t>“Welding” is deemed to be in accordance with the specification and for the material to which it is to be used. Gusset plates, shoe plates, ends, caps, cleats, brackets, stiffeners, bolts, etc., have been included to the rate of the associated steel work in which they occur.</t>
  </si>
  <si>
    <t>a]  For the description of materials and  workmanship refer to "Specification of  works",  "preambles" and "Drawings".</t>
  </si>
  <si>
    <t>b]  Rate shall include for:</t>
  </si>
  <si>
    <t>b.1]  All shop fabrication work, marking, delivery, unloading, hoisting, erecting and fixing as per   detail drawings.</t>
  </si>
  <si>
    <t xml:space="preserve">b.2]  All welds at 6mm thick fillet weld &amp; allowance for rolling margin.   </t>
  </si>
  <si>
    <t>b.3]  The weight of weld metal in welded constructions.</t>
  </si>
  <si>
    <t xml:space="preserve"> b.4]  Members of any length.</t>
  </si>
  <si>
    <t>b.5]  Cutting to size and shape and joints in the running length.</t>
  </si>
  <si>
    <t>b.6]  Grinding to a smooth finish, unless otherwise required.</t>
  </si>
  <si>
    <t>b.7]  Machine drilled bolts, holes, nuts and washers, cleats, shoe and gusset plates and all other connections.</t>
  </si>
  <si>
    <t>b.8]  After fabrication wire brushed to clean the all steel surfaces and spray painted with two coats of quick drying metal primer zinc phosphate &amp; two coats of matt anti corrosive with necessary accessories.</t>
  </si>
  <si>
    <t>Fabricating and erecting framed structures</t>
  </si>
  <si>
    <t>Steel framing &amp; cladding</t>
  </si>
  <si>
    <t>100 x 100 x 4mm Square Hollow Sections as columns</t>
  </si>
  <si>
    <t>100 x 50 x 3mm Rectangular Hollow Sections as horizontal and vertical bracings</t>
  </si>
  <si>
    <t>Expanded metal fabric mesh as cladding on all sides to detail, prepare and apply 2 coats silver paint on the surface</t>
  </si>
  <si>
    <t>Roof  structures</t>
  </si>
  <si>
    <t>100 x 50 x 4mm RHS as rafters, struts and tie beams</t>
  </si>
  <si>
    <t>100x50x4mm Z purlins fixed unto rafters</t>
  </si>
  <si>
    <t>225mm high standard valance board / barge board bolted to 100 x 100 x 8mm thick mild steel plate with 4 No 12mm diameter bolts : plates welded to edges of rafters: all complete with approved painting as specified and as per drawing.</t>
  </si>
  <si>
    <t xml:space="preserve"> m</t>
  </si>
  <si>
    <t>Roof Coverings</t>
  </si>
  <si>
    <t>All rivets, nails, clips, strips and delivering and fixing in position.</t>
  </si>
  <si>
    <t xml:space="preserve">Roof covering </t>
  </si>
  <si>
    <t>Element No. 5 - Doors and Finishes</t>
  </si>
  <si>
    <t>The contractor is advised to refer to the specifications prior to pricing of this section of work</t>
  </si>
  <si>
    <t>Steel Door</t>
  </si>
  <si>
    <t xml:space="preserve">The rate shall include for all temporary rules, screeds, grounds etc. for raking out joints of new brick work or hacking new concrete for key, internal &amp; curved angles, joints between different surfaces arises quirks, inter sections between curved or irregular surfaces, etc. and all making good around pipes, sanitary fittings &amp; the like. </t>
  </si>
  <si>
    <t>Wall   Finishes</t>
  </si>
  <si>
    <t>20mm Thick cement and sand (1:3) render : wood floated hard and smooth to plinths: externally</t>
  </si>
  <si>
    <t>Cement and sand (1:3) key pointing on concrete or brickwork joints: smooth finished to external walls</t>
  </si>
  <si>
    <t>19mm thick cement sand (1:3) plaster finished smooth on brickwork: to surafces of  internal dwarf walls</t>
  </si>
  <si>
    <t>40mm. thick cement and sand (1:3) screed bedding and steel float finished with cement slurry on the floors and door steps</t>
  </si>
  <si>
    <t xml:space="preserve">Prepare surface and apply one coat of primer and 2 coats of high quality gloss paint of approved colour on internal dwarf walls </t>
  </si>
  <si>
    <t>Prepare and apply three coats of black bitumastic paint to plastered plinth surfaces</t>
  </si>
  <si>
    <t>Paving slabs</t>
  </si>
  <si>
    <r>
      <t xml:space="preserve">Concrete class 15/20 in 50mm thick </t>
    </r>
    <r>
      <rPr>
        <b/>
        <i/>
        <sz val="11"/>
        <rFont val="MS Reference Sans Serif"/>
        <family val="2"/>
      </rPr>
      <t>blinding</t>
    </r>
    <r>
      <rPr>
        <i/>
        <sz val="11"/>
        <rFont val="MS Reference Sans Serif"/>
        <family val="2"/>
      </rPr>
      <t>:</t>
    </r>
  </si>
  <si>
    <r>
      <t>Steel  reinforcement (to BS 4449 and characteristic strength fy = 460N/mm</t>
    </r>
    <r>
      <rPr>
        <i/>
        <vertAlign val="superscript"/>
        <sz val="11"/>
        <rFont val="MS Reference Sans Serif"/>
        <family val="2"/>
      </rPr>
      <t>2</t>
    </r>
    <r>
      <rPr>
        <i/>
        <sz val="11"/>
        <rFont val="MS Reference Sans Serif"/>
        <family val="2"/>
      </rPr>
      <t>) and Mild steel reinforcement ( to BS 4449 and characteristic strength fy = 250N/mm</t>
    </r>
    <r>
      <rPr>
        <i/>
        <vertAlign val="superscript"/>
        <sz val="11"/>
        <rFont val="MS Reference Sans Serif"/>
        <family val="2"/>
      </rPr>
      <t>2</t>
    </r>
    <r>
      <rPr>
        <i/>
        <sz val="11"/>
        <rFont val="MS Reference Sans Serif"/>
        <family val="2"/>
      </rPr>
      <t>)</t>
    </r>
  </si>
  <si>
    <r>
      <t>Horizontal damp proof membrane :1000 gauge polythene membrane: laid on compacted  fillings (</t>
    </r>
    <r>
      <rPr>
        <i/>
        <sz val="11"/>
        <rFont val="MS Reference Sans Serif"/>
        <family val="2"/>
      </rPr>
      <t>measured separately</t>
    </r>
    <r>
      <rPr>
        <sz val="11"/>
        <rFont val="MS Reference Sans Serif"/>
        <family val="2"/>
      </rPr>
      <t>) in ground floor  beds. ( The rate shall include for laps &amp; wastage).</t>
    </r>
  </si>
  <si>
    <r>
      <t>m</t>
    </r>
    <r>
      <rPr>
        <vertAlign val="superscript"/>
        <sz val="11"/>
        <rFont val="MS Reference Sans Serif"/>
        <family val="2"/>
      </rPr>
      <t>2</t>
    </r>
  </si>
  <si>
    <r>
      <t xml:space="preserve">Supplying  &amp;  fixing  of gauge 28 pre-painted Super Five profiled  roofing  sheets (0.5mm) of approved colour: fixed  with J-bolts to 100 x 50 x 4mm Z- purlins </t>
    </r>
    <r>
      <rPr>
        <i/>
        <sz val="11"/>
        <rFont val="MS Reference Sans Serif"/>
        <family val="2"/>
      </rPr>
      <t>(measured separately)</t>
    </r>
    <r>
      <rPr>
        <sz val="11"/>
        <rFont val="MS Reference Sans Serif"/>
        <family val="2"/>
      </rPr>
      <t xml:space="preserve"> and rubber caping to tops of bolts</t>
    </r>
  </si>
  <si>
    <r>
      <t xml:space="preserve">Supplying &amp; fixing Gauge 28 prepainted  ridge cap; 650mm girth </t>
    </r>
    <r>
      <rPr>
        <i/>
        <sz val="11"/>
        <rFont val="MS Reference Sans Serif"/>
        <family val="2"/>
      </rPr>
      <t>(average</t>
    </r>
    <r>
      <rPr>
        <sz val="11"/>
        <rFont val="MS Reference Sans Serif"/>
        <family val="2"/>
      </rPr>
      <t>) in position complete with all necessary roofing screws or hooks as required.</t>
    </r>
  </si>
  <si>
    <t>Metal Work - Doors &amp; Windows</t>
  </si>
  <si>
    <t xml:space="preserve">Sub Total Page 1 - Bill No.1 </t>
  </si>
  <si>
    <t>610 x 610 x 50mm thick precast (weld mesh-reinforced) paving slabs  laid symmetrically on the external perimeter of the building on a 50mm thick sand bedding and laid to falls not exceeding 10° with neatly finished grooved joints in cement:sand mortar (1:3)</t>
  </si>
  <si>
    <r>
      <t>Angle valves</t>
    </r>
    <r>
      <rPr>
        <i/>
        <sz val="11"/>
        <rFont val="MS Reference Sans Serif"/>
        <family val="2"/>
      </rPr>
      <t xml:space="preserve"> shall be brass  "Pegler"  manufactured UK or approved equivalent, finish to be chrome plated or approved by the Engineer.</t>
    </r>
  </si>
  <si>
    <t>Water Supply System</t>
  </si>
  <si>
    <t>4-Door Pit Latrine            --      02 nos.</t>
  </si>
  <si>
    <t>Generator Shed              --      01 no.</t>
  </si>
  <si>
    <t>Currency for pricing:</t>
  </si>
  <si>
    <t>Pricing:</t>
  </si>
  <si>
    <t>Preliminaries - Page 2</t>
  </si>
  <si>
    <t>Supply and installation of surface / ceiling mounted fluorescent fitting (Batten type) complete with tubes (Philips or equivalent), including all other necessary accessories, as per specification and electrical drawings.</t>
  </si>
  <si>
    <r>
      <t xml:space="preserve">Supply and installation of wall mounted type </t>
    </r>
    <r>
      <rPr>
        <b/>
        <sz val="11"/>
        <rFont val="MS Reference Sans Serif"/>
        <family val="2"/>
      </rPr>
      <t xml:space="preserve">outdoor weather proof lamp </t>
    </r>
    <r>
      <rPr>
        <sz val="11"/>
        <rFont val="MS Reference Sans Serif"/>
        <family val="2"/>
      </rPr>
      <t>(Philips or equivalent)</t>
    </r>
    <r>
      <rPr>
        <b/>
        <sz val="11"/>
        <rFont val="MS Reference Sans Serif"/>
        <family val="2"/>
      </rPr>
      <t xml:space="preserve"> </t>
    </r>
    <r>
      <rPr>
        <sz val="11"/>
        <rFont val="MS Reference Sans Serif"/>
        <family val="2"/>
      </rPr>
      <t xml:space="preserve">suitable for outdoor use and all other necessary accessories. </t>
    </r>
  </si>
  <si>
    <t>Supply and installation of surface / ceiling mounted 36W fluorescent fitting (Batten type) complete with tubes (Philips or equivalent), including all other necessary accessories, as per specification and electrical drawings.</t>
  </si>
  <si>
    <t>The bid shall be submitted in United States Dollars (USD) only.</t>
  </si>
  <si>
    <r>
      <t xml:space="preserve">RATE </t>
    </r>
    <r>
      <rPr>
        <sz val="8"/>
        <rFont val="Microsoft Sans Serif"/>
        <family val="2"/>
      </rPr>
      <t>[USD]</t>
    </r>
  </si>
  <si>
    <r>
      <t xml:space="preserve">AMOUNT </t>
    </r>
    <r>
      <rPr>
        <sz val="8"/>
        <rFont val="Microsoft Sans Serif"/>
        <family val="2"/>
      </rPr>
      <t>[USD]</t>
    </r>
  </si>
  <si>
    <r>
      <t xml:space="preserve">Amount for Each    </t>
    </r>
    <r>
      <rPr>
        <sz val="10"/>
        <rFont val="Arial"/>
        <family val="2"/>
      </rPr>
      <t>[USD]</t>
    </r>
  </si>
  <si>
    <r>
      <t xml:space="preserve">Total Amount
</t>
    </r>
    <r>
      <rPr>
        <sz val="10"/>
        <rFont val="Arial"/>
        <family val="2"/>
      </rPr>
      <t>[USD]</t>
    </r>
  </si>
  <si>
    <t xml:space="preserve">Project: RAPID - Small and Minor Works - John Garang Memorial </t>
  </si>
  <si>
    <t>Bor, South Sudan</t>
  </si>
  <si>
    <t xml:space="preserve">University of Science and Technology (JGMUST), </t>
  </si>
  <si>
    <t>Project: RAPID - Small and Minor Works  - John Garang Memorial University of Science &amp; Technology, Bor, South Sudan</t>
  </si>
  <si>
    <t>BILL NO. 02: CONSTRUCTION OF LABORATORY BUILDING</t>
  </si>
  <si>
    <t>SUBSTRUCTURE WORKS  (All  provisional)</t>
  </si>
  <si>
    <t>Site Preparation.</t>
  </si>
  <si>
    <t>Clear the site, including all bushes, trees and stumps girth not exceeding 600mm (at 1 metre above ground level) and grub up roots to prepare for construction</t>
  </si>
  <si>
    <t>Excavate topsoil for preservation 150mm deep to the existing ground level and keep in temporary soil heap 20 metres from trench excavation main building works (as directed by the Engineer)</t>
  </si>
  <si>
    <t>Excavation (Foundation Trenches)</t>
  </si>
  <si>
    <t>Excavate foundation trenches starting from stripped level for strip footings not exceeding 1.0m deep (including columns trench exacavations)</t>
  </si>
  <si>
    <t>Excavate foundation trenches starting from stripped level for strip footings not exceeding 2.0m deep (including columns trench exacavations)</t>
  </si>
  <si>
    <t>Antitermite treatment</t>
  </si>
  <si>
    <t>Concrete Works</t>
  </si>
  <si>
    <t>Rate shall include for form work depositing, handling, hoisting into position, vibrating, curing etc. and making good after removal of formwork etc.</t>
  </si>
  <si>
    <t>Rate shall include for supplying and laying of gauge 1000 polythene on ground, where concrete is in direct contact with ground, before pouring concrete unless  other wise measured separately.</t>
  </si>
  <si>
    <t>In situ concrete :</t>
  </si>
  <si>
    <t>Ditto to floor slabs</t>
  </si>
  <si>
    <t xml:space="preserve">Ditto to columns </t>
  </si>
  <si>
    <t>Ditto to sides of ground beam</t>
  </si>
  <si>
    <t>Ditto to edges of floor slabs, ramps and splash appron height not exceeding 150 mm</t>
  </si>
  <si>
    <t>Supplying, cutting, bending, tying and placing of 6 mm diamter mild steel reinforcementbars for concreting as specified in the drawing</t>
  </si>
  <si>
    <t>Ditto: 12 mm diamter twisted high tensile steel reinforcement bars for concreting as specified in the drawing (grade beam, column and foundation)</t>
  </si>
  <si>
    <t>Moisture Protection.</t>
  </si>
  <si>
    <t>25 mm thick sawn timber form work to sides of columns; including supply, fix and striking off after concrete has set/hardened.</t>
  </si>
  <si>
    <t>Ditto but to sides and soffits of beams</t>
  </si>
  <si>
    <t xml:space="preserve">Supplying, cutting, bending, tying and placing of 6 mm diamter mild steel reinforcementbars for concreting in colmuns </t>
  </si>
  <si>
    <t xml:space="preserve">Ditto in beams </t>
  </si>
  <si>
    <t>Supplying, cutting, bending, tying and placing of 12 mm diamter twisted high tensile steel reinforcement bars for concreting in columns</t>
  </si>
  <si>
    <t xml:space="preserve">Ditto to beams </t>
  </si>
  <si>
    <t>Sundries</t>
  </si>
  <si>
    <t>200 thick solid concrete block laid with cement sand mortar (1:4)  in super structure walling</t>
  </si>
  <si>
    <t>Fabricating and erecting of Roof Frame Structure</t>
  </si>
  <si>
    <t>Supplying and fixing 75x50x2 mm thick steel Zed purlins on top of trusses to receive roof sheets</t>
  </si>
  <si>
    <t>Holding Down Accessories</t>
  </si>
  <si>
    <t>(1) All, rivets, nails, clips, strips and delivering and fixing in position.</t>
  </si>
  <si>
    <t xml:space="preserve">(2)All timber shall apply Priming backs &amp; applying two coats of an approved wood preservative before fixing.     </t>
  </si>
  <si>
    <t>(3)All timber shall have Final Finish; Two coat of wood preservative, two coats of primer, two coats of wood sheen spray paint.</t>
  </si>
  <si>
    <t xml:space="preserve">(4)Roof  plumbing shall be measured &amp; grouped separately; </t>
  </si>
  <si>
    <t>Roof Gutters  &amp; Down Pipes</t>
  </si>
  <si>
    <t>The work shall include supply, fabricate and installation of doors, windows and  partitions out of extrusions of Al/Mg/Si Alloy designation 6080 or 6063 with powder coated surface finish having a minimum coating thickness of 60-80 microns as per the respective specification and the drawings.</t>
  </si>
  <si>
    <t>It shall be the Contractor's responsibility to check the sizes of all openings on site, prior to fabrication.</t>
  </si>
  <si>
    <t>All samples shall be provided for approval by the Engineer prior to purchase of material.</t>
  </si>
  <si>
    <t>Rates for windows shall unless otherwise measured separately include for all necessary locks and ironmongery of approved make as specified to match the doors and windows.</t>
  </si>
  <si>
    <t>Rates shall include for approved weather strip, mastic sealant, pointing, caulking, jointing, backing etc., as specified.</t>
  </si>
  <si>
    <t>Rate shall include for 5mm thick clear float glass/ wired glass /tinted glass /translucent glass as appropriate to suit the respective doors and windows as shown in the drawings, stainless steel screws, rawl plugs, neoprene gaskets, Aluminium hinges and stainless steel bar hinges, fabrication and installation etc.</t>
  </si>
  <si>
    <t>Rate shall include for door locks of English make or better, stainless steel push plates and stainless steel door handles.</t>
  </si>
  <si>
    <t>Rate to include for providing sundry items related to the door &amp; windows like  Glass blocks etc.. where necessary as a Architectural  Feature  to the door or window.</t>
  </si>
  <si>
    <t xml:space="preserve">Windows  </t>
  </si>
  <si>
    <t>Painting and Decoration</t>
  </si>
  <si>
    <t xml:space="preserve">Paint shall be from approved color with approved manufacturer. </t>
  </si>
  <si>
    <t>8.10</t>
  </si>
  <si>
    <r>
      <t xml:space="preserve">Supplying and placing of 50 mm thick conrete blinding class </t>
    </r>
    <r>
      <rPr>
        <b/>
        <sz val="11"/>
        <rFont val="MS Reference Sans Serif"/>
        <family val="2"/>
      </rPr>
      <t>15/20 (1:3:6) concrete</t>
    </r>
    <r>
      <rPr>
        <sz val="11"/>
        <rFont val="MS Reference Sans Serif"/>
        <family val="2"/>
      </rPr>
      <t xml:space="preserve"> blinding in foundation and conlumn bases</t>
    </r>
  </si>
  <si>
    <r>
      <t xml:space="preserve">Supply and placing of vibrated concrete class </t>
    </r>
    <r>
      <rPr>
        <b/>
        <sz val="11"/>
        <rFont val="MS Reference Sans Serif"/>
        <family val="2"/>
      </rPr>
      <t>20/20 (1:2:4) to foundation footings</t>
    </r>
  </si>
  <si>
    <r>
      <t>m</t>
    </r>
    <r>
      <rPr>
        <vertAlign val="superscript"/>
        <sz val="11"/>
        <rFont val="MS Reference Sans Serif"/>
        <family val="2"/>
      </rPr>
      <t>3</t>
    </r>
  </si>
  <si>
    <r>
      <t xml:space="preserve">200 thick Solid concrete block laid with cement sand mortar (1:4) in </t>
    </r>
    <r>
      <rPr>
        <b/>
        <sz val="11"/>
        <rFont val="MS Reference Sans Serif"/>
        <family val="2"/>
      </rPr>
      <t>foundations</t>
    </r>
    <r>
      <rPr>
        <sz val="11"/>
        <rFont val="MS Reference Sans Serif"/>
        <family val="2"/>
      </rPr>
      <t xml:space="preserve"> and above ground level.</t>
    </r>
  </si>
  <si>
    <r>
      <t xml:space="preserve">Horizontal </t>
    </r>
    <r>
      <rPr>
        <b/>
        <sz val="11"/>
        <rFont val="MS Reference Sans Serif"/>
        <family val="2"/>
      </rPr>
      <t>damp proof course</t>
    </r>
    <r>
      <rPr>
        <sz val="11"/>
        <rFont val="MS Reference Sans Serif"/>
        <family val="2"/>
      </rPr>
      <t xml:space="preserve"> ; consisting of two coats of approved material  blinded with river sand on and including 20mm thick cement and sand (1:3) screed on rubble foundations.</t>
    </r>
  </si>
  <si>
    <r>
      <t xml:space="preserve">Horizontal </t>
    </r>
    <r>
      <rPr>
        <b/>
        <sz val="11"/>
        <rFont val="MS Reference Sans Serif"/>
        <family val="2"/>
      </rPr>
      <t>damp proof membrane</t>
    </r>
    <r>
      <rPr>
        <sz val="11"/>
        <rFont val="MS Reference Sans Serif"/>
        <family val="2"/>
      </rPr>
      <t xml:space="preserve"> consisting of gauge 1000 polythene membrane laid on compacted compacted filling/blinding. The rate shall include for laps &amp;  wastage.</t>
    </r>
  </si>
  <si>
    <r>
      <t xml:space="preserve">Supply concrete concrete class 20/20 (1:2:4) window sill, size 340 mm x 100 mm x 1200 mm (L) as the design drawing  with 6 mm iron bars links and 10 mm iron rods (3 No.) at 200 c/c (Iron rods are </t>
    </r>
    <r>
      <rPr>
        <b/>
        <sz val="11"/>
        <rFont val="MS Reference Sans Serif"/>
        <family val="2"/>
      </rPr>
      <t>not</t>
    </r>
    <r>
      <rPr>
        <sz val="11"/>
        <rFont val="MS Reference Sans Serif"/>
        <family val="2"/>
      </rPr>
      <t xml:space="preserve"> measured seperately). Refer Drawing No. 0703 and works will be directed by the Engineer at site.</t>
    </r>
  </si>
  <si>
    <r>
      <t xml:space="preserve">Holding down accessories </t>
    </r>
    <r>
      <rPr>
        <b/>
        <sz val="11"/>
        <rFont val="MS Reference Sans Serif"/>
        <family val="2"/>
      </rPr>
      <t>for roof trusses</t>
    </r>
    <r>
      <rPr>
        <sz val="11"/>
        <rFont val="MS Reference Sans Serif"/>
        <family val="2"/>
      </rPr>
      <t>, to be fixed to the column/beam at roof end, including MS bolts, base plates, welding &amp; other necessary steel accessories as per the detail drawings.</t>
    </r>
  </si>
  <si>
    <r>
      <t>BILL NO. 03: WATER SUPPLY SYSTEM</t>
    </r>
    <r>
      <rPr>
        <i/>
        <u/>
        <sz val="11"/>
        <color rgb="FF0000FF"/>
        <rFont val="MS Reference Sans Serif"/>
        <family val="2"/>
      </rPr>
      <t xml:space="preserve"> </t>
    </r>
  </si>
  <si>
    <t>BILL NO. 04: - CONSTRUCTION OF GENERATOR SHED</t>
  </si>
  <si>
    <r>
      <t xml:space="preserve">BILL No. 05: CONSTRUCTION OF 4-DOOR PIT LATRINE </t>
    </r>
    <r>
      <rPr>
        <i/>
        <u/>
        <sz val="11"/>
        <color indexed="12"/>
        <rFont val="MS Reference Sans Serif"/>
        <family val="2"/>
      </rPr>
      <t xml:space="preserve">(Quantities in this Bill are for </t>
    </r>
    <r>
      <rPr>
        <b/>
        <i/>
        <u/>
        <sz val="11"/>
        <color indexed="12"/>
        <rFont val="MS Reference Sans Serif"/>
        <family val="2"/>
      </rPr>
      <t>ONLY ONE</t>
    </r>
    <r>
      <rPr>
        <i/>
        <u/>
        <sz val="11"/>
        <color indexed="12"/>
        <rFont val="MS Reference Sans Serif"/>
        <family val="2"/>
      </rPr>
      <t xml:space="preserve"> Pit Latrine) </t>
    </r>
  </si>
  <si>
    <t>Unless other wise stated, Rate shall include for:-</t>
  </si>
  <si>
    <r>
      <t>Tor steel  reinforcement (to BS 4449 and characteristic strength fy = 460N/mm</t>
    </r>
    <r>
      <rPr>
        <i/>
        <vertAlign val="superscript"/>
        <sz val="11"/>
        <rFont val="MS Reference Sans Serif"/>
        <family val="2"/>
      </rPr>
      <t>2</t>
    </r>
    <r>
      <rPr>
        <i/>
        <sz val="11"/>
        <rFont val="MS Reference Sans Serif"/>
        <family val="2"/>
      </rPr>
      <t>) and Mild steel reinforcement ( to BS 4449 and characteristic strength fy = 250N/mm</t>
    </r>
    <r>
      <rPr>
        <i/>
        <vertAlign val="superscript"/>
        <sz val="11"/>
        <rFont val="MS Reference Sans Serif"/>
        <family val="2"/>
      </rPr>
      <t>2</t>
    </r>
    <r>
      <rPr>
        <i/>
        <sz val="11"/>
        <rFont val="MS Reference Sans Serif"/>
        <family val="2"/>
      </rPr>
      <t>):-</t>
    </r>
  </si>
  <si>
    <t>Ditto:10 mm diameter bars in foundation and ramps</t>
  </si>
  <si>
    <r>
      <t>Water proofing treatments to be done by a s</t>
    </r>
    <r>
      <rPr>
        <b/>
        <i/>
        <sz val="11"/>
        <rFont val="MS Reference Sans Serif"/>
        <family val="2"/>
      </rPr>
      <t xml:space="preserve">pecialized supplier with 10 year  Guarantee </t>
    </r>
    <r>
      <rPr>
        <i/>
        <sz val="11"/>
        <rFont val="MS Reference Sans Serif"/>
        <family val="2"/>
      </rPr>
      <t xml:space="preserve"> acceptable to the Engineer, &amp;  supplier to be approved by the Engineer before  the procurement.</t>
    </r>
  </si>
  <si>
    <t>Supply and placing of vibrated concrete class 20/20 (1:2:4)  in columuns</t>
  </si>
  <si>
    <t>In situ concrete:</t>
  </si>
  <si>
    <t>“Welding” is deemed to be in accordance with the specification and for the material to which it is to be used. Gusset plates, shoe plates, ends, caps, cleats, brackets, stiffeners, bolts, etc., have been included to the rate of the associated steel work. All steel members shall receive a primer &amp; two coats of an approved gloss paint before fixing.</t>
  </si>
  <si>
    <t>Supply, fix and strike off  after concrete has hardned , 25 mm thick sawn timber form work to sides and  of beams and columns</t>
  </si>
  <si>
    <t>Note :-</t>
  </si>
  <si>
    <t>a]  For the description of materials and  workmanship refer "Specification of  works",  "preambles" and "Drawings".</t>
  </si>
  <si>
    <t xml:space="preserve">b]  Rate shall include for:- </t>
  </si>
  <si>
    <t xml:space="preserve">b.2]  All welds are 6mm thick fillet weld &amp; allowance for rolling margin.   </t>
  </si>
  <si>
    <t>b.7]  Machine drilled bolt, holes, bolts, nuts and washers, cleats, shoe and gusset plates and all other connections.</t>
  </si>
  <si>
    <t>b.8]  After fabrication wire brushed to clean the all steel surfaces and spray painted with two coats of quick drying metal primer zinc phosphate &amp; two coats of matt anti corrosive on necessary accessories.</t>
  </si>
  <si>
    <t xml:space="preserve">Rate shall include for:- </t>
  </si>
  <si>
    <t>Supply and fix 150mm x 100mm x 3 mm  fixed to I-section with 16 mm bolts as detail in Drawing No. 0700.</t>
  </si>
  <si>
    <t xml:space="preserve">d) arthwork supports as directed by the Engineer. </t>
  </si>
  <si>
    <t>e) trees will require protection</t>
  </si>
  <si>
    <t>The Contractor shall have a joint inspection with the Engineer to identify works to be done and all the ground levels (existing and reduced) to be agreed and recorded from site before starting the site works.</t>
  </si>
  <si>
    <t>Contractor shall obtain the required authority approval before commencing site work</t>
  </si>
  <si>
    <t>Debris shall be disposed at a legally approved dumping area as directed by the Engineer.</t>
  </si>
  <si>
    <t>All filling works and new works are measured based on the agreed ground levels.</t>
  </si>
  <si>
    <t>The following shall be taken into consideration and made provisions in pricing the site works:-</t>
  </si>
  <si>
    <r>
      <t xml:space="preserve">Cart away surplus excavated material from site and </t>
    </r>
    <r>
      <rPr>
        <b/>
        <sz val="11"/>
        <rFont val="MS Reference Sans Serif"/>
        <family val="2"/>
      </rPr>
      <t>dispose off 50m from site.</t>
    </r>
    <r>
      <rPr>
        <sz val="11"/>
        <rFont val="MS Reference Sans Serif"/>
        <family val="2"/>
      </rPr>
      <t xml:space="preserve"> The diposal location will be directed by the Site/Resident Engineer (provisional quantity).</t>
    </r>
  </si>
  <si>
    <r>
      <t xml:space="preserve">Filling around </t>
    </r>
    <r>
      <rPr>
        <b/>
        <sz val="11"/>
        <rFont val="MS Reference Sans Serif"/>
        <family val="2"/>
      </rPr>
      <t xml:space="preserve"> column  and substructure masonry walling</t>
    </r>
    <r>
      <rPr>
        <sz val="11"/>
        <rFont val="MS Reference Sans Serif"/>
        <family val="2"/>
      </rPr>
      <t xml:space="preserve">  with gravel or other approved quality selected site or imported filling material: spreading, watering and well ramming in 150mm layers, using mechanical compactor to B.S 95-98% compaction</t>
    </r>
  </si>
  <si>
    <t xml:space="preserve">50 mm thick sand filling/blinding on compacted floors; spreading, watering and levelling </t>
  </si>
  <si>
    <r>
      <t xml:space="preserve">Filling </t>
    </r>
    <r>
      <rPr>
        <b/>
        <sz val="11"/>
        <rFont val="MS Reference Sans Serif"/>
        <family val="2"/>
      </rPr>
      <t xml:space="preserve">under floors </t>
    </r>
    <r>
      <rPr>
        <sz val="11"/>
        <rFont val="MS Reference Sans Serif"/>
        <family val="2"/>
      </rPr>
      <t>with gravel or other approved quality imported filling material; spreading, watering and well ramming in 150mm layers using mechanical compactor to</t>
    </r>
    <r>
      <rPr>
        <b/>
        <sz val="11"/>
        <rFont val="MS Reference Sans Serif"/>
        <family val="2"/>
      </rPr>
      <t xml:space="preserve"> </t>
    </r>
    <r>
      <rPr>
        <sz val="11"/>
        <rFont val="MS Reference Sans Serif"/>
        <family val="2"/>
      </rPr>
      <t xml:space="preserve">B.S 95-98% compaction </t>
    </r>
  </si>
  <si>
    <t>Ditto to grade (ground) beams</t>
  </si>
  <si>
    <t>It shall be the responsibility of the Contractor to prepare the bar bending schedules and calculate the actual reinforcement requirement based on the construction drawings before placing the purchase order.</t>
  </si>
  <si>
    <r>
      <t xml:space="preserve">Disposal of excavated materials </t>
    </r>
    <r>
      <rPr>
        <b/>
        <sz val="11"/>
        <rFont val="MS Reference Sans Serif"/>
        <family val="2"/>
      </rPr>
      <t>within site</t>
    </r>
    <r>
      <rPr>
        <sz val="11"/>
        <rFont val="MS Reference Sans Serif"/>
        <family val="2"/>
      </rPr>
      <t xml:space="preserve"> including stacking and providing proper covering, as directed by the Engineer (Provisional Quantity)</t>
    </r>
  </si>
  <si>
    <t>Ditto but in beams</t>
  </si>
  <si>
    <t>Ditto but in steps and ramp</t>
  </si>
  <si>
    <t>Machine drilled bolt, holes, bolts, nuts and washers, cleats, shoe and gusset plates and all other connections.</t>
  </si>
  <si>
    <t>Wire brushing to clean all the steel surfaces (except stainless steel) after fabrication and spray painting with two coats of quick drying metal primer zinc phosphate &amp; two coats of matt anti corrosive paint with final paint.</t>
  </si>
  <si>
    <t xml:space="preserve">All necessary accessories </t>
  </si>
  <si>
    <t>Preparation and submission of Shop Drawings  as specified.</t>
  </si>
  <si>
    <t>All shop fabrication work, marking, delivery, unloading, hoisting, erecting and fixing as per   detail drawings.</t>
  </si>
  <si>
    <r>
      <t>Supplying  &amp;  fixing  of pre-painted Super Five profiled -IT4 GI</t>
    </r>
    <r>
      <rPr>
        <b/>
        <sz val="11"/>
        <rFont val="MS Reference Sans Serif"/>
        <family val="2"/>
      </rPr>
      <t xml:space="preserve"> roofing  sheet</t>
    </r>
    <r>
      <rPr>
        <sz val="11"/>
        <rFont val="MS Reference Sans Serif"/>
        <family val="2"/>
      </rPr>
      <t xml:space="preserve"> (26 gauge) of approved colour on zed purlins with necessary fasteners and other fixing arrangements including capping on and gable sides of the roof covering</t>
    </r>
  </si>
  <si>
    <t>Valence/Barge Board</t>
  </si>
  <si>
    <t>Contractor shall refer to the detail drawings and specifications before pricing.</t>
  </si>
  <si>
    <t>Contractor is supposed to furnish all technical detail, samples and any other related literature available along with the bid, to the Engineer for approval.</t>
  </si>
  <si>
    <t>Unless otherwise measured separately Rate shall include for:</t>
  </si>
  <si>
    <t>Over laps and wastage</t>
  </si>
  <si>
    <t>Thermal Protection</t>
  </si>
  <si>
    <t>Insulation</t>
  </si>
  <si>
    <t xml:space="preserve">PVC Inclined Ceiling  </t>
  </si>
  <si>
    <r>
      <t xml:space="preserve">300x1.5 mm thick steel </t>
    </r>
    <r>
      <rPr>
        <b/>
        <sz val="11"/>
        <rFont val="MS Reference Sans Serif"/>
        <family val="2"/>
      </rPr>
      <t xml:space="preserve">valance board / barge board </t>
    </r>
    <r>
      <rPr>
        <sz val="11"/>
        <rFont val="MS Reference Sans Serif"/>
        <family val="2"/>
      </rPr>
      <t xml:space="preserve">fixed to edges of the portal frames including all necessary fittings, screws and nails, painting, etc. </t>
    </r>
  </si>
  <si>
    <r>
      <t xml:space="preserve">supply and install thermal </t>
    </r>
    <r>
      <rPr>
        <b/>
        <sz val="11"/>
        <rFont val="MS Reference Sans Serif"/>
        <family val="2"/>
      </rPr>
      <t>Insulation/sisalation foil type 420</t>
    </r>
    <r>
      <rPr>
        <sz val="11"/>
        <rFont val="MS Reference Sans Serif"/>
        <family val="2"/>
      </rPr>
      <t xml:space="preserve"> or approved equivalent laid in accordance with the manufacturer’s instructions. The rate shall include for providing galvanized mesh laid over z purlins including other necessary materials to complete the installation.</t>
    </r>
  </si>
  <si>
    <t>Rate for the angle ceiling shall include additional cutting and making good to provide the light fittings.</t>
  </si>
  <si>
    <r>
      <t xml:space="preserve">Supplying &amp; fixing of approved colour gauge 26 pre painted super V-1T4  </t>
    </r>
    <r>
      <rPr>
        <b/>
        <sz val="11"/>
        <rFont val="MS Reference Sans Serif"/>
        <family val="2"/>
      </rPr>
      <t>Rain Water Down Pipe</t>
    </r>
    <r>
      <rPr>
        <sz val="11"/>
        <rFont val="MS Reference Sans Serif"/>
        <family val="2"/>
      </rPr>
      <t>, 150X150MM, fixed to column with clips and screws, complete with all necessary specials &amp; accessories as per detail drawing.</t>
    </r>
  </si>
  <si>
    <t>Roof Covering, Ceiling &amp; Roof Drainage</t>
  </si>
  <si>
    <t xml:space="preserve">Extra over </t>
  </si>
  <si>
    <t>Extra over supply and fixing of  1mm thick pre-painted metal flashing, finished with silicon sealant at joints between the upper roof and the lower roof to prevent moisture discharge into the void area, including all fixing accessories as specificed in Drawing A 0703</t>
  </si>
  <si>
    <t>Steel frame door set</t>
  </si>
  <si>
    <r>
      <t>Double leaf door</t>
    </r>
    <r>
      <rPr>
        <sz val="11"/>
        <rFont val="MS Reference Sans Serif"/>
        <family val="2"/>
      </rPr>
      <t xml:space="preserve"> type </t>
    </r>
    <r>
      <rPr>
        <b/>
        <sz val="11"/>
        <rFont val="MS Reference Sans Serif"/>
        <family val="2"/>
      </rPr>
      <t>D1</t>
    </r>
    <r>
      <rPr>
        <sz val="11"/>
        <rFont val="MS Reference Sans Serif"/>
        <family val="2"/>
      </rPr>
      <t>, 2000x2700mm overal size</t>
    </r>
  </si>
  <si>
    <t>Wall Painting</t>
  </si>
  <si>
    <t>Wall Finishes</t>
  </si>
  <si>
    <t>Wall &amp; Floor Finishes</t>
  </si>
  <si>
    <r>
      <t>Single leaf door</t>
    </r>
    <r>
      <rPr>
        <sz val="11"/>
        <rFont val="MS Reference Sans Serif"/>
        <family val="2"/>
      </rPr>
      <t xml:space="preserve"> type </t>
    </r>
    <r>
      <rPr>
        <b/>
        <sz val="11"/>
        <rFont val="MS Reference Sans Serif"/>
        <family val="2"/>
      </rPr>
      <t>D5</t>
    </r>
    <r>
      <rPr>
        <sz val="11"/>
        <rFont val="MS Reference Sans Serif"/>
        <family val="2"/>
      </rPr>
      <t>, 900x2700mm overal size</t>
    </r>
  </si>
  <si>
    <r>
      <t>Single leaf door</t>
    </r>
    <r>
      <rPr>
        <sz val="11"/>
        <rFont val="MS Reference Sans Serif"/>
        <family val="2"/>
      </rPr>
      <t xml:space="preserve"> type </t>
    </r>
    <r>
      <rPr>
        <b/>
        <sz val="11"/>
        <rFont val="MS Reference Sans Serif"/>
        <family val="2"/>
      </rPr>
      <t>D3</t>
    </r>
    <r>
      <rPr>
        <sz val="11"/>
        <rFont val="MS Reference Sans Serif"/>
        <family val="2"/>
      </rPr>
      <t>, 1000x2700mm overal size</t>
    </r>
  </si>
  <si>
    <r>
      <t>Single leaf door</t>
    </r>
    <r>
      <rPr>
        <sz val="11"/>
        <rFont val="MS Reference Sans Serif"/>
        <family val="2"/>
      </rPr>
      <t xml:space="preserve"> type </t>
    </r>
    <r>
      <rPr>
        <b/>
        <sz val="11"/>
        <rFont val="MS Reference Sans Serif"/>
        <family val="2"/>
      </rPr>
      <t>D2</t>
    </r>
    <r>
      <rPr>
        <sz val="11"/>
        <rFont val="MS Reference Sans Serif"/>
        <family val="2"/>
      </rPr>
      <t>, 1000x2700mm overal size</t>
    </r>
  </si>
  <si>
    <t>Mild steel doors comprised of 135 x 45 x 2mm thick door frame profile steel section framing, 50 x 50 x 3mm square tube transoms and mullions, 8mm thick laminated clear glass internal core in 14 gauge steel sheet and steel louvres as per specifications and drawings. Rate to include all ironmongery and paint finish as per specifications:-</t>
  </si>
  <si>
    <r>
      <rPr>
        <sz val="11"/>
        <rFont val="MS Reference Sans Serif"/>
        <family val="2"/>
      </rPr>
      <t>Mild steel casement window as</t>
    </r>
    <r>
      <rPr>
        <b/>
        <sz val="11"/>
        <rFont val="MS Reference Sans Serif"/>
        <family val="2"/>
      </rPr>
      <t xml:space="preserve"> W1, overall size 1200 x 2300mm high</t>
    </r>
    <r>
      <rPr>
        <sz val="11"/>
        <rFont val="MS Reference Sans Serif"/>
        <family val="2"/>
      </rPr>
      <t>; comprising of 135 x 45 x 2mm window profile steel section framing, 40 x 40 x 2mm square section transoms and mullions, 5mm thick clear glazing panes and 24 gauge mild steel louvres. Windows to include an integral fly screen mesh comprised of galvanized coffee tray and mosquito gauze wire. Rate to include all ironmongery and paint finish as per specifications.</t>
    </r>
    <r>
      <rPr>
        <b/>
        <sz val="11"/>
        <rFont val="MS Reference Sans Serif"/>
        <family val="2"/>
      </rPr>
      <t xml:space="preserve"> </t>
    </r>
  </si>
  <si>
    <r>
      <t>Ditto but Window</t>
    </r>
    <r>
      <rPr>
        <sz val="11"/>
        <rFont val="MS Reference Sans Serif"/>
        <family val="2"/>
      </rPr>
      <t xml:space="preserve"> type </t>
    </r>
    <r>
      <rPr>
        <b/>
        <sz val="11"/>
        <rFont val="MS Reference Sans Serif"/>
        <family val="2"/>
      </rPr>
      <t>W5</t>
    </r>
    <r>
      <rPr>
        <sz val="11"/>
        <rFont val="MS Reference Sans Serif"/>
        <family val="2"/>
      </rPr>
      <t>, 1200x1800mm high overall size</t>
    </r>
  </si>
  <si>
    <r>
      <rPr>
        <sz val="11"/>
        <rFont val="MS Reference Sans Serif"/>
        <family val="2"/>
      </rPr>
      <t>Steel Window type</t>
    </r>
    <r>
      <rPr>
        <b/>
        <sz val="11"/>
        <rFont val="MS Reference Sans Serif"/>
        <family val="2"/>
      </rPr>
      <t xml:space="preserve"> W6 </t>
    </r>
    <r>
      <rPr>
        <sz val="11"/>
        <rFont val="MS Reference Sans Serif"/>
        <family val="2"/>
      </rPr>
      <t xml:space="preserve">including steel frame with fixed steel louvered panels and steel insect screen as per specifications and detail drawings, </t>
    </r>
    <r>
      <rPr>
        <b/>
        <sz val="11"/>
        <rFont val="MS Reference Sans Serif"/>
        <family val="2"/>
      </rPr>
      <t xml:space="preserve">overall nominal size 3400x850mm high </t>
    </r>
  </si>
  <si>
    <r>
      <t>Ditto but Window</t>
    </r>
    <r>
      <rPr>
        <sz val="11"/>
        <rFont val="MS Reference Sans Serif"/>
        <family val="2"/>
      </rPr>
      <t xml:space="preserve"> type </t>
    </r>
    <r>
      <rPr>
        <b/>
        <sz val="11"/>
        <rFont val="MS Reference Sans Serif"/>
        <family val="2"/>
      </rPr>
      <t xml:space="preserve">W7, overall nominal size 2800x850mm high </t>
    </r>
  </si>
  <si>
    <r>
      <t>Ditto but Window</t>
    </r>
    <r>
      <rPr>
        <sz val="11"/>
        <rFont val="MS Reference Sans Serif"/>
        <family val="2"/>
      </rPr>
      <t xml:space="preserve"> type </t>
    </r>
    <r>
      <rPr>
        <b/>
        <sz val="11"/>
        <rFont val="MS Reference Sans Serif"/>
        <family val="2"/>
      </rPr>
      <t xml:space="preserve">W8, overall nominal size 3200x1120mm high </t>
    </r>
  </si>
  <si>
    <r>
      <t>Ditto but Window</t>
    </r>
    <r>
      <rPr>
        <sz val="11"/>
        <rFont val="MS Reference Sans Serif"/>
        <family val="2"/>
      </rPr>
      <t xml:space="preserve"> type </t>
    </r>
    <r>
      <rPr>
        <b/>
        <sz val="11"/>
        <rFont val="MS Reference Sans Serif"/>
        <family val="2"/>
      </rPr>
      <t xml:space="preserve">W9, overall nominal size 2500x1120mm high </t>
    </r>
  </si>
  <si>
    <r>
      <t>Ditto but Window</t>
    </r>
    <r>
      <rPr>
        <sz val="11"/>
        <rFont val="MS Reference Sans Serif"/>
        <family val="2"/>
      </rPr>
      <t xml:space="preserve"> type </t>
    </r>
    <r>
      <rPr>
        <b/>
        <sz val="11"/>
        <rFont val="MS Reference Sans Serif"/>
        <family val="2"/>
      </rPr>
      <t>W11, overall nominal size 2600x1640mm high</t>
    </r>
    <r>
      <rPr>
        <sz val="11"/>
        <rFont val="MS Reference Sans Serif"/>
        <family val="2"/>
      </rPr>
      <t xml:space="preserve"> (heptagonal shape)</t>
    </r>
  </si>
  <si>
    <r>
      <t>Ditto but Window</t>
    </r>
    <r>
      <rPr>
        <sz val="11"/>
        <rFont val="MS Reference Sans Serif"/>
        <family val="2"/>
      </rPr>
      <t xml:space="preserve"> type </t>
    </r>
    <r>
      <rPr>
        <b/>
        <sz val="11"/>
        <rFont val="MS Reference Sans Serif"/>
        <family val="2"/>
      </rPr>
      <t>W10, overall nominal size 6800x1355mm high</t>
    </r>
    <r>
      <rPr>
        <sz val="11"/>
        <rFont val="MS Reference Sans Serif"/>
        <family val="2"/>
      </rPr>
      <t xml:space="preserve"> (triangular shape)</t>
    </r>
  </si>
  <si>
    <r>
      <t xml:space="preserve">20mm thick cement &amp; sand mortar (1:3) plaster </t>
    </r>
    <r>
      <rPr>
        <b/>
        <sz val="11"/>
        <rFont val="MS Reference Sans Serif"/>
        <family val="2"/>
      </rPr>
      <t>finished semi rough</t>
    </r>
    <r>
      <rPr>
        <sz val="11"/>
        <rFont val="MS Reference Sans Serif"/>
        <family val="2"/>
      </rPr>
      <t xml:space="preserve"> with wood float on</t>
    </r>
    <r>
      <rPr>
        <b/>
        <sz val="11"/>
        <rFont val="MS Reference Sans Serif"/>
        <family val="2"/>
      </rPr>
      <t xml:space="preserve"> external</t>
    </r>
    <r>
      <rPr>
        <sz val="11"/>
        <rFont val="MS Reference Sans Serif"/>
        <family val="2"/>
      </rPr>
      <t xml:space="preserve"> brick / concrete surfaces</t>
    </r>
    <r>
      <rPr>
        <b/>
        <sz val="11"/>
        <rFont val="MS Reference Sans Serif"/>
        <family val="2"/>
      </rPr>
      <t xml:space="preserve"> </t>
    </r>
  </si>
  <si>
    <r>
      <t xml:space="preserve">15mm thick cement, lime and sand mortar (1:1:3) plaster </t>
    </r>
    <r>
      <rPr>
        <b/>
        <sz val="11"/>
        <rFont val="MS Reference Sans Serif"/>
        <family val="2"/>
      </rPr>
      <t>finished smooth</t>
    </r>
    <r>
      <rPr>
        <sz val="11"/>
        <rFont val="MS Reference Sans Serif"/>
        <family val="2"/>
      </rPr>
      <t xml:space="preserve"> with lime putty or approved equivalent on </t>
    </r>
    <r>
      <rPr>
        <b/>
        <sz val="11"/>
        <rFont val="MS Reference Sans Serif"/>
        <family val="2"/>
      </rPr>
      <t>internal</t>
    </r>
    <r>
      <rPr>
        <sz val="11"/>
        <rFont val="MS Reference Sans Serif"/>
        <family val="2"/>
      </rPr>
      <t xml:space="preserve"> brick / concrete surfaces.</t>
    </r>
  </si>
  <si>
    <r>
      <t xml:space="preserve">Prepare and apply one coat of bonding primer or similar, one mist coat and two finishing coats of </t>
    </r>
    <r>
      <rPr>
        <b/>
        <sz val="11"/>
        <rFont val="MS Reference Sans Serif"/>
        <family val="2"/>
      </rPr>
      <t>first grade exterior quality weather-guard paint</t>
    </r>
    <r>
      <rPr>
        <sz val="11"/>
        <rFont val="MS Reference Sans Serif"/>
        <family val="2"/>
      </rPr>
      <t xml:space="preserve">, of approved colour &amp; quality to all </t>
    </r>
    <r>
      <rPr>
        <b/>
        <sz val="11"/>
        <rFont val="MS Reference Sans Serif"/>
        <family val="2"/>
      </rPr>
      <t>external faces</t>
    </r>
    <r>
      <rPr>
        <sz val="11"/>
        <rFont val="MS Reference Sans Serif"/>
        <family val="2"/>
      </rPr>
      <t xml:space="preserve"> of walls, reveals, beams and columns as per specifications and drawings</t>
    </r>
  </si>
  <si>
    <r>
      <t xml:space="preserve">Prepare and apply one coat of bonding primer or similar, one mist coat and two finishing coats of </t>
    </r>
    <r>
      <rPr>
        <b/>
        <sz val="11"/>
        <rFont val="MS Reference Sans Serif"/>
        <family val="2"/>
      </rPr>
      <t>first quality vinyl matt paint</t>
    </r>
    <r>
      <rPr>
        <sz val="11"/>
        <rFont val="MS Reference Sans Serif"/>
        <family val="2"/>
      </rPr>
      <t>, of approved colour &amp; quality to all</t>
    </r>
    <r>
      <rPr>
        <b/>
        <sz val="11"/>
        <rFont val="MS Reference Sans Serif"/>
        <family val="2"/>
      </rPr>
      <t xml:space="preserve"> internal faces </t>
    </r>
    <r>
      <rPr>
        <sz val="11"/>
        <rFont val="MS Reference Sans Serif"/>
        <family val="2"/>
      </rPr>
      <t>of walls, reveals, beams and columns as per specifications and drawings</t>
    </r>
  </si>
  <si>
    <r>
      <t xml:space="preserve">32mm thick cement and sand (1:3) </t>
    </r>
    <r>
      <rPr>
        <b/>
        <sz val="11"/>
        <rFont val="MS Reference Sans Serif"/>
        <family val="2"/>
      </rPr>
      <t>floor screed</t>
    </r>
    <r>
      <rPr>
        <sz val="11"/>
        <rFont val="MS Reference Sans Serif"/>
        <family val="2"/>
      </rPr>
      <t>, reinforced with 12mm chicken wire finished smooth in approved colour, in 3000x3000mm (maximum size) panels with approved strips of floor screed expansion joints.</t>
    </r>
  </si>
  <si>
    <t xml:space="preserve">Supply, manufacturing and fixing of one set of two  handrails and balustrade around the ramp as shall be directed by the engineer. (Provisional Sum) </t>
  </si>
  <si>
    <t>Portable fire extinguishers</t>
  </si>
  <si>
    <t>Nr.</t>
  </si>
  <si>
    <t>4.5kg carbon dioxide gas extinguisher with brackets and to comply with BS 5423</t>
  </si>
  <si>
    <t>Fire blanket</t>
  </si>
  <si>
    <r>
      <t>9 litre water CO</t>
    </r>
    <r>
      <rPr>
        <vertAlign val="subscript"/>
        <sz val="11"/>
        <rFont val="MS Reference Sans Serif"/>
        <family val="2"/>
      </rPr>
      <t>2</t>
    </r>
    <r>
      <rPr>
        <sz val="11"/>
        <rFont val="MS Reference Sans Serif"/>
        <family val="2"/>
      </rPr>
      <t>, fire extinguisher complete with refill cartridges and wall fixing brackets to comply with BS 5423</t>
    </r>
  </si>
  <si>
    <t>Fire Fighting</t>
  </si>
  <si>
    <t>13.10</t>
  </si>
  <si>
    <t>Total for Bill No. 02: Laboratory Building Carried to Summary</t>
  </si>
  <si>
    <t>Ditto but strip footing for shallow plinth wall not exceeding 500mm starting from the stripped level</t>
  </si>
  <si>
    <t>Supply and fix 2000mm wide x 3100mm high double leaf steel door comprised of 50 x 50 x 3mm square tube frames,  50 x 50 x 3mm stiles, ledges and middle rails faced with  Gauge16 sheet metal panels (bottom part) and expanded metal fabric mesh as shown on drawings, including all necessary preparations, welding and priming with 2coats of red oxide primer and two coats of high gloss paint.</t>
  </si>
  <si>
    <t xml:space="preserve">Contract Title: Upgrading of John Garang Memorial University of Science &amp; </t>
  </si>
  <si>
    <t>Technology, Bor, Jonglei State - South Sudan</t>
  </si>
  <si>
    <t>The scope of the BOQ for the Upgrading of John Garang Memorial University of Science and Technology, Bor, will be as below:</t>
  </si>
  <si>
    <t xml:space="preserve"> Construction and Mechanical, Electrical &amp; Plumbing Services with the following combination:</t>
  </si>
  <si>
    <t xml:space="preserve">The above scope for Upgrading Works are given as one Wok Package. For building types ocurring more than once per site, there will be only one BOQ for each building, and the Summary for the site will reflect the combination of different types of buildings in the package.  </t>
  </si>
  <si>
    <t>Laboratory Building         --      01 no.</t>
  </si>
  <si>
    <t>Bill 03: Water Supply System</t>
  </si>
  <si>
    <t>Bill 02: Construction of Laboratory Building</t>
  </si>
  <si>
    <t>Bill 04: Construction of Generator Shed</t>
  </si>
  <si>
    <t xml:space="preserve">Contract Title: Upgrading of John Garang Memorial University of Science &amp; Technology, Bor, Jonglei State, </t>
  </si>
  <si>
    <t>Bill 05: Construction of 4-Door Pit Latrine</t>
  </si>
  <si>
    <t xml:space="preserve">                                                                   South Sudan Operations Centre</t>
  </si>
  <si>
    <t>Upgrading of John Garang Memorial University of Science &amp; Technology, Bor, Jonglei State, South Sudan</t>
  </si>
  <si>
    <t>Total Bill No. 04:  Generator Shed Carried to Summary</t>
  </si>
  <si>
    <t>Total Bill No. 03: Water Supply System Carried to Summary</t>
  </si>
  <si>
    <t>Total for Bill No. 05: Construction of 4-Door Pit Latrine Carried to Summary</t>
  </si>
  <si>
    <t>Ditto but in ring beam and lintels</t>
  </si>
  <si>
    <t>Unless otherwise specified by the drawings and the specifications:</t>
  </si>
  <si>
    <t>Allow for construction of an apron , standing slab , drain and a platform size 500 x 500 x500mm</t>
  </si>
  <si>
    <t>Supply and install concrete casing of minimal  thickness 75mm thick or alternative  grouting up to 10metres deep from the existing ground level</t>
  </si>
  <si>
    <r>
      <t xml:space="preserve">Allow the Provisional Sum for the Construction &amp; completion of  </t>
    </r>
    <r>
      <rPr>
        <b/>
        <sz val="11"/>
        <rFont val="MS Reference Sans Serif"/>
        <family val="2"/>
      </rPr>
      <t>sump</t>
    </r>
    <r>
      <rPr>
        <sz val="11"/>
        <rFont val="MS Reference Sans Serif"/>
        <family val="2"/>
      </rPr>
      <t xml:space="preserve"> below the ground level including excavations and disposal all as per Drawings (Note: One sump for existing borehole)</t>
    </r>
  </si>
  <si>
    <t>Supplying and installation of 5,000 liters capacity PVC  UV protected &amp; anti microbiological protection plastishell cold water tank on top of  steel water tower structure (Steel structure measured separately ); including  63mm diameter washout pipe with valve and over flow pipes; complete with other necessary tank accessories</t>
  </si>
  <si>
    <r>
      <t>Type 1000uPVC pipe</t>
    </r>
    <r>
      <rPr>
        <sz val="11"/>
        <rFont val="MS Reference Sans Serif"/>
        <family val="2"/>
      </rPr>
      <t xml:space="preserve"> with all necessary specials laid in water distribution system buried  in brick walls / floor or clipped to any location where necessary. Rates to include the cost of all the necessary couplings, connectors and jointing to fittings.</t>
    </r>
  </si>
  <si>
    <t>Gate Valve</t>
  </si>
  <si>
    <t>Air Valves</t>
  </si>
  <si>
    <t>Drain Valve</t>
  </si>
  <si>
    <t xml:space="preserve">EXCAVATION FOR COLD WATER SUPPLY PIPE WORKS. </t>
  </si>
  <si>
    <t>VALVE BOX</t>
  </si>
  <si>
    <t>Machine bed</t>
  </si>
  <si>
    <r>
      <t xml:space="preserve">200mm thick dwarf walls in standard bricks in cement sand (1:3) mortar: reinforced with hoop iron wall ties at every alternate course, ready to receive key pointing externally </t>
    </r>
    <r>
      <rPr>
        <i/>
        <sz val="11"/>
        <rFont val="MS Reference Sans Serif"/>
        <family val="2"/>
      </rPr>
      <t>(measured seperately)</t>
    </r>
  </si>
  <si>
    <t>150x200mm Lintels</t>
  </si>
  <si>
    <t>Soffits &amp; edges of suspended floor slab</t>
  </si>
  <si>
    <t>8mm diameter (R8) reinforcement bars in lintels</t>
  </si>
  <si>
    <t xml:space="preserve">10 mm diamter (Y10) twisted high tensile steel reinforcement bars in footings as specified in the drawing </t>
  </si>
  <si>
    <t xml:space="preserve">10 mm diamter (Y10) twisted high tensile steel reinforcement bars in suspended floor slabs as specified in the drawing </t>
  </si>
  <si>
    <r>
      <t xml:space="preserve">200mm thick walls </t>
    </r>
    <r>
      <rPr>
        <sz val="11"/>
        <rFont val="MS Reference Sans Serif"/>
        <family val="2"/>
      </rPr>
      <t>in standard furnace bricks in cement sand (1:5) mortar: reinforced with hoop iron wall ties laid horizontally at every 200mm spacing in strip foundation</t>
    </r>
  </si>
  <si>
    <r>
      <t>150mm thick walls</t>
    </r>
    <r>
      <rPr>
        <sz val="11"/>
        <rFont val="MS Reference Sans Serif"/>
        <family val="2"/>
      </rPr>
      <t xml:space="preserve"> in concrete block in cement sand (1:5) mortar: reinforced with hoop iron wall ties laid horizontally at every 200mm spacing</t>
    </r>
  </si>
  <si>
    <r>
      <t>200mm thick walls</t>
    </r>
    <r>
      <rPr>
        <sz val="11"/>
        <rFont val="MS Reference Sans Serif"/>
        <family val="2"/>
      </rPr>
      <t xml:space="preserve"> in standard furnace bricks in cement sand (1:5) mortar: reinforced with hoop iron wall ties laid horizontally at every 200mm spacing to curtain wall</t>
    </r>
  </si>
  <si>
    <t xml:space="preserve">Cement sand screed; 32 mm thick, smooth finish to Floor  including levelling </t>
  </si>
  <si>
    <t>Sand cement plaster; 15 mm thick , finished smooth: To internal walls.</t>
  </si>
  <si>
    <t>Heavy Duty Spring Loaded Tap</t>
  </si>
  <si>
    <t>20mm  mm diameter  Heavy duty Spring loaded Tap</t>
  </si>
  <si>
    <r>
      <t xml:space="preserve">12mm thick x 300mm wide PVC flat </t>
    </r>
    <r>
      <rPr>
        <b/>
        <sz val="11"/>
        <rFont val="MS Reference Sans Serif"/>
        <family val="2"/>
      </rPr>
      <t xml:space="preserve">ceiling panels </t>
    </r>
    <r>
      <rPr>
        <sz val="11"/>
        <rFont val="MS Reference Sans Serif"/>
        <family val="2"/>
      </rPr>
      <t>fixed on/(including) 75x50 mm timber framing/brandering at 1500x1500mm c/c. Rate shall include all the necessary accessories required for fixing including PVC angle laps, all as per specifications and drawings.</t>
    </r>
  </si>
  <si>
    <t>Sanitary system for the Lab</t>
  </si>
  <si>
    <t>Lab Tap</t>
  </si>
  <si>
    <t>20mm  mm diameter  bench mounted fixed swanneck with pipe interruptor &amp; fixed nozzle, right hand fitting (Rate shall include connection to water system)</t>
  </si>
  <si>
    <t>Laboratory Bench/Sinks</t>
  </si>
  <si>
    <t>Gate valve box  as per detail drawing. Rate shall include for excavation &amp; backfilling, concreting, benching, internal plastering, precast concrete cover slab with lifting handles, etc.</t>
  </si>
  <si>
    <r>
      <t>Supplying and fixing 1800x750x950mm high</t>
    </r>
    <r>
      <rPr>
        <b/>
        <sz val="11"/>
        <rFont val="MS Reference Sans Serif"/>
        <family val="2"/>
      </rPr>
      <t xml:space="preserve"> Laboratory Sink/Bench</t>
    </r>
    <r>
      <rPr>
        <sz val="11"/>
        <rFont val="MS Reference Sans Serif"/>
        <family val="2"/>
      </rPr>
      <t xml:space="preserve"> comprising of 40x40x4 mm thick steel RHS framing, injection-moulded polypropylene work top with anti-flow over edge and incorporated sink, injection moulded polypropylene siphon for sinks complete with  all the necessary approved piping as specified. (Rate shall include for installation/mounting and all the necessary accessories. Water supply &amp; tap measured seperately)</t>
    </r>
  </si>
  <si>
    <t>16.10</t>
  </si>
  <si>
    <t>16.13</t>
  </si>
  <si>
    <t>Allow a Provisional Sum for the design and production of Electrical Drawings as per the Laboratory Architectural plan, including main distribution board at the ground floor, for approval by the Engineer</t>
  </si>
  <si>
    <t>Final Circuit Wiring</t>
  </si>
  <si>
    <t>Allow a Provisional Sum for supply and installation of consumer units, socket outlets, light fittings, ceiling fan fittings, all internal cables and earthing arrangement lincluding lightning arrestors as per the specifications and drawings produced</t>
  </si>
  <si>
    <t xml:space="preserve">Sub Total Page 3 - Bill No.2 </t>
  </si>
  <si>
    <t>The Contractor shall provide samples of all fittings for the approval of the Engineer before  the procurement</t>
  </si>
  <si>
    <t>Water proofing treatments, over well cleaned and exposed structural floors with crystalline cement based material XYPEX or equivalent approved by the Engineer. Rate shall include for applying of water proofing to walls up to a minimum height of 100mm from the floor. Also rate shall include for applying 1:3  Cement  sand rendering protective screed thickness not less than 12mm, angle fillets, surface finished with smooth neat cement finish and  maintaining of necessary slopes for the floors.</t>
  </si>
  <si>
    <t xml:space="preserve">Sub Total Page 4 - Bill No.2 </t>
  </si>
  <si>
    <t xml:space="preserve">Sub Total Page 5 - Bill No.2 </t>
  </si>
  <si>
    <t xml:space="preserve">Sub Total Page 6 - Bill No.2 </t>
  </si>
  <si>
    <t xml:space="preserve">Sub Total Page 7 - Bill No.2 </t>
  </si>
  <si>
    <t xml:space="preserve">Sub Total Page 8 - Bill No.2 </t>
  </si>
  <si>
    <t xml:space="preserve">Sub Total Page 9 - Bill No.2 </t>
  </si>
  <si>
    <t xml:space="preserve">Sub Total Page 10 - Bill No.2 </t>
  </si>
  <si>
    <t xml:space="preserve">Sub Total Page 11 - Bill No.2 </t>
  </si>
  <si>
    <t xml:space="preserve">Sub Total Page 12 - Bill No.2 </t>
  </si>
  <si>
    <t>Supply and instal aluminium fire blanket</t>
  </si>
  <si>
    <t xml:space="preserve">Total Bill No. 02: </t>
  </si>
  <si>
    <t>Page 3 - Bill No. 02</t>
  </si>
  <si>
    <t>Page 4 - Bill No. 02</t>
  </si>
  <si>
    <t>Page 5 - Bill No. 02</t>
  </si>
  <si>
    <t>Page 6 - Bill No. 02</t>
  </si>
  <si>
    <t>Page 7 - Bill No. 02</t>
  </si>
  <si>
    <t>Page 11 - Bill No. 02</t>
  </si>
  <si>
    <t>Page 10 - Bill No. 02</t>
  </si>
  <si>
    <t>Page 9 - Bill No. 02</t>
  </si>
  <si>
    <t>Page 8 - Bill No. 02</t>
  </si>
  <si>
    <t>Page 12 - Bill No. 02</t>
  </si>
  <si>
    <t>Sub-total Page 13 - Bill No. 3</t>
  </si>
  <si>
    <t>Sub-total Page 14 - Bill No. 3</t>
  </si>
  <si>
    <t>Sub-total Page 15 - Bill No. 3</t>
  </si>
  <si>
    <t>Sub-total Page 16-Bill No. 3</t>
  </si>
  <si>
    <t>Rate shall include for waterproofing / protective bitumen application on horizontal &amp; vertical external  concrete surfaces (for all concrete man holes &amp; traps, as per the specification and the detail drawings.</t>
  </si>
  <si>
    <t>Page 13 - Bill No. 3</t>
  </si>
  <si>
    <t>Page 14 - Bill No. 3</t>
  </si>
  <si>
    <t>Page 15 - Bill No. 3</t>
  </si>
  <si>
    <t>Page 16 - Bill No. 3</t>
  </si>
  <si>
    <t>Sub-total Page 17 - Bill No. 4</t>
  </si>
  <si>
    <t>Sub-total Page 18 - Bill No. 4</t>
  </si>
  <si>
    <t>Sub-total Page 19 - Bill No. 4</t>
  </si>
  <si>
    <t>Sub-total Page 20 - Bill No. 4</t>
  </si>
  <si>
    <t>Page 17 - Bill No. 04</t>
  </si>
  <si>
    <t>Page 18 - Bill No. 04</t>
  </si>
  <si>
    <t>Page 20 - Bill No. 04</t>
  </si>
  <si>
    <t>Sub Total Page 21 - Bill No. 5</t>
  </si>
  <si>
    <t xml:space="preserve">100 mm thick external floor area (100mm thick) and ramps </t>
  </si>
  <si>
    <t>Sub Total Page 22 - Bill No. 5</t>
  </si>
  <si>
    <t>Sub Total Page 23 - Bill No. 5</t>
  </si>
  <si>
    <t>Sub Total Page 24 - Bill No. 5</t>
  </si>
  <si>
    <t>Sub Total Page 25 - Bill No. 5</t>
  </si>
  <si>
    <t>Sub Total Page 26 - Bill No. 7</t>
  </si>
  <si>
    <t>Page 21 - Bill No.5</t>
  </si>
  <si>
    <t>Page 22 - Bill No.5</t>
  </si>
  <si>
    <t>Page 23- Bill No.5</t>
  </si>
  <si>
    <t>Page 24- Bill No.5</t>
  </si>
  <si>
    <t>Page 25 - Bill No.5</t>
  </si>
  <si>
    <t>Page 26 - Bill No.5</t>
  </si>
  <si>
    <t>Concrete class 15/20 (1:3:6) in:</t>
  </si>
  <si>
    <t>Ditto but size R2</t>
  </si>
  <si>
    <t>Ditto but size R3</t>
  </si>
  <si>
    <r>
      <t xml:space="preserve">Supplying &amp; fixing of approved  colour 200x200x0.6mm thick </t>
    </r>
    <r>
      <rPr>
        <b/>
        <sz val="11"/>
        <rFont val="MS Reference Sans Serif"/>
        <family val="2"/>
      </rPr>
      <t>steel Eaves Gutter</t>
    </r>
    <r>
      <rPr>
        <sz val="11"/>
        <rFont val="MS Reference Sans Serif"/>
        <family val="2"/>
      </rPr>
      <t xml:space="preserve"> having specified cross section, fixed to steel purlin (measured separately) including end caps, gutter boxes and all necessary specials. All screws used shall be brass or stainless steel. </t>
    </r>
  </si>
  <si>
    <t>Supply, fabriacting of  I-Beams  size  180 mm x 91 mm and bolted at the joints and fixed Mild steel plate and bolted in tie beams  with 16 mm bolts as per drawing no. S 0102 and 0701.</t>
  </si>
  <si>
    <r>
      <t xml:space="preserve">Construction of </t>
    </r>
    <r>
      <rPr>
        <b/>
        <sz val="11"/>
        <rFont val="MS Reference Sans Serif"/>
        <family val="2"/>
      </rPr>
      <t>Septic Tank</t>
    </r>
    <r>
      <rPr>
        <sz val="11"/>
        <rFont val="MS Reference Sans Serif"/>
        <family val="2"/>
      </rPr>
      <t>, as per detail drawing (Ref drawing no. CMB 0356 02 A 07045), include for excavation, backfilling, concrete/burnt brick wall, form work, reinforcement, concreting, cover slabs with lifting handles, internal plastering, inlet outlet , all necessary pipe work inside the tank etc.,to complete working order</t>
    </r>
  </si>
  <si>
    <t>Gulley Trap type GU as per drawings  (Ref dwg. no CMB 0356 02 A 07045) , including excavation and back filling,  concrete foundation including necessary reinforcement forming channels and  burnt brick walls, base, mass concrete filling with neat cement grout, and  covers with lifting arrangement. Inlet and outlet connections to complete the gully trap in order.</t>
  </si>
  <si>
    <r>
      <t xml:space="preserve">Construction of </t>
    </r>
    <r>
      <rPr>
        <b/>
        <sz val="11"/>
        <rFont val="MS Reference Sans Serif"/>
        <family val="2"/>
      </rPr>
      <t>Soakage Pit Type 1</t>
    </r>
    <r>
      <rPr>
        <sz val="11"/>
        <rFont val="MS Reference Sans Serif"/>
        <family val="2"/>
      </rPr>
      <t xml:space="preserve"> as per detail drawing (Ref  drawing no. CMB 0356 02 A 07045), including for excavation, backfilling, in open joint brick walls, impermeable liner /wall ,  concrete impermeable covers slabs  all necessary pipe work inside the pit,etc.to complete to working order</t>
    </r>
  </si>
  <si>
    <t>40mm diameter (Provisional Quantity).</t>
  </si>
  <si>
    <t>110mm diameter (Provisional Quantity).</t>
  </si>
  <si>
    <t>Fittings to 110 mm pipe work (Provisional Quantity)</t>
  </si>
  <si>
    <t>20mm diameter  angle valve (Provisional Quantity).</t>
  </si>
  <si>
    <t>20mm diameter (Provisional Quantity).</t>
  </si>
  <si>
    <t>Laboratory Building  - Page 12</t>
  </si>
  <si>
    <t>Water Supply System - Page 16</t>
  </si>
  <si>
    <t>Generator Shed - Page 20</t>
  </si>
  <si>
    <t>4-Door Pit Latrine - Page 26</t>
  </si>
  <si>
    <t>SUPER STRUCTURE (All Provisional)</t>
  </si>
  <si>
    <t>October 2012</t>
  </si>
  <si>
    <t>Total Bill No. 03</t>
  </si>
  <si>
    <t xml:space="preserve">Total Bill No. 04: </t>
  </si>
  <si>
    <t>Total Bill No. 05:</t>
  </si>
  <si>
    <t>Page 19 - Bill No. 04</t>
  </si>
  <si>
    <t>16.14</t>
  </si>
  <si>
    <r>
      <t xml:space="preserve">Manhole type SMH </t>
    </r>
    <r>
      <rPr>
        <sz val="11"/>
        <rFont val="MS Reference Sans Serif"/>
        <family val="2"/>
      </rPr>
      <t>as per drawings  (Ref dwg. no Ref CMB 0356 02 A 07045), including excavation, back filling, RCC foundation including necessary reinforcement, forming channels, cement and sand/std burnt brickwalls, base, mass concrete filling with neat cement grout, and cast iron single seal covers with lifting arrangement. Inlet and outlet connections to complete to working order</t>
    </r>
  </si>
</sst>
</file>

<file path=xl/styles.xml><?xml version="1.0" encoding="utf-8"?>
<styleSheet xmlns="http://schemas.openxmlformats.org/spreadsheetml/2006/main">
  <numFmts count="7">
    <numFmt numFmtId="43" formatCode="_(* #,##0.00_);_(* \(#,##0.00\);_(* &quot;-&quot;??_);_(@_)"/>
    <numFmt numFmtId="164" formatCode="_-* #,##0.00_-;\-* #,##0.00_-;_-* &quot;-&quot;??_-;_-@_-"/>
    <numFmt numFmtId="165" formatCode="0.00;[Red]0.00"/>
    <numFmt numFmtId="166" formatCode="_-* #,##0.00\ _D_M_-;\-* #,##0.00\ _D_M_-;_-* &quot;-&quot;??\ _D_M_-;_-@_-"/>
    <numFmt numFmtId="167" formatCode="_(* #,##0_);_(* \(#,##0\);_(* &quot;-&quot;??_);_(@_)"/>
    <numFmt numFmtId="168" formatCode="#,##0.0"/>
    <numFmt numFmtId="169" formatCode="0.0"/>
  </numFmts>
  <fonts count="87">
    <font>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Arial"/>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b/>
      <u/>
      <sz val="12"/>
      <name val="Arial"/>
      <family val="2"/>
    </font>
    <font>
      <b/>
      <sz val="10"/>
      <name val="Arial"/>
      <family val="2"/>
    </font>
    <font>
      <u/>
      <sz val="10"/>
      <name val="Arial"/>
      <family val="2"/>
    </font>
    <font>
      <b/>
      <sz val="12"/>
      <name val="Arial"/>
      <family val="2"/>
    </font>
    <font>
      <b/>
      <sz val="9"/>
      <name val="Arial"/>
      <family val="2"/>
    </font>
    <font>
      <b/>
      <u/>
      <sz val="10"/>
      <name val="Arial"/>
      <family val="2"/>
    </font>
    <font>
      <b/>
      <u/>
      <sz val="14"/>
      <name val="Arial"/>
      <family val="2"/>
    </font>
    <font>
      <sz val="14"/>
      <name val="Arial"/>
      <family val="2"/>
    </font>
    <font>
      <b/>
      <u/>
      <sz val="11"/>
      <name val="Arial"/>
      <family val="2"/>
    </font>
    <font>
      <b/>
      <u/>
      <sz val="18"/>
      <name val="Arial"/>
      <family val="2"/>
    </font>
    <font>
      <sz val="12"/>
      <name val="Helv"/>
    </font>
    <font>
      <b/>
      <u/>
      <sz val="9"/>
      <name val="Arial"/>
      <family val="2"/>
    </font>
    <font>
      <b/>
      <u/>
      <sz val="16"/>
      <name val="Arial"/>
      <family val="2"/>
    </font>
    <font>
      <b/>
      <sz val="11"/>
      <name val="Arial"/>
      <family val="2"/>
    </font>
    <font>
      <b/>
      <sz val="14"/>
      <name val="Arial"/>
      <family val="2"/>
    </font>
    <font>
      <sz val="11"/>
      <name val="Arial"/>
      <family val="2"/>
    </font>
    <font>
      <b/>
      <sz val="16"/>
      <name val="Arial"/>
      <family val="2"/>
    </font>
    <font>
      <i/>
      <sz val="10"/>
      <name val="Arial"/>
      <family val="2"/>
    </font>
    <font>
      <b/>
      <sz val="18"/>
      <name val="Arial"/>
      <family val="2"/>
    </font>
    <font>
      <sz val="11"/>
      <name val="MS Reference Sans Serif"/>
      <family val="2"/>
    </font>
    <font>
      <b/>
      <sz val="11"/>
      <name val="MS Reference Sans Serif"/>
      <family val="2"/>
    </font>
    <font>
      <sz val="10"/>
      <name val="MS Reference Sans Serif"/>
      <family val="2"/>
    </font>
    <font>
      <b/>
      <sz val="10"/>
      <name val="MS Reference Sans Serif"/>
      <family val="2"/>
    </font>
    <font>
      <vertAlign val="superscript"/>
      <sz val="11"/>
      <name val="MS Reference Sans Serif"/>
      <family val="2"/>
    </font>
    <font>
      <b/>
      <u/>
      <sz val="11"/>
      <name val="MS Reference Sans Serif"/>
      <family val="2"/>
    </font>
    <font>
      <i/>
      <sz val="11"/>
      <name val="MS Reference Sans Serif"/>
      <family val="2"/>
    </font>
    <font>
      <i/>
      <u/>
      <sz val="11"/>
      <name val="MS Reference Sans Serif"/>
      <family val="2"/>
    </font>
    <font>
      <i/>
      <vertAlign val="superscript"/>
      <sz val="11"/>
      <name val="MS Reference Sans Serif"/>
      <family val="2"/>
    </font>
    <font>
      <b/>
      <sz val="11"/>
      <name val="MS Reference Sans Serif"/>
      <family val="2"/>
    </font>
    <font>
      <sz val="10"/>
      <name val="Courier"/>
      <family val="3"/>
    </font>
    <font>
      <b/>
      <i/>
      <sz val="11"/>
      <name val="MS Reference Sans Serif"/>
      <family val="2"/>
    </font>
    <font>
      <u/>
      <sz val="11"/>
      <name val="MS Reference Sans Serif"/>
      <family val="2"/>
    </font>
    <font>
      <b/>
      <i/>
      <u/>
      <sz val="11"/>
      <name val="MS Reference Sans Serif"/>
      <family val="2"/>
    </font>
    <font>
      <b/>
      <sz val="10"/>
      <name val="Microsoft Sans Serif"/>
      <family val="2"/>
    </font>
    <font>
      <b/>
      <sz val="10"/>
      <name val="Microsoft Sans Serif"/>
      <family val="2"/>
    </font>
    <font>
      <b/>
      <sz val="10"/>
      <name val="Arial"/>
      <family val="2"/>
    </font>
    <font>
      <sz val="8"/>
      <name val="Microsoft Sans Serif"/>
      <family val="2"/>
    </font>
    <font>
      <i/>
      <sz val="11"/>
      <color indexed="8"/>
      <name val="MS Reference Sans Serif"/>
      <family val="2"/>
    </font>
    <font>
      <b/>
      <i/>
      <sz val="11"/>
      <color indexed="8"/>
      <name val="MS Reference Sans Serif"/>
      <family val="2"/>
    </font>
    <font>
      <b/>
      <i/>
      <u/>
      <sz val="11"/>
      <color indexed="12"/>
      <name val="MS Reference Sans Serif"/>
      <family val="2"/>
    </font>
    <font>
      <i/>
      <u/>
      <sz val="11"/>
      <color indexed="12"/>
      <name val="MS Reference Sans Serif"/>
      <family val="2"/>
    </font>
    <font>
      <u/>
      <sz val="11"/>
      <color indexed="12"/>
      <name val="MS Reference Sans Serif"/>
      <family val="2"/>
    </font>
    <font>
      <sz val="11"/>
      <color theme="1"/>
      <name val="MS Reference Sans Serif"/>
      <family val="2"/>
    </font>
    <font>
      <b/>
      <sz val="11"/>
      <color rgb="FF0000FF"/>
      <name val="MS Reference Sans Serif"/>
      <family val="2"/>
    </font>
    <font>
      <b/>
      <u/>
      <sz val="11"/>
      <color rgb="FF0000FF"/>
      <name val="MS Reference Sans Serif"/>
      <family val="2"/>
    </font>
    <font>
      <sz val="11"/>
      <color rgb="FFFF0000"/>
      <name val="MS Reference Sans Serif"/>
      <family val="2"/>
    </font>
    <font>
      <sz val="11"/>
      <color rgb="FF000000"/>
      <name val="MS Reference Sans Serif"/>
      <family val="2"/>
    </font>
    <font>
      <sz val="11"/>
      <color rgb="FF0000FF"/>
      <name val="MS Reference Sans Serif"/>
      <family val="2"/>
    </font>
    <font>
      <i/>
      <sz val="11"/>
      <color rgb="FF000000"/>
      <name val="MS Reference Sans Serif"/>
      <family val="2"/>
    </font>
    <font>
      <b/>
      <u/>
      <sz val="11"/>
      <color rgb="FF000000"/>
      <name val="MS Reference Sans Serif"/>
      <family val="2"/>
    </font>
    <font>
      <sz val="11"/>
      <color rgb="FF008000"/>
      <name val="MS Reference Sans Serif"/>
      <family val="2"/>
    </font>
    <font>
      <i/>
      <u/>
      <sz val="11"/>
      <color rgb="FF0000FF"/>
      <name val="MS Reference Sans Serif"/>
      <family val="2"/>
    </font>
    <font>
      <sz val="11"/>
      <color indexed="8"/>
      <name val="MS Reference Sans Serif"/>
      <family val="2"/>
    </font>
    <font>
      <b/>
      <sz val="10"/>
      <name val="Calibri"/>
      <family val="2"/>
      <scheme val="minor"/>
    </font>
    <font>
      <b/>
      <u/>
      <sz val="10"/>
      <name val="Calibri"/>
      <family val="2"/>
      <scheme val="minor"/>
    </font>
    <font>
      <sz val="10"/>
      <name val="Calibri"/>
      <family val="2"/>
      <scheme val="minor"/>
    </font>
    <font>
      <u/>
      <sz val="10"/>
      <name val="Calibri"/>
      <family val="2"/>
      <scheme val="minor"/>
    </font>
    <font>
      <i/>
      <sz val="10"/>
      <name val="Calibri"/>
      <family val="2"/>
      <scheme val="minor"/>
    </font>
    <font>
      <b/>
      <sz val="14"/>
      <name val="Times New Roman"/>
      <family val="1"/>
    </font>
    <font>
      <b/>
      <u val="singleAccounting"/>
      <sz val="10"/>
      <name val="Calibri"/>
      <family val="2"/>
      <scheme val="minor"/>
    </font>
    <font>
      <b/>
      <i/>
      <sz val="10"/>
      <name val="Calibri"/>
      <family val="2"/>
      <scheme val="minor"/>
    </font>
    <font>
      <sz val="10"/>
      <color rgb="FFFF0000"/>
      <name val="Calibri"/>
      <family val="2"/>
      <scheme val="minor"/>
    </font>
    <font>
      <i/>
      <u/>
      <sz val="10"/>
      <name val="Calibri"/>
      <family val="2"/>
      <scheme val="minor"/>
    </font>
    <font>
      <u/>
      <sz val="10"/>
      <color rgb="FFFF0000"/>
      <name val="Calibri"/>
      <family val="2"/>
      <scheme val="minor"/>
    </font>
    <font>
      <sz val="9"/>
      <name val="Arial"/>
      <family val="2"/>
    </font>
    <font>
      <vertAlign val="subscript"/>
      <sz val="11"/>
      <name val="MS Reference Sans Serif"/>
      <family val="2"/>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7"/>
        <bgColor indexed="64"/>
      </patternFill>
    </fill>
    <fill>
      <patternFill patternType="solid">
        <fgColor theme="9" tint="0.59999389629810485"/>
        <bgColor indexed="64"/>
      </patternFill>
    </fill>
    <fill>
      <patternFill patternType="solid">
        <fgColor theme="0"/>
        <bgColor indexed="64"/>
      </patternFill>
    </fill>
    <fill>
      <patternFill patternType="solid">
        <fgColor rgb="FFFFFFFF"/>
        <bgColor rgb="FF000000"/>
      </patternFill>
    </fill>
    <fill>
      <patternFill patternType="solid">
        <fgColor theme="0"/>
        <bgColor rgb="FF000000"/>
      </patternFill>
    </fill>
    <fill>
      <patternFill patternType="solid">
        <fgColor theme="8" tint="0.59996337778862885"/>
        <bgColor indexed="64"/>
      </patternFill>
    </fill>
    <fill>
      <patternFill patternType="solid">
        <fgColor rgb="FFFCD5B4"/>
        <bgColor rgb="FF000000"/>
      </patternFill>
    </fill>
    <fill>
      <patternFill patternType="solid">
        <fgColor theme="6" tint="0.39997558519241921"/>
        <bgColor indexed="64"/>
      </patternFill>
    </fill>
    <fill>
      <patternFill patternType="solid">
        <fgColor theme="8" tint="0.79998168889431442"/>
        <bgColor indexed="64"/>
      </patternFill>
    </fill>
    <fill>
      <patternFill patternType="solid">
        <fgColor rgb="FFC4D79B"/>
        <bgColor rgb="FF000000"/>
      </patternFill>
    </fill>
    <fill>
      <patternFill patternType="solid">
        <fgColor rgb="FFFFFF00"/>
        <bgColor indexed="64"/>
      </patternFill>
    </fill>
    <fill>
      <patternFill patternType="solid">
        <fgColor indexed="9"/>
        <bgColor indexed="64"/>
      </patternFill>
    </fill>
    <fill>
      <patternFill patternType="solid">
        <fgColor rgb="FF92D050"/>
        <bgColor indexed="64"/>
      </patternFill>
    </fill>
  </fills>
  <borders count="7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hair">
        <color indexed="64"/>
      </bottom>
      <diagonal/>
    </border>
    <border>
      <left/>
      <right/>
      <top style="hair">
        <color indexed="64"/>
      </top>
      <bottom style="hair">
        <color indexed="64"/>
      </bottom>
      <diagonal/>
    </border>
    <border>
      <left style="thin">
        <color indexed="64"/>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top style="hair">
        <color indexed="64"/>
      </top>
      <bottom/>
      <diagonal/>
    </border>
    <border>
      <left style="thin">
        <color indexed="64"/>
      </left>
      <right style="thin">
        <color indexed="64"/>
      </right>
      <top/>
      <bottom/>
      <diagonal/>
    </border>
    <border>
      <left/>
      <right style="thin">
        <color indexed="64"/>
      </right>
      <top style="hair">
        <color indexed="64"/>
      </top>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hair">
        <color indexed="64"/>
      </top>
      <bottom/>
      <diagonal/>
    </border>
    <border>
      <left style="medium">
        <color auto="1"/>
      </left>
      <right style="thin">
        <color auto="1"/>
      </right>
      <top style="hair">
        <color auto="1"/>
      </top>
      <bottom style="hair">
        <color auto="1"/>
      </bottom>
      <diagonal/>
    </border>
    <border>
      <left style="medium">
        <color auto="1"/>
      </left>
      <right style="thin">
        <color auto="1"/>
      </right>
      <top/>
      <bottom/>
      <diagonal/>
    </border>
    <border>
      <left style="medium">
        <color auto="1"/>
      </left>
      <right style="thin">
        <color auto="1"/>
      </right>
      <top/>
      <bottom style="hair">
        <color auto="1"/>
      </bottom>
      <diagonal/>
    </border>
    <border>
      <left style="thin">
        <color auto="1"/>
      </left>
      <right style="thin">
        <color auto="1"/>
      </right>
      <top style="thin">
        <color auto="1"/>
      </top>
      <bottom style="double">
        <color auto="1"/>
      </bottom>
      <diagonal/>
    </border>
    <border>
      <left/>
      <right style="thin">
        <color auto="1"/>
      </right>
      <top style="thin">
        <color auto="1"/>
      </top>
      <bottom style="double">
        <color auto="1"/>
      </bottom>
      <diagonal/>
    </border>
    <border>
      <left/>
      <right/>
      <top style="thin">
        <color auto="1"/>
      </top>
      <bottom style="double">
        <color auto="1"/>
      </bottom>
      <diagonal/>
    </border>
    <border>
      <left style="thin">
        <color auto="1"/>
      </left>
      <right/>
      <top/>
      <bottom style="hair">
        <color auto="1"/>
      </bottom>
      <diagonal/>
    </border>
    <border>
      <left style="medium">
        <color auto="1"/>
      </left>
      <right/>
      <top style="hair">
        <color auto="1"/>
      </top>
      <bottom style="hair">
        <color auto="1"/>
      </bottom>
      <diagonal/>
    </border>
    <border>
      <left style="medium">
        <color auto="1"/>
      </left>
      <right/>
      <top/>
      <bottom style="hair">
        <color auto="1"/>
      </bottom>
      <diagonal/>
    </border>
    <border>
      <left style="thin">
        <color indexed="64"/>
      </left>
      <right/>
      <top style="thin">
        <color indexed="64"/>
      </top>
      <bottom style="hair">
        <color indexed="64"/>
      </bottom>
      <diagonal/>
    </border>
    <border>
      <left style="thin">
        <color indexed="64"/>
      </left>
      <right/>
      <top style="thin">
        <color indexed="64"/>
      </top>
      <bottom style="double">
        <color indexed="64"/>
      </bottom>
      <diagonal/>
    </border>
    <border>
      <left style="medium">
        <color auto="1"/>
      </left>
      <right style="thin">
        <color indexed="64"/>
      </right>
      <top style="thin">
        <color indexed="64"/>
      </top>
      <bottom style="hair">
        <color indexed="64"/>
      </bottom>
      <diagonal/>
    </border>
    <border>
      <left style="medium">
        <color auto="1"/>
      </left>
      <right/>
      <top style="hair">
        <color auto="1"/>
      </top>
      <bottom/>
      <diagonal/>
    </border>
    <border>
      <left/>
      <right/>
      <top style="hair">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double">
        <color indexed="64"/>
      </bottom>
      <diagonal/>
    </border>
    <border>
      <left/>
      <right style="medium">
        <color indexed="64"/>
      </right>
      <top style="hair">
        <color indexed="64"/>
      </top>
      <bottom/>
      <diagonal/>
    </border>
    <border>
      <left/>
      <right style="medium">
        <color indexed="64"/>
      </right>
      <top style="hair">
        <color indexed="64"/>
      </top>
      <bottom style="hair">
        <color indexed="64"/>
      </bottom>
      <diagonal/>
    </border>
    <border>
      <left/>
      <right style="medium">
        <color indexed="64"/>
      </right>
      <top/>
      <bottom/>
      <diagonal/>
    </border>
    <border>
      <left/>
      <right style="medium">
        <color indexed="64"/>
      </right>
      <top style="thin">
        <color auto="1"/>
      </top>
      <bottom style="double">
        <color auto="1"/>
      </bottom>
      <diagonal/>
    </border>
    <border>
      <left style="medium">
        <color auto="1"/>
      </left>
      <right style="thin">
        <color indexed="64"/>
      </right>
      <top/>
      <bottom style="thin">
        <color indexed="64"/>
      </bottom>
      <diagonal/>
    </border>
    <border>
      <left style="thin">
        <color auto="1"/>
      </left>
      <right style="double">
        <color auto="1"/>
      </right>
      <top/>
      <bottom/>
      <diagonal/>
    </border>
  </borders>
  <cellStyleXfs count="7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3" borderId="0" applyNumberFormat="0" applyBorder="0" applyAlignment="0" applyProtection="0"/>
    <xf numFmtId="0" fontId="5" fillId="20" borderId="1" applyNumberFormat="0" applyAlignment="0" applyProtection="0"/>
    <xf numFmtId="0" fontId="6" fillId="21" borderId="2" applyNumberFormat="0" applyAlignment="0" applyProtection="0"/>
    <xf numFmtId="43" fontId="1"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8" fontId="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7" fillId="0" borderId="0" applyFont="0" applyFill="0" applyBorder="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 fillId="0" borderId="0"/>
    <xf numFmtId="0" fontId="7" fillId="0" borderId="0"/>
    <xf numFmtId="0" fontId="1" fillId="0" borderId="0"/>
    <xf numFmtId="0" fontId="1" fillId="0" borderId="0"/>
    <xf numFmtId="0" fontId="7" fillId="0" borderId="0"/>
    <xf numFmtId="0" fontId="7" fillId="0" borderId="0"/>
    <xf numFmtId="0" fontId="1" fillId="0" borderId="0"/>
    <xf numFmtId="0" fontId="7" fillId="0" borderId="0"/>
    <xf numFmtId="0" fontId="14" fillId="0" borderId="6" applyNumberFormat="0" applyFill="0" applyAlignment="0" applyProtection="0"/>
    <xf numFmtId="0" fontId="15" fillId="22" borderId="0" applyNumberFormat="0" applyBorder="0" applyAlignment="0" applyProtection="0"/>
    <xf numFmtId="0" fontId="7" fillId="0" borderId="0"/>
    <xf numFmtId="0" fontId="1" fillId="0" borderId="0"/>
    <xf numFmtId="0" fontId="7" fillId="0" borderId="0"/>
    <xf numFmtId="0" fontId="7" fillId="0" borderId="0"/>
    <xf numFmtId="0" fontId="7" fillId="0" borderId="0"/>
    <xf numFmtId="0" fontId="1" fillId="0" borderId="0"/>
    <xf numFmtId="0" fontId="1" fillId="0" borderId="0"/>
    <xf numFmtId="0" fontId="7" fillId="0" borderId="0"/>
    <xf numFmtId="0" fontId="31" fillId="0" borderId="0"/>
    <xf numFmtId="0" fontId="50" fillId="0" borderId="0"/>
    <xf numFmtId="0" fontId="7" fillId="23" borderId="7" applyNumberFormat="0" applyFont="0" applyAlignment="0" applyProtection="0"/>
    <xf numFmtId="0" fontId="16" fillId="20" borderId="8" applyNumberFormat="0" applyAlignment="0" applyProtection="0"/>
    <xf numFmtId="9" fontId="1"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866">
    <xf numFmtId="0" fontId="0" fillId="0" borderId="0" xfId="0"/>
    <xf numFmtId="0" fontId="24" fillId="0" borderId="0" xfId="50" applyFont="1" applyBorder="1" applyAlignment="1"/>
    <xf numFmtId="0" fontId="0" fillId="0" borderId="10" xfId="0" applyBorder="1"/>
    <xf numFmtId="0" fontId="0" fillId="0" borderId="11" xfId="0" applyBorder="1"/>
    <xf numFmtId="0" fontId="0" fillId="0" borderId="12" xfId="0" applyBorder="1"/>
    <xf numFmtId="0" fontId="0" fillId="0" borderId="0" xfId="0" applyBorder="1"/>
    <xf numFmtId="0" fontId="0" fillId="0" borderId="13" xfId="0" applyBorder="1"/>
    <xf numFmtId="0" fontId="24" fillId="0" borderId="14" xfId="50" applyFont="1" applyBorder="1" applyAlignment="1"/>
    <xf numFmtId="0" fontId="0" fillId="0" borderId="14" xfId="0" applyBorder="1"/>
    <xf numFmtId="0" fontId="24" fillId="0" borderId="0" xfId="0" applyFont="1" applyBorder="1" applyAlignment="1">
      <alignment horizontal="center"/>
    </xf>
    <xf numFmtId="0" fontId="24" fillId="0" borderId="14" xfId="0" applyFont="1" applyBorder="1" applyAlignment="1">
      <alignment horizontal="center"/>
    </xf>
    <xf numFmtId="0" fontId="22" fillId="0" borderId="0" xfId="0" applyFont="1" applyBorder="1"/>
    <xf numFmtId="0" fontId="1" fillId="0" borderId="0" xfId="0" applyFont="1" applyBorder="1"/>
    <xf numFmtId="0" fontId="7" fillId="0" borderId="0" xfId="0" applyFont="1" applyBorder="1"/>
    <xf numFmtId="0" fontId="0" fillId="0" borderId="0" xfId="0" applyBorder="1" applyAlignment="1"/>
    <xf numFmtId="0" fontId="0" fillId="0" borderId="14" xfId="0" applyBorder="1" applyAlignment="1"/>
    <xf numFmtId="0" fontId="0" fillId="0" borderId="0" xfId="0" applyBorder="1" applyAlignment="1">
      <alignment horizontal="center"/>
    </xf>
    <xf numFmtId="0" fontId="7" fillId="0" borderId="13" xfId="0" applyFont="1" applyBorder="1"/>
    <xf numFmtId="0" fontId="7" fillId="0" borderId="14" xfId="0" applyFont="1" applyBorder="1"/>
    <xf numFmtId="0" fontId="27" fillId="0" borderId="13" xfId="49" applyFont="1" applyBorder="1" applyAlignment="1">
      <alignment horizontal="center" vertical="center" wrapText="1"/>
    </xf>
    <xf numFmtId="0" fontId="27" fillId="0" borderId="0" xfId="49" applyFont="1" applyBorder="1" applyAlignment="1">
      <alignment horizontal="center" vertical="center" wrapText="1"/>
    </xf>
    <xf numFmtId="0" fontId="27" fillId="0" borderId="14" xfId="49" applyFont="1" applyBorder="1" applyAlignment="1">
      <alignment horizontal="center" vertical="center" wrapText="1"/>
    </xf>
    <xf numFmtId="0" fontId="27" fillId="0" borderId="13" xfId="49" applyFont="1" applyBorder="1" applyAlignment="1">
      <alignment horizontal="center"/>
    </xf>
    <xf numFmtId="0" fontId="28" fillId="0" borderId="0" xfId="59" applyFont="1" applyBorder="1"/>
    <xf numFmtId="0" fontId="28" fillId="0" borderId="14" xfId="59" applyFont="1" applyBorder="1"/>
    <xf numFmtId="0" fontId="22" fillId="0" borderId="13" xfId="49" quotePrefix="1" applyFont="1" applyBorder="1" applyAlignment="1"/>
    <xf numFmtId="0" fontId="22" fillId="0" borderId="0" xfId="49" quotePrefix="1" applyFont="1" applyBorder="1" applyAlignment="1"/>
    <xf numFmtId="0" fontId="22" fillId="0" borderId="14" xfId="49" quotePrefix="1" applyFont="1" applyBorder="1" applyAlignment="1"/>
    <xf numFmtId="0" fontId="26" fillId="0" borderId="13" xfId="51" applyFont="1" applyBorder="1" applyAlignment="1"/>
    <xf numFmtId="0" fontId="1" fillId="0" borderId="0" xfId="51" applyFont="1" applyBorder="1" applyAlignment="1"/>
    <xf numFmtId="0" fontId="1" fillId="0" borderId="14" xfId="51" applyFont="1" applyBorder="1" applyAlignment="1"/>
    <xf numFmtId="0" fontId="0" fillId="0" borderId="15" xfId="0" applyBorder="1"/>
    <xf numFmtId="0" fontId="0" fillId="0" borderId="16" xfId="0" applyBorder="1"/>
    <xf numFmtId="0" fontId="0" fillId="0" borderId="17" xfId="0" applyBorder="1"/>
    <xf numFmtId="0" fontId="7" fillId="0" borderId="0" xfId="60" applyFont="1"/>
    <xf numFmtId="0" fontId="7" fillId="0" borderId="18" xfId="0" applyFont="1" applyBorder="1"/>
    <xf numFmtId="0" fontId="32" fillId="0" borderId="0" xfId="0" quotePrefix="1" applyFont="1" applyBorder="1" applyAlignment="1"/>
    <xf numFmtId="0" fontId="32" fillId="0" borderId="19" xfId="0" quotePrefix="1" applyFont="1" applyBorder="1" applyAlignment="1"/>
    <xf numFmtId="0" fontId="7" fillId="0" borderId="20" xfId="60" applyFont="1" applyBorder="1"/>
    <xf numFmtId="0" fontId="25" fillId="0" borderId="21" xfId="0" quotePrefix="1" applyFont="1" applyBorder="1" applyAlignment="1"/>
    <xf numFmtId="0" fontId="25" fillId="0" borderId="22" xfId="0" quotePrefix="1" applyFont="1" applyBorder="1" applyAlignment="1"/>
    <xf numFmtId="0" fontId="7" fillId="0" borderId="23" xfId="60" applyFont="1" applyBorder="1"/>
    <xf numFmtId="0" fontId="26" fillId="0" borderId="24" xfId="0" applyFont="1" applyBorder="1" applyAlignment="1">
      <alignment horizontal="center"/>
    </xf>
    <xf numFmtId="0" fontId="26" fillId="0" borderId="25" xfId="0" applyFont="1" applyBorder="1" applyAlignment="1">
      <alignment horizontal="center"/>
    </xf>
    <xf numFmtId="0" fontId="27" fillId="0" borderId="18" xfId="0" applyFont="1" applyBorder="1" applyAlignment="1"/>
    <xf numFmtId="0" fontId="27" fillId="0" borderId="0" xfId="0" applyFont="1" applyBorder="1" applyAlignment="1"/>
    <xf numFmtId="0" fontId="27" fillId="0" borderId="19" xfId="0" applyFont="1" applyBorder="1" applyAlignment="1"/>
    <xf numFmtId="0" fontId="26" fillId="0" borderId="18" xfId="62" applyFont="1" applyFill="1" applyBorder="1" applyAlignment="1">
      <alignment horizontal="center" vertical="top" wrapText="1"/>
    </xf>
    <xf numFmtId="0" fontId="26" fillId="0" borderId="0" xfId="62" applyFont="1" applyFill="1" applyBorder="1" applyAlignment="1">
      <alignment horizontal="center" vertical="top" wrapText="1"/>
    </xf>
    <xf numFmtId="0" fontId="26" fillId="0" borderId="19" xfId="62" applyFont="1" applyFill="1" applyBorder="1" applyAlignment="1">
      <alignment horizontal="center" vertical="top" wrapText="1"/>
    </xf>
    <xf numFmtId="0" fontId="7" fillId="0" borderId="18" xfId="0" applyFont="1" applyFill="1" applyBorder="1" applyAlignment="1">
      <alignment horizontal="left" vertical="center" wrapText="1" indent="2"/>
    </xf>
    <xf numFmtId="0" fontId="7" fillId="0" borderId="0" xfId="0" applyFont="1" applyFill="1" applyBorder="1" applyAlignment="1">
      <alignment horizontal="left" vertical="center" wrapText="1"/>
    </xf>
    <xf numFmtId="165" fontId="7" fillId="0" borderId="0" xfId="60" applyNumberFormat="1" applyFont="1" applyFill="1" applyBorder="1" applyAlignment="1">
      <alignment horizontal="center"/>
    </xf>
    <xf numFmtId="0" fontId="7" fillId="0" borderId="0" xfId="62" applyFont="1" applyFill="1" applyBorder="1" applyAlignment="1">
      <alignment horizontal="left" vertical="top" wrapText="1"/>
    </xf>
    <xf numFmtId="164" fontId="7" fillId="0" borderId="0" xfId="62" applyNumberFormat="1" applyFont="1" applyFill="1" applyBorder="1" applyAlignment="1">
      <alignment horizontal="left" vertical="top" wrapText="1"/>
    </xf>
    <xf numFmtId="164" fontId="7" fillId="0" borderId="19" xfId="35" applyFont="1" applyFill="1" applyBorder="1" applyAlignment="1">
      <alignment horizontal="left" vertical="top"/>
    </xf>
    <xf numFmtId="164" fontId="7" fillId="0" borderId="0" xfId="35" applyFont="1"/>
    <xf numFmtId="164" fontId="26" fillId="0" borderId="19" xfId="35" applyFont="1" applyFill="1" applyBorder="1" applyAlignment="1">
      <alignment horizontal="center" vertical="top" wrapText="1"/>
    </xf>
    <xf numFmtId="164" fontId="7" fillId="0" borderId="0" xfId="62" applyNumberFormat="1" applyFont="1" applyFill="1" applyBorder="1" applyAlignment="1">
      <alignment horizontal="center" vertical="top" wrapText="1"/>
    </xf>
    <xf numFmtId="0" fontId="7" fillId="0" borderId="0" xfId="62" applyFont="1" applyFill="1" applyBorder="1" applyAlignment="1">
      <alignment horizontal="center" vertical="top" wrapText="1"/>
    </xf>
    <xf numFmtId="164" fontId="7" fillId="0" borderId="19" xfId="35" applyFont="1" applyFill="1" applyBorder="1" applyAlignment="1">
      <alignment horizontal="center" vertical="top" wrapText="1"/>
    </xf>
    <xf numFmtId="164" fontId="7" fillId="0" borderId="0" xfId="35" applyFont="1" applyFill="1" applyBorder="1" applyAlignment="1">
      <alignment horizontal="center" vertical="top" wrapText="1"/>
    </xf>
    <xf numFmtId="0" fontId="7" fillId="0" borderId="18" xfId="62" applyFont="1" applyFill="1" applyBorder="1" applyAlignment="1">
      <alignment horizontal="left" vertical="top" wrapText="1" indent="2"/>
    </xf>
    <xf numFmtId="0" fontId="22" fillId="0" borderId="0" xfId="62" applyFont="1" applyFill="1" applyBorder="1" applyAlignment="1">
      <alignment horizontal="center" vertical="top" wrapText="1"/>
    </xf>
    <xf numFmtId="0" fontId="26" fillId="0" borderId="21" xfId="62" applyFont="1" applyFill="1" applyBorder="1" applyAlignment="1">
      <alignment horizontal="center" vertical="top" wrapText="1"/>
    </xf>
    <xf numFmtId="164" fontId="7" fillId="0" borderId="22" xfId="35" applyFont="1" applyFill="1" applyBorder="1"/>
    <xf numFmtId="0" fontId="7" fillId="0" borderId="21" xfId="60" applyFont="1" applyBorder="1"/>
    <xf numFmtId="0" fontId="22" fillId="0" borderId="0" xfId="62" applyFont="1" applyFill="1" applyBorder="1" applyAlignment="1">
      <alignment horizontal="left" vertical="top" wrapText="1"/>
    </xf>
    <xf numFmtId="0" fontId="22" fillId="0" borderId="0" xfId="62" applyFont="1" applyFill="1" applyBorder="1" applyAlignment="1">
      <alignment horizontal="center"/>
    </xf>
    <xf numFmtId="165" fontId="22" fillId="0" borderId="0" xfId="60" applyNumberFormat="1" applyFont="1" applyFill="1" applyBorder="1" applyAlignment="1">
      <alignment horizontal="center"/>
    </xf>
    <xf numFmtId="164" fontId="22" fillId="0" borderId="19" xfId="35" applyFont="1" applyBorder="1"/>
    <xf numFmtId="0" fontId="22" fillId="0" borderId="18" xfId="62" applyFont="1" applyFill="1" applyBorder="1" applyAlignment="1">
      <alignment horizontal="left" vertical="top" wrapText="1" indent="2"/>
    </xf>
    <xf numFmtId="0" fontId="7" fillId="0" borderId="0" xfId="62" applyFont="1" applyFill="1" applyBorder="1" applyAlignment="1">
      <alignment horizontal="center"/>
    </xf>
    <xf numFmtId="164" fontId="7" fillId="0" borderId="19" xfId="35" applyFont="1" applyFill="1" applyBorder="1"/>
    <xf numFmtId="0" fontId="23" fillId="0" borderId="18" xfId="62" applyFont="1" applyFill="1" applyBorder="1" applyAlignment="1">
      <alignment horizontal="left" vertical="top" indent="2"/>
    </xf>
    <xf numFmtId="0" fontId="7" fillId="0" borderId="0" xfId="62" applyFont="1" applyFill="1" applyBorder="1" applyAlignment="1">
      <alignment horizontal="left" vertical="top"/>
    </xf>
    <xf numFmtId="0" fontId="22" fillId="24" borderId="18" xfId="62" applyFont="1" applyFill="1" applyBorder="1" applyAlignment="1">
      <alignment horizontal="left" vertical="center" indent="2"/>
    </xf>
    <xf numFmtId="0" fontId="22" fillId="24" borderId="0" xfId="62" applyFont="1" applyFill="1" applyBorder="1" applyAlignment="1">
      <alignment horizontal="left" vertical="top" wrapText="1"/>
    </xf>
    <xf numFmtId="0" fontId="7" fillId="24" borderId="0" xfId="62" applyFont="1" applyFill="1" applyBorder="1" applyAlignment="1">
      <alignment horizontal="center"/>
    </xf>
    <xf numFmtId="165" fontId="7" fillId="24" borderId="0" xfId="60" applyNumberFormat="1" applyFont="1" applyFill="1" applyBorder="1" applyAlignment="1">
      <alignment horizontal="center"/>
    </xf>
    <xf numFmtId="4" fontId="22" fillId="24" borderId="0" xfId="60" applyNumberFormat="1" applyFont="1" applyFill="1" applyBorder="1" applyAlignment="1">
      <alignment horizontal="left"/>
    </xf>
    <xf numFmtId="164" fontId="22" fillId="24" borderId="26" xfId="35" applyFont="1" applyFill="1" applyBorder="1"/>
    <xf numFmtId="0" fontId="7" fillId="0" borderId="18" xfId="60" applyFont="1" applyBorder="1"/>
    <xf numFmtId="0" fontId="7" fillId="0" borderId="0" xfId="60" applyFont="1" applyBorder="1"/>
    <xf numFmtId="0" fontId="20" fillId="0" borderId="19" xfId="60" applyFont="1" applyBorder="1"/>
    <xf numFmtId="0" fontId="7" fillId="0" borderId="18" xfId="62" applyFont="1" applyFill="1" applyBorder="1" applyAlignment="1">
      <alignment horizontal="right" vertical="top"/>
    </xf>
    <xf numFmtId="0" fontId="7" fillId="0" borderId="0" xfId="60" applyFont="1" applyBorder="1" applyAlignment="1"/>
    <xf numFmtId="0" fontId="7" fillId="0" borderId="19" xfId="60" applyFont="1" applyBorder="1"/>
    <xf numFmtId="0" fontId="7" fillId="0" borderId="20" xfId="62" applyFont="1" applyFill="1" applyBorder="1" applyAlignment="1">
      <alignment horizontal="right" vertical="top"/>
    </xf>
    <xf numFmtId="0" fontId="7" fillId="0" borderId="21" xfId="60" applyFont="1" applyBorder="1" applyAlignment="1"/>
    <xf numFmtId="0" fontId="7" fillId="0" borderId="22" xfId="60" applyFont="1" applyBorder="1"/>
    <xf numFmtId="0" fontId="7" fillId="0" borderId="23" xfId="62" applyFont="1" applyFill="1" applyBorder="1" applyAlignment="1">
      <alignment horizontal="right" vertical="top"/>
    </xf>
    <xf numFmtId="0" fontId="7" fillId="0" borderId="24" xfId="60" applyFont="1" applyBorder="1" applyAlignment="1"/>
    <xf numFmtId="0" fontId="7" fillId="0" borderId="24" xfId="60" applyFont="1" applyBorder="1"/>
    <xf numFmtId="0" fontId="7" fillId="0" borderId="25" xfId="60" applyFont="1" applyBorder="1"/>
    <xf numFmtId="0" fontId="7" fillId="0" borderId="20" xfId="60" applyFont="1" applyBorder="1" applyAlignment="1">
      <alignment horizontal="right"/>
    </xf>
    <xf numFmtId="0" fontId="7" fillId="0" borderId="21" xfId="60" applyFont="1" applyBorder="1" applyAlignment="1">
      <alignment horizontal="right"/>
    </xf>
    <xf numFmtId="0" fontId="7" fillId="0" borderId="23" xfId="60" applyFont="1" applyBorder="1" applyAlignment="1">
      <alignment horizontal="right"/>
    </xf>
    <xf numFmtId="0" fontId="7" fillId="0" borderId="24" xfId="60" applyFont="1" applyBorder="1" applyAlignment="1">
      <alignment horizontal="right"/>
    </xf>
    <xf numFmtId="0" fontId="7" fillId="0" borderId="18" xfId="60" applyFont="1" applyBorder="1" applyAlignment="1">
      <alignment horizontal="left" indent="3"/>
    </xf>
    <xf numFmtId="0" fontId="22" fillId="0" borderId="0" xfId="60" applyFont="1" applyBorder="1"/>
    <xf numFmtId="164" fontId="7" fillId="0" borderId="0" xfId="34" applyFont="1" applyBorder="1"/>
    <xf numFmtId="0" fontId="22" fillId="0" borderId="18" xfId="60" applyFont="1" applyBorder="1"/>
    <xf numFmtId="0" fontId="22" fillId="0" borderId="0" xfId="60" applyFont="1" applyBorder="1" applyAlignment="1">
      <alignment horizontal="left"/>
    </xf>
    <xf numFmtId="0" fontId="7" fillId="0" borderId="0" xfId="60" applyFont="1" applyBorder="1" applyAlignment="1">
      <alignment horizontal="left" indent="3"/>
    </xf>
    <xf numFmtId="0" fontId="22" fillId="0" borderId="18" xfId="60" applyFont="1" applyBorder="1" applyAlignment="1">
      <alignment horizontal="left" indent="3"/>
    </xf>
    <xf numFmtId="165" fontId="7" fillId="0" borderId="21" xfId="60" applyNumberFormat="1" applyFont="1" applyFill="1" applyBorder="1" applyAlignment="1">
      <alignment horizontal="center"/>
    </xf>
    <xf numFmtId="0" fontId="22" fillId="0" borderId="18" xfId="62" applyFont="1" applyFill="1" applyBorder="1" applyAlignment="1">
      <alignment horizontal="right" vertical="top" indent="2"/>
    </xf>
    <xf numFmtId="0" fontId="7" fillId="0" borderId="21" xfId="62" applyFont="1" applyFill="1" applyBorder="1" applyAlignment="1">
      <alignment horizontal="left" vertical="top" wrapText="1"/>
    </xf>
    <xf numFmtId="0" fontId="22" fillId="24" borderId="0" xfId="62" applyFont="1" applyFill="1" applyBorder="1" applyAlignment="1">
      <alignment horizontal="left" vertical="center" wrapText="1"/>
    </xf>
    <xf numFmtId="0" fontId="30" fillId="0" borderId="13" xfId="51" applyFont="1" applyBorder="1" applyAlignment="1">
      <alignment horizontal="center" vertical="center" wrapText="1"/>
    </xf>
    <xf numFmtId="0" fontId="30" fillId="0" borderId="0" xfId="51" applyFont="1" applyBorder="1" applyAlignment="1">
      <alignment horizontal="center" vertical="center" wrapText="1"/>
    </xf>
    <xf numFmtId="0" fontId="30" fillId="0" borderId="14" xfId="51" applyFont="1" applyBorder="1" applyAlignment="1">
      <alignment horizontal="center" vertical="center" wrapText="1"/>
    </xf>
    <xf numFmtId="0" fontId="21" fillId="0" borderId="13" xfId="51" applyFont="1" applyBorder="1" applyAlignment="1">
      <alignment horizontal="center" vertical="center" wrapText="1"/>
    </xf>
    <xf numFmtId="0" fontId="21" fillId="0" borderId="0" xfId="51" applyFont="1" applyBorder="1" applyAlignment="1">
      <alignment horizontal="center" vertical="center" wrapText="1"/>
    </xf>
    <xf numFmtId="0" fontId="21" fillId="0" borderId="14" xfId="51" applyFont="1" applyBorder="1" applyAlignment="1">
      <alignment horizontal="center" vertical="center" wrapText="1"/>
    </xf>
    <xf numFmtId="0" fontId="1" fillId="0" borderId="13" xfId="59" applyBorder="1"/>
    <xf numFmtId="0" fontId="1" fillId="0" borderId="14" xfId="59" applyBorder="1"/>
    <xf numFmtId="0" fontId="23" fillId="0" borderId="0" xfId="60" applyFont="1" applyAlignment="1">
      <alignment horizontal="center" vertical="center"/>
    </xf>
    <xf numFmtId="0" fontId="22" fillId="24" borderId="27" xfId="62" applyFont="1" applyFill="1" applyBorder="1" applyAlignment="1">
      <alignment horizontal="left" vertical="center" indent="2"/>
    </xf>
    <xf numFmtId="0" fontId="22" fillId="24" borderId="28" xfId="62" applyFont="1" applyFill="1" applyBorder="1" applyAlignment="1">
      <alignment horizontal="left" vertical="top" wrapText="1"/>
    </xf>
    <xf numFmtId="0" fontId="1" fillId="0" borderId="18" xfId="60" applyFont="1" applyBorder="1" applyAlignment="1">
      <alignment horizontal="left" indent="3"/>
    </xf>
    <xf numFmtId="43" fontId="0" fillId="0" borderId="0" xfId="28" applyFont="1" applyBorder="1"/>
    <xf numFmtId="0" fontId="0" fillId="0" borderId="0" xfId="0" applyBorder="1" applyAlignment="1">
      <alignment wrapText="1"/>
    </xf>
    <xf numFmtId="43" fontId="0" fillId="0" borderId="0" xfId="28" applyFont="1" applyBorder="1" applyAlignment="1"/>
    <xf numFmtId="0" fontId="0" fillId="0" borderId="0" xfId="0" applyAlignment="1"/>
    <xf numFmtId="0" fontId="0" fillId="0" borderId="0" xfId="0" applyAlignment="1">
      <alignment horizontal="center"/>
    </xf>
    <xf numFmtId="0" fontId="0" fillId="0" borderId="18" xfId="0" applyBorder="1" applyAlignment="1">
      <alignment horizontal="center"/>
    </xf>
    <xf numFmtId="0" fontId="22" fillId="0" borderId="18" xfId="0" applyFont="1" applyBorder="1" applyAlignment="1">
      <alignment horizontal="left" indent="1"/>
    </xf>
    <xf numFmtId="0" fontId="0" fillId="0" borderId="18" xfId="0" applyBorder="1" applyAlignment="1">
      <alignment horizontal="left" indent="1"/>
    </xf>
    <xf numFmtId="0" fontId="0" fillId="0" borderId="18" xfId="0" applyBorder="1" applyAlignment="1">
      <alignment horizontal="left" vertical="top" indent="1"/>
    </xf>
    <xf numFmtId="0" fontId="26" fillId="0" borderId="30" xfId="62" applyFont="1" applyFill="1" applyBorder="1" applyAlignment="1">
      <alignment horizontal="center" vertical="center" wrapText="1"/>
    </xf>
    <xf numFmtId="0" fontId="22" fillId="0" borderId="30" xfId="62" applyFont="1" applyFill="1" applyBorder="1" applyAlignment="1">
      <alignment horizontal="center" vertical="center" wrapText="1"/>
    </xf>
    <xf numFmtId="0" fontId="1" fillId="0" borderId="0" xfId="59" applyBorder="1"/>
    <xf numFmtId="0" fontId="24" fillId="0" borderId="13" xfId="47" quotePrefix="1" applyFont="1" applyBorder="1" applyAlignment="1">
      <alignment horizontal="center" vertical="center" wrapText="1"/>
    </xf>
    <xf numFmtId="0" fontId="24" fillId="0" borderId="0" xfId="47" applyFont="1" applyBorder="1" applyAlignment="1">
      <alignment horizontal="center" vertical="center" wrapText="1"/>
    </xf>
    <xf numFmtId="0" fontId="24" fillId="0" borderId="14" xfId="47" applyFont="1" applyBorder="1" applyAlignment="1">
      <alignment horizontal="center" vertical="center" wrapText="1"/>
    </xf>
    <xf numFmtId="0" fontId="34" fillId="0" borderId="13" xfId="47" quotePrefix="1" applyFont="1" applyBorder="1" applyAlignment="1">
      <alignment horizontal="center" vertical="center" wrapText="1"/>
    </xf>
    <xf numFmtId="0" fontId="34" fillId="0" borderId="0" xfId="47" applyFont="1" applyBorder="1" applyAlignment="1">
      <alignment horizontal="center" vertical="center" wrapText="1"/>
    </xf>
    <xf numFmtId="0" fontId="34" fillId="0" borderId="14" xfId="47" applyFont="1" applyBorder="1" applyAlignment="1">
      <alignment horizontal="center" vertical="center" wrapText="1"/>
    </xf>
    <xf numFmtId="0" fontId="24" fillId="0" borderId="13" xfId="47" applyFont="1" applyBorder="1" applyAlignment="1">
      <alignment horizontal="center" vertical="center" wrapText="1"/>
    </xf>
    <xf numFmtId="0" fontId="24" fillId="0" borderId="0" xfId="47" quotePrefix="1" applyFont="1" applyBorder="1" applyAlignment="1">
      <alignment horizontal="center" vertical="center" wrapText="1"/>
    </xf>
    <xf numFmtId="0" fontId="24" fillId="0" borderId="14" xfId="47" quotePrefix="1" applyFont="1" applyBorder="1" applyAlignment="1">
      <alignment horizontal="center" vertical="center" wrapText="1"/>
    </xf>
    <xf numFmtId="0" fontId="1" fillId="0" borderId="0" xfId="60" applyFont="1"/>
    <xf numFmtId="0" fontId="1" fillId="0" borderId="23" xfId="60" applyFont="1" applyBorder="1"/>
    <xf numFmtId="0" fontId="1" fillId="0" borderId="0" xfId="60" applyFont="1" applyAlignment="1">
      <alignment vertical="center"/>
    </xf>
    <xf numFmtId="43" fontId="22" fillId="24" borderId="29" xfId="28" applyFont="1" applyFill="1" applyBorder="1" applyAlignment="1">
      <alignment horizontal="left" vertical="center"/>
    </xf>
    <xf numFmtId="0" fontId="1" fillId="0" borderId="23" xfId="62" applyFont="1" applyFill="1" applyBorder="1" applyAlignment="1">
      <alignment horizontal="right" vertical="top"/>
    </xf>
    <xf numFmtId="0" fontId="1" fillId="0" borderId="24" xfId="60" applyFont="1" applyBorder="1" applyAlignment="1"/>
    <xf numFmtId="0" fontId="1" fillId="0" borderId="20" xfId="60" applyFont="1" applyBorder="1" applyAlignment="1">
      <alignment horizontal="right"/>
    </xf>
    <xf numFmtId="0" fontId="1" fillId="0" borderId="21" xfId="60" applyFont="1" applyBorder="1" applyAlignment="1">
      <alignment horizontal="right"/>
    </xf>
    <xf numFmtId="0" fontId="1" fillId="0" borderId="18" xfId="60" applyFont="1" applyBorder="1" applyAlignment="1">
      <alignment horizontal="right"/>
    </xf>
    <xf numFmtId="0" fontId="1" fillId="0" borderId="0" xfId="60" applyFont="1" applyBorder="1" applyAlignment="1">
      <alignment horizontal="right"/>
    </xf>
    <xf numFmtId="0" fontId="1" fillId="0" borderId="18" xfId="60" applyFont="1" applyBorder="1"/>
    <xf numFmtId="0" fontId="1" fillId="0" borderId="0" xfId="60" applyFont="1" applyBorder="1"/>
    <xf numFmtId="0" fontId="1" fillId="0" borderId="0" xfId="60" applyFont="1" applyBorder="1" applyAlignment="1">
      <alignment horizontal="left" indent="3"/>
    </xf>
    <xf numFmtId="0" fontId="45" fillId="25" borderId="32" xfId="0" applyFont="1" applyFill="1" applyBorder="1" applyAlignment="1">
      <alignment horizontal="left" vertical="center" wrapText="1"/>
    </xf>
    <xf numFmtId="0" fontId="40" fillId="0" borderId="32" xfId="0" applyFont="1" applyBorder="1" applyAlignment="1">
      <alignment horizontal="left" vertical="center" wrapText="1"/>
    </xf>
    <xf numFmtId="1" fontId="40" fillId="0" borderId="32" xfId="61" applyNumberFormat="1" applyFont="1" applyFill="1" applyBorder="1" applyAlignment="1">
      <alignment horizontal="center" vertical="center" wrapText="1"/>
    </xf>
    <xf numFmtId="0" fontId="25" fillId="0" borderId="0" xfId="44" applyFont="1" applyBorder="1" applyAlignment="1">
      <alignment horizontal="center" vertical="center" wrapText="1"/>
    </xf>
    <xf numFmtId="0" fontId="0" fillId="0" borderId="0" xfId="0" applyBorder="1" applyAlignment="1">
      <alignment horizontal="left"/>
    </xf>
    <xf numFmtId="43" fontId="0" fillId="0" borderId="19" xfId="28" applyFont="1" applyBorder="1" applyAlignment="1">
      <alignment horizontal="center"/>
    </xf>
    <xf numFmtId="0" fontId="25" fillId="0" borderId="19" xfId="0" applyFont="1" applyBorder="1" applyAlignment="1"/>
    <xf numFmtId="0" fontId="40" fillId="26" borderId="32" xfId="0" applyFont="1" applyFill="1" applyBorder="1" applyAlignment="1">
      <alignment horizontal="left" vertical="center" wrapText="1"/>
    </xf>
    <xf numFmtId="0" fontId="0" fillId="0" borderId="0" xfId="0" applyFont="1"/>
    <xf numFmtId="43" fontId="25" fillId="0" borderId="0" xfId="28" applyFont="1" applyBorder="1" applyAlignment="1">
      <alignment horizontal="center" vertical="center" wrapText="1"/>
    </xf>
    <xf numFmtId="169" fontId="40" fillId="26" borderId="36" xfId="0" applyNumberFormat="1" applyFont="1" applyFill="1" applyBorder="1" applyAlignment="1">
      <alignment horizontal="center" vertical="center" wrapText="1"/>
    </xf>
    <xf numFmtId="0" fontId="1" fillId="0" borderId="13" xfId="0" applyFont="1" applyBorder="1"/>
    <xf numFmtId="0" fontId="1" fillId="0" borderId="14" xfId="0" applyFont="1" applyBorder="1"/>
    <xf numFmtId="0" fontId="0" fillId="0" borderId="18" xfId="60" applyFont="1" applyBorder="1" applyAlignment="1">
      <alignment horizontal="left" indent="3"/>
    </xf>
    <xf numFmtId="0" fontId="0" fillId="0" borderId="0" xfId="0" applyAlignment="1">
      <alignment vertical="center" wrapText="1"/>
    </xf>
    <xf numFmtId="0" fontId="51" fillId="0" borderId="39" xfId="0" applyFont="1" applyBorder="1" applyAlignment="1">
      <alignment vertical="center" wrapText="1"/>
    </xf>
    <xf numFmtId="3" fontId="40" fillId="0" borderId="31" xfId="0" applyNumberFormat="1" applyFont="1" applyFill="1" applyBorder="1" applyAlignment="1">
      <alignment horizontal="center" vertical="center" wrapText="1"/>
    </xf>
    <xf numFmtId="0" fontId="63" fillId="0" borderId="0" xfId="0" applyFont="1" applyAlignment="1">
      <alignment vertical="center" wrapText="1"/>
    </xf>
    <xf numFmtId="0" fontId="51" fillId="0" borderId="41" xfId="0" applyFont="1" applyBorder="1" applyAlignment="1">
      <alignment vertical="center" wrapText="1"/>
    </xf>
    <xf numFmtId="3" fontId="40" fillId="0" borderId="36" xfId="0" applyNumberFormat="1" applyFont="1" applyFill="1" applyBorder="1" applyAlignment="1">
      <alignment horizontal="center" vertical="center" wrapText="1"/>
    </xf>
    <xf numFmtId="0" fontId="65" fillId="25" borderId="32" xfId="61" applyFont="1" applyFill="1" applyBorder="1" applyAlignment="1">
      <alignment vertical="center" wrapText="1"/>
    </xf>
    <xf numFmtId="0" fontId="46" fillId="0" borderId="32" xfId="61" applyFont="1" applyFill="1" applyBorder="1" applyAlignment="1">
      <alignment vertical="center" wrapText="1"/>
    </xf>
    <xf numFmtId="0" fontId="40" fillId="26" borderId="32" xfId="61" applyFont="1" applyFill="1" applyBorder="1" applyAlignment="1">
      <alignment vertical="center" wrapText="1"/>
    </xf>
    <xf numFmtId="0" fontId="45" fillId="25" borderId="32" xfId="0" applyFont="1" applyFill="1" applyBorder="1" applyAlignment="1">
      <alignment vertical="center" wrapText="1"/>
    </xf>
    <xf numFmtId="0" fontId="40" fillId="0" borderId="0" xfId="0" applyFont="1" applyAlignment="1">
      <alignment vertical="center" wrapText="1"/>
    </xf>
    <xf numFmtId="0" fontId="40" fillId="0" borderId="43" xfId="0" applyFont="1" applyFill="1" applyBorder="1" applyAlignment="1">
      <alignment horizontal="center" vertical="center" wrapText="1"/>
    </xf>
    <xf numFmtId="169" fontId="46" fillId="0" borderId="38" xfId="0" applyNumberFormat="1" applyFont="1" applyBorder="1" applyAlignment="1">
      <alignment horizontal="center" vertical="center" wrapText="1"/>
    </xf>
    <xf numFmtId="169" fontId="40" fillId="0" borderId="37" xfId="0" applyNumberFormat="1" applyFont="1" applyBorder="1" applyAlignment="1">
      <alignment horizontal="center" vertical="center" wrapText="1"/>
    </xf>
    <xf numFmtId="169" fontId="40" fillId="0" borderId="38" xfId="0" applyNumberFormat="1" applyFont="1" applyBorder="1" applyAlignment="1">
      <alignment horizontal="center" vertical="center" wrapText="1"/>
    </xf>
    <xf numFmtId="169" fontId="40" fillId="27" borderId="36" xfId="0" applyNumberFormat="1" applyFont="1" applyFill="1" applyBorder="1" applyAlignment="1">
      <alignment horizontal="center" vertical="center" wrapText="1"/>
    </xf>
    <xf numFmtId="0" fontId="40" fillId="0" borderId="32" xfId="0" applyFont="1" applyFill="1" applyBorder="1" applyAlignment="1">
      <alignment horizontal="left" vertical="center" wrapText="1"/>
    </xf>
    <xf numFmtId="0" fontId="46" fillId="0" borderId="32" xfId="0" applyFont="1" applyFill="1" applyBorder="1" applyAlignment="1">
      <alignment horizontal="left" vertical="center" wrapText="1"/>
    </xf>
    <xf numFmtId="0" fontId="43" fillId="26" borderId="42" xfId="0" applyFont="1" applyFill="1" applyBorder="1" applyAlignment="1">
      <alignment horizontal="right" vertical="center" wrapText="1"/>
    </xf>
    <xf numFmtId="0" fontId="49" fillId="26" borderId="45" xfId="61" applyNumberFormat="1" applyFont="1" applyFill="1" applyBorder="1" applyAlignment="1">
      <alignment horizontal="center" vertical="center" wrapText="1"/>
    </xf>
    <xf numFmtId="0" fontId="43" fillId="26" borderId="42" xfId="0" applyFont="1" applyFill="1" applyBorder="1" applyAlignment="1">
      <alignment horizontal="left" vertical="center" wrapText="1"/>
    </xf>
    <xf numFmtId="0" fontId="43" fillId="26" borderId="42" xfId="0" applyFont="1" applyFill="1" applyBorder="1" applyAlignment="1">
      <alignment horizontal="center" vertical="center" wrapText="1"/>
    </xf>
    <xf numFmtId="169" fontId="40" fillId="26" borderId="42" xfId="0" applyNumberFormat="1" applyFont="1" applyFill="1" applyBorder="1" applyAlignment="1">
      <alignment horizontal="center" vertical="center" wrapText="1"/>
    </xf>
    <xf numFmtId="0" fontId="22" fillId="0" borderId="23" xfId="0" applyFont="1" applyBorder="1" applyAlignment="1">
      <alignment horizontal="center"/>
    </xf>
    <xf numFmtId="0" fontId="0" fillId="0" borderId="24" xfId="0" applyBorder="1" applyAlignment="1">
      <alignment wrapText="1"/>
    </xf>
    <xf numFmtId="43" fontId="0" fillId="0" borderId="25" xfId="28" applyFont="1" applyBorder="1" applyAlignment="1">
      <alignment horizontal="center"/>
    </xf>
    <xf numFmtId="0" fontId="41" fillId="0" borderId="38" xfId="0" applyFont="1" applyBorder="1" applyAlignment="1">
      <alignment vertical="center" wrapText="1"/>
    </xf>
    <xf numFmtId="169" fontId="40" fillId="27" borderId="38" xfId="0" applyNumberFormat="1" applyFont="1" applyFill="1" applyBorder="1" applyAlignment="1">
      <alignment horizontal="center" vertical="center" wrapText="1"/>
    </xf>
    <xf numFmtId="0" fontId="40" fillId="26" borderId="37" xfId="0" applyFont="1" applyFill="1" applyBorder="1" applyAlignment="1">
      <alignment vertical="top" wrapText="1"/>
    </xf>
    <xf numFmtId="165" fontId="41" fillId="0" borderId="32" xfId="28" applyNumberFormat="1" applyFont="1" applyFill="1" applyBorder="1" applyAlignment="1">
      <alignment horizontal="center" vertical="center" wrapText="1"/>
    </xf>
    <xf numFmtId="0" fontId="45" fillId="26" borderId="32" xfId="61" applyFont="1" applyFill="1" applyBorder="1" applyAlignment="1">
      <alignment vertical="center" wrapText="1"/>
    </xf>
    <xf numFmtId="0" fontId="45" fillId="25" borderId="32" xfId="61" applyFont="1" applyFill="1" applyBorder="1" applyAlignment="1">
      <alignment vertical="center" wrapText="1"/>
    </xf>
    <xf numFmtId="0" fontId="40" fillId="0" borderId="32" xfId="61" applyFont="1" applyFill="1" applyBorder="1" applyAlignment="1">
      <alignment vertical="center" wrapText="1"/>
    </xf>
    <xf numFmtId="0" fontId="41" fillId="0" borderId="46" xfId="46" applyFont="1" applyFill="1" applyBorder="1" applyAlignment="1">
      <alignment vertical="top" wrapText="1"/>
    </xf>
    <xf numFmtId="169" fontId="40" fillId="28" borderId="38" xfId="0" applyNumberFormat="1" applyFont="1" applyFill="1" applyBorder="1" applyAlignment="1">
      <alignment horizontal="center" vertical="center" wrapText="1"/>
    </xf>
    <xf numFmtId="0" fontId="0" fillId="0" borderId="0" xfId="0" applyBorder="1" applyAlignment="1">
      <alignment vertical="center" wrapText="1"/>
    </xf>
    <xf numFmtId="0" fontId="40" fillId="0" borderId="46" xfId="46" applyFont="1" applyFill="1" applyBorder="1" applyAlignment="1">
      <alignment vertical="top" wrapText="1"/>
    </xf>
    <xf numFmtId="169" fontId="40" fillId="26" borderId="32" xfId="0" applyNumberFormat="1" applyFont="1" applyFill="1" applyBorder="1" applyAlignment="1">
      <alignment horizontal="center" vertical="center"/>
    </xf>
    <xf numFmtId="0" fontId="40" fillId="26" borderId="43" xfId="0" applyFont="1" applyFill="1" applyBorder="1" applyAlignment="1">
      <alignment horizontal="center" vertical="center"/>
    </xf>
    <xf numFmtId="0" fontId="40" fillId="26" borderId="0" xfId="0" applyFont="1" applyFill="1"/>
    <xf numFmtId="0" fontId="68" fillId="0" borderId="0" xfId="0" applyFont="1" applyFill="1" applyAlignment="1">
      <alignment vertical="center" wrapText="1"/>
    </xf>
    <xf numFmtId="0" fontId="41" fillId="0" borderId="19" xfId="0" applyFont="1" applyFill="1" applyBorder="1" applyAlignment="1">
      <alignment horizontal="right" vertical="top" wrapText="1"/>
    </xf>
    <xf numFmtId="169" fontId="40" fillId="0" borderId="19" xfId="0" applyNumberFormat="1" applyFont="1" applyFill="1" applyBorder="1" applyAlignment="1">
      <alignment horizontal="center" vertical="center" wrapText="1"/>
    </xf>
    <xf numFmtId="0" fontId="40" fillId="0" borderId="0" xfId="0" applyNumberFormat="1" applyFont="1" applyFill="1" applyBorder="1" applyAlignment="1">
      <alignment horizontal="center" vertical="center" wrapText="1"/>
    </xf>
    <xf numFmtId="0" fontId="40" fillId="0" borderId="0" xfId="0" applyFont="1"/>
    <xf numFmtId="0" fontId="40" fillId="0" borderId="35" xfId="0" applyFont="1" applyBorder="1" applyAlignment="1">
      <alignment horizontal="center" vertical="center" wrapText="1"/>
    </xf>
    <xf numFmtId="43" fontId="40" fillId="0" borderId="50" xfId="0" applyNumberFormat="1" applyFont="1" applyBorder="1" applyAlignment="1">
      <alignment horizontal="center" vertical="center" wrapText="1"/>
    </xf>
    <xf numFmtId="0" fontId="65" fillId="0" borderId="38" xfId="0" applyFont="1" applyBorder="1" applyAlignment="1">
      <alignment horizontal="left" vertical="center" wrapText="1"/>
    </xf>
    <xf numFmtId="0" fontId="45" fillId="30" borderId="38" xfId="0" applyFont="1" applyFill="1" applyBorder="1" applyAlignment="1">
      <alignment horizontal="left" vertical="center" wrapText="1"/>
    </xf>
    <xf numFmtId="38" fontId="40" fillId="27" borderId="41" xfId="0" applyNumberFormat="1" applyFont="1" applyFill="1" applyBorder="1" applyAlignment="1">
      <alignment horizontal="center" vertical="center" wrapText="1"/>
    </xf>
    <xf numFmtId="43" fontId="40" fillId="0" borderId="52" xfId="0" applyNumberFormat="1" applyFont="1" applyBorder="1" applyAlignment="1">
      <alignment horizontal="center" vertical="center" wrapText="1"/>
    </xf>
    <xf numFmtId="0" fontId="46" fillId="0" borderId="38" xfId="0" applyFont="1" applyBorder="1" applyAlignment="1">
      <alignment vertical="center" wrapText="1"/>
    </xf>
    <xf numFmtId="0" fontId="40" fillId="0" borderId="41" xfId="0" applyFont="1" applyBorder="1" applyAlignment="1">
      <alignment horizontal="center" vertical="center" wrapText="1"/>
    </xf>
    <xf numFmtId="169" fontId="69" fillId="0" borderId="38" xfId="0" applyNumberFormat="1" applyFont="1" applyBorder="1" applyAlignment="1">
      <alignment horizontal="center" vertical="center" wrapText="1"/>
    </xf>
    <xf numFmtId="0" fontId="40" fillId="0" borderId="38" xfId="0" applyFont="1" applyBorder="1" applyAlignment="1">
      <alignment horizontal="left" vertical="center" wrapText="1"/>
    </xf>
    <xf numFmtId="38" fontId="40" fillId="0" borderId="41" xfId="0" applyNumberFormat="1" applyFont="1" applyBorder="1" applyAlignment="1">
      <alignment horizontal="center" vertical="center" wrapText="1"/>
    </xf>
    <xf numFmtId="0" fontId="40" fillId="27" borderId="38" xfId="0" applyFont="1" applyFill="1" applyBorder="1" applyAlignment="1">
      <alignment horizontal="left" vertical="center" wrapText="1"/>
    </xf>
    <xf numFmtId="43" fontId="40" fillId="27" borderId="52" xfId="0" applyNumberFormat="1" applyFont="1" applyFill="1" applyBorder="1" applyAlignment="1">
      <alignment horizontal="center" vertical="center" wrapText="1"/>
    </xf>
    <xf numFmtId="0" fontId="45" fillId="30" borderId="38" xfId="0" applyFont="1" applyFill="1" applyBorder="1" applyAlignment="1">
      <alignment vertical="center" wrapText="1"/>
    </xf>
    <xf numFmtId="0" fontId="46" fillId="27" borderId="38" xfId="0" applyFont="1" applyFill="1" applyBorder="1" applyAlignment="1">
      <alignment horizontal="left" vertical="center" wrapText="1"/>
    </xf>
    <xf numFmtId="169" fontId="46" fillId="27" borderId="38" xfId="0" applyNumberFormat="1" applyFont="1" applyFill="1" applyBorder="1" applyAlignment="1">
      <alignment horizontal="center" vertical="center" wrapText="1"/>
    </xf>
    <xf numFmtId="0" fontId="40" fillId="28" borderId="38" xfId="0" applyFont="1" applyFill="1" applyBorder="1" applyAlignment="1">
      <alignment horizontal="left" vertical="center" wrapText="1"/>
    </xf>
    <xf numFmtId="0" fontId="46" fillId="0" borderId="38" xfId="0" applyFont="1" applyBorder="1" applyAlignment="1">
      <alignment horizontal="left" vertical="center" wrapText="1"/>
    </xf>
    <xf numFmtId="0" fontId="41" fillId="27" borderId="38" xfId="0" applyFont="1" applyFill="1" applyBorder="1" applyAlignment="1">
      <alignment horizontal="left" vertical="center" wrapText="1"/>
    </xf>
    <xf numFmtId="0" fontId="43" fillId="33" borderId="54" xfId="0" applyFont="1" applyFill="1" applyBorder="1" applyAlignment="1">
      <alignment horizontal="right" vertical="center" wrapText="1"/>
    </xf>
    <xf numFmtId="169" fontId="40" fillId="33" borderId="54" xfId="0" applyNumberFormat="1" applyFont="1" applyFill="1" applyBorder="1" applyAlignment="1">
      <alignment horizontal="center" vertical="center"/>
    </xf>
    <xf numFmtId="0" fontId="40" fillId="33" borderId="55" xfId="0" applyFont="1" applyFill="1" applyBorder="1" applyAlignment="1">
      <alignment horizontal="center" vertical="center"/>
    </xf>
    <xf numFmtId="0" fontId="47" fillId="27" borderId="38" xfId="0" applyFont="1" applyFill="1" applyBorder="1" applyAlignment="1">
      <alignment horizontal="left" vertical="center" wrapText="1"/>
    </xf>
    <xf numFmtId="38" fontId="40" fillId="27" borderId="56" xfId="0" applyNumberFormat="1" applyFont="1" applyFill="1" applyBorder="1" applyAlignment="1">
      <alignment horizontal="center" vertical="center" wrapText="1"/>
    </xf>
    <xf numFmtId="169" fontId="46" fillId="27" borderId="36" xfId="0" applyNumberFormat="1" applyFont="1" applyFill="1" applyBorder="1" applyAlignment="1">
      <alignment horizontal="center" vertical="center" wrapText="1"/>
    </xf>
    <xf numFmtId="0" fontId="47" fillId="0" borderId="38" xfId="0" applyFont="1" applyBorder="1" applyAlignment="1">
      <alignment horizontal="left" vertical="center" wrapText="1"/>
    </xf>
    <xf numFmtId="0" fontId="40" fillId="0" borderId="37" xfId="0" applyFont="1" applyFill="1" applyBorder="1" applyAlignment="1">
      <alignment vertical="top" wrapText="1"/>
    </xf>
    <xf numFmtId="0" fontId="40" fillId="0" borderId="38" xfId="0" applyFont="1" applyFill="1" applyBorder="1" applyAlignment="1">
      <alignment vertical="top" wrapText="1"/>
    </xf>
    <xf numFmtId="0" fontId="41" fillId="0" borderId="38" xfId="0" applyFont="1" applyFill="1" applyBorder="1" applyAlignment="1">
      <alignment horizontal="left" vertical="center" wrapText="1"/>
    </xf>
    <xf numFmtId="0" fontId="40" fillId="0" borderId="38" xfId="0" applyFont="1" applyFill="1" applyBorder="1" applyAlignment="1">
      <alignment horizontal="left" vertical="center" wrapText="1"/>
    </xf>
    <xf numFmtId="0" fontId="40" fillId="0" borderId="38" xfId="0" applyFont="1" applyFill="1" applyBorder="1" applyAlignment="1">
      <alignment horizontal="justify" vertical="center" wrapText="1"/>
    </xf>
    <xf numFmtId="0" fontId="45" fillId="30" borderId="38" xfId="0" applyFont="1" applyFill="1" applyBorder="1" applyAlignment="1">
      <alignment horizontal="justify" vertical="center" wrapText="1"/>
    </xf>
    <xf numFmtId="0" fontId="45" fillId="27" borderId="38" xfId="0" applyFont="1" applyFill="1" applyBorder="1" applyAlignment="1">
      <alignment horizontal="justify" vertical="center" wrapText="1"/>
    </xf>
    <xf numFmtId="0" fontId="40" fillId="27" borderId="38" xfId="0" applyFont="1" applyFill="1" applyBorder="1" applyAlignment="1">
      <alignment horizontal="justify" vertical="center" wrapText="1"/>
    </xf>
    <xf numFmtId="2" fontId="40" fillId="0" borderId="41" xfId="0" applyNumberFormat="1" applyFont="1" applyBorder="1" applyAlignment="1">
      <alignment horizontal="center" vertical="center" wrapText="1"/>
    </xf>
    <xf numFmtId="4" fontId="40" fillId="0" borderId="41" xfId="0" applyNumberFormat="1" applyFont="1" applyBorder="1" applyAlignment="1">
      <alignment horizontal="center" vertical="center" wrapText="1"/>
    </xf>
    <xf numFmtId="43" fontId="66" fillId="0" borderId="52" xfId="0" applyNumberFormat="1" applyFont="1" applyBorder="1" applyAlignment="1">
      <alignment horizontal="center" vertical="center" wrapText="1"/>
    </xf>
    <xf numFmtId="0" fontId="47" fillId="0" borderId="38" xfId="0" applyFont="1" applyBorder="1" applyAlignment="1">
      <alignment vertical="center" wrapText="1"/>
    </xf>
    <xf numFmtId="0" fontId="40" fillId="0" borderId="38" xfId="0" applyFont="1" applyBorder="1" applyAlignment="1">
      <alignment vertical="center" wrapText="1"/>
    </xf>
    <xf numFmtId="0" fontId="51" fillId="0" borderId="38" xfId="0" applyFont="1" applyBorder="1" applyAlignment="1">
      <alignment vertical="center" wrapText="1"/>
    </xf>
    <xf numFmtId="2" fontId="70" fillId="30" borderId="38" xfId="0" applyNumberFormat="1" applyFont="1" applyFill="1" applyBorder="1" applyAlignment="1">
      <alignment vertical="center" wrapText="1"/>
    </xf>
    <xf numFmtId="169" fontId="67" fillId="0" borderId="38" xfId="0" applyNumberFormat="1" applyFont="1" applyBorder="1" applyAlignment="1">
      <alignment horizontal="center" vertical="center" wrapText="1"/>
    </xf>
    <xf numFmtId="2" fontId="67" fillId="0" borderId="41" xfId="0" applyNumberFormat="1" applyFont="1" applyBorder="1" applyAlignment="1">
      <alignment horizontal="center" vertical="center" wrapText="1"/>
    </xf>
    <xf numFmtId="43" fontId="67" fillId="0" borderId="52" xfId="0" applyNumberFormat="1" applyFont="1" applyBorder="1" applyAlignment="1">
      <alignment horizontal="center" vertical="center" wrapText="1"/>
    </xf>
    <xf numFmtId="2" fontId="69" fillId="0" borderId="38" xfId="0" applyNumberFormat="1" applyFont="1" applyBorder="1" applyAlignment="1">
      <alignment vertical="center" wrapText="1"/>
    </xf>
    <xf numFmtId="0" fontId="69" fillId="0" borderId="38" xfId="0" applyFont="1" applyBorder="1" applyAlignment="1">
      <alignment vertical="center" wrapText="1"/>
    </xf>
    <xf numFmtId="0" fontId="40" fillId="26" borderId="38" xfId="0" applyFont="1" applyFill="1" applyBorder="1" applyAlignment="1">
      <alignment vertical="center" wrapText="1"/>
    </xf>
    <xf numFmtId="0" fontId="45" fillId="25" borderId="38" xfId="0" applyFont="1" applyFill="1" applyBorder="1" applyAlignment="1">
      <alignment vertical="center" wrapText="1"/>
    </xf>
    <xf numFmtId="0" fontId="45" fillId="26" borderId="38" xfId="0" applyFont="1" applyFill="1" applyBorder="1" applyAlignment="1">
      <alignment vertical="center" wrapText="1"/>
    </xf>
    <xf numFmtId="169" fontId="40" fillId="26" borderId="38" xfId="0" applyNumberFormat="1" applyFont="1" applyFill="1" applyBorder="1" applyAlignment="1">
      <alignment horizontal="center" vertical="center" wrapText="1"/>
    </xf>
    <xf numFmtId="2" fontId="40" fillId="26" borderId="41" xfId="0" applyNumberFormat="1" applyFont="1" applyFill="1" applyBorder="1" applyAlignment="1">
      <alignment horizontal="center" vertical="center" wrapText="1"/>
    </xf>
    <xf numFmtId="43" fontId="40" fillId="26" borderId="52" xfId="0" applyNumberFormat="1" applyFont="1" applyFill="1" applyBorder="1" applyAlignment="1">
      <alignment horizontal="center" vertical="center" wrapText="1"/>
    </xf>
    <xf numFmtId="0" fontId="40" fillId="27" borderId="38" xfId="0" applyFont="1" applyFill="1" applyBorder="1" applyAlignment="1">
      <alignment vertical="center" wrapText="1"/>
    </xf>
    <xf numFmtId="2" fontId="40" fillId="27" borderId="41" xfId="0" applyNumberFormat="1" applyFont="1" applyFill="1" applyBorder="1" applyAlignment="1">
      <alignment horizontal="center" vertical="center" wrapText="1"/>
    </xf>
    <xf numFmtId="43" fontId="40" fillId="0" borderId="51" xfId="0" applyNumberFormat="1" applyFont="1" applyBorder="1" applyAlignment="1">
      <alignment horizontal="center" vertical="center" wrapText="1"/>
    </xf>
    <xf numFmtId="0" fontId="45" fillId="25" borderId="37" xfId="0" applyFont="1" applyFill="1" applyBorder="1" applyAlignment="1">
      <alignment vertical="top"/>
    </xf>
    <xf numFmtId="169" fontId="40" fillId="0" borderId="32" xfId="0" applyNumberFormat="1" applyFont="1" applyFill="1" applyBorder="1" applyAlignment="1">
      <alignment horizontal="center" vertical="center"/>
    </xf>
    <xf numFmtId="0" fontId="40" fillId="0" borderId="43" xfId="0" applyFont="1" applyFill="1" applyBorder="1" applyAlignment="1">
      <alignment horizontal="center" vertical="center"/>
    </xf>
    <xf numFmtId="43" fontId="40" fillId="0" borderId="49" xfId="0" applyNumberFormat="1" applyFont="1" applyBorder="1" applyAlignment="1">
      <alignment horizontal="center" vertical="center"/>
    </xf>
    <xf numFmtId="0" fontId="45" fillId="26" borderId="37" xfId="0" applyFont="1" applyFill="1" applyBorder="1" applyAlignment="1">
      <alignment vertical="top"/>
    </xf>
    <xf numFmtId="43" fontId="40" fillId="26" borderId="49" xfId="0" applyNumberFormat="1" applyFont="1" applyFill="1" applyBorder="1" applyAlignment="1">
      <alignment horizontal="center" vertical="center"/>
    </xf>
    <xf numFmtId="0" fontId="41" fillId="25" borderId="37" xfId="0" applyFont="1" applyFill="1" applyBorder="1" applyAlignment="1">
      <alignment vertical="top" wrapText="1"/>
    </xf>
    <xf numFmtId="169" fontId="41" fillId="0" borderId="32" xfId="0" applyNumberFormat="1" applyFont="1" applyFill="1" applyBorder="1" applyAlignment="1">
      <alignment horizontal="center" vertical="center"/>
    </xf>
    <xf numFmtId="0" fontId="41" fillId="0" borderId="43" xfId="0" applyFont="1" applyFill="1" applyBorder="1" applyAlignment="1">
      <alignment horizontal="center" vertical="center"/>
    </xf>
    <xf numFmtId="0" fontId="46" fillId="0" borderId="37" xfId="0" applyFont="1" applyFill="1" applyBorder="1" applyAlignment="1">
      <alignment vertical="top" wrapText="1"/>
    </xf>
    <xf numFmtId="169" fontId="46" fillId="0" borderId="32" xfId="0" applyNumberFormat="1" applyFont="1" applyFill="1" applyBorder="1" applyAlignment="1">
      <alignment horizontal="center" vertical="center"/>
    </xf>
    <xf numFmtId="0" fontId="41" fillId="26" borderId="43" xfId="0" applyFont="1" applyFill="1" applyBorder="1" applyAlignment="1">
      <alignment horizontal="center" vertical="center"/>
    </xf>
    <xf numFmtId="43" fontId="40" fillId="26" borderId="50" xfId="0" applyNumberFormat="1" applyFont="1" applyFill="1" applyBorder="1" applyAlignment="1">
      <alignment horizontal="center" vertical="center"/>
    </xf>
    <xf numFmtId="43" fontId="40" fillId="0" borderId="50" xfId="0" applyNumberFormat="1" applyFont="1" applyBorder="1" applyAlignment="1">
      <alignment horizontal="center" vertical="center"/>
    </xf>
    <xf numFmtId="2" fontId="40" fillId="27" borderId="43" xfId="0" applyNumberFormat="1" applyFont="1" applyFill="1" applyBorder="1" applyAlignment="1">
      <alignment horizontal="center" vertical="center"/>
    </xf>
    <xf numFmtId="0" fontId="45" fillId="25" borderId="37" xfId="0" applyFont="1" applyFill="1" applyBorder="1" applyAlignment="1">
      <alignment vertical="top" wrapText="1"/>
    </xf>
    <xf numFmtId="169" fontId="40" fillId="0" borderId="37" xfId="0" applyNumberFormat="1" applyFont="1" applyFill="1" applyBorder="1" applyAlignment="1">
      <alignment horizontal="center" vertical="center"/>
    </xf>
    <xf numFmtId="0" fontId="40" fillId="0" borderId="35" xfId="0" applyFont="1" applyFill="1" applyBorder="1" applyAlignment="1">
      <alignment horizontal="center" vertical="center"/>
    </xf>
    <xf numFmtId="0" fontId="43" fillId="26" borderId="37" xfId="0" applyFont="1" applyFill="1" applyBorder="1" applyAlignment="1">
      <alignment horizontal="left" vertical="center" wrapText="1"/>
    </xf>
    <xf numFmtId="0" fontId="43" fillId="26" borderId="37" xfId="0" applyFont="1" applyFill="1" applyBorder="1" applyAlignment="1">
      <alignment horizontal="center" vertical="center" wrapText="1"/>
    </xf>
    <xf numFmtId="0" fontId="41" fillId="26" borderId="47" xfId="0" applyFont="1" applyFill="1" applyBorder="1" applyAlignment="1">
      <alignment horizontal="right" vertical="top" wrapText="1"/>
    </xf>
    <xf numFmtId="0" fontId="40" fillId="26" borderId="45" xfId="0" applyNumberFormat="1" applyFont="1" applyFill="1" applyBorder="1" applyAlignment="1">
      <alignment horizontal="center" vertical="center" wrapText="1"/>
    </xf>
    <xf numFmtId="2" fontId="40" fillId="26" borderId="49" xfId="28" applyNumberFormat="1" applyFont="1" applyFill="1" applyBorder="1" applyAlignment="1">
      <alignment horizontal="center" vertical="center"/>
    </xf>
    <xf numFmtId="0" fontId="63" fillId="26" borderId="0" xfId="0" applyFont="1" applyFill="1"/>
    <xf numFmtId="169" fontId="71" fillId="0" borderId="32" xfId="0" applyNumberFormat="1" applyFont="1" applyFill="1" applyBorder="1" applyAlignment="1">
      <alignment horizontal="center" vertical="center"/>
    </xf>
    <xf numFmtId="0" fontId="40" fillId="0" borderId="43" xfId="0" applyNumberFormat="1" applyFont="1" applyBorder="1" applyAlignment="1">
      <alignment horizontal="center" vertical="center"/>
    </xf>
    <xf numFmtId="2" fontId="40" fillId="0" borderId="50" xfId="28" applyNumberFormat="1" applyFont="1" applyBorder="1" applyAlignment="1">
      <alignment horizontal="center" vertical="center"/>
    </xf>
    <xf numFmtId="0" fontId="64" fillId="26" borderId="37" xfId="0" applyFont="1" applyFill="1" applyBorder="1" applyAlignment="1">
      <alignment wrapText="1"/>
    </xf>
    <xf numFmtId="169" fontId="71" fillId="26" borderId="32" xfId="0" applyNumberFormat="1" applyFont="1" applyFill="1" applyBorder="1" applyAlignment="1">
      <alignment horizontal="center" vertical="center"/>
    </xf>
    <xf numFmtId="0" fontId="40" fillId="26" borderId="43" xfId="0" applyNumberFormat="1" applyFont="1" applyFill="1" applyBorder="1" applyAlignment="1">
      <alignment horizontal="center" vertical="center"/>
    </xf>
    <xf numFmtId="2" fontId="40" fillId="26" borderId="50" xfId="28" applyNumberFormat="1" applyFont="1" applyFill="1" applyBorder="1" applyAlignment="1">
      <alignment horizontal="center" vertical="center"/>
    </xf>
    <xf numFmtId="0" fontId="63" fillId="0" borderId="0" xfId="0" applyFont="1"/>
    <xf numFmtId="0" fontId="40" fillId="0" borderId="43" xfId="0" applyNumberFormat="1" applyFont="1" applyFill="1" applyBorder="1" applyAlignment="1">
      <alignment horizontal="center" vertical="center"/>
    </xf>
    <xf numFmtId="2" fontId="40" fillId="0" borderId="50" xfId="28" applyNumberFormat="1" applyFont="1" applyFill="1" applyBorder="1" applyAlignment="1">
      <alignment horizontal="center" vertical="center"/>
    </xf>
    <xf numFmtId="0" fontId="41" fillId="0" borderId="32" xfId="0" applyFont="1" applyFill="1" applyBorder="1" applyAlignment="1">
      <alignment vertical="top" wrapText="1"/>
    </xf>
    <xf numFmtId="2" fontId="40" fillId="0" borderId="43" xfId="0" applyNumberFormat="1" applyFont="1" applyFill="1" applyBorder="1" applyAlignment="1">
      <alignment horizontal="center" vertical="center"/>
    </xf>
    <xf numFmtId="0" fontId="40" fillId="0" borderId="0" xfId="46" applyFont="1" applyFill="1"/>
    <xf numFmtId="169" fontId="40" fillId="32" borderId="53" xfId="0" applyNumberFormat="1" applyFont="1" applyFill="1" applyBorder="1" applyAlignment="1">
      <alignment horizontal="center" vertical="center" wrapText="1"/>
    </xf>
    <xf numFmtId="0" fontId="65" fillId="25" borderId="32" xfId="0" applyFont="1" applyFill="1" applyBorder="1" applyAlignment="1">
      <alignment vertical="center" wrapText="1"/>
    </xf>
    <xf numFmtId="0" fontId="65" fillId="30" borderId="37" xfId="0" applyFont="1" applyFill="1" applyBorder="1" applyAlignment="1">
      <alignment vertical="center" wrapText="1"/>
    </xf>
    <xf numFmtId="0" fontId="40" fillId="34" borderId="0" xfId="0" applyFont="1" applyFill="1" applyBorder="1"/>
    <xf numFmtId="0" fontId="40" fillId="0" borderId="0" xfId="0" applyFont="1" applyFill="1" applyBorder="1"/>
    <xf numFmtId="0" fontId="73" fillId="0" borderId="0" xfId="46" applyFont="1" applyFill="1"/>
    <xf numFmtId="0" fontId="41" fillId="0" borderId="50" xfId="0" applyFont="1" applyFill="1" applyBorder="1" applyAlignment="1">
      <alignment horizontal="center" vertical="top"/>
    </xf>
    <xf numFmtId="0" fontId="40" fillId="0" borderId="50" xfId="0" applyFont="1" applyFill="1" applyBorder="1" applyAlignment="1">
      <alignment horizontal="center" vertical="top"/>
    </xf>
    <xf numFmtId="0" fontId="46" fillId="0" borderId="32" xfId="0" applyFont="1" applyFill="1" applyBorder="1" applyAlignment="1">
      <alignment horizontal="left" vertical="top" wrapText="1"/>
    </xf>
    <xf numFmtId="0" fontId="46" fillId="0" borderId="32" xfId="0" applyFont="1" applyFill="1" applyBorder="1" applyAlignment="1">
      <alignment horizontal="left" vertical="top" wrapText="1" indent="1"/>
    </xf>
    <xf numFmtId="0" fontId="46" fillId="0" borderId="32" xfId="0" applyFont="1" applyFill="1" applyBorder="1" applyAlignment="1">
      <alignment horizontal="left" vertical="top" indent="1"/>
    </xf>
    <xf numFmtId="0" fontId="40" fillId="0" borderId="32" xfId="0" applyFont="1" applyFill="1" applyBorder="1" applyAlignment="1">
      <alignment horizontal="justify" vertical="top" wrapText="1"/>
    </xf>
    <xf numFmtId="0" fontId="40" fillId="0" borderId="32" xfId="0" applyFont="1" applyFill="1" applyBorder="1" applyAlignment="1">
      <alignment horizontal="justify" vertical="center" wrapText="1"/>
    </xf>
    <xf numFmtId="0" fontId="40" fillId="0" borderId="32" xfId="0" applyFont="1" applyFill="1" applyBorder="1" applyAlignment="1">
      <alignment horizontal="left" vertical="top" wrapText="1"/>
    </xf>
    <xf numFmtId="43" fontId="46" fillId="0" borderId="33" xfId="28" applyFont="1" applyFill="1" applyBorder="1" applyAlignment="1">
      <alignment vertical="center"/>
    </xf>
    <xf numFmtId="43" fontId="40" fillId="0" borderId="33" xfId="28" applyFont="1" applyFill="1" applyBorder="1" applyAlignment="1">
      <alignment vertical="center"/>
    </xf>
    <xf numFmtId="0" fontId="46" fillId="0" borderId="32" xfId="0" applyFont="1" applyFill="1" applyBorder="1" applyAlignment="1">
      <alignment horizontal="justify" vertical="top" wrapText="1"/>
    </xf>
    <xf numFmtId="1" fontId="41" fillId="0" borderId="50" xfId="0" applyNumberFormat="1" applyFont="1" applyFill="1" applyBorder="1" applyAlignment="1">
      <alignment horizontal="center" vertical="top"/>
    </xf>
    <xf numFmtId="169" fontId="40" fillId="0" borderId="57" xfId="55" applyNumberFormat="1" applyFont="1" applyFill="1" applyBorder="1" applyAlignment="1">
      <alignment horizontal="center" vertical="center"/>
    </xf>
    <xf numFmtId="1" fontId="40" fillId="0" borderId="32" xfId="55" applyNumberFormat="1" applyFont="1" applyFill="1" applyBorder="1" applyAlignment="1">
      <alignment horizontal="center" vertical="center" wrapText="1"/>
    </xf>
    <xf numFmtId="43" fontId="40" fillId="0" borderId="33" xfId="28" applyFont="1" applyFill="1" applyBorder="1" applyAlignment="1">
      <alignment horizontal="center" vertical="center"/>
    </xf>
    <xf numFmtId="169" fontId="40" fillId="0" borderId="50" xfId="55" applyNumberFormat="1" applyFont="1" applyFill="1" applyBorder="1" applyAlignment="1">
      <alignment horizontal="center" vertical="center"/>
    </xf>
    <xf numFmtId="0" fontId="41" fillId="0" borderId="35" xfId="55" applyFont="1" applyFill="1" applyBorder="1" applyAlignment="1">
      <alignment horizontal="center" vertical="center"/>
    </xf>
    <xf numFmtId="0" fontId="41" fillId="0" borderId="52" xfId="0" applyFont="1" applyFill="1" applyBorder="1" applyAlignment="1">
      <alignment horizontal="center" vertical="top"/>
    </xf>
    <xf numFmtId="0" fontId="41" fillId="0" borderId="36" xfId="0" applyFont="1" applyFill="1" applyBorder="1" applyAlignment="1">
      <alignment horizontal="left" vertical="top" wrapText="1"/>
    </xf>
    <xf numFmtId="169" fontId="40" fillId="0" borderId="58" xfId="55" applyNumberFormat="1" applyFont="1" applyFill="1" applyBorder="1" applyAlignment="1">
      <alignment horizontal="center" vertical="center"/>
    </xf>
    <xf numFmtId="1" fontId="40" fillId="0" borderId="36" xfId="55" applyNumberFormat="1" applyFont="1" applyFill="1" applyBorder="1" applyAlignment="1">
      <alignment horizontal="center" vertical="center" wrapText="1"/>
    </xf>
    <xf numFmtId="43" fontId="40" fillId="0" borderId="34" xfId="28" applyFont="1" applyFill="1" applyBorder="1" applyAlignment="1">
      <alignment horizontal="center" vertical="center"/>
    </xf>
    <xf numFmtId="0" fontId="41" fillId="25" borderId="32" xfId="0" applyFont="1" applyFill="1" applyBorder="1" applyAlignment="1">
      <alignment horizontal="left" vertical="top" wrapText="1"/>
    </xf>
    <xf numFmtId="0" fontId="41" fillId="25" borderId="32" xfId="0" applyFont="1" applyFill="1" applyBorder="1" applyAlignment="1">
      <alignment horizontal="justify" vertical="top" wrapText="1"/>
    </xf>
    <xf numFmtId="0" fontId="45" fillId="25" borderId="32" xfId="0" applyFont="1" applyFill="1" applyBorder="1" applyAlignment="1">
      <alignment horizontal="left" vertical="top" wrapText="1"/>
    </xf>
    <xf numFmtId="0" fontId="40" fillId="0" borderId="59" xfId="0" applyNumberFormat="1" applyFont="1" applyBorder="1" applyAlignment="1">
      <alignment horizontal="center" vertical="center" wrapText="1"/>
    </xf>
    <xf numFmtId="0" fontId="40" fillId="0" borderId="56" xfId="0" applyNumberFormat="1" applyFont="1" applyBorder="1" applyAlignment="1">
      <alignment horizontal="center" vertical="center" wrapText="1"/>
    </xf>
    <xf numFmtId="0" fontId="41" fillId="0" borderId="43" xfId="61" applyFont="1" applyFill="1" applyBorder="1" applyAlignment="1">
      <alignment horizontal="center" vertical="center" wrapText="1"/>
    </xf>
    <xf numFmtId="167" fontId="46" fillId="0" borderId="43" xfId="28" applyNumberFormat="1" applyFont="1" applyFill="1" applyBorder="1" applyAlignment="1">
      <alignment horizontal="center" vertical="center" wrapText="1"/>
    </xf>
    <xf numFmtId="2" fontId="40" fillId="0" borderId="43" xfId="61" applyNumberFormat="1" applyFont="1" applyFill="1" applyBorder="1" applyAlignment="1">
      <alignment horizontal="center" vertical="center" wrapText="1"/>
    </xf>
    <xf numFmtId="0" fontId="40" fillId="31" borderId="60" xfId="0" applyNumberFormat="1" applyFont="1" applyFill="1" applyBorder="1" applyAlignment="1">
      <alignment horizontal="center" vertical="center" wrapText="1"/>
    </xf>
    <xf numFmtId="2" fontId="49" fillId="26" borderId="45" xfId="61" applyNumberFormat="1" applyFont="1" applyFill="1" applyBorder="1" applyAlignment="1">
      <alignment horizontal="center" vertical="center" wrapText="1"/>
    </xf>
    <xf numFmtId="0" fontId="40" fillId="32" borderId="60" xfId="0" applyNumberFormat="1" applyFont="1" applyFill="1" applyBorder="1" applyAlignment="1">
      <alignment horizontal="center" vertical="center" wrapText="1"/>
    </xf>
    <xf numFmtId="2" fontId="40" fillId="0" borderId="43" xfId="0" applyNumberFormat="1" applyFont="1" applyFill="1" applyBorder="1" applyAlignment="1">
      <alignment horizontal="center" vertical="center" wrapText="1"/>
    </xf>
    <xf numFmtId="2" fontId="40" fillId="0" borderId="56" xfId="55" applyNumberFormat="1" applyFont="1" applyFill="1" applyBorder="1" applyAlignment="1">
      <alignment horizontal="center" vertical="center"/>
    </xf>
    <xf numFmtId="2" fontId="40" fillId="0" borderId="43" xfId="55" applyNumberFormat="1" applyFont="1" applyFill="1" applyBorder="1" applyAlignment="1">
      <alignment horizontal="center" vertical="center"/>
    </xf>
    <xf numFmtId="43" fontId="40" fillId="0" borderId="61" xfId="28" applyFont="1" applyBorder="1" applyAlignment="1">
      <alignment horizontal="center" vertical="center" wrapText="1"/>
    </xf>
    <xf numFmtId="43" fontId="40" fillId="0" borderId="52" xfId="28" applyFont="1" applyBorder="1" applyAlignment="1">
      <alignment horizontal="center" vertical="center" wrapText="1"/>
    </xf>
    <xf numFmtId="43" fontId="40" fillId="0" borderId="50" xfId="28" applyFont="1" applyBorder="1" applyAlignment="1">
      <alignment horizontal="center" vertical="center" wrapText="1"/>
    </xf>
    <xf numFmtId="43" fontId="40" fillId="31" borderId="48" xfId="28" applyFont="1" applyFill="1" applyBorder="1" applyAlignment="1">
      <alignment horizontal="center" vertical="center" wrapText="1"/>
    </xf>
    <xf numFmtId="43" fontId="40" fillId="26" borderId="49" xfId="28" applyFont="1" applyFill="1" applyBorder="1" applyAlignment="1">
      <alignment horizontal="center" vertical="center" wrapText="1"/>
    </xf>
    <xf numFmtId="43" fontId="40" fillId="32" borderId="48" xfId="28" applyFont="1" applyFill="1" applyBorder="1" applyAlignment="1">
      <alignment horizontal="center" vertical="center" wrapText="1"/>
    </xf>
    <xf numFmtId="0" fontId="64" fillId="0" borderId="52" xfId="55" applyFont="1" applyFill="1" applyBorder="1" applyAlignment="1">
      <alignment horizontal="left" vertical="center" wrapText="1" indent="1"/>
    </xf>
    <xf numFmtId="165" fontId="64" fillId="0" borderId="36" xfId="28" applyNumberFormat="1" applyFont="1" applyFill="1" applyBorder="1" applyAlignment="1">
      <alignment horizontal="center" vertical="center" wrapText="1"/>
    </xf>
    <xf numFmtId="0" fontId="64" fillId="0" borderId="56" xfId="61" applyFont="1" applyFill="1" applyBorder="1" applyAlignment="1">
      <alignment horizontal="center" vertical="center" wrapText="1"/>
    </xf>
    <xf numFmtId="43" fontId="68" fillId="0" borderId="34" xfId="28" applyNumberFormat="1" applyFont="1" applyFill="1" applyBorder="1" applyAlignment="1">
      <alignment horizontal="center" vertical="center" wrapText="1"/>
    </xf>
    <xf numFmtId="0" fontId="41" fillId="0" borderId="50" xfId="55" applyFont="1" applyFill="1" applyBorder="1" applyAlignment="1">
      <alignment horizontal="center" vertical="top"/>
    </xf>
    <xf numFmtId="0" fontId="46" fillId="0" borderId="32" xfId="55" applyFont="1" applyFill="1" applyBorder="1" applyAlignment="1">
      <alignment vertical="top" wrapText="1"/>
    </xf>
    <xf numFmtId="164" fontId="46" fillId="0" borderId="32" xfId="72" applyFont="1" applyFill="1" applyBorder="1" applyAlignment="1">
      <alignment horizontal="center" vertical="center"/>
    </xf>
    <xf numFmtId="0" fontId="40" fillId="0" borderId="43" xfId="55" applyFont="1" applyFill="1" applyBorder="1" applyAlignment="1">
      <alignment horizontal="center" vertical="center"/>
    </xf>
    <xf numFmtId="0" fontId="46" fillId="0" borderId="35" xfId="55" applyFont="1" applyFill="1" applyBorder="1" applyAlignment="1">
      <alignment vertical="top" wrapText="1"/>
    </xf>
    <xf numFmtId="169" fontId="40" fillId="0" borderId="50" xfId="55" applyNumberFormat="1" applyFont="1" applyFill="1" applyBorder="1" applyAlignment="1">
      <alignment horizontal="center" vertical="top"/>
    </xf>
    <xf numFmtId="1" fontId="46" fillId="0" borderId="32" xfId="55" applyNumberFormat="1" applyFont="1" applyFill="1" applyBorder="1" applyAlignment="1">
      <alignment horizontal="center" vertical="center" wrapText="1"/>
    </xf>
    <xf numFmtId="4" fontId="40" fillId="0" borderId="43" xfId="55" applyNumberFormat="1" applyFont="1" applyFill="1" applyBorder="1" applyAlignment="1">
      <alignment horizontal="center" vertical="center"/>
    </xf>
    <xf numFmtId="1" fontId="46" fillId="0" borderId="32" xfId="55" applyNumberFormat="1" applyFont="1" applyFill="1" applyBorder="1" applyAlignment="1">
      <alignment horizontal="center" vertical="center"/>
    </xf>
    <xf numFmtId="0" fontId="40" fillId="0" borderId="50" xfId="63" applyFont="1" applyFill="1" applyBorder="1" applyAlignment="1">
      <alignment horizontal="center" vertical="top"/>
    </xf>
    <xf numFmtId="4" fontId="40" fillId="0" borderId="43" xfId="63" applyNumberFormat="1" applyFont="1" applyFill="1" applyBorder="1" applyAlignment="1">
      <alignment horizontal="center" vertical="center"/>
    </xf>
    <xf numFmtId="0" fontId="40" fillId="0" borderId="49" xfId="63" applyFont="1" applyFill="1" applyBorder="1" applyAlignment="1">
      <alignment horizontal="center" vertical="top"/>
    </xf>
    <xf numFmtId="0" fontId="46" fillId="0" borderId="42" xfId="55" applyFont="1" applyFill="1" applyBorder="1" applyAlignment="1">
      <alignment vertical="top" wrapText="1"/>
    </xf>
    <xf numFmtId="1" fontId="46" fillId="0" borderId="42" xfId="55" applyNumberFormat="1" applyFont="1" applyFill="1" applyBorder="1" applyAlignment="1">
      <alignment horizontal="center" vertical="center" wrapText="1"/>
    </xf>
    <xf numFmtId="4" fontId="40" fillId="0" borderId="45" xfId="63" applyNumberFormat="1" applyFont="1" applyFill="1" applyBorder="1" applyAlignment="1">
      <alignment horizontal="center" vertical="center"/>
    </xf>
    <xf numFmtId="43" fontId="40" fillId="0" borderId="44" xfId="28" applyFont="1" applyFill="1" applyBorder="1" applyAlignment="1">
      <alignment horizontal="center" vertical="center"/>
    </xf>
    <xf numFmtId="4" fontId="40" fillId="0" borderId="56" xfId="63" applyNumberFormat="1" applyFont="1" applyFill="1" applyBorder="1" applyAlignment="1">
      <alignment horizontal="center" vertical="center"/>
    </xf>
    <xf numFmtId="0" fontId="46" fillId="0" borderId="32" xfId="63" applyFont="1" applyFill="1" applyBorder="1" applyAlignment="1" applyProtection="1">
      <alignment vertical="top" wrapText="1"/>
    </xf>
    <xf numFmtId="0" fontId="46" fillId="0" borderId="32" xfId="55" applyFont="1" applyFill="1" applyBorder="1" applyAlignment="1">
      <alignment vertical="top"/>
    </xf>
    <xf numFmtId="1" fontId="40" fillId="0" borderId="32" xfId="0" applyNumberFormat="1" applyFont="1" applyFill="1" applyBorder="1" applyAlignment="1">
      <alignment horizontal="center" vertical="center"/>
    </xf>
    <xf numFmtId="0" fontId="45" fillId="0" borderId="32" xfId="0" applyFont="1" applyFill="1" applyBorder="1" applyAlignment="1">
      <alignment vertical="top" wrapText="1"/>
    </xf>
    <xf numFmtId="1" fontId="40" fillId="0" borderId="43" xfId="0" applyNumberFormat="1" applyFont="1" applyFill="1" applyBorder="1" applyAlignment="1">
      <alignment horizontal="center" vertical="center"/>
    </xf>
    <xf numFmtId="1" fontId="41" fillId="0" borderId="50" xfId="55" applyNumberFormat="1" applyFont="1" applyFill="1" applyBorder="1" applyAlignment="1">
      <alignment horizontal="center" vertical="top"/>
    </xf>
    <xf numFmtId="0" fontId="45" fillId="25" borderId="32" xfId="0" applyFont="1" applyFill="1" applyBorder="1" applyAlignment="1">
      <alignment vertical="top" wrapText="1"/>
    </xf>
    <xf numFmtId="4" fontId="40" fillId="0" borderId="43" xfId="0" applyNumberFormat="1" applyFont="1" applyFill="1" applyBorder="1" applyAlignment="1">
      <alignment horizontal="center" vertical="center"/>
    </xf>
    <xf numFmtId="0" fontId="40" fillId="0" borderId="32" xfId="0" applyFont="1" applyFill="1" applyBorder="1" applyAlignment="1">
      <alignment vertical="top" wrapText="1"/>
    </xf>
    <xf numFmtId="1" fontId="40" fillId="0" borderId="32" xfId="0" applyNumberFormat="1" applyFont="1" applyFill="1" applyBorder="1" applyAlignment="1">
      <alignment horizontal="center" vertical="center" wrapText="1"/>
    </xf>
    <xf numFmtId="43" fontId="40" fillId="0" borderId="33" xfId="28" applyFont="1" applyFill="1" applyBorder="1" applyAlignment="1">
      <alignment horizontal="center" vertical="center" wrapText="1"/>
    </xf>
    <xf numFmtId="169" fontId="40" fillId="0" borderId="49" xfId="55" applyNumberFormat="1" applyFont="1" applyFill="1" applyBorder="1" applyAlignment="1">
      <alignment horizontal="center" vertical="top"/>
    </xf>
    <xf numFmtId="0" fontId="40" fillId="0" borderId="42" xfId="0" applyFont="1" applyFill="1" applyBorder="1" applyAlignment="1">
      <alignment vertical="top" wrapText="1"/>
    </xf>
    <xf numFmtId="1" fontId="40" fillId="0" borderId="42" xfId="0" applyNumberFormat="1" applyFont="1" applyFill="1" applyBorder="1" applyAlignment="1">
      <alignment horizontal="center" vertical="center" wrapText="1"/>
    </xf>
    <xf numFmtId="4" fontId="40" fillId="0" borderId="45" xfId="0" applyNumberFormat="1" applyFont="1" applyFill="1" applyBorder="1" applyAlignment="1">
      <alignment horizontal="center" vertical="center"/>
    </xf>
    <xf numFmtId="43" fontId="40" fillId="0" borderId="44" xfId="28" applyFont="1" applyFill="1" applyBorder="1" applyAlignment="1">
      <alignment horizontal="center" vertical="center" wrapText="1"/>
    </xf>
    <xf numFmtId="1" fontId="40" fillId="0" borderId="36" xfId="0" applyNumberFormat="1" applyFont="1" applyFill="1" applyBorder="1" applyAlignment="1">
      <alignment horizontal="center" vertical="center" wrapText="1"/>
    </xf>
    <xf numFmtId="43" fontId="40" fillId="0" borderId="34" xfId="28" applyFont="1" applyFill="1" applyBorder="1" applyAlignment="1">
      <alignment horizontal="center" vertical="center" wrapText="1"/>
    </xf>
    <xf numFmtId="0" fontId="45" fillId="25" borderId="32" xfId="63" applyFont="1" applyFill="1" applyBorder="1" applyAlignment="1" applyProtection="1">
      <alignment vertical="top"/>
    </xf>
    <xf numFmtId="2" fontId="40" fillId="0" borderId="50" xfId="55" applyNumberFormat="1" applyFont="1" applyFill="1" applyBorder="1" applyAlignment="1">
      <alignment horizontal="center" vertical="top"/>
    </xf>
    <xf numFmtId="0" fontId="40" fillId="0" borderId="32" xfId="63" applyFont="1" applyFill="1" applyBorder="1" applyAlignment="1" applyProtection="1">
      <alignment vertical="top" wrapText="1"/>
    </xf>
    <xf numFmtId="1" fontId="41" fillId="0" borderId="52" xfId="55" applyNumberFormat="1" applyFont="1" applyFill="1" applyBorder="1" applyAlignment="1">
      <alignment horizontal="center" vertical="top"/>
    </xf>
    <xf numFmtId="0" fontId="45" fillId="25" borderId="36" xfId="63" applyFont="1" applyFill="1" applyBorder="1" applyAlignment="1">
      <alignment vertical="top" wrapText="1"/>
    </xf>
    <xf numFmtId="0" fontId="40" fillId="0" borderId="32" xfId="0" applyNumberFormat="1" applyFont="1" applyFill="1" applyBorder="1" applyAlignment="1">
      <alignment vertical="top" wrapText="1"/>
    </xf>
    <xf numFmtId="0" fontId="45" fillId="25" borderId="32" xfId="0" applyNumberFormat="1" applyFont="1" applyFill="1" applyBorder="1" applyAlignment="1">
      <alignment vertical="top" wrapText="1"/>
    </xf>
    <xf numFmtId="2" fontId="45" fillId="25" borderId="32" xfId="0" applyNumberFormat="1" applyFont="1" applyFill="1" applyBorder="1" applyAlignment="1">
      <alignment vertical="top"/>
    </xf>
    <xf numFmtId="0" fontId="45" fillId="25" borderId="32" xfId="55" applyFont="1" applyFill="1" applyBorder="1" applyAlignment="1">
      <alignment vertical="top" wrapText="1"/>
    </xf>
    <xf numFmtId="0" fontId="40" fillId="0" borderId="50" xfId="55" applyFont="1" applyFill="1" applyBorder="1" applyAlignment="1">
      <alignment horizontal="center" vertical="top"/>
    </xf>
    <xf numFmtId="0" fontId="40" fillId="0" borderId="32" xfId="55" applyFont="1" applyFill="1" applyBorder="1" applyAlignment="1">
      <alignment vertical="top" wrapText="1"/>
    </xf>
    <xf numFmtId="0" fontId="40" fillId="0" borderId="49" xfId="55" applyFont="1" applyFill="1" applyBorder="1" applyAlignment="1">
      <alignment horizontal="center" vertical="top"/>
    </xf>
    <xf numFmtId="0" fontId="40" fillId="0" borderId="42" xfId="55" applyFont="1" applyFill="1" applyBorder="1" applyAlignment="1">
      <alignment vertical="top" wrapText="1"/>
    </xf>
    <xf numFmtId="2" fontId="40" fillId="0" borderId="45" xfId="55" applyNumberFormat="1" applyFont="1" applyFill="1" applyBorder="1" applyAlignment="1">
      <alignment horizontal="center" vertical="center"/>
    </xf>
    <xf numFmtId="0" fontId="46" fillId="0" borderId="32" xfId="0" applyFont="1" applyFill="1" applyBorder="1" applyAlignment="1">
      <alignment vertical="top" wrapText="1"/>
    </xf>
    <xf numFmtId="0" fontId="41" fillId="0" borderId="32" xfId="55" applyFont="1" applyFill="1" applyBorder="1" applyAlignment="1">
      <alignment vertical="top" wrapText="1"/>
    </xf>
    <xf numFmtId="0" fontId="41" fillId="0" borderId="50" xfId="46" applyFont="1" applyFill="1" applyBorder="1" applyAlignment="1">
      <alignment horizontal="center" vertical="top"/>
    </xf>
    <xf numFmtId="0" fontId="45" fillId="25" borderId="32" xfId="46" applyFont="1" applyFill="1" applyBorder="1" applyAlignment="1">
      <alignment vertical="top" wrapText="1"/>
    </xf>
    <xf numFmtId="2" fontId="40" fillId="0" borderId="43" xfId="46" applyNumberFormat="1" applyFont="1" applyFill="1" applyBorder="1" applyAlignment="1">
      <alignment horizontal="center" vertical="center"/>
    </xf>
    <xf numFmtId="0" fontId="40" fillId="0" borderId="50" xfId="46" applyFont="1" applyFill="1" applyBorder="1" applyAlignment="1">
      <alignment horizontal="center" vertical="top"/>
    </xf>
    <xf numFmtId="0" fontId="46" fillId="0" borderId="32" xfId="46" applyFont="1" applyFill="1" applyBorder="1" applyAlignment="1">
      <alignment vertical="top" wrapText="1"/>
    </xf>
    <xf numFmtId="2" fontId="46" fillId="0" borderId="43" xfId="46" applyNumberFormat="1" applyFont="1" applyFill="1" applyBorder="1" applyAlignment="1">
      <alignment horizontal="center" vertical="center"/>
    </xf>
    <xf numFmtId="0" fontId="45" fillId="30" borderId="37" xfId="0" applyFont="1" applyFill="1" applyBorder="1" applyAlignment="1">
      <alignment horizontal="left" vertical="center" wrapText="1"/>
    </xf>
    <xf numFmtId="164" fontId="40" fillId="0" borderId="32" xfId="72" applyFont="1" applyFill="1" applyBorder="1" applyAlignment="1">
      <alignment horizontal="center" vertical="center"/>
    </xf>
    <xf numFmtId="3" fontId="40" fillId="0" borderId="43" xfId="55" applyNumberFormat="1" applyFont="1" applyFill="1" applyBorder="1" applyAlignment="1">
      <alignment horizontal="center" vertical="center"/>
    </xf>
    <xf numFmtId="0" fontId="40" fillId="0" borderId="32" xfId="55" applyFont="1" applyFill="1" applyBorder="1" applyAlignment="1" applyProtection="1">
      <alignment vertical="top" wrapText="1"/>
      <protection locked="0"/>
    </xf>
    <xf numFmtId="1" fontId="40" fillId="0" borderId="32" xfId="55" applyNumberFormat="1" applyFont="1" applyFill="1" applyBorder="1" applyAlignment="1">
      <alignment horizontal="center" vertical="center"/>
    </xf>
    <xf numFmtId="1" fontId="40" fillId="0" borderId="42" xfId="55" applyNumberFormat="1" applyFont="1" applyFill="1" applyBorder="1" applyAlignment="1">
      <alignment horizontal="center" vertical="center" wrapText="1"/>
    </xf>
    <xf numFmtId="0" fontId="40" fillId="0" borderId="58" xfId="55" applyFont="1" applyFill="1" applyBorder="1" applyAlignment="1">
      <alignment horizontal="center" vertical="top"/>
    </xf>
    <xf numFmtId="0" fontId="40" fillId="0" borderId="41" xfId="55" applyFont="1" applyFill="1" applyBorder="1" applyAlignment="1">
      <alignment vertical="center"/>
    </xf>
    <xf numFmtId="1" fontId="40" fillId="0" borderId="41" xfId="55" applyNumberFormat="1" applyFont="1" applyFill="1" applyBorder="1" applyAlignment="1">
      <alignment horizontal="center" vertical="center"/>
    </xf>
    <xf numFmtId="0" fontId="41" fillId="0" borderId="41" xfId="55" applyFont="1" applyFill="1" applyBorder="1" applyAlignment="1">
      <alignment horizontal="center" vertical="center"/>
    </xf>
    <xf numFmtId="0" fontId="40" fillId="0" borderId="57" xfId="55" applyFont="1" applyFill="1" applyBorder="1" applyAlignment="1">
      <alignment horizontal="center" vertical="top"/>
    </xf>
    <xf numFmtId="1" fontId="40" fillId="0" borderId="35" xfId="55" applyNumberFormat="1" applyFont="1" applyFill="1" applyBorder="1" applyAlignment="1">
      <alignment horizontal="center" vertical="center"/>
    </xf>
    <xf numFmtId="0" fontId="40" fillId="0" borderId="35" xfId="55" applyFont="1" applyFill="1" applyBorder="1" applyAlignment="1">
      <alignment horizontal="left" vertical="center" indent="14"/>
    </xf>
    <xf numFmtId="0" fontId="40" fillId="0" borderId="62" xfId="55" applyFont="1" applyFill="1" applyBorder="1" applyAlignment="1">
      <alignment horizontal="center" vertical="top"/>
    </xf>
    <xf numFmtId="0" fontId="40" fillId="0" borderId="63" xfId="55" applyFont="1" applyFill="1" applyBorder="1" applyAlignment="1">
      <alignment vertical="center"/>
    </xf>
    <xf numFmtId="1" fontId="40" fillId="0" borderId="63" xfId="55" applyNumberFormat="1" applyFont="1" applyFill="1" applyBorder="1" applyAlignment="1">
      <alignment horizontal="center" vertical="center"/>
    </xf>
    <xf numFmtId="0" fontId="41" fillId="0" borderId="63" xfId="55" applyFont="1" applyFill="1" applyBorder="1" applyAlignment="1">
      <alignment horizontal="center" vertical="center"/>
    </xf>
    <xf numFmtId="0" fontId="64" fillId="0" borderId="50" xfId="55" applyFont="1" applyFill="1" applyBorder="1" applyAlignment="1">
      <alignment horizontal="left" vertical="center" wrapText="1" indent="1"/>
    </xf>
    <xf numFmtId="165" fontId="64" fillId="0" borderId="32" xfId="28" applyNumberFormat="1" applyFont="1" applyFill="1" applyBorder="1" applyAlignment="1">
      <alignment horizontal="center" vertical="center" wrapText="1"/>
    </xf>
    <xf numFmtId="0" fontId="64" fillId="0" borderId="43" xfId="61" applyFont="1" applyFill="1" applyBorder="1" applyAlignment="1">
      <alignment horizontal="center" vertical="center" wrapText="1"/>
    </xf>
    <xf numFmtId="43" fontId="68" fillId="0" borderId="33" xfId="28" applyNumberFormat="1" applyFont="1" applyFill="1" applyBorder="1" applyAlignment="1">
      <alignment horizontal="center" vertical="center" wrapText="1"/>
    </xf>
    <xf numFmtId="0" fontId="41" fillId="32" borderId="60" xfId="0" applyNumberFormat="1" applyFont="1" applyFill="1" applyBorder="1" applyAlignment="1">
      <alignment horizontal="right" vertical="center" wrapText="1"/>
    </xf>
    <xf numFmtId="0" fontId="43" fillId="0" borderId="36" xfId="55" applyFont="1" applyFill="1" applyBorder="1" applyAlignment="1">
      <alignment vertical="center" wrapText="1"/>
    </xf>
    <xf numFmtId="0" fontId="43" fillId="0" borderId="36" xfId="55" applyFont="1" applyFill="1" applyBorder="1" applyAlignment="1">
      <alignment horizontal="left" vertical="center" wrapText="1" indent="12"/>
    </xf>
    <xf numFmtId="0" fontId="43" fillId="0" borderId="32" xfId="55" applyFont="1" applyFill="1" applyBorder="1" applyAlignment="1">
      <alignment horizontal="left" vertical="center" wrapText="1" indent="12"/>
    </xf>
    <xf numFmtId="0" fontId="43" fillId="0" borderId="35" xfId="55" applyFont="1" applyFill="1" applyBorder="1" applyAlignment="1">
      <alignment horizontal="left" vertical="center" wrapText="1" indent="12"/>
    </xf>
    <xf numFmtId="43" fontId="40" fillId="0" borderId="43" xfId="28" applyFont="1" applyFill="1" applyBorder="1" applyAlignment="1">
      <alignment horizontal="center" vertical="center"/>
    </xf>
    <xf numFmtId="0" fontId="40" fillId="0" borderId="50" xfId="0" applyFont="1" applyFill="1" applyBorder="1" applyAlignment="1">
      <alignment horizontal="center" vertical="center"/>
    </xf>
    <xf numFmtId="3" fontId="40" fillId="0" borderId="32" xfId="0" applyNumberFormat="1" applyFont="1" applyFill="1" applyBorder="1" applyAlignment="1">
      <alignment horizontal="center" vertical="center"/>
    </xf>
    <xf numFmtId="0" fontId="40" fillId="0" borderId="50" xfId="0" applyFont="1" applyFill="1" applyBorder="1" applyAlignment="1">
      <alignment horizontal="center" vertical="center" wrapText="1"/>
    </xf>
    <xf numFmtId="4" fontId="40" fillId="0" borderId="32" xfId="0" applyNumberFormat="1" applyFont="1" applyFill="1" applyBorder="1" applyAlignment="1">
      <alignment horizontal="center" vertical="center"/>
    </xf>
    <xf numFmtId="0" fontId="41" fillId="0" borderId="50" xfId="0" applyFont="1" applyFill="1" applyBorder="1" applyAlignment="1">
      <alignment horizontal="center" vertical="center"/>
    </xf>
    <xf numFmtId="2" fontId="40" fillId="0" borderId="50" xfId="0" applyNumberFormat="1" applyFont="1" applyFill="1" applyBorder="1" applyAlignment="1">
      <alignment horizontal="center" vertical="top"/>
    </xf>
    <xf numFmtId="0" fontId="41" fillId="25" borderId="32" xfId="0" applyFont="1" applyFill="1" applyBorder="1" applyAlignment="1">
      <alignment horizontal="left" vertical="center" wrapText="1"/>
    </xf>
    <xf numFmtId="169" fontId="41" fillId="0" borderId="50" xfId="0" applyNumberFormat="1" applyFont="1" applyFill="1" applyBorder="1" applyAlignment="1">
      <alignment horizontal="center" vertical="top"/>
    </xf>
    <xf numFmtId="169" fontId="40" fillId="0" borderId="50" xfId="0" applyNumberFormat="1" applyFont="1" applyFill="1" applyBorder="1" applyAlignment="1">
      <alignment horizontal="center" vertical="top"/>
    </xf>
    <xf numFmtId="0" fontId="63" fillId="0" borderId="0" xfId="0" applyFont="1" applyFill="1" applyAlignment="1">
      <alignment vertical="center" wrapText="1"/>
    </xf>
    <xf numFmtId="0" fontId="40" fillId="0" borderId="63" xfId="55" applyFont="1" applyFill="1" applyBorder="1" applyAlignment="1">
      <alignment horizontal="left" vertical="center" indent="14"/>
    </xf>
    <xf numFmtId="0" fontId="40" fillId="0" borderId="49" xfId="0" applyFont="1" applyFill="1" applyBorder="1" applyAlignment="1">
      <alignment horizontal="center" vertical="top"/>
    </xf>
    <xf numFmtId="0" fontId="46" fillId="0" borderId="42" xfId="0" applyFont="1" applyFill="1" applyBorder="1" applyAlignment="1">
      <alignment horizontal="left" vertical="top" wrapText="1"/>
    </xf>
    <xf numFmtId="0" fontId="40" fillId="0" borderId="42" xfId="0" applyFont="1" applyFill="1" applyBorder="1" applyAlignment="1">
      <alignment horizontal="justify" vertical="top" wrapText="1"/>
    </xf>
    <xf numFmtId="0" fontId="40" fillId="27" borderId="32" xfId="0" applyFont="1" applyFill="1" applyBorder="1" applyAlignment="1">
      <alignment horizontal="justify" vertical="center" wrapText="1"/>
    </xf>
    <xf numFmtId="0" fontId="55" fillId="29" borderId="64" xfId="0" applyFont="1" applyFill="1" applyBorder="1" applyAlignment="1">
      <alignment horizontal="center" vertical="center" wrapText="1"/>
    </xf>
    <xf numFmtId="169" fontId="55" fillId="29" borderId="65" xfId="0" applyNumberFormat="1" applyFont="1" applyFill="1" applyBorder="1" applyAlignment="1">
      <alignment horizontal="center" vertical="center" wrapText="1"/>
    </xf>
    <xf numFmtId="3" fontId="55" fillId="29" borderId="65" xfId="0" applyNumberFormat="1" applyFont="1" applyFill="1" applyBorder="1" applyAlignment="1">
      <alignment horizontal="center" vertical="center" wrapText="1"/>
    </xf>
    <xf numFmtId="169" fontId="55" fillId="29" borderId="66" xfId="0" applyNumberFormat="1" applyFont="1" applyFill="1" applyBorder="1" applyAlignment="1">
      <alignment horizontal="center" vertical="center" wrapText="1"/>
    </xf>
    <xf numFmtId="49" fontId="54" fillId="29" borderId="64" xfId="28" applyNumberFormat="1" applyFont="1" applyFill="1" applyBorder="1" applyAlignment="1">
      <alignment horizontal="center" vertical="center" wrapText="1"/>
    </xf>
    <xf numFmtId="49" fontId="54" fillId="29" borderId="67" xfId="28" applyNumberFormat="1" applyFont="1" applyFill="1" applyBorder="1" applyAlignment="1">
      <alignment horizontal="center" vertical="center" wrapText="1"/>
    </xf>
    <xf numFmtId="0" fontId="41" fillId="0" borderId="61" xfId="0" applyFont="1" applyFill="1" applyBorder="1" applyAlignment="1">
      <alignment horizontal="center" vertical="center" wrapText="1"/>
    </xf>
    <xf numFmtId="43" fontId="40" fillId="0" borderId="40" xfId="28" applyFont="1" applyBorder="1" applyAlignment="1">
      <alignment horizontal="center" vertical="center" wrapText="1"/>
    </xf>
    <xf numFmtId="0" fontId="41" fillId="0" borderId="52" xfId="0" applyFont="1" applyFill="1" applyBorder="1" applyAlignment="1">
      <alignment horizontal="center" vertical="center" wrapText="1"/>
    </xf>
    <xf numFmtId="43" fontId="40" fillId="0" borderId="34" xfId="28" applyFont="1" applyBorder="1" applyAlignment="1">
      <alignment horizontal="center" vertical="center" wrapText="1"/>
    </xf>
    <xf numFmtId="0" fontId="64" fillId="0" borderId="50" xfId="0" applyFont="1" applyFill="1" applyBorder="1" applyAlignment="1">
      <alignment horizontal="center" vertical="center" wrapText="1"/>
    </xf>
    <xf numFmtId="43" fontId="40" fillId="0" borderId="33" xfId="28" applyFont="1" applyBorder="1" applyAlignment="1">
      <alignment horizontal="center" vertical="center" wrapText="1"/>
    </xf>
    <xf numFmtId="0" fontId="41" fillId="0" borderId="50" xfId="0" applyFont="1" applyFill="1" applyBorder="1" applyAlignment="1">
      <alignment horizontal="center" vertical="center" wrapText="1"/>
    </xf>
    <xf numFmtId="0" fontId="40" fillId="26" borderId="50" xfId="0" applyFont="1" applyFill="1" applyBorder="1" applyAlignment="1">
      <alignment horizontal="center" vertical="center" wrapText="1"/>
    </xf>
    <xf numFmtId="0" fontId="40" fillId="26" borderId="50" xfId="0" applyNumberFormat="1" applyFont="1" applyFill="1" applyBorder="1" applyAlignment="1">
      <alignment horizontal="center" vertical="center" wrapText="1"/>
    </xf>
    <xf numFmtId="0" fontId="40" fillId="31" borderId="48" xfId="0" applyFont="1" applyFill="1" applyBorder="1" applyAlignment="1">
      <alignment horizontal="center" vertical="center" wrapText="1"/>
    </xf>
    <xf numFmtId="0" fontId="43" fillId="31" borderId="53" xfId="0" applyFont="1" applyFill="1" applyBorder="1" applyAlignment="1">
      <alignment horizontal="right" vertical="center" wrapText="1"/>
    </xf>
    <xf numFmtId="169" fontId="40" fillId="31" borderId="53" xfId="0" applyNumberFormat="1" applyFont="1" applyFill="1" applyBorder="1" applyAlignment="1">
      <alignment horizontal="center" vertical="center" wrapText="1"/>
    </xf>
    <xf numFmtId="43" fontId="40" fillId="31" borderId="68" xfId="28" applyFont="1" applyFill="1" applyBorder="1" applyAlignment="1">
      <alignment horizontal="center" vertical="center" wrapText="1"/>
    </xf>
    <xf numFmtId="0" fontId="49" fillId="0" borderId="49" xfId="0" applyFont="1" applyFill="1" applyBorder="1" applyAlignment="1">
      <alignment horizontal="center" vertical="center" wrapText="1"/>
    </xf>
    <xf numFmtId="43" fontId="41" fillId="26" borderId="44" xfId="28" applyFont="1" applyFill="1" applyBorder="1" applyAlignment="1">
      <alignment horizontal="center" vertical="center" wrapText="1"/>
    </xf>
    <xf numFmtId="0" fontId="42" fillId="32" borderId="48" xfId="0" applyFont="1" applyFill="1" applyBorder="1" applyAlignment="1">
      <alignment horizontal="center" vertical="center" wrapText="1"/>
    </xf>
    <xf numFmtId="0" fontId="41" fillId="32" borderId="53" xfId="0" applyFont="1" applyFill="1" applyBorder="1" applyAlignment="1">
      <alignment horizontal="right" vertical="center" wrapText="1"/>
    </xf>
    <xf numFmtId="43" fontId="41" fillId="32" borderId="68" xfId="28" applyFont="1" applyFill="1" applyBorder="1" applyAlignment="1">
      <alignment horizontal="center" vertical="center" wrapText="1"/>
    </xf>
    <xf numFmtId="0" fontId="40" fillId="26" borderId="49" xfId="0" applyFont="1" applyFill="1" applyBorder="1" applyAlignment="1">
      <alignment horizontal="center" vertical="center"/>
    </xf>
    <xf numFmtId="43" fontId="40" fillId="26" borderId="69" xfId="28" applyFont="1" applyFill="1" applyBorder="1" applyAlignment="1">
      <alignment horizontal="center" vertical="center"/>
    </xf>
    <xf numFmtId="0" fontId="64" fillId="0" borderId="50" xfId="0" applyFont="1" applyFill="1" applyBorder="1" applyAlignment="1">
      <alignment horizontal="center" vertical="center"/>
    </xf>
    <xf numFmtId="43" fontId="40" fillId="0" borderId="70" xfId="28" applyFont="1" applyFill="1" applyBorder="1" applyAlignment="1">
      <alignment horizontal="center" vertical="center"/>
    </xf>
    <xf numFmtId="0" fontId="64" fillId="26" borderId="50" xfId="0" applyFont="1" applyFill="1" applyBorder="1" applyAlignment="1">
      <alignment horizontal="center" vertical="center"/>
    </xf>
    <xf numFmtId="43" fontId="40" fillId="26" borderId="70" xfId="28" applyFont="1" applyFill="1" applyBorder="1" applyAlignment="1">
      <alignment horizontal="center" vertical="center"/>
    </xf>
    <xf numFmtId="0" fontId="40" fillId="33" borderId="48" xfId="0" applyFont="1" applyFill="1" applyBorder="1" applyAlignment="1">
      <alignment horizontal="center" vertical="center"/>
    </xf>
    <xf numFmtId="43" fontId="40" fillId="33" borderId="72" xfId="0" applyNumberFormat="1" applyFont="1" applyFill="1" applyBorder="1" applyAlignment="1">
      <alignment horizontal="center" vertical="center"/>
    </xf>
    <xf numFmtId="2" fontId="40" fillId="0" borderId="50" xfId="0" applyNumberFormat="1" applyFont="1" applyBorder="1" applyAlignment="1">
      <alignment horizontal="center" vertical="center" wrapText="1"/>
    </xf>
    <xf numFmtId="2" fontId="40" fillId="26" borderId="50" xfId="0" applyNumberFormat="1" applyFont="1" applyFill="1" applyBorder="1" applyAlignment="1">
      <alignment horizontal="center" vertical="center" wrapText="1"/>
    </xf>
    <xf numFmtId="2" fontId="40" fillId="26" borderId="52" xfId="0" applyNumberFormat="1" applyFont="1" applyFill="1" applyBorder="1" applyAlignment="1">
      <alignment horizontal="center" vertical="center" wrapText="1"/>
    </xf>
    <xf numFmtId="0" fontId="40" fillId="0" borderId="50" xfId="0" applyFont="1" applyFill="1" applyBorder="1" applyAlignment="1">
      <alignment horizontal="center" vertical="top" wrapText="1"/>
    </xf>
    <xf numFmtId="0" fontId="40" fillId="0" borderId="51" xfId="0" applyFont="1" applyFill="1" applyBorder="1" applyAlignment="1">
      <alignment horizontal="center" vertical="center"/>
    </xf>
    <xf numFmtId="43" fontId="41" fillId="0" borderId="71" xfId="28" applyFont="1" applyFill="1" applyBorder="1" applyAlignment="1">
      <alignment horizontal="center" vertical="center"/>
    </xf>
    <xf numFmtId="0" fontId="64" fillId="0" borderId="50" xfId="0" applyFont="1" applyBorder="1" applyAlignment="1">
      <alignment horizontal="center" vertical="center" wrapText="1"/>
    </xf>
    <xf numFmtId="43" fontId="40" fillId="0" borderId="69" xfId="28" applyFont="1" applyFill="1" applyBorder="1" applyAlignment="1">
      <alignment horizontal="center" vertical="center"/>
    </xf>
    <xf numFmtId="0" fontId="40" fillId="0" borderId="52" xfId="0" applyFont="1" applyBorder="1" applyAlignment="1">
      <alignment horizontal="center" vertical="center" wrapText="1"/>
    </xf>
    <xf numFmtId="0" fontId="41" fillId="0" borderId="52" xfId="0" applyFont="1" applyBorder="1" applyAlignment="1">
      <alignment horizontal="center" vertical="center" wrapText="1"/>
    </xf>
    <xf numFmtId="0" fontId="40" fillId="27" borderId="52" xfId="0" applyFont="1" applyFill="1" applyBorder="1" applyAlignment="1">
      <alignment horizontal="center" vertical="center" wrapText="1"/>
    </xf>
    <xf numFmtId="169" fontId="40" fillId="0" borderId="52" xfId="0" applyNumberFormat="1" applyFont="1" applyBorder="1" applyAlignment="1">
      <alignment horizontal="center" vertical="center" wrapText="1"/>
    </xf>
    <xf numFmtId="2" fontId="40" fillId="0" borderId="52" xfId="0" applyNumberFormat="1" applyFont="1" applyBorder="1" applyAlignment="1">
      <alignment horizontal="center" vertical="center" wrapText="1"/>
    </xf>
    <xf numFmtId="0" fontId="41" fillId="27" borderId="52" xfId="0" applyFont="1" applyFill="1" applyBorder="1" applyAlignment="1">
      <alignment horizontal="center" vertical="center" wrapText="1"/>
    </xf>
    <xf numFmtId="43" fontId="40" fillId="0" borderId="69" xfId="0" applyNumberFormat="1" applyFont="1" applyBorder="1" applyAlignment="1">
      <alignment horizontal="center" vertical="center"/>
    </xf>
    <xf numFmtId="0" fontId="40" fillId="0" borderId="51" xfId="0" applyFont="1" applyBorder="1" applyAlignment="1">
      <alignment horizontal="center" vertical="center"/>
    </xf>
    <xf numFmtId="43" fontId="40" fillId="26" borderId="69" xfId="0" applyNumberFormat="1" applyFont="1" applyFill="1" applyBorder="1" applyAlignment="1">
      <alignment horizontal="center" vertical="center"/>
    </xf>
    <xf numFmtId="43" fontId="40" fillId="26" borderId="70" xfId="0" applyNumberFormat="1" applyFont="1" applyFill="1" applyBorder="1" applyAlignment="1">
      <alignment horizontal="center" vertical="center"/>
    </xf>
    <xf numFmtId="43" fontId="40" fillId="0" borderId="70" xfId="0" applyNumberFormat="1" applyFont="1" applyBorder="1" applyAlignment="1">
      <alignment horizontal="center" vertical="center"/>
    </xf>
    <xf numFmtId="0" fontId="40" fillId="0" borderId="50" xfId="0" applyFont="1" applyBorder="1" applyAlignment="1">
      <alignment horizontal="center" vertical="center"/>
    </xf>
    <xf numFmtId="0" fontId="1" fillId="0" borderId="20" xfId="60" applyFont="1" applyBorder="1" applyAlignment="1">
      <alignment horizontal="left" indent="3"/>
    </xf>
    <xf numFmtId="0" fontId="1" fillId="0" borderId="21" xfId="60" applyFont="1" applyBorder="1" applyAlignment="1">
      <alignment horizontal="left" indent="3"/>
    </xf>
    <xf numFmtId="0" fontId="25" fillId="0" borderId="0" xfId="55" quotePrefix="1" applyFont="1" applyFill="1" applyBorder="1" applyAlignment="1"/>
    <xf numFmtId="0" fontId="0" fillId="0" borderId="0" xfId="0" applyBorder="1"/>
    <xf numFmtId="0" fontId="0" fillId="0" borderId="19" xfId="0" applyBorder="1"/>
    <xf numFmtId="0" fontId="46" fillId="0" borderId="42" xfId="0" applyFont="1" applyFill="1" applyBorder="1" applyAlignment="1">
      <alignment horizontal="justify" vertical="top" wrapText="1"/>
    </xf>
    <xf numFmtId="0" fontId="40" fillId="0" borderId="47" xfId="0" applyFont="1" applyFill="1" applyBorder="1" applyAlignment="1">
      <alignment horizontal="left" vertical="top" wrapText="1"/>
    </xf>
    <xf numFmtId="0" fontId="41" fillId="0" borderId="51" xfId="0" applyFont="1" applyBorder="1" applyAlignment="1">
      <alignment horizontal="center" vertical="center"/>
    </xf>
    <xf numFmtId="0" fontId="0" fillId="0" borderId="0" xfId="0" applyFill="1" applyBorder="1" applyAlignment="1">
      <alignment wrapText="1"/>
    </xf>
    <xf numFmtId="1" fontId="40" fillId="0" borderId="32" xfId="46" applyNumberFormat="1" applyFont="1" applyFill="1" applyBorder="1" applyAlignment="1">
      <alignment horizontal="center" vertical="center" wrapText="1"/>
    </xf>
    <xf numFmtId="1" fontId="46" fillId="0" borderId="32" xfId="46" applyNumberFormat="1" applyFont="1" applyFill="1" applyBorder="1" applyAlignment="1">
      <alignment horizontal="center" vertical="center" wrapText="1"/>
    </xf>
    <xf numFmtId="169" fontId="40" fillId="0" borderId="38" xfId="0" applyNumberFormat="1" applyFont="1" applyFill="1" applyBorder="1" applyAlignment="1">
      <alignment horizontal="center" vertical="center" wrapText="1"/>
    </xf>
    <xf numFmtId="169" fontId="67" fillId="0" borderId="38" xfId="0" applyNumberFormat="1" applyFont="1" applyFill="1" applyBorder="1" applyAlignment="1">
      <alignment horizontal="center" vertical="center" wrapText="1"/>
    </xf>
    <xf numFmtId="0" fontId="22" fillId="0" borderId="18" xfId="0" applyFont="1" applyBorder="1" applyAlignment="1">
      <alignment horizontal="center"/>
    </xf>
    <xf numFmtId="0" fontId="22" fillId="0" borderId="0" xfId="0" applyFont="1" applyBorder="1" applyAlignment="1">
      <alignment horizontal="center"/>
    </xf>
    <xf numFmtId="0" fontId="22" fillId="0" borderId="19" xfId="0" applyFont="1" applyBorder="1" applyAlignment="1">
      <alignment horizontal="center"/>
    </xf>
    <xf numFmtId="0" fontId="0" fillId="34" borderId="0" xfId="0" applyFill="1" applyBorder="1" applyAlignment="1">
      <alignment wrapText="1"/>
    </xf>
    <xf numFmtId="3" fontId="76" fillId="0" borderId="0" xfId="0" applyNumberFormat="1" applyFont="1" applyBorder="1" applyAlignment="1">
      <alignment vertical="top"/>
    </xf>
    <xf numFmtId="0" fontId="74" fillId="0" borderId="0" xfId="0" applyFont="1" applyBorder="1" applyAlignment="1">
      <alignment horizontal="left" vertical="top"/>
    </xf>
    <xf numFmtId="0" fontId="76" fillId="0" borderId="0" xfId="0" applyFont="1" applyBorder="1" applyAlignment="1">
      <alignment horizontal="center" vertical="top"/>
    </xf>
    <xf numFmtId="43" fontId="76" fillId="0" borderId="0" xfId="0" applyNumberFormat="1" applyFont="1" applyBorder="1" applyAlignment="1">
      <alignment vertical="top"/>
    </xf>
    <xf numFmtId="0" fontId="76" fillId="0" borderId="0" xfId="0" applyFont="1" applyBorder="1" applyAlignment="1">
      <alignment vertical="top"/>
    </xf>
    <xf numFmtId="0" fontId="79" fillId="0" borderId="0" xfId="55" applyFont="1" applyFill="1" applyBorder="1" applyAlignment="1">
      <alignment horizontal="left" vertical="top" wrapText="1" indent="1"/>
    </xf>
    <xf numFmtId="43" fontId="80" fillId="0" borderId="0" xfId="0" applyNumberFormat="1" applyFont="1" applyBorder="1" applyAlignment="1">
      <alignment vertical="top"/>
    </xf>
    <xf numFmtId="164" fontId="74" fillId="0" borderId="0" xfId="0" applyNumberFormat="1" applyFont="1" applyBorder="1" applyAlignment="1">
      <alignment vertical="top"/>
    </xf>
    <xf numFmtId="164" fontId="76" fillId="0" borderId="0" xfId="0" applyNumberFormat="1" applyFont="1" applyBorder="1" applyAlignment="1">
      <alignment vertical="top"/>
    </xf>
    <xf numFmtId="0" fontId="76" fillId="0" borderId="0" xfId="0" applyFont="1" applyBorder="1" applyAlignment="1">
      <alignment horizontal="left" vertical="top" wrapText="1"/>
    </xf>
    <xf numFmtId="0" fontId="77" fillId="0" borderId="0" xfId="0" applyFont="1" applyFill="1" applyBorder="1" applyAlignment="1">
      <alignment horizontal="center" vertical="top"/>
    </xf>
    <xf numFmtId="0" fontId="75" fillId="0" borderId="0" xfId="0" applyFont="1" applyBorder="1" applyAlignment="1">
      <alignment horizontal="left" vertical="top"/>
    </xf>
    <xf numFmtId="0" fontId="76" fillId="0" borderId="0" xfId="0" applyFont="1" applyFill="1" applyBorder="1" applyAlignment="1">
      <alignment horizontal="center" vertical="top"/>
    </xf>
    <xf numFmtId="0" fontId="81" fillId="0" borderId="0" xfId="0" applyFont="1" applyBorder="1" applyAlignment="1">
      <alignment horizontal="left" vertical="top"/>
    </xf>
    <xf numFmtId="4" fontId="76" fillId="0" borderId="0" xfId="0" applyNumberFormat="1" applyFont="1" applyBorder="1" applyAlignment="1">
      <alignment horizontal="center" vertical="top"/>
    </xf>
    <xf numFmtId="164" fontId="74" fillId="0" borderId="0" xfId="0" applyNumberFormat="1" applyFont="1" applyBorder="1" applyAlignment="1">
      <alignment horizontal="left" vertical="top"/>
    </xf>
    <xf numFmtId="164" fontId="76" fillId="0" borderId="0" xfId="0" applyNumberFormat="1" applyFont="1" applyBorder="1" applyAlignment="1">
      <alignment horizontal="center" vertical="top"/>
    </xf>
    <xf numFmtId="0" fontId="77" fillId="0" borderId="0" xfId="0" applyFont="1" applyBorder="1" applyAlignment="1">
      <alignment vertical="top"/>
    </xf>
    <xf numFmtId="0" fontId="82" fillId="0" borderId="0" xfId="0" applyFont="1" applyBorder="1" applyAlignment="1">
      <alignment vertical="top"/>
    </xf>
    <xf numFmtId="0" fontId="74" fillId="0" borderId="0" xfId="0" applyFont="1" applyBorder="1" applyAlignment="1">
      <alignment vertical="top"/>
    </xf>
    <xf numFmtId="3" fontId="78" fillId="0" borderId="0" xfId="0" applyNumberFormat="1" applyFont="1" applyBorder="1" applyAlignment="1">
      <alignment vertical="top"/>
    </xf>
    <xf numFmtId="0" fontId="81" fillId="0" borderId="0" xfId="0" applyFont="1" applyBorder="1" applyAlignment="1">
      <alignment vertical="top"/>
    </xf>
    <xf numFmtId="0" fontId="78" fillId="0" borderId="0" xfId="0" applyFont="1" applyBorder="1" applyAlignment="1">
      <alignment vertical="top"/>
    </xf>
    <xf numFmtId="0" fontId="83" fillId="0" borderId="0" xfId="0" applyFont="1" applyBorder="1" applyAlignment="1">
      <alignment vertical="top"/>
    </xf>
    <xf numFmtId="0" fontId="84" fillId="0" borderId="0" xfId="0" applyFont="1" applyBorder="1" applyAlignment="1">
      <alignment vertical="top"/>
    </xf>
    <xf numFmtId="3" fontId="76" fillId="0" borderId="0" xfId="0" applyNumberFormat="1" applyFont="1" applyFill="1" applyBorder="1" applyAlignment="1">
      <alignment vertical="top"/>
    </xf>
    <xf numFmtId="0" fontId="76" fillId="0" borderId="0" xfId="0" applyFont="1" applyFill="1" applyBorder="1" applyAlignment="1">
      <alignment vertical="top"/>
    </xf>
    <xf numFmtId="0" fontId="76" fillId="0" borderId="0" xfId="0" applyFont="1" applyFill="1" applyBorder="1" applyAlignment="1">
      <alignment horizontal="left" vertical="top" wrapText="1"/>
    </xf>
    <xf numFmtId="0" fontId="65" fillId="25" borderId="37" xfId="0" applyFont="1" applyFill="1" applyBorder="1" applyAlignment="1">
      <alignment horizontal="left" wrapText="1"/>
    </xf>
    <xf numFmtId="0" fontId="41" fillId="0" borderId="32" xfId="0" applyFont="1" applyFill="1" applyBorder="1" applyAlignment="1">
      <alignment horizontal="center" vertical="top"/>
    </xf>
    <xf numFmtId="0" fontId="40" fillId="0" borderId="32" xfId="0" applyFont="1" applyBorder="1" applyAlignment="1">
      <alignment horizontal="left" vertical="top" wrapText="1"/>
    </xf>
    <xf numFmtId="0" fontId="40" fillId="0" borderId="32" xfId="0" applyFont="1" applyFill="1" applyBorder="1" applyAlignment="1">
      <alignment horizontal="center" vertical="top"/>
    </xf>
    <xf numFmtId="0" fontId="40" fillId="0" borderId="35" xfId="0" applyFont="1" applyBorder="1" applyAlignment="1">
      <alignment horizontal="left" vertical="center" wrapText="1"/>
    </xf>
    <xf numFmtId="0" fontId="41" fillId="0" borderId="32" xfId="0" applyFont="1" applyFill="1" applyBorder="1" applyAlignment="1">
      <alignment horizontal="right" vertical="top"/>
    </xf>
    <xf numFmtId="0" fontId="41" fillId="25" borderId="32" xfId="0" applyFont="1" applyFill="1" applyBorder="1" applyAlignment="1">
      <alignment horizontal="left" vertical="top"/>
    </xf>
    <xf numFmtId="0" fontId="41" fillId="0" borderId="32" xfId="0" applyFont="1" applyFill="1" applyBorder="1" applyAlignment="1">
      <alignment horizontal="left" vertical="top" wrapText="1"/>
    </xf>
    <xf numFmtId="0" fontId="41" fillId="25" borderId="32" xfId="55" applyFont="1" applyFill="1" applyBorder="1" applyAlignment="1">
      <alignment horizontal="left" vertical="top" indent="1"/>
    </xf>
    <xf numFmtId="169" fontId="41" fillId="25" borderId="32" xfId="0" applyNumberFormat="1" applyFont="1" applyFill="1" applyBorder="1" applyAlignment="1">
      <alignment horizontal="center" vertical="top"/>
    </xf>
    <xf numFmtId="0" fontId="51" fillId="0" borderId="32" xfId="0" applyFont="1" applyFill="1" applyBorder="1" applyAlignment="1">
      <alignment horizontal="center" vertical="top"/>
    </xf>
    <xf numFmtId="49" fontId="40" fillId="0" borderId="32" xfId="0" applyNumberFormat="1" applyFont="1" applyFill="1" applyBorder="1" applyAlignment="1">
      <alignment horizontal="left" vertical="top" indent="1"/>
    </xf>
    <xf numFmtId="2" fontId="41" fillId="0" borderId="32" xfId="0" applyNumberFormat="1" applyFont="1" applyFill="1" applyBorder="1" applyAlignment="1">
      <alignment horizontal="center" vertical="top"/>
    </xf>
    <xf numFmtId="0" fontId="41" fillId="0" borderId="32" xfId="0" applyFont="1" applyFill="1" applyBorder="1" applyAlignment="1">
      <alignment horizontal="left" vertical="top"/>
    </xf>
    <xf numFmtId="0" fontId="74" fillId="0" borderId="0" xfId="0" applyFont="1" applyFill="1" applyBorder="1" applyAlignment="1">
      <alignment vertical="top"/>
    </xf>
    <xf numFmtId="3" fontId="76" fillId="36" borderId="0" xfId="0" applyNumberFormat="1" applyFont="1" applyFill="1" applyBorder="1" applyAlignment="1">
      <alignment vertical="top"/>
    </xf>
    <xf numFmtId="0" fontId="74" fillId="36" borderId="0" xfId="0" applyFont="1" applyFill="1" applyBorder="1" applyAlignment="1">
      <alignment vertical="top"/>
    </xf>
    <xf numFmtId="0" fontId="76" fillId="36" borderId="0" xfId="0" applyFont="1" applyFill="1" applyBorder="1" applyAlignment="1">
      <alignment vertical="top"/>
    </xf>
    <xf numFmtId="0" fontId="46" fillId="0" borderId="32" xfId="0" applyFont="1" applyBorder="1" applyAlignment="1">
      <alignment horizontal="left" vertical="top" wrapText="1"/>
    </xf>
    <xf numFmtId="3" fontId="41" fillId="0" borderId="32" xfId="0" applyNumberFormat="1" applyFont="1" applyFill="1" applyBorder="1" applyAlignment="1">
      <alignment horizontal="center" vertical="center"/>
    </xf>
    <xf numFmtId="169" fontId="41" fillId="0" borderId="43" xfId="0" applyNumberFormat="1" applyFont="1" applyFill="1" applyBorder="1" applyAlignment="1">
      <alignment horizontal="center" vertical="center"/>
    </xf>
    <xf numFmtId="0" fontId="40" fillId="0" borderId="43" xfId="0" applyFont="1" applyBorder="1" applyAlignment="1">
      <alignment horizontal="center" vertical="center"/>
    </xf>
    <xf numFmtId="3" fontId="46" fillId="0" borderId="32" xfId="0" applyNumberFormat="1" applyFont="1" applyFill="1" applyBorder="1" applyAlignment="1">
      <alignment horizontal="center" vertical="center"/>
    </xf>
    <xf numFmtId="0" fontId="41" fillId="0" borderId="43" xfId="0" applyFont="1" applyFill="1" applyBorder="1" applyAlignment="1">
      <alignment horizontal="right" vertical="center"/>
    </xf>
    <xf numFmtId="0" fontId="46" fillId="0" borderId="43" xfId="0" applyFont="1" applyFill="1" applyBorder="1" applyAlignment="1">
      <alignment horizontal="center" vertical="center"/>
    </xf>
    <xf numFmtId="0" fontId="46" fillId="0" borderId="32" xfId="0" applyFont="1" applyFill="1" applyBorder="1" applyAlignment="1">
      <alignment horizontal="left" vertical="center"/>
    </xf>
    <xf numFmtId="0" fontId="40" fillId="0" borderId="32" xfId="0" applyFont="1" applyFill="1" applyBorder="1" applyAlignment="1">
      <alignment horizontal="center" vertical="center"/>
    </xf>
    <xf numFmtId="0" fontId="46" fillId="0" borderId="32" xfId="0" applyFont="1" applyFill="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41" fillId="0" borderId="32" xfId="0" applyFont="1" applyBorder="1" applyAlignment="1">
      <alignment horizontal="right" vertical="top" wrapText="1"/>
    </xf>
    <xf numFmtId="43" fontId="41" fillId="0" borderId="32" xfId="28" applyFont="1" applyFill="1" applyBorder="1" applyAlignment="1">
      <alignment horizontal="center" vertical="center" wrapText="1"/>
    </xf>
    <xf numFmtId="43" fontId="40" fillId="0" borderId="32" xfId="28" applyFont="1" applyBorder="1" applyAlignment="1">
      <alignment vertical="center"/>
    </xf>
    <xf numFmtId="43" fontId="40" fillId="0" borderId="32" xfId="28" applyFont="1" applyFill="1" applyBorder="1" applyAlignment="1">
      <alignment vertical="center"/>
    </xf>
    <xf numFmtId="43" fontId="46" fillId="0" borderId="32" xfId="28" applyFont="1" applyFill="1" applyBorder="1" applyAlignment="1">
      <alignment vertical="center"/>
    </xf>
    <xf numFmtId="43" fontId="0" fillId="0" borderId="0" xfId="28" applyFont="1" applyAlignment="1">
      <alignment vertical="center"/>
    </xf>
    <xf numFmtId="0" fontId="46" fillId="0" borderId="35" xfId="0" applyFont="1" applyFill="1" applyBorder="1" applyAlignment="1">
      <alignment horizontal="left" vertical="center" wrapText="1"/>
    </xf>
    <xf numFmtId="0" fontId="46" fillId="0" borderId="32" xfId="0" applyFont="1" applyFill="1" applyBorder="1" applyAlignment="1">
      <alignment horizontal="left" vertical="top"/>
    </xf>
    <xf numFmtId="4" fontId="46" fillId="0" borderId="32" xfId="0" applyNumberFormat="1" applyFont="1" applyFill="1" applyBorder="1" applyAlignment="1">
      <alignment horizontal="center" vertical="center"/>
    </xf>
    <xf numFmtId="4" fontId="46" fillId="0" borderId="32" xfId="0" applyNumberFormat="1" applyFont="1" applyFill="1" applyBorder="1" applyAlignment="1">
      <alignment horizontal="center" vertical="center" wrapText="1"/>
    </xf>
    <xf numFmtId="2" fontId="40" fillId="0" borderId="32" xfId="0" applyNumberFormat="1" applyFont="1" applyFill="1" applyBorder="1" applyAlignment="1">
      <alignment horizontal="center" vertical="center" wrapText="1"/>
    </xf>
    <xf numFmtId="0" fontId="46" fillId="35" borderId="32" xfId="0" applyFont="1" applyFill="1" applyBorder="1" applyAlignment="1">
      <alignment horizontal="left" vertical="center" wrapText="1"/>
    </xf>
    <xf numFmtId="0" fontId="46" fillId="0" borderId="32" xfId="0" applyFont="1" applyFill="1" applyBorder="1" applyAlignment="1">
      <alignment horizontal="left" vertical="center" wrapText="1" indent="1"/>
    </xf>
    <xf numFmtId="0" fontId="46" fillId="0" borderId="32" xfId="0" applyFont="1" applyFill="1" applyBorder="1" applyAlignment="1">
      <alignment horizontal="left" vertical="center" indent="1"/>
    </xf>
    <xf numFmtId="0" fontId="46" fillId="0" borderId="32" xfId="0" quotePrefix="1" applyFont="1" applyFill="1" applyBorder="1" applyAlignment="1">
      <alignment horizontal="left" vertical="top" wrapText="1"/>
    </xf>
    <xf numFmtId="0" fontId="85" fillId="0" borderId="46" xfId="55" applyFont="1" applyFill="1" applyBorder="1" applyAlignment="1">
      <alignment horizontal="center" vertical="top"/>
    </xf>
    <xf numFmtId="0" fontId="1" fillId="0" borderId="74" xfId="46" applyFont="1" applyFill="1" applyBorder="1" applyAlignment="1">
      <alignment horizontal="center" vertical="center" wrapText="1"/>
    </xf>
    <xf numFmtId="43" fontId="1" fillId="0" borderId="19" xfId="28" applyFont="1" applyFill="1" applyBorder="1" applyAlignment="1">
      <alignment horizontal="center" vertical="center" wrapText="1"/>
    </xf>
    <xf numFmtId="43" fontId="1" fillId="0" borderId="46" xfId="28" applyFont="1" applyFill="1" applyBorder="1" applyAlignment="1">
      <alignment horizontal="center" vertical="center" wrapText="1"/>
    </xf>
    <xf numFmtId="0" fontId="1" fillId="0" borderId="0" xfId="46" applyFont="1" applyFill="1"/>
    <xf numFmtId="0" fontId="46" fillId="0" borderId="32" xfId="0" applyFont="1" applyBorder="1" applyAlignment="1">
      <alignment horizontal="left" vertical="top" wrapText="1" indent="1"/>
    </xf>
    <xf numFmtId="43" fontId="41" fillId="0" borderId="50" xfId="28" applyFont="1" applyFill="1" applyBorder="1" applyAlignment="1">
      <alignment horizontal="center" vertical="center" wrapText="1"/>
    </xf>
    <xf numFmtId="43" fontId="40" fillId="0" borderId="50" xfId="28" applyFont="1" applyBorder="1" applyAlignment="1">
      <alignment horizontal="center" vertical="center"/>
    </xf>
    <xf numFmtId="43" fontId="40" fillId="0" borderId="50" xfId="28" applyNumberFormat="1" applyFont="1" applyBorder="1" applyAlignment="1">
      <alignment horizontal="center" vertical="center"/>
    </xf>
    <xf numFmtId="43" fontId="40" fillId="0" borderId="50" xfId="28" applyNumberFormat="1" applyFont="1" applyFill="1" applyBorder="1" applyAlignment="1">
      <alignment horizontal="center" vertical="center"/>
    </xf>
    <xf numFmtId="43" fontId="41" fillId="0" borderId="50" xfId="28" applyNumberFormat="1" applyFont="1" applyFill="1" applyBorder="1" applyAlignment="1">
      <alignment horizontal="center" vertical="center"/>
    </xf>
    <xf numFmtId="43" fontId="41" fillId="0" borderId="50" xfId="0" applyNumberFormat="1" applyFont="1" applyFill="1" applyBorder="1" applyAlignment="1">
      <alignment horizontal="center" vertical="center"/>
    </xf>
    <xf numFmtId="43" fontId="51" fillId="0" borderId="50" xfId="0" applyNumberFormat="1" applyFont="1" applyFill="1" applyBorder="1" applyAlignment="1">
      <alignment horizontal="center" vertical="center"/>
    </xf>
    <xf numFmtId="43" fontId="40" fillId="0" borderId="50" xfId="0" applyNumberFormat="1" applyFont="1" applyFill="1" applyBorder="1" applyAlignment="1">
      <alignment horizontal="center" vertical="center"/>
    </xf>
    <xf numFmtId="43" fontId="40" fillId="0" borderId="50" xfId="28" applyNumberFormat="1" applyFont="1" applyFill="1" applyBorder="1" applyAlignment="1">
      <alignment horizontal="center" vertical="center" wrapText="1"/>
    </xf>
    <xf numFmtId="43" fontId="0" fillId="0" borderId="0" xfId="28" applyFont="1" applyBorder="1" applyAlignment="1">
      <alignment horizontal="center" vertical="center"/>
    </xf>
    <xf numFmtId="0" fontId="22" fillId="0" borderId="18" xfId="0" applyFont="1" applyBorder="1" applyAlignment="1">
      <alignment horizontal="center"/>
    </xf>
    <xf numFmtId="43" fontId="46" fillId="0" borderId="43" xfId="28" applyFont="1" applyFill="1" applyBorder="1" applyAlignment="1">
      <alignment horizontal="center" vertical="center"/>
    </xf>
    <xf numFmtId="43" fontId="46" fillId="0" borderId="50" xfId="28" applyNumberFormat="1" applyFont="1" applyFill="1" applyBorder="1" applyAlignment="1">
      <alignment horizontal="center" vertical="center"/>
    </xf>
    <xf numFmtId="43" fontId="46" fillId="0" borderId="32" xfId="28" applyFont="1" applyBorder="1" applyAlignment="1">
      <alignment vertical="center"/>
    </xf>
    <xf numFmtId="0" fontId="77" fillId="0" borderId="0" xfId="0" applyFont="1" applyFill="1" applyBorder="1" applyAlignment="1">
      <alignment vertical="top"/>
    </xf>
    <xf numFmtId="2" fontId="41" fillId="0" borderId="32" xfId="0" applyNumberFormat="1" applyFont="1" applyFill="1" applyBorder="1" applyAlignment="1">
      <alignment horizontal="center" vertical="center"/>
    </xf>
    <xf numFmtId="0" fontId="40" fillId="0" borderId="32" xfId="0" applyFont="1" applyFill="1" applyBorder="1" applyAlignment="1">
      <alignment horizontal="left" vertical="top" indent="1"/>
    </xf>
    <xf numFmtId="49" fontId="40" fillId="0" borderId="32" xfId="0" applyNumberFormat="1" applyFont="1" applyFill="1" applyBorder="1" applyAlignment="1">
      <alignment horizontal="center" vertical="top"/>
    </xf>
    <xf numFmtId="2" fontId="40" fillId="0" borderId="32" xfId="0" applyNumberFormat="1" applyFont="1" applyFill="1" applyBorder="1" applyAlignment="1">
      <alignment horizontal="center" vertical="center"/>
    </xf>
    <xf numFmtId="2" fontId="46" fillId="0" borderId="32" xfId="0" applyNumberFormat="1" applyFont="1" applyFill="1" applyBorder="1" applyAlignment="1">
      <alignment horizontal="center" vertical="center"/>
    </xf>
    <xf numFmtId="2" fontId="40" fillId="0" borderId="42" xfId="0" applyNumberFormat="1" applyFont="1" applyFill="1" applyBorder="1" applyAlignment="1">
      <alignment horizontal="center" vertical="center"/>
    </xf>
    <xf numFmtId="2" fontId="46" fillId="0" borderId="42" xfId="0" applyNumberFormat="1" applyFont="1" applyFill="1" applyBorder="1" applyAlignment="1">
      <alignment horizontal="center" vertical="center"/>
    </xf>
    <xf numFmtId="2" fontId="40" fillId="31" borderId="53" xfId="0" applyNumberFormat="1" applyFont="1" applyFill="1" applyBorder="1" applyAlignment="1">
      <alignment horizontal="center" vertical="center" wrapText="1"/>
    </xf>
    <xf numFmtId="2" fontId="40" fillId="0" borderId="32" xfId="28" applyNumberFormat="1" applyFont="1" applyFill="1" applyBorder="1" applyAlignment="1">
      <alignment horizontal="center" vertical="center"/>
    </xf>
    <xf numFmtId="2" fontId="46" fillId="0" borderId="32" xfId="28" applyNumberFormat="1" applyFont="1" applyFill="1" applyBorder="1" applyAlignment="1">
      <alignment horizontal="center" vertical="center"/>
    </xf>
    <xf numFmtId="0" fontId="0" fillId="0" borderId="0" xfId="0" applyFill="1" applyBorder="1"/>
    <xf numFmtId="0" fontId="25" fillId="0" borderId="18" xfId="44" applyFont="1" applyFill="1" applyBorder="1" applyAlignment="1">
      <alignment horizontal="center" vertical="center" wrapText="1"/>
    </xf>
    <xf numFmtId="0" fontId="25" fillId="0" borderId="0" xfId="44" applyFont="1" applyFill="1" applyBorder="1" applyAlignment="1">
      <alignment horizontal="center" vertical="center" wrapText="1"/>
    </xf>
    <xf numFmtId="0" fontId="25" fillId="0" borderId="19" xfId="44" applyFont="1" applyFill="1" applyBorder="1" applyAlignment="1">
      <alignment horizontal="center" vertical="center" wrapText="1"/>
    </xf>
    <xf numFmtId="0" fontId="0" fillId="0" borderId="0" xfId="0" applyFill="1" applyBorder="1" applyAlignment="1">
      <alignment vertical="center" wrapText="1"/>
    </xf>
    <xf numFmtId="0" fontId="0" fillId="0" borderId="0" xfId="0" applyBorder="1" applyAlignment="1">
      <alignment horizontal="left" indent="1"/>
    </xf>
    <xf numFmtId="0" fontId="1" fillId="0" borderId="0" xfId="0" applyFont="1" applyFill="1" applyBorder="1"/>
    <xf numFmtId="0" fontId="0" fillId="0" borderId="0" xfId="0" applyFill="1" applyBorder="1" applyAlignment="1">
      <alignment horizontal="left" indent="3"/>
    </xf>
    <xf numFmtId="0" fontId="1" fillId="0" borderId="0" xfId="0" applyFont="1" applyFill="1" applyBorder="1" applyAlignment="1"/>
    <xf numFmtId="0" fontId="1" fillId="0" borderId="0" xfId="0" applyFont="1" applyFill="1" applyBorder="1" applyAlignment="1">
      <alignment horizontal="left" indent="1"/>
    </xf>
    <xf numFmtId="0" fontId="0" fillId="0" borderId="0" xfId="0" applyFill="1" applyBorder="1" applyAlignment="1">
      <alignment horizontal="left" indent="1"/>
    </xf>
    <xf numFmtId="0" fontId="22" fillId="0" borderId="29" xfId="62" applyFont="1" applyFill="1" applyBorder="1" applyAlignment="1">
      <alignment vertical="center" wrapText="1"/>
    </xf>
    <xf numFmtId="0" fontId="1" fillId="0" borderId="25" xfId="60" applyFont="1" applyFill="1" applyBorder="1" applyAlignment="1"/>
    <xf numFmtId="0" fontId="1" fillId="0" borderId="22" xfId="60" applyFont="1" applyBorder="1" applyAlignment="1">
      <alignment horizontal="right"/>
    </xf>
    <xf numFmtId="0" fontId="1" fillId="0" borderId="19" xfId="60" applyFont="1" applyBorder="1" applyAlignment="1">
      <alignment horizontal="right"/>
    </xf>
    <xf numFmtId="0" fontId="22" fillId="0" borderId="19" xfId="60" applyFont="1" applyBorder="1"/>
    <xf numFmtId="0" fontId="1" fillId="0" borderId="19" xfId="60" applyFont="1" applyBorder="1"/>
    <xf numFmtId="0" fontId="22" fillId="0" borderId="19" xfId="60" applyFont="1" applyBorder="1" applyAlignment="1">
      <alignment horizontal="left"/>
    </xf>
    <xf numFmtId="0" fontId="1" fillId="0" borderId="19" xfId="60" applyFont="1" applyBorder="1" applyAlignment="1">
      <alignment horizontal="left" indent="3"/>
    </xf>
    <xf numFmtId="0" fontId="1" fillId="0" borderId="22" xfId="60" applyFont="1" applyBorder="1" applyAlignment="1">
      <alignment horizontal="left" indent="3"/>
    </xf>
    <xf numFmtId="0" fontId="0" fillId="0" borderId="20" xfId="0" applyBorder="1" applyAlignment="1">
      <alignment horizontal="left" indent="1"/>
    </xf>
    <xf numFmtId="0" fontId="0" fillId="0" borderId="21" xfId="0" applyFill="1" applyBorder="1"/>
    <xf numFmtId="0" fontId="0" fillId="0" borderId="21" xfId="0" applyBorder="1"/>
    <xf numFmtId="0" fontId="0" fillId="0" borderId="22" xfId="0" applyBorder="1"/>
    <xf numFmtId="0" fontId="1" fillId="0" borderId="31" xfId="0" applyFont="1" applyFill="1" applyBorder="1" applyAlignment="1">
      <alignment horizontal="center" vertical="center" wrapText="1"/>
    </xf>
    <xf numFmtId="0" fontId="0" fillId="0" borderId="31" xfId="0" applyFill="1" applyBorder="1" applyAlignment="1">
      <alignment horizontal="left" vertical="center" wrapText="1" indent="1"/>
    </xf>
    <xf numFmtId="43" fontId="1" fillId="0" borderId="31" xfId="0" applyNumberFormat="1" applyFont="1" applyFill="1" applyBorder="1" applyAlignment="1">
      <alignment horizontal="left" vertical="center" wrapText="1" indent="1"/>
    </xf>
    <xf numFmtId="43" fontId="1" fillId="0" borderId="32" xfId="60" applyNumberFormat="1" applyFont="1" applyFill="1" applyBorder="1" applyAlignment="1">
      <alignment vertical="center"/>
    </xf>
    <xf numFmtId="0" fontId="1" fillId="0" borderId="0" xfId="60" applyFont="1" applyFill="1"/>
    <xf numFmtId="9" fontId="1" fillId="0" borderId="0" xfId="66" applyFont="1" applyFill="1"/>
    <xf numFmtId="0" fontId="0" fillId="0" borderId="42" xfId="0" applyFill="1" applyBorder="1" applyAlignment="1">
      <alignment horizontal="center" vertical="center" wrapText="1"/>
    </xf>
    <xf numFmtId="0" fontId="0" fillId="0" borderId="32" xfId="0" applyFill="1" applyBorder="1" applyAlignment="1">
      <alignment horizontal="left" vertical="center" wrapText="1" indent="1"/>
    </xf>
    <xf numFmtId="43" fontId="1" fillId="0" borderId="32" xfId="28" applyFont="1" applyFill="1" applyBorder="1" applyAlignment="1">
      <alignment horizontal="left" vertical="center"/>
    </xf>
    <xf numFmtId="0" fontId="1" fillId="0" borderId="32" xfId="0" applyFont="1" applyFill="1" applyBorder="1" applyAlignment="1">
      <alignment horizontal="center" vertical="center" wrapText="1"/>
    </xf>
    <xf numFmtId="0" fontId="0" fillId="0" borderId="42" xfId="0" applyFill="1" applyBorder="1" applyAlignment="1">
      <alignment horizontal="center" vertical="center"/>
    </xf>
    <xf numFmtId="43" fontId="1" fillId="0" borderId="32" xfId="0" applyNumberFormat="1" applyFont="1" applyFill="1" applyBorder="1" applyAlignment="1">
      <alignment horizontal="left" vertical="center" wrapText="1" indent="1"/>
    </xf>
    <xf numFmtId="167" fontId="1" fillId="0" borderId="0" xfId="28" applyNumberFormat="1" applyFont="1" applyFill="1"/>
    <xf numFmtId="0" fontId="0" fillId="0" borderId="32" xfId="0" applyFill="1" applyBorder="1" applyAlignment="1">
      <alignment horizontal="center" vertical="center" wrapText="1"/>
    </xf>
    <xf numFmtId="0" fontId="85" fillId="0" borderId="0" xfId="0" applyFont="1" applyBorder="1" applyAlignment="1">
      <alignment horizontal="left" wrapText="1"/>
    </xf>
    <xf numFmtId="43" fontId="40" fillId="0" borderId="52" xfId="28" applyNumberFormat="1" applyFont="1" applyFill="1" applyBorder="1" applyAlignment="1">
      <alignment horizontal="center" vertical="center" wrapText="1"/>
    </xf>
    <xf numFmtId="43" fontId="40" fillId="0" borderId="49" xfId="28" applyNumberFormat="1" applyFont="1" applyFill="1" applyBorder="1" applyAlignment="1">
      <alignment horizontal="center" vertical="center"/>
    </xf>
    <xf numFmtId="43" fontId="40" fillId="31" borderId="48" xfId="28" applyNumberFormat="1" applyFont="1" applyFill="1" applyBorder="1" applyAlignment="1">
      <alignment horizontal="center" vertical="center" wrapText="1"/>
    </xf>
    <xf numFmtId="43" fontId="40" fillId="0" borderId="50" xfId="74" applyNumberFormat="1" applyFont="1" applyFill="1" applyBorder="1" applyAlignment="1">
      <alignment horizontal="center" vertical="center"/>
    </xf>
    <xf numFmtId="4" fontId="40" fillId="0" borderId="33" xfId="74" applyNumberFormat="1" applyFont="1" applyFill="1" applyBorder="1" applyAlignment="1">
      <alignment horizontal="center" vertical="center"/>
    </xf>
    <xf numFmtId="43" fontId="40" fillId="0" borderId="49" xfId="0" applyNumberFormat="1" applyFont="1" applyFill="1" applyBorder="1" applyAlignment="1">
      <alignment horizontal="center" vertical="center"/>
    </xf>
    <xf numFmtId="43" fontId="40" fillId="0" borderId="52" xfId="74" applyNumberFormat="1" applyFont="1" applyFill="1" applyBorder="1" applyAlignment="1">
      <alignment horizontal="center" vertical="center"/>
    </xf>
    <xf numFmtId="43" fontId="41" fillId="0" borderId="52" xfId="55" applyNumberFormat="1" applyFont="1" applyFill="1" applyBorder="1" applyAlignment="1">
      <alignment horizontal="center" vertical="center"/>
    </xf>
    <xf numFmtId="43" fontId="41" fillId="0" borderId="50" xfId="55" applyNumberFormat="1" applyFont="1" applyFill="1" applyBorder="1" applyAlignment="1">
      <alignment horizontal="center" vertical="center"/>
    </xf>
    <xf numFmtId="43" fontId="41" fillId="0" borderId="49" xfId="55" applyNumberFormat="1" applyFont="1" applyFill="1" applyBorder="1" applyAlignment="1">
      <alignment horizontal="center" vertical="center"/>
    </xf>
    <xf numFmtId="43" fontId="40" fillId="32" borderId="48" xfId="28" applyNumberFormat="1" applyFont="1" applyFill="1" applyBorder="1" applyAlignment="1">
      <alignment horizontal="center" vertical="center" wrapText="1"/>
    </xf>
    <xf numFmtId="0" fontId="46" fillId="0" borderId="32" xfId="55" applyFont="1" applyFill="1" applyBorder="1" applyAlignment="1">
      <alignment vertical="center" wrapText="1"/>
    </xf>
    <xf numFmtId="169" fontId="46" fillId="0" borderId="32" xfId="55" applyNumberFormat="1" applyFont="1" applyFill="1" applyBorder="1" applyAlignment="1">
      <alignment horizontal="center" vertical="center" wrapText="1"/>
    </xf>
    <xf numFmtId="0" fontId="41" fillId="0" borderId="36" xfId="0" applyFont="1" applyFill="1" applyBorder="1" applyAlignment="1">
      <alignment horizontal="left" vertical="top" indent="1"/>
    </xf>
    <xf numFmtId="167" fontId="40" fillId="0" borderId="56" xfId="28" applyNumberFormat="1" applyFont="1" applyFill="1" applyBorder="1" applyAlignment="1">
      <alignment horizontal="center"/>
    </xf>
    <xf numFmtId="43" fontId="40" fillId="0" borderId="52" xfId="28" applyNumberFormat="1" applyFont="1" applyFill="1" applyBorder="1"/>
    <xf numFmtId="43" fontId="40" fillId="0" borderId="34" xfId="28" applyFont="1" applyFill="1" applyBorder="1"/>
    <xf numFmtId="167" fontId="40" fillId="0" borderId="43" xfId="28" applyNumberFormat="1" applyFont="1" applyFill="1" applyBorder="1" applyAlignment="1">
      <alignment horizontal="center"/>
    </xf>
    <xf numFmtId="43" fontId="40" fillId="0" borderId="50" xfId="28" applyNumberFormat="1" applyFont="1" applyFill="1" applyBorder="1"/>
    <xf numFmtId="43" fontId="40" fillId="0" borderId="33" xfId="28" applyFont="1" applyFill="1" applyBorder="1"/>
    <xf numFmtId="0" fontId="40" fillId="0" borderId="43" xfId="0" applyFont="1" applyFill="1" applyBorder="1" applyAlignment="1">
      <alignment horizontal="left" vertical="top" wrapText="1" indent="1"/>
    </xf>
    <xf numFmtId="43" fontId="46" fillId="0" borderId="50" xfId="0" applyNumberFormat="1" applyFont="1" applyFill="1" applyBorder="1" applyAlignment="1">
      <alignment horizontal="left" vertical="top" wrapText="1" indent="1"/>
    </xf>
    <xf numFmtId="0" fontId="40" fillId="0" borderId="43" xfId="0" applyFont="1" applyFill="1" applyBorder="1" applyAlignment="1">
      <alignment horizontal="left" vertical="top" indent="1"/>
    </xf>
    <xf numFmtId="43" fontId="46" fillId="0" borderId="50" xfId="0" applyNumberFormat="1" applyFont="1" applyFill="1" applyBorder="1" applyAlignment="1">
      <alignment horizontal="left" vertical="top" indent="1"/>
    </xf>
    <xf numFmtId="0" fontId="41" fillId="0" borderId="32" xfId="0" applyFont="1" applyFill="1" applyBorder="1" applyAlignment="1">
      <alignment horizontal="left" vertical="top" indent="1"/>
    </xf>
    <xf numFmtId="0" fontId="40" fillId="0" borderId="43" xfId="0" applyFont="1" applyFill="1" applyBorder="1" applyAlignment="1">
      <alignment horizontal="center"/>
    </xf>
    <xf numFmtId="43" fontId="46" fillId="0" borderId="50" xfId="28" applyNumberFormat="1" applyFont="1" applyFill="1" applyBorder="1" applyAlignment="1">
      <alignment horizontal="center"/>
    </xf>
    <xf numFmtId="43" fontId="40" fillId="0" borderId="50" xfId="28" applyNumberFormat="1" applyFont="1" applyFill="1" applyBorder="1" applyAlignment="1">
      <alignment vertical="center"/>
    </xf>
    <xf numFmtId="0" fontId="40" fillId="0" borderId="45" xfId="0" applyFont="1" applyFill="1" applyBorder="1" applyAlignment="1">
      <alignment horizontal="center"/>
    </xf>
    <xf numFmtId="43" fontId="40" fillId="0" borderId="49" xfId="28" applyNumberFormat="1" applyFont="1" applyFill="1" applyBorder="1"/>
    <xf numFmtId="43" fontId="40" fillId="0" borderId="44" xfId="28" applyFont="1" applyFill="1" applyBorder="1"/>
    <xf numFmtId="43" fontId="46" fillId="0" borderId="49" xfId="28" applyNumberFormat="1" applyFont="1" applyFill="1" applyBorder="1" applyAlignment="1">
      <alignment horizontal="center"/>
    </xf>
    <xf numFmtId="43" fontId="40" fillId="0" borderId="43" xfId="28" applyFont="1" applyFill="1" applyBorder="1" applyAlignment="1">
      <alignment horizontal="center"/>
    </xf>
    <xf numFmtId="0" fontId="41" fillId="0" borderId="43" xfId="0" applyFont="1" applyFill="1" applyBorder="1" applyAlignment="1">
      <alignment horizontal="center"/>
    </xf>
    <xf numFmtId="43" fontId="40" fillId="0" borderId="69" xfId="28" applyFont="1" applyFill="1" applyBorder="1"/>
    <xf numFmtId="43" fontId="40" fillId="0" borderId="52" xfId="28" applyNumberFormat="1" applyFont="1" applyFill="1" applyBorder="1" applyAlignment="1">
      <alignment horizontal="center" vertical="center"/>
    </xf>
    <xf numFmtId="43" fontId="40" fillId="0" borderId="51" xfId="28" applyNumberFormat="1" applyFont="1" applyFill="1" applyBorder="1" applyAlignment="1">
      <alignment horizontal="center" vertical="center"/>
    </xf>
    <xf numFmtId="43" fontId="40" fillId="33" borderId="48" xfId="0" applyNumberFormat="1" applyFont="1" applyFill="1" applyBorder="1" applyAlignment="1">
      <alignment horizontal="center" vertical="center"/>
    </xf>
    <xf numFmtId="0" fontId="40" fillId="0" borderId="32" xfId="0" applyFont="1" applyFill="1" applyBorder="1" applyAlignment="1">
      <alignment vertical="center" wrapText="1"/>
    </xf>
    <xf numFmtId="0" fontId="40" fillId="27" borderId="46" xfId="46" applyFont="1" applyFill="1" applyBorder="1" applyAlignment="1">
      <alignment vertical="top" wrapText="1"/>
    </xf>
    <xf numFmtId="0" fontId="41" fillId="0" borderId="36" xfId="0" applyFont="1" applyBorder="1" applyAlignment="1">
      <alignment horizontal="center" vertical="center" wrapText="1"/>
    </xf>
    <xf numFmtId="43" fontId="41" fillId="0" borderId="37" xfId="28" applyFont="1" applyFill="1" applyBorder="1" applyAlignment="1">
      <alignment horizontal="center" vertical="center"/>
    </xf>
    <xf numFmtId="0" fontId="40" fillId="0" borderId="36" xfId="0" applyFont="1" applyBorder="1" applyAlignment="1">
      <alignment horizontal="center" vertical="center" wrapText="1"/>
    </xf>
    <xf numFmtId="169" fontId="40" fillId="0" borderId="36" xfId="0" applyNumberFormat="1" applyFont="1" applyBorder="1" applyAlignment="1">
      <alignment horizontal="center" vertical="center" wrapText="1"/>
    </xf>
    <xf numFmtId="0" fontId="45" fillId="25" borderId="37" xfId="0" applyFont="1" applyFill="1" applyBorder="1" applyAlignment="1">
      <alignment horizontal="left" vertical="top" wrapText="1"/>
    </xf>
    <xf numFmtId="169" fontId="40" fillId="27" borderId="37" xfId="0" applyNumberFormat="1" applyFont="1" applyFill="1" applyBorder="1" applyAlignment="1">
      <alignment horizontal="center" vertical="center" wrapText="1"/>
    </xf>
    <xf numFmtId="0" fontId="40" fillId="26" borderId="34" xfId="0" applyFont="1" applyFill="1" applyBorder="1" applyAlignment="1">
      <alignment horizontal="center" vertical="center" wrapText="1"/>
    </xf>
    <xf numFmtId="2" fontId="40" fillId="26" borderId="50" xfId="0" applyNumberFormat="1" applyFont="1" applyFill="1" applyBorder="1" applyAlignment="1">
      <alignment horizontal="center" vertical="center"/>
    </xf>
    <xf numFmtId="43" fontId="40" fillId="0" borderId="37" xfId="28" applyFont="1" applyFill="1" applyBorder="1" applyAlignment="1">
      <alignment horizontal="center" vertical="center"/>
    </xf>
    <xf numFmtId="49" fontId="40" fillId="0" borderId="36" xfId="0" applyNumberFormat="1" applyFont="1" applyBorder="1" applyAlignment="1">
      <alignment horizontal="center" vertical="center" wrapText="1"/>
    </xf>
    <xf numFmtId="0" fontId="41" fillId="26" borderId="32" xfId="0" applyFont="1" applyFill="1" applyBorder="1" applyAlignment="1">
      <alignment horizontal="center" vertical="center"/>
    </xf>
    <xf numFmtId="0" fontId="40" fillId="26" borderId="32" xfId="0" applyFont="1" applyFill="1" applyBorder="1" applyAlignment="1">
      <alignment horizontal="center" vertical="center"/>
    </xf>
    <xf numFmtId="0" fontId="41" fillId="25" borderId="32" xfId="0" applyFont="1" applyFill="1" applyBorder="1" applyAlignment="1">
      <alignment vertical="top" wrapText="1"/>
    </xf>
    <xf numFmtId="0" fontId="46" fillId="0" borderId="32" xfId="0" applyFont="1" applyBorder="1" applyAlignment="1">
      <alignment horizontal="left" vertical="center" wrapText="1"/>
    </xf>
    <xf numFmtId="4" fontId="40" fillId="0" borderId="46" xfId="0" applyNumberFormat="1" applyFont="1" applyFill="1" applyBorder="1" applyAlignment="1">
      <alignment horizontal="center" vertical="center"/>
    </xf>
    <xf numFmtId="0" fontId="41" fillId="0" borderId="19" xfId="0" applyFont="1" applyFill="1" applyBorder="1" applyAlignment="1">
      <alignment horizontal="center" vertical="top"/>
    </xf>
    <xf numFmtId="0" fontId="41" fillId="0" borderId="46" xfId="0" applyFont="1" applyFill="1" applyBorder="1" applyAlignment="1">
      <alignment horizontal="right" vertical="top" wrapText="1"/>
    </xf>
    <xf numFmtId="0" fontId="41" fillId="0" borderId="18" xfId="0" applyFont="1" applyFill="1" applyBorder="1" applyAlignment="1">
      <alignment horizontal="right" vertical="center"/>
    </xf>
    <xf numFmtId="43" fontId="40" fillId="0" borderId="73" xfId="0" applyNumberFormat="1" applyFont="1" applyFill="1" applyBorder="1" applyAlignment="1">
      <alignment horizontal="center" vertical="center"/>
    </xf>
    <xf numFmtId="43" fontId="40" fillId="0" borderId="18" xfId="28" applyFont="1" applyFill="1" applyBorder="1" applyAlignment="1">
      <alignment vertical="center"/>
    </xf>
    <xf numFmtId="0" fontId="43" fillId="0" borderId="35" xfId="55" applyFont="1" applyFill="1" applyBorder="1" applyAlignment="1">
      <alignment vertical="center"/>
    </xf>
    <xf numFmtId="0" fontId="43" fillId="0" borderId="35" xfId="55" applyFont="1" applyFill="1" applyBorder="1" applyAlignment="1">
      <alignment horizontal="left" vertical="center" indent="14"/>
    </xf>
    <xf numFmtId="0" fontId="46" fillId="0" borderId="35" xfId="55" applyFont="1" applyFill="1" applyBorder="1" applyAlignment="1">
      <alignment vertical="center" wrapText="1"/>
    </xf>
    <xf numFmtId="0" fontId="40" fillId="0" borderId="42" xfId="0" applyFont="1" applyFill="1" applyBorder="1" applyAlignment="1">
      <alignment horizontal="left" vertical="center" wrapText="1"/>
    </xf>
    <xf numFmtId="0" fontId="40" fillId="0" borderId="37" xfId="0" applyFont="1" applyFill="1" applyBorder="1" applyAlignment="1">
      <alignment vertical="center" wrapText="1"/>
    </xf>
    <xf numFmtId="0" fontId="46" fillId="0" borderId="37" xfId="0" applyFont="1" applyFill="1" applyBorder="1" applyAlignment="1">
      <alignment vertical="center" wrapText="1"/>
    </xf>
    <xf numFmtId="0" fontId="40" fillId="0" borderId="46" xfId="0" applyFont="1" applyFill="1" applyBorder="1" applyAlignment="1">
      <alignment vertical="center" wrapText="1"/>
    </xf>
    <xf numFmtId="43" fontId="40" fillId="0" borderId="19" xfId="28" applyFont="1" applyFill="1" applyBorder="1" applyAlignment="1">
      <alignment horizontal="center" vertical="center"/>
    </xf>
    <xf numFmtId="0" fontId="40" fillId="0" borderId="38" xfId="0" applyFont="1" applyFill="1" applyBorder="1" applyAlignment="1">
      <alignment vertical="center" wrapText="1"/>
    </xf>
    <xf numFmtId="0" fontId="40" fillId="0" borderId="36" xfId="0" applyFont="1" applyFill="1" applyBorder="1" applyAlignment="1">
      <alignment vertical="center" wrapText="1"/>
    </xf>
    <xf numFmtId="4" fontId="40" fillId="0" borderId="32" xfId="0" applyNumberFormat="1" applyFont="1" applyFill="1" applyBorder="1" applyAlignment="1">
      <alignment horizontal="center" vertical="center" wrapText="1"/>
    </xf>
    <xf numFmtId="0" fontId="41" fillId="0" borderId="32" xfId="0" applyFont="1" applyFill="1" applyBorder="1" applyAlignment="1">
      <alignment vertical="center" wrapText="1"/>
    </xf>
    <xf numFmtId="169" fontId="40" fillId="0" borderId="32" xfId="0" applyNumberFormat="1" applyFont="1" applyFill="1" applyBorder="1" applyAlignment="1">
      <alignment horizontal="center" vertical="center" wrapText="1"/>
    </xf>
    <xf numFmtId="43" fontId="40" fillId="26" borderId="50" xfId="28" applyNumberFormat="1" applyFont="1" applyFill="1" applyBorder="1" applyAlignment="1">
      <alignment horizontal="center" vertical="center" wrapText="1"/>
    </xf>
    <xf numFmtId="0" fontId="40" fillId="0" borderId="42" xfId="63" applyFont="1" applyFill="1" applyBorder="1" applyAlignment="1" applyProtection="1">
      <alignment vertical="center" wrapText="1"/>
    </xf>
    <xf numFmtId="0" fontId="46" fillId="0" borderId="32" xfId="0" applyFont="1" applyFill="1" applyBorder="1" applyAlignment="1">
      <alignment horizontal="justify" vertical="center" wrapText="1"/>
    </xf>
    <xf numFmtId="0" fontId="40" fillId="0" borderId="47" xfId="0" applyFont="1" applyFill="1" applyBorder="1" applyAlignment="1">
      <alignment horizontal="left" vertical="center" wrapText="1"/>
    </xf>
    <xf numFmtId="0" fontId="22" fillId="0" borderId="13" xfId="59" applyFont="1" applyBorder="1" applyAlignment="1">
      <alignment horizontal="center" vertical="center"/>
    </xf>
    <xf numFmtId="0" fontId="22" fillId="0" borderId="0" xfId="59" applyFont="1" applyBorder="1" applyAlignment="1">
      <alignment horizontal="center" vertical="center"/>
    </xf>
    <xf numFmtId="0" fontId="22" fillId="0" borderId="14" xfId="59" applyFont="1" applyBorder="1" applyAlignment="1">
      <alignment horizontal="center" vertical="center"/>
    </xf>
    <xf numFmtId="0" fontId="24" fillId="0" borderId="13" xfId="47" applyFont="1" applyBorder="1" applyAlignment="1">
      <alignment horizontal="center" vertical="center" wrapText="1"/>
    </xf>
    <xf numFmtId="0" fontId="24" fillId="0" borderId="0" xfId="47" quotePrefix="1" applyFont="1" applyBorder="1" applyAlignment="1">
      <alignment horizontal="center" vertical="center"/>
    </xf>
    <xf numFmtId="0" fontId="24" fillId="0" borderId="14" xfId="47" quotePrefix="1" applyFont="1" applyBorder="1" applyAlignment="1">
      <alignment horizontal="center" vertical="center"/>
    </xf>
    <xf numFmtId="17" fontId="22" fillId="0" borderId="13" xfId="0" quotePrefix="1" applyNumberFormat="1" applyFont="1" applyBorder="1" applyAlignment="1">
      <alignment horizontal="center"/>
    </xf>
    <xf numFmtId="0" fontId="22" fillId="0" borderId="0" xfId="0" applyFont="1" applyAlignment="1">
      <alignment horizontal="center"/>
    </xf>
    <xf numFmtId="0" fontId="22" fillId="0" borderId="14" xfId="0" applyFont="1" applyBorder="1" applyAlignment="1">
      <alignment horizontal="center"/>
    </xf>
    <xf numFmtId="0" fontId="24" fillId="0" borderId="13" xfId="47" applyFont="1" applyFill="1" applyBorder="1" applyAlignment="1">
      <alignment horizontal="center" vertical="center" wrapText="1"/>
    </xf>
    <xf numFmtId="0" fontId="24" fillId="0" borderId="0" xfId="47" quotePrefix="1" applyFont="1" applyFill="1" applyBorder="1" applyAlignment="1">
      <alignment horizontal="center" vertical="center" wrapText="1"/>
    </xf>
    <xf numFmtId="0" fontId="24" fillId="0" borderId="14" xfId="47" quotePrefix="1" applyFont="1" applyFill="1" applyBorder="1" applyAlignment="1">
      <alignment horizontal="center" vertical="center" wrapText="1"/>
    </xf>
    <xf numFmtId="0" fontId="22" fillId="0" borderId="13" xfId="44" applyFont="1" applyBorder="1" applyAlignment="1">
      <alignment horizontal="center" vertical="center" wrapText="1"/>
    </xf>
    <xf numFmtId="0" fontId="22" fillId="0" borderId="0" xfId="44" applyFont="1" applyBorder="1" applyAlignment="1">
      <alignment horizontal="center" vertical="center" wrapText="1"/>
    </xf>
    <xf numFmtId="0" fontId="22" fillId="0" borderId="14" xfId="44" applyFont="1" applyBorder="1" applyAlignment="1">
      <alignment horizontal="center" vertical="center" wrapText="1"/>
    </xf>
    <xf numFmtId="0" fontId="24" fillId="0" borderId="0" xfId="47" applyFont="1" applyBorder="1" applyAlignment="1">
      <alignment horizontal="center" vertical="center" wrapText="1"/>
    </xf>
    <xf numFmtId="0" fontId="24" fillId="0" borderId="14" xfId="47" applyFont="1" applyBorder="1" applyAlignment="1">
      <alignment horizontal="center" vertical="center" wrapText="1"/>
    </xf>
    <xf numFmtId="0" fontId="24" fillId="0" borderId="13" xfId="59" applyFont="1" applyFill="1" applyBorder="1" applyAlignment="1">
      <alignment horizontal="center" wrapText="1"/>
    </xf>
    <xf numFmtId="0" fontId="24" fillId="0" borderId="0" xfId="59" quotePrefix="1" applyFont="1" applyFill="1" applyBorder="1" applyAlignment="1">
      <alignment horizontal="center" wrapText="1"/>
    </xf>
    <xf numFmtId="0" fontId="24" fillId="0" borderId="14" xfId="59" quotePrefix="1" applyFont="1" applyFill="1" applyBorder="1" applyAlignment="1">
      <alignment horizontal="center" wrapText="1"/>
    </xf>
    <xf numFmtId="0" fontId="24" fillId="0" borderId="0" xfId="47" quotePrefix="1" applyFont="1" applyBorder="1" applyAlignment="1">
      <alignment horizontal="center" vertical="center" wrapText="1"/>
    </xf>
    <xf numFmtId="0" fontId="24" fillId="0" borderId="14" xfId="47" quotePrefix="1" applyFont="1" applyBorder="1" applyAlignment="1">
      <alignment horizontal="center" vertical="center" wrapText="1"/>
    </xf>
    <xf numFmtId="0" fontId="24" fillId="0" borderId="13" xfId="51" applyFont="1" applyBorder="1" applyAlignment="1">
      <alignment horizontal="center"/>
    </xf>
    <xf numFmtId="0" fontId="24" fillId="0" borderId="0" xfId="51" applyFont="1" applyBorder="1" applyAlignment="1">
      <alignment horizontal="center"/>
    </xf>
    <xf numFmtId="0" fontId="24" fillId="0" borderId="14" xfId="51" applyFont="1" applyBorder="1" applyAlignment="1">
      <alignment horizontal="center"/>
    </xf>
    <xf numFmtId="0" fontId="39" fillId="0" borderId="13" xfId="51" applyFont="1" applyBorder="1" applyAlignment="1">
      <alignment horizontal="center" vertical="center" wrapText="1"/>
    </xf>
    <xf numFmtId="0" fontId="39" fillId="0" borderId="0" xfId="51" applyFont="1" applyBorder="1" applyAlignment="1">
      <alignment horizontal="center" vertical="center" wrapText="1"/>
    </xf>
    <xf numFmtId="0" fontId="39" fillId="0" borderId="14" xfId="51" applyFont="1" applyBorder="1" applyAlignment="1">
      <alignment horizontal="center" vertical="center" wrapText="1"/>
    </xf>
    <xf numFmtId="0" fontId="33" fillId="0" borderId="13" xfId="51" applyFont="1" applyBorder="1" applyAlignment="1">
      <alignment horizontal="center" vertical="center" wrapText="1"/>
    </xf>
    <xf numFmtId="0" fontId="33" fillId="0" borderId="0" xfId="51" applyFont="1" applyBorder="1" applyAlignment="1">
      <alignment horizontal="center" vertical="center" wrapText="1"/>
    </xf>
    <xf numFmtId="0" fontId="33" fillId="0" borderId="14" xfId="51" applyFont="1" applyBorder="1" applyAlignment="1">
      <alignment horizontal="center" vertical="center" wrapText="1"/>
    </xf>
    <xf numFmtId="0" fontId="35" fillId="0" borderId="13" xfId="47" applyFont="1" applyBorder="1" applyAlignment="1">
      <alignment horizontal="center" vertical="center" wrapText="1"/>
    </xf>
    <xf numFmtId="0" fontId="35" fillId="0" borderId="0" xfId="47" applyFont="1" applyBorder="1" applyAlignment="1">
      <alignment horizontal="center" vertical="center" wrapText="1"/>
    </xf>
    <xf numFmtId="0" fontId="35" fillId="0" borderId="14" xfId="47" applyFont="1" applyBorder="1" applyAlignment="1">
      <alignment horizontal="center" vertical="center" wrapText="1"/>
    </xf>
    <xf numFmtId="0" fontId="35" fillId="0" borderId="13" xfId="47" quotePrefix="1" applyFont="1" applyBorder="1" applyAlignment="1">
      <alignment horizontal="center" vertical="center" wrapText="1"/>
    </xf>
    <xf numFmtId="0" fontId="24" fillId="0" borderId="18" xfId="0" applyFont="1" applyBorder="1" applyAlignment="1">
      <alignment horizontal="center" vertical="center"/>
    </xf>
    <xf numFmtId="0" fontId="24" fillId="0" borderId="0" xfId="0" applyFont="1" applyBorder="1" applyAlignment="1">
      <alignment horizontal="center" vertical="center"/>
    </xf>
    <xf numFmtId="0" fontId="25" fillId="0" borderId="18" xfId="44" applyFont="1" applyFill="1" applyBorder="1" applyAlignment="1">
      <alignment horizontal="center" vertical="center" wrapText="1"/>
    </xf>
    <xf numFmtId="0" fontId="0" fillId="0" borderId="0" xfId="0" applyFill="1" applyBorder="1"/>
    <xf numFmtId="0" fontId="0" fillId="0" borderId="19" xfId="0" applyFill="1" applyBorder="1"/>
    <xf numFmtId="0" fontId="25" fillId="0" borderId="18" xfId="55" applyFont="1" applyFill="1" applyBorder="1" applyAlignment="1">
      <alignment horizontal="center" wrapText="1"/>
    </xf>
    <xf numFmtId="0" fontId="25" fillId="0" borderId="0" xfId="55" applyFont="1" applyFill="1" applyBorder="1" applyAlignment="1">
      <alignment horizontal="center" wrapText="1"/>
    </xf>
    <xf numFmtId="0" fontId="25" fillId="0" borderId="19" xfId="55" applyFont="1" applyFill="1" applyBorder="1" applyAlignment="1">
      <alignment horizontal="center" wrapText="1"/>
    </xf>
    <xf numFmtId="0" fontId="25" fillId="0" borderId="18" xfId="0" applyFont="1" applyFill="1" applyBorder="1" applyAlignment="1">
      <alignment horizontal="center" wrapText="1"/>
    </xf>
    <xf numFmtId="0" fontId="25" fillId="0" borderId="0" xfId="0" applyFont="1" applyFill="1" applyBorder="1" applyAlignment="1">
      <alignment horizontal="center" wrapText="1"/>
    </xf>
    <xf numFmtId="0" fontId="25" fillId="0" borderId="19" xfId="0" applyFont="1" applyFill="1" applyBorder="1" applyAlignment="1">
      <alignment horizontal="center" wrapText="1"/>
    </xf>
    <xf numFmtId="0" fontId="37" fillId="0" borderId="18" xfId="0" applyFont="1" applyBorder="1" applyAlignment="1">
      <alignment horizontal="center"/>
    </xf>
    <xf numFmtId="0" fontId="37" fillId="0" borderId="0" xfId="0" applyFont="1" applyBorder="1" applyAlignment="1">
      <alignment horizontal="center"/>
    </xf>
    <xf numFmtId="0" fontId="37" fillId="0" borderId="19" xfId="0" applyFont="1" applyBorder="1" applyAlignment="1">
      <alignment horizontal="center"/>
    </xf>
    <xf numFmtId="0" fontId="1" fillId="0" borderId="23" xfId="60" applyFont="1" applyBorder="1" applyAlignment="1">
      <alignment horizontal="center"/>
    </xf>
    <xf numFmtId="0" fontId="1" fillId="0" borderId="24" xfId="60" applyFont="1" applyBorder="1" applyAlignment="1">
      <alignment horizontal="center"/>
    </xf>
    <xf numFmtId="0" fontId="1" fillId="0" borderId="25" xfId="60" applyFont="1" applyBorder="1" applyAlignment="1">
      <alignment horizontal="center"/>
    </xf>
    <xf numFmtId="0" fontId="1" fillId="0" borderId="18" xfId="0" applyFont="1" applyBorder="1" applyAlignment="1"/>
    <xf numFmtId="0" fontId="1" fillId="0" borderId="0" xfId="0" applyFont="1" applyBorder="1" applyAlignment="1"/>
    <xf numFmtId="0" fontId="1" fillId="0" borderId="19" xfId="0" applyFont="1" applyBorder="1" applyAlignment="1"/>
    <xf numFmtId="0" fontId="1" fillId="0" borderId="18" xfId="0" applyFont="1" applyBorder="1" applyAlignment="1">
      <alignment horizontal="center"/>
    </xf>
    <xf numFmtId="0" fontId="1" fillId="0" borderId="0" xfId="0" applyFont="1" applyBorder="1" applyAlignment="1">
      <alignment horizontal="center"/>
    </xf>
    <xf numFmtId="0" fontId="1" fillId="0" borderId="19" xfId="0" applyFont="1" applyBorder="1" applyAlignment="1">
      <alignment horizontal="center"/>
    </xf>
    <xf numFmtId="0" fontId="34" fillId="0" borderId="18" xfId="0" applyFont="1" applyFill="1" applyBorder="1" applyAlignment="1">
      <alignment horizontal="center"/>
    </xf>
    <xf numFmtId="0" fontId="34" fillId="0" borderId="0" xfId="0" applyFont="1" applyFill="1" applyBorder="1" applyAlignment="1">
      <alignment horizontal="center"/>
    </xf>
    <xf numFmtId="0" fontId="34" fillId="0" borderId="19" xfId="0" applyFont="1" applyFill="1" applyBorder="1" applyAlignment="1">
      <alignment horizontal="center"/>
    </xf>
    <xf numFmtId="0" fontId="25" fillId="0" borderId="0" xfId="55" quotePrefix="1" applyFont="1" applyFill="1" applyBorder="1" applyAlignment="1">
      <alignment horizontal="center"/>
    </xf>
    <xf numFmtId="0" fontId="25" fillId="0" borderId="19" xfId="55" quotePrefix="1" applyFont="1" applyFill="1" applyBorder="1" applyAlignment="1">
      <alignment horizontal="center"/>
    </xf>
    <xf numFmtId="0" fontId="25" fillId="0" borderId="18" xfId="55" applyFont="1" applyFill="1" applyBorder="1" applyAlignment="1">
      <alignment horizontal="center"/>
    </xf>
    <xf numFmtId="0" fontId="25" fillId="0" borderId="0" xfId="55" applyFont="1" applyFill="1" applyBorder="1" applyAlignment="1">
      <alignment horizontal="center"/>
    </xf>
    <xf numFmtId="0" fontId="25" fillId="0" borderId="19" xfId="55" applyFont="1" applyFill="1" applyBorder="1" applyAlignment="1">
      <alignment horizontal="center"/>
    </xf>
    <xf numFmtId="0" fontId="21" fillId="0" borderId="13" xfId="51" applyFont="1" applyBorder="1" applyAlignment="1">
      <alignment horizontal="center"/>
    </xf>
    <xf numFmtId="0" fontId="21" fillId="0" borderId="0" xfId="51" applyFont="1" applyBorder="1" applyAlignment="1">
      <alignment horizontal="center"/>
    </xf>
    <xf numFmtId="0" fontId="21" fillId="0" borderId="14" xfId="51" applyFont="1" applyBorder="1" applyAlignment="1">
      <alignment horizontal="center"/>
    </xf>
    <xf numFmtId="0" fontId="30" fillId="0" borderId="13" xfId="51" applyFont="1" applyBorder="1" applyAlignment="1">
      <alignment horizontal="center" vertical="center" wrapText="1"/>
    </xf>
    <xf numFmtId="0" fontId="30" fillId="0" borderId="0" xfId="51" applyFont="1" applyBorder="1" applyAlignment="1">
      <alignment horizontal="center" vertical="center" wrapText="1"/>
    </xf>
    <xf numFmtId="0" fontId="30" fillId="0" borderId="14" xfId="51" applyFont="1" applyBorder="1" applyAlignment="1">
      <alignment horizontal="center" vertical="center" wrapText="1"/>
    </xf>
    <xf numFmtId="0" fontId="21" fillId="0" borderId="13" xfId="51" applyFont="1" applyBorder="1" applyAlignment="1">
      <alignment horizontal="center" vertical="center" wrapText="1"/>
    </xf>
    <xf numFmtId="0" fontId="21" fillId="0" borderId="0" xfId="51" applyFont="1" applyBorder="1" applyAlignment="1">
      <alignment horizontal="center" vertical="center" wrapText="1"/>
    </xf>
    <xf numFmtId="0" fontId="21" fillId="0" borderId="14" xfId="51" applyFont="1" applyBorder="1" applyAlignment="1">
      <alignment horizontal="center" vertical="center" wrapText="1"/>
    </xf>
    <xf numFmtId="0" fontId="26" fillId="0" borderId="13" xfId="51" applyFont="1" applyBorder="1" applyAlignment="1">
      <alignment horizontal="center"/>
    </xf>
    <xf numFmtId="0" fontId="1" fillId="0" borderId="0" xfId="51" applyFont="1" applyBorder="1" applyAlignment="1">
      <alignment horizontal="center"/>
    </xf>
    <xf numFmtId="0" fontId="1" fillId="0" borderId="14" xfId="51" applyFont="1" applyBorder="1" applyAlignment="1">
      <alignment horizontal="center"/>
    </xf>
    <xf numFmtId="0" fontId="29" fillId="0" borderId="13" xfId="49" applyFont="1" applyBorder="1" applyAlignment="1">
      <alignment horizontal="center"/>
    </xf>
    <xf numFmtId="0" fontId="29" fillId="0" borderId="0" xfId="49" applyFont="1" applyBorder="1" applyAlignment="1">
      <alignment horizontal="center"/>
    </xf>
    <xf numFmtId="0" fontId="29" fillId="0" borderId="14" xfId="49" applyFont="1" applyBorder="1" applyAlignment="1">
      <alignment horizontal="center"/>
    </xf>
    <xf numFmtId="0" fontId="26" fillId="0" borderId="13" xfId="0" applyFont="1" applyFill="1" applyBorder="1" applyAlignment="1">
      <alignment horizontal="center" wrapText="1"/>
    </xf>
    <xf numFmtId="0" fontId="26" fillId="0" borderId="0" xfId="0" quotePrefix="1" applyFont="1" applyFill="1" applyBorder="1" applyAlignment="1">
      <alignment horizontal="center" wrapText="1"/>
    </xf>
    <xf numFmtId="0" fontId="26" fillId="0" borderId="14" xfId="0" quotePrefix="1" applyFont="1" applyFill="1" applyBorder="1" applyAlignment="1">
      <alignment horizontal="center" wrapText="1"/>
    </xf>
    <xf numFmtId="0" fontId="21" fillId="0" borderId="13" xfId="49" applyFont="1" applyBorder="1" applyAlignment="1">
      <alignment horizontal="center" vertical="center" wrapText="1"/>
    </xf>
    <xf numFmtId="0" fontId="21" fillId="0" borderId="0" xfId="49" applyFont="1" applyBorder="1" applyAlignment="1">
      <alignment horizontal="center" vertical="center" wrapText="1"/>
    </xf>
    <xf numFmtId="0" fontId="21" fillId="0" borderId="14" xfId="49" applyFont="1" applyBorder="1" applyAlignment="1">
      <alignment horizontal="center" vertical="center" wrapText="1"/>
    </xf>
    <xf numFmtId="0" fontId="22" fillId="0" borderId="13" xfId="49" quotePrefix="1" applyFont="1" applyBorder="1" applyAlignment="1">
      <alignment horizontal="center"/>
    </xf>
    <xf numFmtId="0" fontId="22" fillId="0" borderId="0" xfId="49" quotePrefix="1" applyFont="1" applyBorder="1" applyAlignment="1">
      <alignment horizontal="center"/>
    </xf>
    <xf numFmtId="0" fontId="22" fillId="0" borderId="14" xfId="49" quotePrefix="1" applyFont="1" applyBorder="1" applyAlignment="1">
      <alignment horizontal="center"/>
    </xf>
    <xf numFmtId="0" fontId="27" fillId="0" borderId="18" xfId="0" applyFont="1" applyBorder="1" applyAlignment="1">
      <alignment horizontal="center"/>
    </xf>
    <xf numFmtId="0" fontId="27" fillId="0" borderId="0" xfId="0" applyFont="1" applyBorder="1" applyAlignment="1">
      <alignment horizontal="center"/>
    </xf>
    <xf numFmtId="0" fontId="27" fillId="0" borderId="19" xfId="0" applyFont="1" applyBorder="1" applyAlignment="1">
      <alignment horizontal="center"/>
    </xf>
    <xf numFmtId="0" fontId="25" fillId="0" borderId="18" xfId="0" quotePrefix="1" applyFont="1" applyBorder="1" applyAlignment="1">
      <alignment horizontal="center"/>
    </xf>
    <xf numFmtId="0" fontId="25" fillId="0" borderId="0" xfId="0" quotePrefix="1" applyFont="1" applyBorder="1" applyAlignment="1">
      <alignment horizontal="center"/>
    </xf>
    <xf numFmtId="0" fontId="25" fillId="0" borderId="19" xfId="0" quotePrefix="1" applyFont="1" applyBorder="1" applyAlignment="1">
      <alignment horizontal="center"/>
    </xf>
    <xf numFmtId="0" fontId="32" fillId="0" borderId="18" xfId="0" quotePrefix="1" applyFont="1" applyBorder="1" applyAlignment="1">
      <alignment horizontal="center"/>
    </xf>
    <xf numFmtId="0" fontId="32" fillId="0" borderId="0" xfId="0" quotePrefix="1" applyFont="1" applyBorder="1" applyAlignment="1">
      <alignment horizontal="center"/>
    </xf>
    <xf numFmtId="0" fontId="32" fillId="0" borderId="19" xfId="0" quotePrefix="1" applyFont="1" applyBorder="1" applyAlignment="1">
      <alignment horizontal="center"/>
    </xf>
    <xf numFmtId="0" fontId="7" fillId="0" borderId="23" xfId="60" applyFont="1" applyBorder="1" applyAlignment="1">
      <alignment horizontal="center"/>
    </xf>
    <xf numFmtId="0" fontId="7" fillId="0" borderId="24" xfId="60" applyFont="1" applyBorder="1" applyAlignment="1">
      <alignment horizontal="center"/>
    </xf>
    <xf numFmtId="0" fontId="7" fillId="0" borderId="25" xfId="60" applyFont="1" applyBorder="1" applyAlignment="1">
      <alignment horizontal="center"/>
    </xf>
    <xf numFmtId="0" fontId="7" fillId="0" borderId="18" xfId="0" applyFont="1" applyBorder="1" applyAlignment="1"/>
    <xf numFmtId="0" fontId="7" fillId="0" borderId="0" xfId="0" applyFont="1" applyBorder="1" applyAlignment="1"/>
    <xf numFmtId="0" fontId="7" fillId="0" borderId="19" xfId="0" applyFont="1" applyBorder="1" applyAlignment="1"/>
    <xf numFmtId="0" fontId="22" fillId="0" borderId="18" xfId="0" applyFont="1" applyBorder="1" applyAlignment="1">
      <alignment horizontal="center"/>
    </xf>
    <xf numFmtId="0" fontId="22" fillId="0" borderId="0" xfId="0" applyFont="1" applyBorder="1" applyAlignment="1">
      <alignment horizontal="center"/>
    </xf>
    <xf numFmtId="0" fontId="22" fillId="0" borderId="19" xfId="0" applyFont="1" applyBorder="1" applyAlignment="1">
      <alignment horizontal="center"/>
    </xf>
    <xf numFmtId="0" fontId="25" fillId="0" borderId="18" xfId="0" applyFont="1" applyBorder="1" applyAlignment="1">
      <alignment horizontal="center"/>
    </xf>
    <xf numFmtId="0" fontId="25" fillId="0" borderId="0" xfId="0" applyFont="1" applyBorder="1" applyAlignment="1">
      <alignment horizontal="center"/>
    </xf>
    <xf numFmtId="0" fontId="25" fillId="0" borderId="19" xfId="0" applyFont="1" applyBorder="1" applyAlignment="1">
      <alignment horizontal="center"/>
    </xf>
    <xf numFmtId="0" fontId="34" fillId="0" borderId="0" xfId="44" applyFont="1" applyFill="1" applyBorder="1" applyAlignment="1">
      <alignment horizontal="center" vertical="center" wrapText="1"/>
    </xf>
    <xf numFmtId="0" fontId="56" fillId="0" borderId="0" xfId="0" applyFont="1" applyBorder="1" applyAlignment="1">
      <alignment horizontal="center"/>
    </xf>
    <xf numFmtId="0" fontId="36" fillId="0" borderId="0" xfId="0" applyFont="1" applyBorder="1" applyAlignment="1">
      <alignment horizontal="center"/>
    </xf>
    <xf numFmtId="0" fontId="34" fillId="0" borderId="0" xfId="0" applyFont="1" applyBorder="1" applyAlignment="1">
      <alignment horizontal="center" vertical="center"/>
    </xf>
    <xf numFmtId="0" fontId="34" fillId="0" borderId="0" xfId="44" applyFont="1" applyBorder="1" applyAlignment="1">
      <alignment horizontal="center" vertical="center"/>
    </xf>
    <xf numFmtId="0" fontId="34" fillId="0" borderId="0" xfId="0" applyFont="1" applyBorder="1" applyAlignment="1">
      <alignment horizontal="center"/>
    </xf>
    <xf numFmtId="0" fontId="74" fillId="0" borderId="0" xfId="0" applyFont="1" applyBorder="1" applyAlignment="1">
      <alignment horizontal="left" vertical="top"/>
    </xf>
    <xf numFmtId="0" fontId="81" fillId="0" borderId="0" xfId="0" applyFont="1" applyBorder="1" applyAlignment="1">
      <alignment horizontal="left" vertical="top"/>
    </xf>
  </cellXfs>
  <cellStyles count="7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cellStyle name="Comma 2 2" xfId="74"/>
    <cellStyle name="Comma 3" xfId="30"/>
    <cellStyle name="Comma 3 3" xfId="72"/>
    <cellStyle name="Comma 4" xfId="31"/>
    <cellStyle name="Comma 4 2" xfId="73"/>
    <cellStyle name="Comma 5" xfId="32"/>
    <cellStyle name="Comma 6" xfId="33"/>
    <cellStyle name="Comma_BOQ tangalle hospital Final" xfId="34"/>
    <cellStyle name="Comma_Summary - Kattankudy" xfId="35"/>
    <cellStyle name="Dezimal_Tabelle1" xfId="36"/>
    <cellStyle name="Explanatory Text" xfId="37" builtinId="53" customBuiltin="1"/>
    <cellStyle name="Good" xfId="38" builtinId="26" customBuiltin="1"/>
    <cellStyle name="Heading 1" xfId="39" builtinId="16" customBuiltin="1"/>
    <cellStyle name="Heading 2" xfId="40" builtinId="17" customBuiltin="1"/>
    <cellStyle name="Heading 3" xfId="41" builtinId="18" customBuiltin="1"/>
    <cellStyle name="Heading 4" xfId="42" builtinId="19" customBuiltin="1"/>
    <cellStyle name="Input" xfId="43" builtinId="20" customBuiltin="1"/>
    <cellStyle name="Legal 8½ x 14 in" xfId="44"/>
    <cellStyle name="Legal 8½ x 14 in 2" xfId="45"/>
    <cellStyle name="Legal 8½ x 14 in 2 2" xfId="46"/>
    <cellStyle name="Legal 8½ x 14 in 3" xfId="47"/>
    <cellStyle name="Legal 8½ x 14 in_Bill 01 Preliminaries" xfId="48"/>
    <cellStyle name="Legal 8½ x 14 in_Bill 03 Fuel Tank and Dispensing Unit Kattankudy" xfId="49"/>
    <cellStyle name="Legal 8½ x 14 in_BOQ Bill No 01 Preliminaries" xfId="50"/>
    <cellStyle name="Legal 8½ x 14 in_Recycling Store Buildg_BOQ" xfId="51"/>
    <cellStyle name="Linked Cell" xfId="52" builtinId="24" customBuiltin="1"/>
    <cellStyle name="Neutral" xfId="53" builtinId="28" customBuiltin="1"/>
    <cellStyle name="Normal" xfId="0" builtinId="0"/>
    <cellStyle name="Normal 2" xfId="54"/>
    <cellStyle name="Normal 2 2" xfId="55"/>
    <cellStyle name="Normal 3" xfId="56"/>
    <cellStyle name="Normal 4" xfId="57"/>
    <cellStyle name="Normal 5" xfId="58"/>
    <cellStyle name="Normal_Bill 02 Ice Storage Auction hall and Radio Room Kattankudy" xfId="59"/>
    <cellStyle name="Normal_BOQ tangalle hospital Final" xfId="60"/>
    <cellStyle name="Normal_List of Preliminaries  Item" xfId="61"/>
    <cellStyle name="Normal_Sheet1" xfId="62"/>
    <cellStyle name="Normal_Water-BOQ" xfId="63"/>
    <cellStyle name="Note" xfId="64" builtinId="10" customBuiltin="1"/>
    <cellStyle name="Output" xfId="65" builtinId="21" customBuiltin="1"/>
    <cellStyle name="Percent" xfId="66" builtinId="5"/>
    <cellStyle name="Percent 2" xfId="67"/>
    <cellStyle name="Percent 3" xfId="68"/>
    <cellStyle name="Title" xfId="69" builtinId="15" customBuiltin="1"/>
    <cellStyle name="Total" xfId="70" builtinId="25" customBuiltin="1"/>
    <cellStyle name="Warning Text" xfId="71" builtinId="11"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1.jpeg"/><Relationship Id="rId4" Type="http://schemas.openxmlformats.org/officeDocument/2006/relationships/image" Target="../media/image7.emf"/></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390525</xdr:colOff>
      <xdr:row>8</xdr:row>
      <xdr:rowOff>123825</xdr:rowOff>
    </xdr:from>
    <xdr:to>
      <xdr:col>5</xdr:col>
      <xdr:colOff>457200</xdr:colOff>
      <xdr:row>9</xdr:row>
      <xdr:rowOff>171450</xdr:rowOff>
    </xdr:to>
    <xdr:pic>
      <xdr:nvPicPr>
        <xdr:cNvPr id="1088" name="Picture 1" descr="UNOPS logo 2008"/>
        <xdr:cNvPicPr>
          <a:picLocks noChangeAspect="1" noChangeArrowheads="1"/>
        </xdr:cNvPicPr>
      </xdr:nvPicPr>
      <xdr:blipFill>
        <a:blip xmlns:r="http://schemas.openxmlformats.org/officeDocument/2006/relationships" r:embed="rId1" cstate="print"/>
        <a:srcRect/>
        <a:stretch>
          <a:fillRect/>
        </a:stretch>
      </xdr:blipFill>
      <xdr:spPr bwMode="auto">
        <a:xfrm>
          <a:off x="2162175" y="1466850"/>
          <a:ext cx="1247775" cy="2095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590550</xdr:colOff>
      <xdr:row>0</xdr:row>
      <xdr:rowOff>0</xdr:rowOff>
    </xdr:from>
    <xdr:to>
      <xdr:col>1</xdr:col>
      <xdr:colOff>590550</xdr:colOff>
      <xdr:row>1</xdr:row>
      <xdr:rowOff>19050</xdr:rowOff>
    </xdr:to>
    <xdr:pic>
      <xdr:nvPicPr>
        <xdr:cNvPr id="2301" name="Picture 5" descr="UNOPS logo 2008"/>
        <xdr:cNvPicPr>
          <a:picLocks noChangeAspect="1" noChangeArrowheads="1"/>
        </xdr:cNvPicPr>
      </xdr:nvPicPr>
      <xdr:blipFill>
        <a:blip xmlns:r="http://schemas.openxmlformats.org/officeDocument/2006/relationships" r:embed="rId1"/>
        <a:srcRect/>
        <a:stretch>
          <a:fillRect/>
        </a:stretch>
      </xdr:blipFill>
      <xdr:spPr bwMode="auto">
        <a:xfrm>
          <a:off x="1038225" y="0"/>
          <a:ext cx="0" cy="180975"/>
        </a:xfrm>
        <a:prstGeom prst="rect">
          <a:avLst/>
        </a:prstGeom>
        <a:noFill/>
        <a:ln w="9525">
          <a:noFill/>
          <a:miter lim="800000"/>
          <a:headEnd/>
          <a:tailEnd/>
        </a:ln>
      </xdr:spPr>
    </xdr:pic>
    <xdr:clientData/>
  </xdr:twoCellAnchor>
  <xdr:twoCellAnchor editAs="oneCell">
    <xdr:from>
      <xdr:col>1</xdr:col>
      <xdr:colOff>1381125</xdr:colOff>
      <xdr:row>0</xdr:row>
      <xdr:rowOff>0</xdr:rowOff>
    </xdr:from>
    <xdr:to>
      <xdr:col>1</xdr:col>
      <xdr:colOff>1381125</xdr:colOff>
      <xdr:row>0</xdr:row>
      <xdr:rowOff>0</xdr:rowOff>
    </xdr:to>
    <xdr:pic>
      <xdr:nvPicPr>
        <xdr:cNvPr id="2302" name="Picture 2" descr="undp.gif"/>
        <xdr:cNvPicPr>
          <a:picLocks noChangeAspect="1"/>
        </xdr:cNvPicPr>
      </xdr:nvPicPr>
      <xdr:blipFill>
        <a:blip xmlns:r="http://schemas.openxmlformats.org/officeDocument/2006/relationships" r:embed="rId2"/>
        <a:srcRect/>
        <a:stretch>
          <a:fillRect/>
        </a:stretch>
      </xdr:blipFill>
      <xdr:spPr bwMode="auto">
        <a:xfrm>
          <a:off x="1828800" y="0"/>
          <a:ext cx="0" cy="0"/>
        </a:xfrm>
        <a:prstGeom prst="rect">
          <a:avLst/>
        </a:prstGeom>
        <a:noFill/>
        <a:ln w="9525">
          <a:noFill/>
          <a:miter lim="800000"/>
          <a:headEnd/>
          <a:tailEnd/>
        </a:ln>
      </xdr:spPr>
    </xdr:pic>
    <xdr:clientData/>
  </xdr:twoCellAnchor>
  <xdr:twoCellAnchor editAs="oneCell">
    <xdr:from>
      <xdr:col>1</xdr:col>
      <xdr:colOff>1885950</xdr:colOff>
      <xdr:row>0</xdr:row>
      <xdr:rowOff>0</xdr:rowOff>
    </xdr:from>
    <xdr:to>
      <xdr:col>1</xdr:col>
      <xdr:colOff>1885950</xdr:colOff>
      <xdr:row>2</xdr:row>
      <xdr:rowOff>28575</xdr:rowOff>
    </xdr:to>
    <xdr:pic>
      <xdr:nvPicPr>
        <xdr:cNvPr id="2303" name="Picture 3" descr="South Sudan Logo.jpg"/>
        <xdr:cNvPicPr>
          <a:picLocks noChangeAspect="1"/>
        </xdr:cNvPicPr>
      </xdr:nvPicPr>
      <xdr:blipFill>
        <a:blip xmlns:r="http://schemas.openxmlformats.org/officeDocument/2006/relationships" r:embed="rId3"/>
        <a:srcRect/>
        <a:stretch>
          <a:fillRect/>
        </a:stretch>
      </xdr:blipFill>
      <xdr:spPr bwMode="auto">
        <a:xfrm>
          <a:off x="2333625" y="0"/>
          <a:ext cx="0" cy="352425"/>
        </a:xfrm>
        <a:prstGeom prst="rect">
          <a:avLst/>
        </a:prstGeom>
        <a:noFill/>
        <a:ln w="9525">
          <a:noFill/>
          <a:miter lim="800000"/>
          <a:headEnd/>
          <a:tailEnd/>
        </a:ln>
      </xdr:spPr>
    </xdr:pic>
    <xdr:clientData/>
  </xdr:twoCellAnchor>
  <xdr:twoCellAnchor editAs="oneCell">
    <xdr:from>
      <xdr:col>1</xdr:col>
      <xdr:colOff>1695450</xdr:colOff>
      <xdr:row>0</xdr:row>
      <xdr:rowOff>28575</xdr:rowOff>
    </xdr:from>
    <xdr:to>
      <xdr:col>1</xdr:col>
      <xdr:colOff>2657475</xdr:colOff>
      <xdr:row>1</xdr:row>
      <xdr:rowOff>47625</xdr:rowOff>
    </xdr:to>
    <xdr:pic>
      <xdr:nvPicPr>
        <xdr:cNvPr id="2304" name="Picture 5" descr="UNOPS logo 2008"/>
        <xdr:cNvPicPr>
          <a:picLocks noChangeAspect="1" noChangeArrowheads="1"/>
        </xdr:cNvPicPr>
      </xdr:nvPicPr>
      <xdr:blipFill>
        <a:blip xmlns:r="http://schemas.openxmlformats.org/officeDocument/2006/relationships" r:embed="rId1" cstate="print"/>
        <a:srcRect/>
        <a:stretch>
          <a:fillRect/>
        </a:stretch>
      </xdr:blipFill>
      <xdr:spPr bwMode="auto">
        <a:xfrm>
          <a:off x="2143125" y="28575"/>
          <a:ext cx="962025" cy="1809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1619250</xdr:colOff>
      <xdr:row>1</xdr:row>
      <xdr:rowOff>133350</xdr:rowOff>
    </xdr:from>
    <xdr:to>
      <xdr:col>2</xdr:col>
      <xdr:colOff>742950</xdr:colOff>
      <xdr:row>3</xdr:row>
      <xdr:rowOff>0</xdr:rowOff>
    </xdr:to>
    <xdr:pic>
      <xdr:nvPicPr>
        <xdr:cNvPr id="3136" name="Picture 1" descr="UNOPS logo 2008"/>
        <xdr:cNvPicPr>
          <a:picLocks noChangeAspect="1" noChangeArrowheads="1"/>
        </xdr:cNvPicPr>
      </xdr:nvPicPr>
      <xdr:blipFill>
        <a:blip xmlns:r="http://schemas.openxmlformats.org/officeDocument/2006/relationships" r:embed="rId1" cstate="print"/>
        <a:srcRect/>
        <a:stretch>
          <a:fillRect/>
        </a:stretch>
      </xdr:blipFill>
      <xdr:spPr bwMode="auto">
        <a:xfrm>
          <a:off x="2447925" y="457200"/>
          <a:ext cx="1400175" cy="19050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xdr:colOff>
      <xdr:row>0</xdr:row>
      <xdr:rowOff>104775</xdr:rowOff>
    </xdr:from>
    <xdr:to>
      <xdr:col>9</xdr:col>
      <xdr:colOff>419100</xdr:colOff>
      <xdr:row>5</xdr:row>
      <xdr:rowOff>104775</xdr:rowOff>
    </xdr:to>
    <xdr:pic>
      <xdr:nvPicPr>
        <xdr:cNvPr id="4160" name="Picture 1" descr="unops PIDU letter head"/>
        <xdr:cNvPicPr>
          <a:picLocks noChangeAspect="1" noChangeArrowheads="1"/>
        </xdr:cNvPicPr>
      </xdr:nvPicPr>
      <xdr:blipFill>
        <a:blip xmlns:r="http://schemas.openxmlformats.org/officeDocument/2006/relationships" r:embed="rId1" cstate="print"/>
        <a:srcRect l="2754" t="11864" r="1588" b="12994"/>
        <a:stretch>
          <a:fillRect/>
        </a:stretch>
      </xdr:blipFill>
      <xdr:spPr bwMode="auto">
        <a:xfrm>
          <a:off x="19050" y="104775"/>
          <a:ext cx="5476875" cy="8572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2019300</xdr:colOff>
      <xdr:row>0</xdr:row>
      <xdr:rowOff>152400</xdr:rowOff>
    </xdr:from>
    <xdr:to>
      <xdr:col>6</xdr:col>
      <xdr:colOff>57150</xdr:colOff>
      <xdr:row>2</xdr:row>
      <xdr:rowOff>28575</xdr:rowOff>
    </xdr:to>
    <xdr:pic>
      <xdr:nvPicPr>
        <xdr:cNvPr id="5373" name="Picture 1" descr="UNOPS logo 2008"/>
        <xdr:cNvPicPr>
          <a:picLocks noChangeAspect="1" noChangeArrowheads="1"/>
        </xdr:cNvPicPr>
      </xdr:nvPicPr>
      <xdr:blipFill>
        <a:blip xmlns:r="http://schemas.openxmlformats.org/officeDocument/2006/relationships" r:embed="rId1" cstate="print"/>
        <a:srcRect/>
        <a:stretch>
          <a:fillRect/>
        </a:stretch>
      </xdr:blipFill>
      <xdr:spPr bwMode="auto">
        <a:xfrm>
          <a:off x="3705225" y="152400"/>
          <a:ext cx="1543050" cy="200025"/>
        </a:xfrm>
        <a:prstGeom prst="rect">
          <a:avLst/>
        </a:prstGeom>
        <a:noFill/>
        <a:ln w="9525">
          <a:noFill/>
          <a:miter lim="800000"/>
          <a:headEnd/>
          <a:tailEnd/>
        </a:ln>
      </xdr:spPr>
    </xdr:pic>
    <xdr:clientData/>
  </xdr:twoCellAnchor>
  <xdr:twoCellAnchor>
    <xdr:from>
      <xdr:col>1</xdr:col>
      <xdr:colOff>47625</xdr:colOff>
      <xdr:row>0</xdr:row>
      <xdr:rowOff>133350</xdr:rowOff>
    </xdr:from>
    <xdr:to>
      <xdr:col>1</xdr:col>
      <xdr:colOff>790575</xdr:colOff>
      <xdr:row>2</xdr:row>
      <xdr:rowOff>66675</xdr:rowOff>
    </xdr:to>
    <xdr:pic>
      <xdr:nvPicPr>
        <xdr:cNvPr id="5374"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733550" y="133350"/>
          <a:ext cx="742950" cy="257175"/>
        </a:xfrm>
        <a:prstGeom prst="rect">
          <a:avLst/>
        </a:prstGeom>
        <a:noFill/>
        <a:ln w="9525">
          <a:noFill/>
          <a:miter lim="800000"/>
          <a:headEnd/>
          <a:tailEnd/>
        </a:ln>
      </xdr:spPr>
    </xdr:pic>
    <xdr:clientData/>
  </xdr:twoCellAnchor>
  <xdr:twoCellAnchor>
    <xdr:from>
      <xdr:col>1</xdr:col>
      <xdr:colOff>981075</xdr:colOff>
      <xdr:row>0</xdr:row>
      <xdr:rowOff>38100</xdr:rowOff>
    </xdr:from>
    <xdr:to>
      <xdr:col>1</xdr:col>
      <xdr:colOff>1323975</xdr:colOff>
      <xdr:row>2</xdr:row>
      <xdr:rowOff>133350</xdr:rowOff>
    </xdr:to>
    <xdr:pic>
      <xdr:nvPicPr>
        <xdr:cNvPr id="5375" name="Picture 3"/>
        <xdr:cNvPicPr>
          <a:picLocks noChangeAspect="1" noChangeArrowheads="1"/>
        </xdr:cNvPicPr>
      </xdr:nvPicPr>
      <xdr:blipFill>
        <a:blip xmlns:r="http://schemas.openxmlformats.org/officeDocument/2006/relationships" r:embed="rId3" cstate="print"/>
        <a:srcRect/>
        <a:stretch>
          <a:fillRect/>
        </a:stretch>
      </xdr:blipFill>
      <xdr:spPr bwMode="auto">
        <a:xfrm>
          <a:off x="2667000" y="38100"/>
          <a:ext cx="342900" cy="419100"/>
        </a:xfrm>
        <a:prstGeom prst="rect">
          <a:avLst/>
        </a:prstGeom>
        <a:noFill/>
        <a:ln w="9525">
          <a:noFill/>
          <a:miter lim="800000"/>
          <a:headEnd/>
          <a:tailEnd/>
        </a:ln>
      </xdr:spPr>
    </xdr:pic>
    <xdr:clientData/>
  </xdr:twoCellAnchor>
  <xdr:twoCellAnchor>
    <xdr:from>
      <xdr:col>1</xdr:col>
      <xdr:colOff>1371600</xdr:colOff>
      <xdr:row>0</xdr:row>
      <xdr:rowOff>66675</xdr:rowOff>
    </xdr:from>
    <xdr:to>
      <xdr:col>1</xdr:col>
      <xdr:colOff>1695450</xdr:colOff>
      <xdr:row>2</xdr:row>
      <xdr:rowOff>133350</xdr:rowOff>
    </xdr:to>
    <xdr:pic>
      <xdr:nvPicPr>
        <xdr:cNvPr id="5376" name="Picture 4"/>
        <xdr:cNvPicPr>
          <a:picLocks noChangeAspect="1" noChangeArrowheads="1"/>
        </xdr:cNvPicPr>
      </xdr:nvPicPr>
      <xdr:blipFill>
        <a:blip xmlns:r="http://schemas.openxmlformats.org/officeDocument/2006/relationships" r:embed="rId4" cstate="print"/>
        <a:srcRect/>
        <a:stretch>
          <a:fillRect/>
        </a:stretch>
      </xdr:blipFill>
      <xdr:spPr bwMode="auto">
        <a:xfrm>
          <a:off x="3057525" y="66675"/>
          <a:ext cx="323850" cy="390525"/>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2724150</xdr:colOff>
      <xdr:row>0</xdr:row>
      <xdr:rowOff>95250</xdr:rowOff>
    </xdr:from>
    <xdr:to>
      <xdr:col>1</xdr:col>
      <xdr:colOff>4076700</xdr:colOff>
      <xdr:row>2</xdr:row>
      <xdr:rowOff>28575</xdr:rowOff>
    </xdr:to>
    <xdr:pic>
      <xdr:nvPicPr>
        <xdr:cNvPr id="6208" name="Picture 5" descr="UNOPS logo 2008"/>
        <xdr:cNvPicPr>
          <a:picLocks noChangeAspect="1" noChangeArrowheads="1"/>
        </xdr:cNvPicPr>
      </xdr:nvPicPr>
      <xdr:blipFill>
        <a:blip xmlns:r="http://schemas.openxmlformats.org/officeDocument/2006/relationships" r:embed="rId1" cstate="print"/>
        <a:srcRect/>
        <a:stretch>
          <a:fillRect/>
        </a:stretch>
      </xdr:blipFill>
      <xdr:spPr bwMode="auto">
        <a:xfrm>
          <a:off x="3219450" y="95250"/>
          <a:ext cx="1352550" cy="2571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E/Sameera/Work/Tangalle%20Hospital/Tangalle%20-%20Maternaty%20Ward%20Complex%20WS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Users/Rogers/Library/Mail%20Downloads/Unopslk040001/User%20Home$/Sameera/Work/Tangalle%20Hospital/Tangalle%20-%20Maternaty%20Ward%20Complex%20WSD.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Sameera/Work/Tangalle%20Hospital/Tangalle%20-%20Maternaty%20Ward%20Complex%20WSD.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agama"/>
      <sheetName val="Tangalle hos"/>
    </sheetNames>
    <sheetDataSet>
      <sheetData sheetId="0"/>
      <sheetData sheetId="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Ragama"/>
    </sheetNames>
    <sheetDataSet>
      <sheetData sheetId="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Ragama"/>
      <sheetName val="Tangalle hos"/>
    </sheetNames>
    <sheetDataSet>
      <sheetData sheetId="0"/>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J54"/>
  <sheetViews>
    <sheetView tabSelected="1" view="pageBreakPreview" zoomScaleNormal="100" zoomScaleSheetLayoutView="100" workbookViewId="0">
      <selection activeCell="A16" sqref="A16:J16"/>
    </sheetView>
  </sheetViews>
  <sheetFormatPr defaultColWidth="8.85546875" defaultRowHeight="12.75"/>
  <sheetData>
    <row r="1" spans="1:10" ht="13.5" thickTop="1">
      <c r="A1" s="2"/>
      <c r="B1" s="3"/>
      <c r="C1" s="3"/>
      <c r="D1" s="3"/>
      <c r="E1" s="3"/>
      <c r="F1" s="3"/>
      <c r="G1" s="3"/>
      <c r="H1" s="3"/>
      <c r="I1" s="3"/>
      <c r="J1" s="4"/>
    </row>
    <row r="2" spans="1:10">
      <c r="A2" s="6"/>
      <c r="B2" s="5"/>
      <c r="C2" s="5"/>
      <c r="D2" s="5"/>
      <c r="E2" s="5"/>
      <c r="F2" s="5"/>
      <c r="G2" s="5"/>
      <c r="H2" s="5"/>
      <c r="I2" s="5"/>
      <c r="J2" s="8"/>
    </row>
    <row r="3" spans="1:10">
      <c r="A3" s="6"/>
      <c r="B3" s="5"/>
      <c r="C3" s="5"/>
      <c r="D3" s="5"/>
      <c r="E3" s="5"/>
      <c r="F3" s="5"/>
      <c r="G3" s="5"/>
      <c r="H3" s="5"/>
      <c r="I3" s="5"/>
      <c r="J3" s="8"/>
    </row>
    <row r="4" spans="1:10">
      <c r="A4" s="6"/>
      <c r="B4" s="5"/>
      <c r="C4" s="5"/>
      <c r="D4" s="5"/>
      <c r="E4" s="5"/>
      <c r="F4" s="5"/>
      <c r="G4" s="5"/>
      <c r="H4" s="5"/>
      <c r="I4" s="5"/>
      <c r="J4" s="8"/>
    </row>
    <row r="5" spans="1:10" ht="15.75">
      <c r="A5" s="769" t="s">
        <v>6</v>
      </c>
      <c r="B5" s="770"/>
      <c r="C5" s="770"/>
      <c r="D5" s="770"/>
      <c r="E5" s="770"/>
      <c r="F5" s="770"/>
      <c r="G5" s="770"/>
      <c r="H5" s="770"/>
      <c r="I5" s="770"/>
      <c r="J5" s="771"/>
    </row>
    <row r="6" spans="1:10">
      <c r="A6" s="6"/>
      <c r="B6" s="5"/>
      <c r="C6" s="5"/>
      <c r="D6" s="5"/>
      <c r="E6" s="5"/>
      <c r="F6" s="5"/>
      <c r="G6" s="5"/>
      <c r="H6" s="5"/>
      <c r="I6" s="5"/>
      <c r="J6" s="8"/>
    </row>
    <row r="7" spans="1:10">
      <c r="A7" s="6"/>
      <c r="B7" s="5"/>
      <c r="C7" s="5"/>
      <c r="D7" s="5"/>
      <c r="E7" s="5"/>
      <c r="F7" s="5"/>
      <c r="G7" s="5"/>
      <c r="H7" s="5"/>
      <c r="I7" s="5"/>
      <c r="J7" s="8"/>
    </row>
    <row r="8" spans="1:10">
      <c r="A8" s="6"/>
      <c r="B8" s="5"/>
      <c r="C8" s="5"/>
      <c r="D8" s="5"/>
      <c r="E8" s="5"/>
      <c r="F8" s="5"/>
      <c r="G8" s="5"/>
      <c r="H8" s="5"/>
      <c r="I8" s="5"/>
      <c r="J8" s="8"/>
    </row>
    <row r="9" spans="1:10">
      <c r="A9" s="6"/>
      <c r="J9" s="8"/>
    </row>
    <row r="10" spans="1:10" ht="15.75">
      <c r="A10" s="6"/>
      <c r="B10" s="9"/>
      <c r="C10" s="9"/>
      <c r="D10" s="9"/>
      <c r="E10" s="9"/>
      <c r="F10" s="9"/>
      <c r="G10" s="9"/>
      <c r="H10" s="9"/>
      <c r="I10" s="9"/>
      <c r="J10" s="10"/>
    </row>
    <row r="11" spans="1:10">
      <c r="A11" s="6"/>
      <c r="B11" s="5"/>
      <c r="C11" s="5"/>
      <c r="D11" s="5"/>
      <c r="E11" s="160" t="s">
        <v>198</v>
      </c>
      <c r="F11" s="5"/>
      <c r="G11" s="5"/>
      <c r="H11" s="5"/>
      <c r="I11" s="5"/>
      <c r="J11" s="8"/>
    </row>
    <row r="12" spans="1:10">
      <c r="A12" s="6"/>
      <c r="B12" s="14"/>
      <c r="C12" s="14"/>
      <c r="D12" s="14"/>
      <c r="E12" s="14"/>
      <c r="F12" s="14"/>
      <c r="G12" s="14"/>
      <c r="H12" s="14"/>
      <c r="I12" s="14"/>
      <c r="J12" s="15"/>
    </row>
    <row r="13" spans="1:10">
      <c r="A13" s="6"/>
      <c r="B13" s="14"/>
      <c r="C13" s="14"/>
      <c r="D13" s="14"/>
      <c r="E13" s="14"/>
      <c r="F13" s="14"/>
      <c r="G13" s="14"/>
      <c r="H13" s="14"/>
      <c r="I13" s="14"/>
      <c r="J13" s="15"/>
    </row>
    <row r="14" spans="1:10">
      <c r="A14" s="6"/>
      <c r="B14" s="16"/>
      <c r="C14" s="16"/>
      <c r="D14" s="16"/>
      <c r="E14" s="16"/>
      <c r="F14" s="14"/>
      <c r="G14" s="14"/>
      <c r="H14" s="14"/>
      <c r="I14" s="14"/>
      <c r="J14" s="15"/>
    </row>
    <row r="15" spans="1:10">
      <c r="A15" s="167"/>
      <c r="B15" s="12"/>
      <c r="C15" s="12"/>
      <c r="D15" s="12"/>
      <c r="E15" s="12"/>
      <c r="F15" s="12"/>
      <c r="G15" s="12"/>
      <c r="H15" s="12"/>
      <c r="I15" s="12"/>
      <c r="J15" s="168"/>
    </row>
    <row r="16" spans="1:10" ht="23.25">
      <c r="A16" s="772" t="s">
        <v>4</v>
      </c>
      <c r="B16" s="773"/>
      <c r="C16" s="773"/>
      <c r="D16" s="773"/>
      <c r="E16" s="773"/>
      <c r="F16" s="773"/>
      <c r="G16" s="773"/>
      <c r="H16" s="773"/>
      <c r="I16" s="773"/>
      <c r="J16" s="774"/>
    </row>
    <row r="17" spans="1:10" ht="20.25">
      <c r="A17" s="775"/>
      <c r="B17" s="776"/>
      <c r="C17" s="776"/>
      <c r="D17" s="776"/>
      <c r="E17" s="776"/>
      <c r="F17" s="776"/>
      <c r="G17" s="776"/>
      <c r="H17" s="776"/>
      <c r="I17" s="776"/>
      <c r="J17" s="777"/>
    </row>
    <row r="18" spans="1:10" ht="18">
      <c r="A18" s="781" t="s">
        <v>457</v>
      </c>
      <c r="B18" s="779"/>
      <c r="C18" s="779"/>
      <c r="D18" s="779"/>
      <c r="E18" s="779"/>
      <c r="F18" s="779"/>
      <c r="G18" s="779"/>
      <c r="H18" s="779"/>
      <c r="I18" s="779"/>
      <c r="J18" s="780"/>
    </row>
    <row r="19" spans="1:10" ht="18" customHeight="1">
      <c r="A19" s="778" t="s">
        <v>459</v>
      </c>
      <c r="B19" s="779"/>
      <c r="C19" s="779"/>
      <c r="D19" s="779"/>
      <c r="E19" s="779"/>
      <c r="F19" s="779"/>
      <c r="G19" s="779"/>
      <c r="H19" s="779"/>
      <c r="I19" s="779"/>
      <c r="J19" s="780"/>
    </row>
    <row r="20" spans="1:10" ht="18">
      <c r="A20" s="778" t="s">
        <v>458</v>
      </c>
      <c r="B20" s="779"/>
      <c r="C20" s="779"/>
      <c r="D20" s="779"/>
      <c r="E20" s="779"/>
      <c r="F20" s="779"/>
      <c r="G20" s="779"/>
      <c r="H20" s="779"/>
      <c r="I20" s="779"/>
      <c r="J20" s="780"/>
    </row>
    <row r="21" spans="1:10" ht="15.75">
      <c r="A21" s="134"/>
      <c r="B21" s="135"/>
      <c r="C21" s="135"/>
      <c r="D21" s="135"/>
      <c r="E21" s="135"/>
      <c r="F21" s="135"/>
      <c r="G21" s="135"/>
      <c r="H21" s="135"/>
      <c r="I21" s="135"/>
      <c r="J21" s="136"/>
    </row>
    <row r="22" spans="1:10" ht="15.75">
      <c r="A22" s="756" t="s">
        <v>606</v>
      </c>
      <c r="B22" s="757"/>
      <c r="C22" s="757"/>
      <c r="D22" s="757"/>
      <c r="E22" s="757"/>
      <c r="F22" s="757"/>
      <c r="G22" s="757"/>
      <c r="H22" s="757"/>
      <c r="I22" s="757"/>
      <c r="J22" s="758"/>
    </row>
    <row r="23" spans="1:10" ht="15.75">
      <c r="A23" s="756" t="s">
        <v>607</v>
      </c>
      <c r="B23" s="757"/>
      <c r="C23" s="757"/>
      <c r="D23" s="757"/>
      <c r="E23" s="757"/>
      <c r="F23" s="757"/>
      <c r="G23" s="757"/>
      <c r="H23" s="757"/>
      <c r="I23" s="757"/>
      <c r="J23" s="758"/>
    </row>
    <row r="24" spans="1:10" ht="15">
      <c r="A24" s="137"/>
      <c r="B24" s="138"/>
      <c r="C24" s="138"/>
      <c r="D24" s="138"/>
      <c r="E24" s="138"/>
      <c r="F24" s="138"/>
      <c r="G24" s="138"/>
      <c r="H24" s="138"/>
      <c r="I24" s="138"/>
      <c r="J24" s="139"/>
    </row>
    <row r="25" spans="1:10" ht="15">
      <c r="A25" s="137"/>
      <c r="B25" s="138"/>
      <c r="C25" s="138"/>
      <c r="D25" s="138"/>
      <c r="E25" s="138"/>
      <c r="F25" s="138"/>
      <c r="G25" s="138"/>
      <c r="H25" s="138"/>
      <c r="I25" s="138"/>
      <c r="J25" s="139"/>
    </row>
    <row r="26" spans="1:10" ht="15">
      <c r="A26" s="137"/>
      <c r="B26" s="138"/>
      <c r="C26" s="138"/>
      <c r="D26" s="138"/>
      <c r="E26" s="138"/>
      <c r="F26" s="138"/>
      <c r="G26" s="138"/>
      <c r="H26" s="138"/>
      <c r="I26" s="138"/>
      <c r="J26" s="139"/>
    </row>
    <row r="27" spans="1:10" ht="15">
      <c r="A27" s="137"/>
      <c r="B27" s="138"/>
      <c r="C27" s="138"/>
      <c r="D27" s="138"/>
      <c r="E27" s="138"/>
      <c r="F27" s="138"/>
      <c r="G27" s="138"/>
      <c r="H27" s="138"/>
      <c r="I27" s="138"/>
      <c r="J27" s="139"/>
    </row>
    <row r="28" spans="1:10">
      <c r="A28" s="759"/>
      <c r="B28" s="760"/>
      <c r="C28" s="760"/>
      <c r="D28" s="760"/>
      <c r="E28" s="760"/>
      <c r="F28" s="760"/>
      <c r="G28" s="760"/>
      <c r="H28" s="760"/>
      <c r="I28" s="760"/>
      <c r="J28" s="761"/>
    </row>
    <row r="29" spans="1:10" ht="15.75">
      <c r="A29" s="750"/>
      <c r="B29" s="762"/>
      <c r="C29" s="762"/>
      <c r="D29" s="762"/>
      <c r="E29" s="762"/>
      <c r="F29" s="762"/>
      <c r="G29" s="762"/>
      <c r="H29" s="762"/>
      <c r="I29" s="762"/>
      <c r="J29" s="763"/>
    </row>
    <row r="30" spans="1:10" ht="15.75">
      <c r="A30" s="764"/>
      <c r="B30" s="765"/>
      <c r="C30" s="765"/>
      <c r="D30" s="765"/>
      <c r="E30" s="765"/>
      <c r="F30" s="765"/>
      <c r="G30" s="765"/>
      <c r="H30" s="765"/>
      <c r="I30" s="765"/>
      <c r="J30" s="766"/>
    </row>
    <row r="31" spans="1:10" ht="15.75">
      <c r="A31" s="134"/>
      <c r="B31" s="135"/>
      <c r="C31" s="135"/>
      <c r="D31" s="135"/>
      <c r="E31" s="135"/>
      <c r="F31" s="135"/>
      <c r="G31" s="135"/>
      <c r="H31" s="135"/>
      <c r="I31" s="135"/>
      <c r="J31" s="136"/>
    </row>
    <row r="32" spans="1:10">
      <c r="A32" s="759"/>
      <c r="B32" s="760"/>
      <c r="C32" s="760"/>
      <c r="D32" s="760"/>
      <c r="E32" s="760"/>
      <c r="F32" s="760"/>
      <c r="G32" s="760"/>
      <c r="H32" s="760"/>
      <c r="I32" s="760"/>
      <c r="J32" s="761"/>
    </row>
    <row r="33" spans="1:10" ht="15.75">
      <c r="A33" s="750"/>
      <c r="B33" s="767"/>
      <c r="C33" s="767"/>
      <c r="D33" s="767"/>
      <c r="E33" s="767"/>
      <c r="F33" s="767"/>
      <c r="G33" s="767"/>
      <c r="H33" s="767"/>
      <c r="I33" s="767"/>
      <c r="J33" s="768"/>
    </row>
    <row r="34" spans="1:10" ht="15.75">
      <c r="A34" s="140"/>
      <c r="B34" s="141"/>
      <c r="C34" s="141"/>
      <c r="D34" s="141"/>
      <c r="E34" s="141"/>
      <c r="F34" s="141"/>
      <c r="G34" s="141"/>
      <c r="H34" s="141"/>
      <c r="I34" s="141"/>
      <c r="J34" s="142"/>
    </row>
    <row r="35" spans="1:10">
      <c r="A35" s="747"/>
      <c r="B35" s="748"/>
      <c r="C35" s="748"/>
      <c r="D35" s="748"/>
      <c r="E35" s="748"/>
      <c r="F35" s="748"/>
      <c r="G35" s="748"/>
      <c r="H35" s="748"/>
      <c r="I35" s="748"/>
      <c r="J35" s="749"/>
    </row>
    <row r="36" spans="1:10" ht="15.75">
      <c r="A36" s="750"/>
      <c r="B36" s="751"/>
      <c r="C36" s="751"/>
      <c r="D36" s="751"/>
      <c r="E36" s="751"/>
      <c r="F36" s="751"/>
      <c r="G36" s="751"/>
      <c r="H36" s="751"/>
      <c r="I36" s="751"/>
      <c r="J36" s="752"/>
    </row>
    <row r="37" spans="1:10">
      <c r="A37" s="116"/>
      <c r="B37" s="133"/>
      <c r="C37" s="133"/>
      <c r="D37" s="133"/>
      <c r="E37" s="133"/>
      <c r="F37" s="133"/>
      <c r="G37" s="133"/>
      <c r="H37" s="133"/>
      <c r="I37" s="133"/>
      <c r="J37" s="117"/>
    </row>
    <row r="38" spans="1:10">
      <c r="A38" s="167"/>
      <c r="B38" s="12"/>
      <c r="C38" s="12"/>
      <c r="D38" s="12"/>
      <c r="E38" s="12"/>
      <c r="F38" s="12"/>
      <c r="G38" s="12"/>
      <c r="H38" s="12"/>
      <c r="I38" s="12"/>
      <c r="J38" s="168"/>
    </row>
    <row r="39" spans="1:10">
      <c r="A39" s="167"/>
      <c r="B39" s="12"/>
      <c r="C39" s="12"/>
      <c r="D39" s="12"/>
      <c r="E39" s="12"/>
      <c r="F39" s="12"/>
      <c r="G39" s="12"/>
      <c r="H39" s="12"/>
      <c r="I39" s="12"/>
      <c r="J39" s="168"/>
    </row>
    <row r="40" spans="1:10">
      <c r="A40" s="6"/>
      <c r="B40" s="5"/>
      <c r="C40" s="5"/>
      <c r="D40" s="5"/>
      <c r="E40" s="5"/>
      <c r="F40" s="5"/>
      <c r="G40" s="5"/>
      <c r="H40" s="5"/>
      <c r="I40" s="5"/>
      <c r="J40" s="8"/>
    </row>
    <row r="41" spans="1:10">
      <c r="A41" s="6"/>
      <c r="B41" s="5"/>
      <c r="C41" s="5"/>
      <c r="D41" s="5"/>
      <c r="E41" s="5"/>
      <c r="F41" s="5"/>
      <c r="G41" s="5"/>
      <c r="H41" s="5"/>
      <c r="I41" s="5"/>
      <c r="J41" s="8"/>
    </row>
    <row r="42" spans="1:10">
      <c r="A42" s="6"/>
      <c r="B42" s="5"/>
      <c r="C42" s="5"/>
      <c r="D42" s="5"/>
      <c r="E42" s="5"/>
      <c r="F42" s="5"/>
      <c r="G42" s="5"/>
      <c r="H42" s="5"/>
      <c r="I42" s="5"/>
      <c r="J42" s="8"/>
    </row>
    <row r="43" spans="1:10">
      <c r="A43" s="6"/>
      <c r="B43" s="5"/>
      <c r="C43" s="5"/>
      <c r="D43" s="5"/>
      <c r="E43" s="5"/>
      <c r="F43" s="5"/>
      <c r="G43" s="5"/>
      <c r="H43" s="5"/>
      <c r="I43" s="5"/>
      <c r="J43" s="8"/>
    </row>
    <row r="44" spans="1:10">
      <c r="A44" s="6"/>
      <c r="B44" s="5"/>
      <c r="C44" s="5"/>
      <c r="D44" s="5"/>
      <c r="E44" s="5"/>
      <c r="F44" s="5"/>
      <c r="G44" s="5"/>
      <c r="H44" s="5"/>
      <c r="I44" s="5"/>
      <c r="J44" s="8"/>
    </row>
    <row r="45" spans="1:10">
      <c r="A45" s="6"/>
      <c r="B45" s="5"/>
      <c r="C45" s="5"/>
      <c r="D45" s="5"/>
      <c r="E45" s="5"/>
      <c r="F45" s="5"/>
      <c r="G45" s="5"/>
      <c r="H45" s="5"/>
      <c r="I45" s="5"/>
      <c r="J45" s="8"/>
    </row>
    <row r="46" spans="1:10">
      <c r="A46" s="6"/>
      <c r="B46" s="5"/>
      <c r="C46" s="5"/>
      <c r="D46" s="5"/>
      <c r="E46" s="5"/>
      <c r="F46" s="5"/>
      <c r="G46" s="5"/>
      <c r="H46" s="5"/>
      <c r="I46" s="5"/>
      <c r="J46" s="8"/>
    </row>
    <row r="47" spans="1:10">
      <c r="A47" s="6"/>
      <c r="B47" s="5"/>
      <c r="C47" s="5"/>
      <c r="D47" s="5"/>
      <c r="E47" s="5"/>
      <c r="F47" s="5"/>
      <c r="G47" s="5"/>
      <c r="H47" s="5"/>
      <c r="I47" s="5"/>
      <c r="J47" s="8"/>
    </row>
    <row r="48" spans="1:10">
      <c r="A48" s="6"/>
      <c r="B48" s="5"/>
      <c r="C48" s="5"/>
      <c r="D48" s="5"/>
      <c r="E48" s="5"/>
      <c r="F48" s="5"/>
      <c r="G48" s="5"/>
      <c r="H48" s="5"/>
      <c r="I48" s="5"/>
      <c r="J48" s="8"/>
    </row>
    <row r="49" spans="1:10">
      <c r="A49" s="753" t="s">
        <v>731</v>
      </c>
      <c r="B49" s="754"/>
      <c r="C49" s="754"/>
      <c r="D49" s="754"/>
      <c r="E49" s="754"/>
      <c r="F49" s="754"/>
      <c r="G49" s="754"/>
      <c r="H49" s="754"/>
      <c r="I49" s="754"/>
      <c r="J49" s="755"/>
    </row>
    <row r="50" spans="1:10">
      <c r="A50" s="6"/>
      <c r="B50" s="5"/>
      <c r="C50" s="5"/>
      <c r="D50" s="5"/>
      <c r="E50" s="5"/>
      <c r="F50" s="5"/>
      <c r="G50" s="5"/>
      <c r="H50" s="5"/>
      <c r="I50" s="5"/>
      <c r="J50" s="8"/>
    </row>
    <row r="51" spans="1:10">
      <c r="A51" s="6"/>
      <c r="B51" s="5"/>
      <c r="C51" s="5"/>
      <c r="D51" s="5"/>
      <c r="E51" s="5"/>
      <c r="F51" s="5"/>
      <c r="G51" s="5"/>
      <c r="H51" s="5"/>
      <c r="I51" s="5"/>
      <c r="J51" s="8"/>
    </row>
    <row r="52" spans="1:10">
      <c r="A52" s="6"/>
      <c r="B52" s="5"/>
      <c r="C52" s="5"/>
      <c r="D52" s="5"/>
      <c r="E52" s="5"/>
      <c r="F52" s="5"/>
      <c r="G52" s="5"/>
      <c r="H52" s="5"/>
      <c r="I52" s="5"/>
      <c r="J52" s="8"/>
    </row>
    <row r="53" spans="1:10" ht="13.5" thickBot="1">
      <c r="A53" s="31"/>
      <c r="B53" s="32"/>
      <c r="C53" s="32"/>
      <c r="D53" s="32"/>
      <c r="E53" s="32"/>
      <c r="F53" s="32"/>
      <c r="G53" s="32"/>
      <c r="H53" s="32"/>
      <c r="I53" s="32"/>
      <c r="J53" s="33"/>
    </row>
    <row r="54" spans="1:10" ht="13.5" thickTop="1"/>
  </sheetData>
  <mergeCells count="16">
    <mergeCell ref="A22:J22"/>
    <mergeCell ref="A5:J5"/>
    <mergeCell ref="A16:J16"/>
    <mergeCell ref="A17:J17"/>
    <mergeCell ref="A19:J19"/>
    <mergeCell ref="A20:J20"/>
    <mergeCell ref="A18:J18"/>
    <mergeCell ref="A35:J35"/>
    <mergeCell ref="A36:J36"/>
    <mergeCell ref="A49:J49"/>
    <mergeCell ref="A23:J23"/>
    <mergeCell ref="A28:J28"/>
    <mergeCell ref="A29:J29"/>
    <mergeCell ref="A30:J30"/>
    <mergeCell ref="A32:J32"/>
    <mergeCell ref="A33:J33"/>
  </mergeCells>
  <pageMargins left="0.7" right="0.7" top="0.47" bottom="0.4" header="0.3" footer="0.21"/>
  <pageSetup scale="9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dimension ref="A1:G53"/>
  <sheetViews>
    <sheetView view="pageBreakPreview" zoomScaleNormal="100" zoomScaleSheetLayoutView="100" workbookViewId="0">
      <selection activeCell="A8" sqref="A8:C8"/>
    </sheetView>
  </sheetViews>
  <sheetFormatPr defaultColWidth="8.85546875" defaultRowHeight="12.75"/>
  <cols>
    <col min="1" max="1" width="6.7109375" style="126" customWidth="1"/>
    <col min="2" max="2" width="86.85546875" customWidth="1"/>
    <col min="3" max="3" width="1.85546875" customWidth="1"/>
    <col min="4" max="4" width="1.42578125" customWidth="1"/>
  </cols>
  <sheetData>
    <row r="1" spans="1:7">
      <c r="A1" s="193"/>
      <c r="B1" s="194"/>
      <c r="C1" s="194"/>
      <c r="D1" s="195"/>
      <c r="E1" s="122"/>
    </row>
    <row r="2" spans="1:7">
      <c r="A2" s="616"/>
      <c r="B2" s="669" t="s">
        <v>617</v>
      </c>
      <c r="C2" s="123"/>
      <c r="D2" s="161"/>
      <c r="E2" s="122"/>
    </row>
    <row r="3" spans="1:7">
      <c r="A3" s="616"/>
      <c r="B3" s="123"/>
      <c r="C3" s="123"/>
      <c r="D3" s="161"/>
      <c r="E3" s="122"/>
    </row>
    <row r="4" spans="1:7" s="125" customFormat="1">
      <c r="A4" s="787" t="s">
        <v>460</v>
      </c>
      <c r="B4" s="788"/>
      <c r="C4" s="788"/>
      <c r="D4" s="789"/>
      <c r="E4" s="512"/>
      <c r="F4" s="512"/>
      <c r="G4" s="14"/>
    </row>
    <row r="5" spans="1:7" s="125" customFormat="1">
      <c r="A5" s="784" t="s">
        <v>615</v>
      </c>
      <c r="B5" s="785"/>
      <c r="C5" s="785"/>
      <c r="D5" s="786"/>
      <c r="E5" s="124"/>
    </row>
    <row r="6" spans="1:7" s="125" customFormat="1">
      <c r="A6" s="632"/>
      <c r="B6" s="633" t="s">
        <v>46</v>
      </c>
      <c r="C6" s="633"/>
      <c r="D6" s="634"/>
      <c r="E6" s="124"/>
    </row>
    <row r="7" spans="1:7">
      <c r="A7" s="127"/>
      <c r="B7" s="513"/>
      <c r="C7" s="513"/>
      <c r="D7" s="514"/>
    </row>
    <row r="8" spans="1:7" ht="15.75">
      <c r="A8" s="782" t="s">
        <v>41</v>
      </c>
      <c r="B8" s="783"/>
      <c r="C8" s="783"/>
      <c r="D8" s="162"/>
      <c r="E8" s="122"/>
    </row>
    <row r="9" spans="1:7">
      <c r="A9" s="128">
        <v>1</v>
      </c>
      <c r="B9" s="11" t="s">
        <v>42</v>
      </c>
      <c r="C9" s="513"/>
      <c r="D9" s="514"/>
    </row>
    <row r="10" spans="1:7">
      <c r="A10" s="128"/>
      <c r="B10" s="11"/>
      <c r="C10" s="513"/>
      <c r="D10" s="514"/>
    </row>
    <row r="11" spans="1:7">
      <c r="A11" s="129"/>
      <c r="B11" s="513"/>
      <c r="C11" s="513"/>
      <c r="D11" s="514"/>
    </row>
    <row r="12" spans="1:7">
      <c r="A12" s="129">
        <v>1.1000000000000001</v>
      </c>
      <c r="B12" s="631" t="s">
        <v>446</v>
      </c>
      <c r="C12" s="513"/>
      <c r="D12" s="514"/>
    </row>
    <row r="13" spans="1:7">
      <c r="A13" s="129"/>
      <c r="B13" s="518" t="s">
        <v>452</v>
      </c>
      <c r="C13" s="513"/>
      <c r="D13" s="514"/>
    </row>
    <row r="14" spans="1:7">
      <c r="A14" s="129"/>
      <c r="B14" s="513"/>
      <c r="C14" s="513"/>
      <c r="D14" s="514"/>
    </row>
    <row r="15" spans="1:7">
      <c r="A15" s="129"/>
      <c r="B15" s="513"/>
      <c r="C15" s="513"/>
      <c r="D15" s="514"/>
    </row>
    <row r="16" spans="1:7">
      <c r="A16" s="129">
        <v>1.2</v>
      </c>
      <c r="B16" s="513" t="s">
        <v>447</v>
      </c>
      <c r="C16" s="513"/>
      <c r="D16" s="514"/>
    </row>
    <row r="17" spans="1:4">
      <c r="A17" s="130"/>
      <c r="B17" s="14" t="s">
        <v>221</v>
      </c>
      <c r="C17" s="513"/>
      <c r="D17" s="514"/>
    </row>
    <row r="18" spans="1:4">
      <c r="A18" s="130"/>
      <c r="B18" s="14"/>
      <c r="C18" s="513"/>
      <c r="D18" s="514"/>
    </row>
    <row r="19" spans="1:4">
      <c r="A19" s="129"/>
      <c r="B19" s="513"/>
      <c r="C19" s="513"/>
      <c r="D19" s="514"/>
    </row>
    <row r="20" spans="1:4">
      <c r="A20" s="128">
        <v>2</v>
      </c>
      <c r="B20" s="11" t="s">
        <v>190</v>
      </c>
      <c r="C20" s="513"/>
      <c r="D20" s="514"/>
    </row>
    <row r="21" spans="1:4">
      <c r="A21" s="128"/>
      <c r="B21" s="11"/>
      <c r="C21" s="513"/>
      <c r="D21" s="514"/>
    </row>
    <row r="22" spans="1:4">
      <c r="A22" s="129"/>
      <c r="B22" s="513"/>
      <c r="C22" s="513"/>
      <c r="D22" s="514"/>
    </row>
    <row r="23" spans="1:4">
      <c r="A23" s="129">
        <v>2.1</v>
      </c>
      <c r="B23" s="12" t="s">
        <v>43</v>
      </c>
      <c r="C23" s="513"/>
      <c r="D23" s="514"/>
    </row>
    <row r="24" spans="1:4" ht="25.5">
      <c r="A24" s="129"/>
      <c r="B24" s="635" t="s">
        <v>608</v>
      </c>
      <c r="C24" s="513"/>
      <c r="D24" s="514"/>
    </row>
    <row r="25" spans="1:4">
      <c r="A25" s="129"/>
      <c r="B25" s="205"/>
      <c r="C25" s="513"/>
      <c r="D25" s="514"/>
    </row>
    <row r="26" spans="1:4">
      <c r="A26" s="129"/>
      <c r="B26" s="631" t="s">
        <v>609</v>
      </c>
      <c r="C26" s="513"/>
      <c r="D26" s="514"/>
    </row>
    <row r="27" spans="1:4">
      <c r="A27" s="129"/>
      <c r="B27" s="638" t="s">
        <v>611</v>
      </c>
      <c r="C27" s="513"/>
      <c r="D27" s="514"/>
    </row>
    <row r="28" spans="1:4">
      <c r="A28" s="129"/>
      <c r="B28" s="638" t="s">
        <v>443</v>
      </c>
      <c r="C28" s="513"/>
      <c r="D28" s="514"/>
    </row>
    <row r="29" spans="1:4">
      <c r="A29" s="129"/>
      <c r="B29" s="638" t="s">
        <v>445</v>
      </c>
      <c r="C29" s="513"/>
      <c r="D29" s="514"/>
    </row>
    <row r="30" spans="1:4">
      <c r="A30" s="129"/>
      <c r="B30" s="638" t="s">
        <v>444</v>
      </c>
      <c r="C30" s="513"/>
      <c r="D30" s="514"/>
    </row>
    <row r="31" spans="1:4">
      <c r="A31" s="129"/>
      <c r="B31" s="638"/>
      <c r="C31" s="513"/>
      <c r="D31" s="514"/>
    </row>
    <row r="32" spans="1:4">
      <c r="A32" s="129"/>
      <c r="B32" s="639" t="s">
        <v>44</v>
      </c>
      <c r="C32" s="513"/>
      <c r="D32" s="514"/>
    </row>
    <row r="33" spans="1:4">
      <c r="A33" s="129"/>
      <c r="B33" s="639"/>
      <c r="C33" s="513"/>
      <c r="D33" s="514"/>
    </row>
    <row r="34" spans="1:4">
      <c r="A34" s="129"/>
      <c r="B34" s="640" t="s">
        <v>45</v>
      </c>
      <c r="C34" s="513"/>
      <c r="D34" s="514"/>
    </row>
    <row r="35" spans="1:4">
      <c r="A35" s="129"/>
      <c r="B35" s="641" t="s">
        <v>613</v>
      </c>
      <c r="C35" s="513"/>
      <c r="D35" s="514"/>
    </row>
    <row r="36" spans="1:4">
      <c r="A36" s="129"/>
      <c r="B36" s="641" t="s">
        <v>612</v>
      </c>
      <c r="C36" s="513"/>
      <c r="D36" s="514"/>
    </row>
    <row r="37" spans="1:4">
      <c r="A37" s="129"/>
      <c r="B37" s="641" t="s">
        <v>614</v>
      </c>
      <c r="C37" s="513"/>
      <c r="D37" s="514"/>
    </row>
    <row r="38" spans="1:4">
      <c r="A38" s="129"/>
      <c r="B38" s="641" t="s">
        <v>616</v>
      </c>
      <c r="C38" s="513"/>
      <c r="D38" s="514"/>
    </row>
    <row r="39" spans="1:4">
      <c r="A39" s="129"/>
      <c r="B39" s="640" t="s">
        <v>199</v>
      </c>
      <c r="C39" s="513"/>
      <c r="D39" s="514"/>
    </row>
    <row r="40" spans="1:4">
      <c r="A40" s="129"/>
      <c r="B40" s="640"/>
      <c r="C40" s="513"/>
      <c r="D40" s="514"/>
    </row>
    <row r="41" spans="1:4">
      <c r="A41" s="129"/>
      <c r="B41" s="640"/>
      <c r="C41" s="513"/>
      <c r="D41" s="514"/>
    </row>
    <row r="42" spans="1:4">
      <c r="A42" s="129"/>
      <c r="B42" s="640"/>
      <c r="C42" s="513"/>
      <c r="D42" s="514"/>
    </row>
    <row r="43" spans="1:4">
      <c r="A43" s="129">
        <v>2.2000000000000002</v>
      </c>
      <c r="B43" s="637" t="s">
        <v>201</v>
      </c>
      <c r="C43" s="513"/>
      <c r="D43" s="514"/>
    </row>
    <row r="44" spans="1:4">
      <c r="A44" s="129"/>
      <c r="B44" s="631"/>
      <c r="C44" s="513"/>
      <c r="D44" s="514"/>
    </row>
    <row r="45" spans="1:4" ht="38.25">
      <c r="A45" s="129"/>
      <c r="B45" s="518" t="s">
        <v>610</v>
      </c>
      <c r="C45" s="513"/>
      <c r="D45" s="514"/>
    </row>
    <row r="46" spans="1:4">
      <c r="A46" s="129"/>
      <c r="B46" s="518"/>
      <c r="C46" s="513"/>
      <c r="D46" s="514"/>
    </row>
    <row r="47" spans="1:4">
      <c r="A47" s="129"/>
      <c r="B47" s="518"/>
      <c r="C47" s="513"/>
      <c r="D47" s="514"/>
    </row>
    <row r="48" spans="1:4">
      <c r="A48" s="129"/>
      <c r="B48" s="518"/>
      <c r="C48" s="513"/>
      <c r="D48" s="514"/>
    </row>
    <row r="49" spans="1:4">
      <c r="A49" s="129"/>
      <c r="B49" s="518"/>
      <c r="C49" s="513"/>
      <c r="D49" s="514"/>
    </row>
    <row r="50" spans="1:4">
      <c r="A50" s="129"/>
      <c r="B50" s="631"/>
      <c r="C50" s="513"/>
      <c r="D50" s="514"/>
    </row>
    <row r="51" spans="1:4">
      <c r="A51" s="129"/>
      <c r="B51" s="631"/>
      <c r="C51" s="513"/>
      <c r="D51" s="514"/>
    </row>
    <row r="52" spans="1:4">
      <c r="A52" s="651"/>
      <c r="B52" s="652"/>
      <c r="C52" s="653"/>
      <c r="D52" s="654"/>
    </row>
    <row r="53" spans="1:4">
      <c r="A53" s="636"/>
      <c r="B53" s="526"/>
      <c r="C53" s="513"/>
      <c r="D53" s="513"/>
    </row>
  </sheetData>
  <mergeCells count="3">
    <mergeCell ref="A8:C8"/>
    <mergeCell ref="A5:D5"/>
    <mergeCell ref="A4:D4"/>
  </mergeCells>
  <pageMargins left="0.7" right="0.43" top="0.56000000000000005" bottom="0.43" header="0.3" footer="0.3"/>
  <pageSetup scale="9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dimension ref="A2:H33"/>
  <sheetViews>
    <sheetView view="pageBreakPreview" zoomScaleNormal="100" zoomScaleSheetLayoutView="100" workbookViewId="0">
      <selection activeCell="A6" sqref="A6:E6"/>
    </sheetView>
  </sheetViews>
  <sheetFormatPr defaultColWidth="8.85546875" defaultRowHeight="12.75"/>
  <cols>
    <col min="1" max="1" width="20.28515625" style="143" customWidth="1"/>
    <col min="2" max="2" width="34.140625" style="143" customWidth="1"/>
    <col min="3" max="3" width="14.42578125" style="143" customWidth="1"/>
    <col min="4" max="4" width="9.140625" style="143" customWidth="1"/>
    <col min="5" max="5" width="21" style="143" customWidth="1"/>
    <col min="6" max="6" width="8.85546875" style="143"/>
    <col min="7" max="8" width="12.85546875" style="143" bestFit="1" customWidth="1"/>
    <col min="9" max="9" width="10.28515625" style="143" bestFit="1" customWidth="1"/>
    <col min="10" max="16384" width="8.85546875" style="143"/>
  </cols>
  <sheetData>
    <row r="2" spans="1:8">
      <c r="A2" s="796"/>
      <c r="B2" s="797"/>
      <c r="C2" s="797"/>
      <c r="D2" s="797"/>
      <c r="E2" s="798"/>
    </row>
    <row r="3" spans="1:8" s="12" customFormat="1">
      <c r="A3" s="799"/>
      <c r="B3" s="800"/>
      <c r="C3" s="800"/>
      <c r="D3" s="800"/>
      <c r="E3" s="801"/>
    </row>
    <row r="4" spans="1:8" s="12" customFormat="1">
      <c r="A4" s="802" t="s">
        <v>197</v>
      </c>
      <c r="B4" s="803"/>
      <c r="C4" s="803"/>
      <c r="D4" s="803"/>
      <c r="E4" s="804"/>
    </row>
    <row r="5" spans="1:8" s="12" customFormat="1">
      <c r="A5" s="523"/>
      <c r="B5" s="524"/>
      <c r="C5" s="524"/>
      <c r="D5" s="524"/>
      <c r="E5" s="525"/>
    </row>
    <row r="6" spans="1:8" s="12" customFormat="1" ht="15">
      <c r="A6" s="805" t="s">
        <v>4</v>
      </c>
      <c r="B6" s="806"/>
      <c r="C6" s="806"/>
      <c r="D6" s="806"/>
      <c r="E6" s="807"/>
    </row>
    <row r="7" spans="1:8" s="12" customFormat="1">
      <c r="A7" s="787" t="s">
        <v>460</v>
      </c>
      <c r="B7" s="808"/>
      <c r="C7" s="808"/>
      <c r="D7" s="808"/>
      <c r="E7" s="809"/>
    </row>
    <row r="8" spans="1:8" s="12" customFormat="1" ht="15" customHeight="1">
      <c r="A8" s="810" t="s">
        <v>615</v>
      </c>
      <c r="B8" s="811"/>
      <c r="C8" s="811"/>
      <c r="D8" s="811"/>
      <c r="E8" s="812"/>
    </row>
    <row r="9" spans="1:8" s="12" customFormat="1" ht="12" customHeight="1">
      <c r="A9" s="787" t="s">
        <v>46</v>
      </c>
      <c r="B9" s="788"/>
      <c r="C9" s="788"/>
      <c r="D9" s="788"/>
      <c r="E9" s="789"/>
    </row>
    <row r="10" spans="1:8" s="12" customFormat="1">
      <c r="A10" s="790"/>
      <c r="B10" s="791"/>
      <c r="C10" s="791"/>
      <c r="D10" s="791"/>
      <c r="E10" s="792"/>
    </row>
    <row r="11" spans="1:8">
      <c r="A11" s="144"/>
      <c r="B11" s="42"/>
      <c r="C11" s="42"/>
      <c r="D11" s="42"/>
      <c r="E11" s="43"/>
    </row>
    <row r="12" spans="1:8" ht="17.25" customHeight="1">
      <c r="A12" s="793" t="s">
        <v>200</v>
      </c>
      <c r="B12" s="794"/>
      <c r="C12" s="794"/>
      <c r="D12" s="794"/>
      <c r="E12" s="795"/>
    </row>
    <row r="13" spans="1:8" ht="18">
      <c r="A13" s="44"/>
      <c r="B13" s="45"/>
      <c r="C13" s="45"/>
      <c r="D13" s="45"/>
      <c r="E13" s="46"/>
    </row>
    <row r="14" spans="1:8" s="145" customFormat="1" ht="48.75" customHeight="1">
      <c r="A14" s="131"/>
      <c r="B14" s="132" t="s">
        <v>40</v>
      </c>
      <c r="C14" s="132" t="s">
        <v>455</v>
      </c>
      <c r="D14" s="132" t="s">
        <v>204</v>
      </c>
      <c r="E14" s="642" t="s">
        <v>456</v>
      </c>
      <c r="G14" s="118"/>
    </row>
    <row r="15" spans="1:8" s="659" customFormat="1" ht="24.75" customHeight="1">
      <c r="A15" s="655" t="s">
        <v>10</v>
      </c>
      <c r="B15" s="656" t="s">
        <v>448</v>
      </c>
      <c r="C15" s="657">
        <f>BOQ!F79</f>
        <v>0</v>
      </c>
      <c r="D15" s="655">
        <v>1</v>
      </c>
      <c r="E15" s="658">
        <f t="shared" ref="E15:E18" si="0">C15*D15</f>
        <v>0</v>
      </c>
      <c r="H15" s="660"/>
    </row>
    <row r="16" spans="1:8" s="659" customFormat="1" ht="24.75" customHeight="1">
      <c r="A16" s="661" t="s">
        <v>240</v>
      </c>
      <c r="B16" s="662" t="s">
        <v>726</v>
      </c>
      <c r="C16" s="663">
        <f>BOQ!F409</f>
        <v>0</v>
      </c>
      <c r="D16" s="664">
        <v>1</v>
      </c>
      <c r="E16" s="658">
        <f t="shared" si="0"/>
        <v>0</v>
      </c>
    </row>
    <row r="17" spans="1:7" s="659" customFormat="1" ht="19.5" customHeight="1">
      <c r="A17" s="665" t="s">
        <v>13</v>
      </c>
      <c r="B17" s="662" t="s">
        <v>727</v>
      </c>
      <c r="C17" s="666">
        <f>BOQ!F567</f>
        <v>0</v>
      </c>
      <c r="D17" s="664">
        <v>1</v>
      </c>
      <c r="E17" s="658">
        <f t="shared" si="0"/>
        <v>0</v>
      </c>
      <c r="G17" s="667"/>
    </row>
    <row r="18" spans="1:7" s="659" customFormat="1" ht="24.75" customHeight="1">
      <c r="A18" s="668" t="s">
        <v>239</v>
      </c>
      <c r="B18" s="662" t="s">
        <v>728</v>
      </c>
      <c r="C18" s="666">
        <f>BOQ!F728</f>
        <v>0</v>
      </c>
      <c r="D18" s="664">
        <v>1</v>
      </c>
      <c r="E18" s="658">
        <f t="shared" si="0"/>
        <v>0</v>
      </c>
    </row>
    <row r="19" spans="1:7" s="659" customFormat="1" ht="24.75" customHeight="1">
      <c r="A19" s="668" t="s">
        <v>213</v>
      </c>
      <c r="B19" s="662" t="s">
        <v>729</v>
      </c>
      <c r="C19" s="666">
        <f>BOQ!F964</f>
        <v>0</v>
      </c>
      <c r="D19" s="664">
        <v>2</v>
      </c>
      <c r="E19" s="658">
        <f t="shared" ref="E19" si="1">C19*D19</f>
        <v>0</v>
      </c>
    </row>
    <row r="20" spans="1:7" ht="18.75" customHeight="1">
      <c r="A20" s="147"/>
      <c r="B20" s="148"/>
      <c r="C20" s="148"/>
      <c r="D20" s="148"/>
      <c r="E20" s="643"/>
    </row>
    <row r="21" spans="1:7" ht="27.75" customHeight="1">
      <c r="A21" s="119" t="s">
        <v>203</v>
      </c>
      <c r="B21" s="120"/>
      <c r="C21" s="120"/>
      <c r="D21" s="120"/>
      <c r="E21" s="146">
        <f>SUM(E15:E20)</f>
        <v>0</v>
      </c>
    </row>
    <row r="22" spans="1:7" ht="18.75" customHeight="1">
      <c r="A22" s="149"/>
      <c r="B22" s="150"/>
      <c r="C22" s="150"/>
      <c r="D22" s="150"/>
      <c r="E22" s="644"/>
    </row>
    <row r="23" spans="1:7">
      <c r="A23" s="151"/>
      <c r="B23" s="152"/>
      <c r="C23" s="152"/>
      <c r="D23" s="152"/>
      <c r="E23" s="645"/>
    </row>
    <row r="24" spans="1:7" ht="18.75" customHeight="1">
      <c r="A24" s="169" t="s">
        <v>216</v>
      </c>
      <c r="B24" s="100"/>
      <c r="C24" s="100"/>
      <c r="D24" s="100"/>
      <c r="E24" s="646"/>
    </row>
    <row r="25" spans="1:7" ht="15" customHeight="1">
      <c r="A25" s="169" t="s">
        <v>217</v>
      </c>
      <c r="B25" s="100"/>
      <c r="C25" s="100"/>
      <c r="D25" s="100"/>
      <c r="E25" s="646"/>
    </row>
    <row r="26" spans="1:7">
      <c r="A26" s="102"/>
      <c r="B26" s="100"/>
      <c r="C26" s="100"/>
      <c r="D26" s="100"/>
      <c r="E26" s="646"/>
    </row>
    <row r="27" spans="1:7" ht="16.5" customHeight="1">
      <c r="A27" s="169" t="s">
        <v>218</v>
      </c>
      <c r="B27" s="154"/>
      <c r="C27" s="154"/>
      <c r="D27" s="154"/>
      <c r="E27" s="647"/>
    </row>
    <row r="28" spans="1:7" ht="16.5" customHeight="1">
      <c r="A28" s="169" t="s">
        <v>219</v>
      </c>
      <c r="B28" s="103"/>
      <c r="C28" s="103"/>
      <c r="D28" s="103"/>
      <c r="E28" s="648"/>
    </row>
    <row r="29" spans="1:7" ht="16.5" customHeight="1">
      <c r="A29" s="169" t="s">
        <v>220</v>
      </c>
      <c r="B29" s="155"/>
      <c r="C29" s="155"/>
      <c r="D29" s="155"/>
      <c r="E29" s="649"/>
    </row>
    <row r="30" spans="1:7">
      <c r="A30" s="153"/>
      <c r="B30" s="155"/>
      <c r="C30" s="155"/>
      <c r="D30" s="155"/>
      <c r="E30" s="649"/>
    </row>
    <row r="31" spans="1:7">
      <c r="A31" s="121" t="s">
        <v>205</v>
      </c>
      <c r="B31" s="155"/>
      <c r="C31" s="155"/>
      <c r="D31" s="155"/>
      <c r="E31" s="649"/>
    </row>
    <row r="32" spans="1:7">
      <c r="A32" s="121"/>
      <c r="B32" s="155"/>
      <c r="C32" s="155"/>
      <c r="D32" s="155"/>
      <c r="E32" s="649"/>
    </row>
    <row r="33" spans="1:5">
      <c r="A33" s="510"/>
      <c r="B33" s="511"/>
      <c r="C33" s="511"/>
      <c r="D33" s="511"/>
      <c r="E33" s="650"/>
    </row>
  </sheetData>
  <mergeCells count="9">
    <mergeCell ref="A10:E10"/>
    <mergeCell ref="A12:E12"/>
    <mergeCell ref="A2:E2"/>
    <mergeCell ref="A3:E3"/>
    <mergeCell ref="A4:E4"/>
    <mergeCell ref="A6:E6"/>
    <mergeCell ref="A7:E7"/>
    <mergeCell ref="A8:E8"/>
    <mergeCell ref="A9:E9"/>
  </mergeCells>
  <pageMargins left="0.55000000000000004" right="0.25" top="0.75" bottom="0.75" header="0.3" footer="0.3"/>
  <pageSetup orientation="portrait" r:id="rId1"/>
  <headerFooter alignWithMargins="0"/>
  <drawing r:id="rId2"/>
</worksheet>
</file>

<file path=xl/worksheets/sheet4.xml><?xml version="1.0" encoding="utf-8"?>
<worksheet xmlns="http://schemas.openxmlformats.org/spreadsheetml/2006/main" xmlns:r="http://schemas.openxmlformats.org/officeDocument/2006/relationships">
  <sheetPr codeName="Sheet17"/>
  <dimension ref="A1:J58"/>
  <sheetViews>
    <sheetView workbookViewId="0">
      <selection activeCell="I37" sqref="I37"/>
    </sheetView>
  </sheetViews>
  <sheetFormatPr defaultColWidth="8.85546875" defaultRowHeight="12.75"/>
  <cols>
    <col min="1" max="1" width="4.7109375" customWidth="1"/>
    <col min="9" max="9" width="9.42578125" customWidth="1"/>
  </cols>
  <sheetData>
    <row r="1" spans="1:10" ht="13.5" thickTop="1">
      <c r="A1" s="2"/>
      <c r="B1" s="3"/>
      <c r="C1" s="3"/>
      <c r="D1" s="3"/>
      <c r="E1" s="3"/>
      <c r="F1" s="3"/>
      <c r="G1" s="3"/>
      <c r="H1" s="3"/>
      <c r="I1" s="3"/>
      <c r="J1" s="4"/>
    </row>
    <row r="2" spans="1:10">
      <c r="A2" s="6"/>
      <c r="B2" s="5"/>
      <c r="C2" s="5"/>
      <c r="D2" s="5"/>
      <c r="E2" s="5"/>
      <c r="F2" s="5"/>
      <c r="G2" s="5"/>
      <c r="H2" s="5"/>
      <c r="I2" s="5"/>
      <c r="J2" s="8"/>
    </row>
    <row r="3" spans="1:10">
      <c r="A3" s="6"/>
      <c r="B3" s="5"/>
      <c r="C3" s="5"/>
      <c r="D3" s="5"/>
      <c r="E3" s="5"/>
      <c r="F3" s="5"/>
      <c r="G3" s="5"/>
      <c r="H3" s="5"/>
      <c r="I3" s="5"/>
      <c r="J3" s="8"/>
    </row>
    <row r="4" spans="1:10">
      <c r="A4" s="6"/>
      <c r="B4" s="5"/>
      <c r="C4" s="5"/>
      <c r="D4" s="5"/>
      <c r="E4" s="5"/>
      <c r="F4" s="5"/>
      <c r="G4" s="5"/>
      <c r="H4" s="5"/>
      <c r="I4" s="5"/>
      <c r="J4" s="8"/>
    </row>
    <row r="5" spans="1:10" ht="15.75">
      <c r="A5" s="769" t="s">
        <v>6</v>
      </c>
      <c r="B5" s="770"/>
      <c r="C5" s="770"/>
      <c r="D5" s="770"/>
      <c r="E5" s="770"/>
      <c r="F5" s="770"/>
      <c r="G5" s="770"/>
      <c r="H5" s="770"/>
      <c r="I5" s="770"/>
      <c r="J5" s="771"/>
    </row>
    <row r="6" spans="1:10">
      <c r="A6" s="6"/>
      <c r="B6" s="5"/>
      <c r="C6" s="5"/>
      <c r="D6" s="5"/>
      <c r="E6" s="5"/>
      <c r="F6" s="5"/>
      <c r="G6" s="5"/>
      <c r="H6" s="5"/>
      <c r="I6" s="5"/>
      <c r="J6" s="8"/>
    </row>
    <row r="7" spans="1:10">
      <c r="A7" s="6"/>
      <c r="B7" s="5"/>
      <c r="C7" s="5"/>
      <c r="D7" s="5"/>
      <c r="E7" s="5"/>
      <c r="F7" s="5"/>
      <c r="G7" s="5"/>
      <c r="H7" s="5"/>
      <c r="I7" s="5"/>
      <c r="J7" s="8"/>
    </row>
    <row r="8" spans="1:10">
      <c r="A8" s="6"/>
      <c r="B8" s="5"/>
      <c r="C8" s="5"/>
      <c r="D8" s="5"/>
      <c r="E8" s="5"/>
      <c r="F8" s="5"/>
      <c r="G8" s="5"/>
      <c r="H8" s="5"/>
      <c r="I8" s="5"/>
      <c r="J8" s="8"/>
    </row>
    <row r="9" spans="1:10">
      <c r="A9" s="6"/>
      <c r="B9" s="5"/>
      <c r="C9" s="5"/>
      <c r="D9" s="5"/>
      <c r="E9" s="5"/>
      <c r="F9" s="5"/>
      <c r="G9" s="5"/>
      <c r="H9" s="5"/>
      <c r="I9" s="5"/>
      <c r="J9" s="8"/>
    </row>
    <row r="10" spans="1:10">
      <c r="A10" s="6"/>
      <c r="B10" s="5"/>
      <c r="C10" s="5"/>
      <c r="D10" s="5"/>
      <c r="E10" s="5"/>
      <c r="F10" s="5"/>
      <c r="G10" s="5"/>
      <c r="H10" s="5"/>
      <c r="I10" s="5"/>
      <c r="J10" s="8"/>
    </row>
    <row r="11" spans="1:10">
      <c r="A11" s="6"/>
      <c r="B11" s="5"/>
      <c r="C11" s="5"/>
      <c r="D11" s="5"/>
      <c r="E11" s="5"/>
      <c r="F11" s="5"/>
      <c r="G11" s="5"/>
      <c r="H11" s="5"/>
      <c r="I11" s="5"/>
      <c r="J11" s="8"/>
    </row>
    <row r="12" spans="1:10" ht="15.75">
      <c r="A12" s="6"/>
      <c r="B12" s="1"/>
      <c r="C12" s="1"/>
      <c r="D12" s="1"/>
      <c r="E12" s="1"/>
      <c r="F12" s="1"/>
      <c r="G12" s="1"/>
      <c r="H12" s="1"/>
      <c r="I12" s="1"/>
      <c r="J12" s="7"/>
    </row>
    <row r="13" spans="1:10">
      <c r="A13" s="6"/>
      <c r="J13" s="8"/>
    </row>
    <row r="14" spans="1:10">
      <c r="A14" s="6"/>
      <c r="B14" s="14"/>
      <c r="C14" s="14"/>
      <c r="D14" s="14"/>
      <c r="E14" s="14"/>
      <c r="F14" s="14"/>
      <c r="G14" s="14"/>
      <c r="H14" s="14"/>
      <c r="I14" s="14"/>
      <c r="J14" s="15"/>
    </row>
    <row r="15" spans="1:10">
      <c r="A15" s="6"/>
      <c r="B15" s="14"/>
      <c r="C15" s="14"/>
      <c r="D15" s="14"/>
      <c r="E15" s="14"/>
      <c r="F15" s="14"/>
      <c r="G15" s="14"/>
      <c r="H15" s="14"/>
      <c r="I15" s="14"/>
      <c r="J15" s="15"/>
    </row>
    <row r="16" spans="1:10">
      <c r="A16" s="6"/>
      <c r="B16" s="16"/>
      <c r="C16" s="16"/>
      <c r="D16" s="16"/>
      <c r="E16" s="16"/>
      <c r="F16" s="14"/>
      <c r="G16" s="14"/>
      <c r="H16" s="14"/>
      <c r="I16" s="14"/>
      <c r="J16" s="15"/>
    </row>
    <row r="17" spans="1:10">
      <c r="A17" s="6"/>
      <c r="B17" s="16"/>
      <c r="C17" s="16"/>
      <c r="D17" s="16"/>
      <c r="E17" s="16"/>
      <c r="F17" s="14"/>
      <c r="G17" s="14"/>
      <c r="H17" s="14"/>
      <c r="I17" s="14"/>
      <c r="J17" s="15"/>
    </row>
    <row r="18" spans="1:10" ht="15.75">
      <c r="A18" s="813"/>
      <c r="B18" s="814"/>
      <c r="C18" s="814"/>
      <c r="D18" s="814"/>
      <c r="E18" s="814"/>
      <c r="F18" s="814"/>
      <c r="G18" s="814"/>
      <c r="H18" s="814"/>
      <c r="I18" s="814"/>
      <c r="J18" s="815"/>
    </row>
    <row r="19" spans="1:10">
      <c r="A19" s="17"/>
      <c r="B19" s="13"/>
      <c r="C19" s="13"/>
      <c r="D19" s="13"/>
      <c r="E19" s="13"/>
      <c r="F19" s="13"/>
      <c r="G19" s="13"/>
      <c r="H19" s="13"/>
      <c r="I19" s="13"/>
      <c r="J19" s="18"/>
    </row>
    <row r="20" spans="1:10" ht="18" customHeight="1">
      <c r="A20" s="816" t="s">
        <v>4</v>
      </c>
      <c r="B20" s="817"/>
      <c r="C20" s="817"/>
      <c r="D20" s="817"/>
      <c r="E20" s="817"/>
      <c r="F20" s="817"/>
      <c r="G20" s="817"/>
      <c r="H20" s="817"/>
      <c r="I20" s="817"/>
      <c r="J20" s="818"/>
    </row>
    <row r="21" spans="1:10" ht="18" customHeight="1">
      <c r="A21" s="110"/>
      <c r="B21" s="111"/>
      <c r="C21" s="111"/>
      <c r="D21" s="111"/>
      <c r="E21" s="111"/>
      <c r="F21" s="111"/>
      <c r="G21" s="111"/>
      <c r="H21" s="111"/>
      <c r="I21" s="111"/>
      <c r="J21" s="112"/>
    </row>
    <row r="22" spans="1:10" ht="15.75">
      <c r="A22" s="819" t="s">
        <v>35</v>
      </c>
      <c r="B22" s="820"/>
      <c r="C22" s="820"/>
      <c r="D22" s="820"/>
      <c r="E22" s="820"/>
      <c r="F22" s="820"/>
      <c r="G22" s="820"/>
      <c r="H22" s="820"/>
      <c r="I22" s="820"/>
      <c r="J22" s="821"/>
    </row>
    <row r="23" spans="1:10" ht="15.75">
      <c r="A23" s="113"/>
      <c r="B23" s="114"/>
      <c r="C23" s="114"/>
      <c r="D23" s="114"/>
      <c r="E23" s="114"/>
      <c r="F23" s="114"/>
      <c r="G23" s="114"/>
      <c r="H23" s="114"/>
      <c r="I23" s="114"/>
      <c r="J23" s="115"/>
    </row>
    <row r="24" spans="1:10" ht="18">
      <c r="A24" s="19"/>
      <c r="B24" s="20"/>
      <c r="C24" s="20"/>
      <c r="D24" s="20"/>
      <c r="E24" s="20"/>
      <c r="F24" s="20"/>
      <c r="G24" s="20"/>
      <c r="H24" s="20"/>
      <c r="I24" s="20"/>
      <c r="J24" s="21"/>
    </row>
    <row r="25" spans="1:10" ht="33.75" customHeight="1">
      <c r="A25" s="831" t="s">
        <v>7</v>
      </c>
      <c r="B25" s="832"/>
      <c r="C25" s="832"/>
      <c r="D25" s="832"/>
      <c r="E25" s="832"/>
      <c r="F25" s="832"/>
      <c r="G25" s="832"/>
      <c r="H25" s="832"/>
      <c r="I25" s="832"/>
      <c r="J25" s="833"/>
    </row>
    <row r="26" spans="1:10" ht="18">
      <c r="A26" s="22"/>
      <c r="B26" s="23"/>
      <c r="C26" s="23"/>
      <c r="D26" s="23"/>
      <c r="E26" s="23"/>
      <c r="F26" s="23"/>
      <c r="G26" s="23"/>
      <c r="H26" s="23"/>
      <c r="I26" s="23"/>
      <c r="J26" s="24"/>
    </row>
    <row r="27" spans="1:10">
      <c r="A27" s="834" t="e">
        <f>#REF!</f>
        <v>#REF!</v>
      </c>
      <c r="B27" s="835"/>
      <c r="C27" s="835"/>
      <c r="D27" s="835"/>
      <c r="E27" s="835"/>
      <c r="F27" s="835"/>
      <c r="G27" s="835"/>
      <c r="H27" s="835"/>
      <c r="I27" s="835"/>
      <c r="J27" s="836"/>
    </row>
    <row r="28" spans="1:10">
      <c r="A28" s="25"/>
      <c r="B28" s="26"/>
      <c r="C28" s="26"/>
      <c r="D28" s="26"/>
      <c r="E28" s="26"/>
      <c r="F28" s="26"/>
      <c r="G28" s="26"/>
      <c r="H28" s="26"/>
      <c r="I28" s="26"/>
      <c r="J28" s="27"/>
    </row>
    <row r="29" spans="1:10">
      <c r="A29" s="6"/>
      <c r="J29" s="8"/>
    </row>
    <row r="30" spans="1:10">
      <c r="A30" s="6"/>
      <c r="J30" s="8"/>
    </row>
    <row r="31" spans="1:10" ht="12.75" customHeight="1">
      <c r="A31" s="6"/>
      <c r="J31" s="8"/>
    </row>
    <row r="32" spans="1:10">
      <c r="A32" s="6"/>
      <c r="J32" s="8"/>
    </row>
    <row r="33" spans="1:10" ht="15">
      <c r="A33" s="825"/>
      <c r="B33" s="826"/>
      <c r="C33" s="826"/>
      <c r="D33" s="826"/>
      <c r="E33" s="826"/>
      <c r="F33" s="826"/>
      <c r="G33" s="826"/>
      <c r="H33" s="826"/>
      <c r="I33" s="826"/>
      <c r="J33" s="827"/>
    </row>
    <row r="34" spans="1:10">
      <c r="A34" s="828"/>
      <c r="B34" s="829"/>
      <c r="C34" s="829"/>
      <c r="D34" s="829"/>
      <c r="E34" s="829"/>
      <c r="F34" s="829"/>
      <c r="G34" s="829"/>
      <c r="H34" s="829"/>
      <c r="I34" s="829"/>
      <c r="J34" s="830"/>
    </row>
    <row r="35" spans="1:10">
      <c r="A35" s="28"/>
      <c r="B35" s="29"/>
      <c r="C35" s="29"/>
      <c r="D35" s="29"/>
      <c r="E35" s="29"/>
      <c r="F35" s="29"/>
      <c r="G35" s="29"/>
      <c r="H35" s="29"/>
      <c r="I35" s="29"/>
      <c r="J35" s="30"/>
    </row>
    <row r="36" spans="1:10">
      <c r="A36" s="822"/>
      <c r="B36" s="823"/>
      <c r="C36" s="823"/>
      <c r="D36" s="823"/>
      <c r="E36" s="823"/>
      <c r="F36" s="823"/>
      <c r="G36" s="823"/>
      <c r="H36" s="823"/>
      <c r="I36" s="823"/>
      <c r="J36" s="824"/>
    </row>
    <row r="37" spans="1:10">
      <c r="A37" s="17"/>
      <c r="B37" s="13"/>
      <c r="C37" s="13"/>
      <c r="D37" s="13"/>
      <c r="E37" s="13"/>
      <c r="F37" s="13"/>
      <c r="G37" s="13"/>
      <c r="H37" s="13"/>
      <c r="I37" s="13"/>
      <c r="J37" s="18"/>
    </row>
    <row r="38" spans="1:10">
      <c r="A38" s="17"/>
      <c r="B38" s="13"/>
      <c r="C38" s="13"/>
      <c r="D38" s="13"/>
      <c r="E38" s="13"/>
      <c r="F38" s="13"/>
      <c r="G38" s="13"/>
      <c r="H38" s="13"/>
      <c r="I38" s="13"/>
      <c r="J38" s="18"/>
    </row>
    <row r="39" spans="1:10">
      <c r="A39" s="6"/>
      <c r="B39" s="5"/>
      <c r="C39" s="5"/>
      <c r="D39" s="5"/>
      <c r="E39" s="5"/>
      <c r="F39" s="5"/>
      <c r="G39" s="5"/>
      <c r="H39" s="5"/>
      <c r="I39" s="5"/>
      <c r="J39" s="8"/>
    </row>
    <row r="40" spans="1:10">
      <c r="A40" s="6"/>
      <c r="B40" s="5"/>
      <c r="C40" s="5"/>
      <c r="D40" s="5"/>
      <c r="E40" s="5"/>
      <c r="F40" s="5"/>
      <c r="G40" s="5"/>
      <c r="H40" s="5"/>
      <c r="I40" s="5"/>
      <c r="J40" s="8"/>
    </row>
    <row r="41" spans="1:10">
      <c r="A41" s="6"/>
      <c r="B41" s="5"/>
      <c r="C41" s="5"/>
      <c r="D41" s="5"/>
      <c r="E41" s="5"/>
      <c r="F41" s="5"/>
      <c r="G41" s="5"/>
      <c r="H41" s="5"/>
      <c r="I41" s="5"/>
      <c r="J41" s="8"/>
    </row>
    <row r="42" spans="1:10">
      <c r="A42" s="6"/>
      <c r="B42" s="5"/>
      <c r="C42" s="5"/>
      <c r="D42" s="5"/>
      <c r="E42" s="5"/>
      <c r="F42" s="5"/>
      <c r="G42" s="5"/>
      <c r="H42" s="5"/>
      <c r="I42" s="5"/>
      <c r="J42" s="8"/>
    </row>
    <row r="43" spans="1:10">
      <c r="A43" s="6"/>
      <c r="B43" s="5"/>
      <c r="C43" s="5"/>
      <c r="D43" s="5"/>
      <c r="E43" s="5"/>
      <c r="F43" s="5"/>
      <c r="G43" s="5"/>
      <c r="H43" s="5"/>
      <c r="I43" s="5"/>
      <c r="J43" s="8"/>
    </row>
    <row r="44" spans="1:10">
      <c r="A44" s="6"/>
      <c r="B44" s="5"/>
      <c r="C44" s="5"/>
      <c r="D44" s="5"/>
      <c r="E44" s="5"/>
      <c r="F44" s="5"/>
      <c r="G44" s="5"/>
      <c r="H44" s="5"/>
      <c r="I44" s="5"/>
      <c r="J44" s="8"/>
    </row>
    <row r="45" spans="1:10">
      <c r="A45" s="6"/>
      <c r="B45" s="5"/>
      <c r="C45" s="5"/>
      <c r="D45" s="5"/>
      <c r="E45" s="5"/>
      <c r="F45" s="5"/>
      <c r="G45" s="5"/>
      <c r="H45" s="5"/>
      <c r="I45" s="5"/>
      <c r="J45" s="8"/>
    </row>
    <row r="46" spans="1:10">
      <c r="A46" s="6"/>
      <c r="B46" s="5"/>
      <c r="C46" s="5"/>
      <c r="D46" s="5"/>
      <c r="E46" s="5"/>
      <c r="F46" s="5"/>
      <c r="G46" s="5"/>
      <c r="H46" s="5"/>
      <c r="I46" s="5"/>
      <c r="J46" s="8"/>
    </row>
    <row r="47" spans="1:10">
      <c r="A47" s="6"/>
      <c r="B47" s="5"/>
      <c r="C47" s="5"/>
      <c r="D47" s="5"/>
      <c r="E47" s="5"/>
      <c r="F47" s="5"/>
      <c r="G47" s="5"/>
      <c r="H47" s="5"/>
      <c r="I47" s="5"/>
      <c r="J47" s="8"/>
    </row>
    <row r="48" spans="1:10">
      <c r="A48" s="6"/>
      <c r="B48" s="5"/>
      <c r="C48" s="5"/>
      <c r="D48" s="5"/>
      <c r="E48" s="5"/>
      <c r="F48" s="5"/>
      <c r="G48" s="5"/>
      <c r="H48" s="5"/>
      <c r="I48" s="5"/>
      <c r="J48" s="8"/>
    </row>
    <row r="49" spans="1:10">
      <c r="A49" s="6"/>
      <c r="B49" s="5"/>
      <c r="C49" s="5"/>
      <c r="D49" s="5"/>
      <c r="E49" s="5"/>
      <c r="F49" s="5"/>
      <c r="G49" s="5"/>
      <c r="H49" s="5"/>
      <c r="I49" s="5"/>
      <c r="J49" s="8"/>
    </row>
    <row r="50" spans="1:10">
      <c r="A50" s="6"/>
      <c r="B50" s="5"/>
      <c r="C50" s="5"/>
      <c r="D50" s="5"/>
      <c r="E50" s="5"/>
      <c r="F50" s="5"/>
      <c r="G50" s="5"/>
      <c r="H50" s="5"/>
      <c r="I50" s="5"/>
      <c r="J50" s="8"/>
    </row>
    <row r="51" spans="1:10">
      <c r="A51" s="6"/>
      <c r="B51" s="5"/>
      <c r="C51" s="5"/>
      <c r="D51" s="5"/>
      <c r="E51" s="5"/>
      <c r="F51" s="5"/>
      <c r="G51" s="5"/>
      <c r="H51" s="5"/>
      <c r="I51" s="5"/>
      <c r="J51" s="8"/>
    </row>
    <row r="52" spans="1:10">
      <c r="A52" s="6"/>
      <c r="B52" s="5"/>
      <c r="C52" s="5"/>
      <c r="D52" s="5"/>
      <c r="E52" s="5"/>
      <c r="F52" s="5"/>
      <c r="G52" s="5"/>
      <c r="H52" s="5"/>
      <c r="I52" s="5"/>
      <c r="J52" s="8"/>
    </row>
    <row r="53" spans="1:10">
      <c r="A53" s="6"/>
      <c r="B53" s="5"/>
      <c r="C53" s="5"/>
      <c r="D53" s="5"/>
      <c r="E53" s="5"/>
      <c r="F53" s="5"/>
      <c r="G53" s="5"/>
      <c r="H53" s="5"/>
      <c r="I53" s="5"/>
      <c r="J53" s="8"/>
    </row>
    <row r="54" spans="1:10">
      <c r="A54" s="6"/>
      <c r="B54" s="5"/>
      <c r="C54" s="5"/>
      <c r="D54" s="5"/>
      <c r="E54" s="5"/>
      <c r="F54" s="5"/>
      <c r="G54" s="5"/>
      <c r="H54" s="5"/>
      <c r="I54" s="5"/>
      <c r="J54" s="8"/>
    </row>
    <row r="55" spans="1:10">
      <c r="A55" s="753" t="s">
        <v>5</v>
      </c>
      <c r="B55" s="754"/>
      <c r="C55" s="754"/>
      <c r="D55" s="754"/>
      <c r="E55" s="754"/>
      <c r="F55" s="754"/>
      <c r="G55" s="754"/>
      <c r="H55" s="754"/>
      <c r="I55" s="754"/>
      <c r="J55" s="755"/>
    </row>
    <row r="56" spans="1:10">
      <c r="A56" s="6"/>
      <c r="B56" s="5"/>
      <c r="C56" s="5"/>
      <c r="D56" s="5"/>
      <c r="E56" s="5"/>
      <c r="F56" s="5"/>
      <c r="G56" s="5"/>
      <c r="H56" s="5"/>
      <c r="I56" s="5"/>
      <c r="J56" s="8"/>
    </row>
    <row r="57" spans="1:10" ht="13.5" thickBot="1">
      <c r="A57" s="31"/>
      <c r="B57" s="32"/>
      <c r="C57" s="32"/>
      <c r="D57" s="32"/>
      <c r="E57" s="32"/>
      <c r="F57" s="32"/>
      <c r="G57" s="32"/>
      <c r="H57" s="32"/>
      <c r="I57" s="32"/>
      <c r="J57" s="33"/>
    </row>
    <row r="58" spans="1:10" ht="13.5" thickTop="1"/>
  </sheetData>
  <mergeCells count="10">
    <mergeCell ref="A5:J5"/>
    <mergeCell ref="A18:J18"/>
    <mergeCell ref="A20:J20"/>
    <mergeCell ref="A22:J22"/>
    <mergeCell ref="A55:J55"/>
    <mergeCell ref="A36:J36"/>
    <mergeCell ref="A33:J33"/>
    <mergeCell ref="A34:J34"/>
    <mergeCell ref="A25:J25"/>
    <mergeCell ref="A27:J27"/>
  </mergeCells>
  <phoneticPr fontId="20" type="noConversion"/>
  <pageMargins left="0.9" right="0.5" top="0.5" bottom="0.5" header="0" footer="0"/>
  <headerFooter alignWithMargins="0"/>
  <drawing r:id="rId1"/>
</worksheet>
</file>

<file path=xl/worksheets/sheet5.xml><?xml version="1.0" encoding="utf-8"?>
<worksheet xmlns="http://schemas.openxmlformats.org/spreadsheetml/2006/main" xmlns:r="http://schemas.openxmlformats.org/officeDocument/2006/relationships">
  <sheetPr codeName="Sheet4"/>
  <dimension ref="A1:I73"/>
  <sheetViews>
    <sheetView zoomScaleSheetLayoutView="100" workbookViewId="0">
      <selection activeCell="B21" sqref="B21"/>
    </sheetView>
  </sheetViews>
  <sheetFormatPr defaultColWidth="8.85546875" defaultRowHeight="12.75"/>
  <cols>
    <col min="1" max="1" width="25.28515625" style="34" customWidth="1"/>
    <col min="2" max="2" width="33.7109375" style="34" customWidth="1"/>
    <col min="3" max="3" width="6.28515625" style="34" customWidth="1"/>
    <col min="4" max="4" width="2.7109375" style="34" customWidth="1"/>
    <col min="5" max="5" width="6.140625" style="34" customWidth="1"/>
    <col min="6" max="6" width="3.7109375" style="34" customWidth="1"/>
    <col min="7" max="7" width="23.140625" style="34" customWidth="1"/>
    <col min="8" max="8" width="8.85546875" style="34"/>
    <col min="9" max="10" width="12.85546875" style="34" bestFit="1" customWidth="1"/>
    <col min="11" max="11" width="10.28515625" style="34" bestFit="1" customWidth="1"/>
    <col min="12" max="16384" width="8.85546875" style="34"/>
  </cols>
  <sheetData>
    <row r="1" spans="1:7">
      <c r="A1" s="846"/>
      <c r="B1" s="847"/>
      <c r="C1" s="847"/>
      <c r="D1" s="847"/>
      <c r="E1" s="847"/>
      <c r="F1" s="847"/>
      <c r="G1" s="848"/>
    </row>
    <row r="2" spans="1:7" s="13" customFormat="1">
      <c r="A2" s="849"/>
      <c r="B2" s="850"/>
      <c r="C2" s="850"/>
      <c r="D2" s="850"/>
      <c r="E2" s="850"/>
      <c r="F2" s="850"/>
      <c r="G2" s="851"/>
    </row>
    <row r="3" spans="1:7" s="13" customFormat="1">
      <c r="A3" s="852"/>
      <c r="B3" s="853"/>
      <c r="C3" s="853"/>
      <c r="D3" s="853"/>
      <c r="E3" s="853"/>
      <c r="F3" s="853"/>
      <c r="G3" s="854"/>
    </row>
    <row r="4" spans="1:7" s="13" customFormat="1">
      <c r="A4" s="855" t="s">
        <v>4</v>
      </c>
      <c r="B4" s="856"/>
      <c r="C4" s="856"/>
      <c r="D4" s="856"/>
      <c r="E4" s="856"/>
      <c r="F4" s="856"/>
      <c r="G4" s="857"/>
    </row>
    <row r="5" spans="1:7" s="13" customFormat="1">
      <c r="A5" s="855" t="str">
        <f>'boq cover M&amp;E'!A22:J22</f>
        <v>M &amp; E  PACKAGE</v>
      </c>
      <c r="B5" s="856"/>
      <c r="C5" s="856"/>
      <c r="D5" s="856"/>
      <c r="E5" s="856"/>
      <c r="F5" s="856"/>
      <c r="G5" s="857"/>
    </row>
    <row r="6" spans="1:7" s="13" customFormat="1">
      <c r="A6" s="840" t="s">
        <v>0</v>
      </c>
      <c r="B6" s="841"/>
      <c r="C6" s="841"/>
      <c r="D6" s="841"/>
      <c r="E6" s="841"/>
      <c r="F6" s="841"/>
      <c r="G6" s="842"/>
    </row>
    <row r="7" spans="1:7" s="13" customFormat="1">
      <c r="A7" s="843" t="e">
        <f>#REF!</f>
        <v>#REF!</v>
      </c>
      <c r="B7" s="844"/>
      <c r="C7" s="844"/>
      <c r="D7" s="844"/>
      <c r="E7" s="844"/>
      <c r="F7" s="844"/>
      <c r="G7" s="845"/>
    </row>
    <row r="8" spans="1:7" s="13" customFormat="1">
      <c r="A8" s="840" t="s">
        <v>1</v>
      </c>
      <c r="B8" s="841"/>
      <c r="C8" s="841"/>
      <c r="D8" s="841"/>
      <c r="E8" s="841"/>
      <c r="F8" s="841"/>
      <c r="G8" s="842"/>
    </row>
    <row r="9" spans="1:7" s="13" customFormat="1">
      <c r="A9" s="840" t="s">
        <v>2</v>
      </c>
      <c r="B9" s="841"/>
      <c r="C9" s="841"/>
      <c r="D9" s="841"/>
      <c r="E9" s="841"/>
      <c r="F9" s="841"/>
      <c r="G9" s="842"/>
    </row>
    <row r="10" spans="1:7" s="13" customFormat="1">
      <c r="A10" s="35"/>
      <c r="B10" s="36"/>
      <c r="C10" s="36"/>
      <c r="D10" s="36"/>
      <c r="E10" s="36"/>
      <c r="F10" s="36"/>
      <c r="G10" s="37"/>
    </row>
    <row r="11" spans="1:7">
      <c r="A11" s="38"/>
      <c r="B11" s="39"/>
      <c r="C11" s="39"/>
      <c r="D11" s="39"/>
      <c r="E11" s="39"/>
      <c r="F11" s="39"/>
      <c r="G11" s="40"/>
    </row>
    <row r="12" spans="1:7" ht="11.25" customHeight="1">
      <c r="A12" s="41"/>
      <c r="B12" s="42"/>
      <c r="C12" s="42"/>
      <c r="D12" s="42"/>
      <c r="E12" s="42"/>
      <c r="F12" s="42"/>
      <c r="G12" s="43"/>
    </row>
    <row r="13" spans="1:7" ht="18">
      <c r="A13" s="837" t="s">
        <v>9</v>
      </c>
      <c r="B13" s="838"/>
      <c r="C13" s="838"/>
      <c r="D13" s="838"/>
      <c r="E13" s="838"/>
      <c r="F13" s="838"/>
      <c r="G13" s="839"/>
    </row>
    <row r="14" spans="1:7" ht="18">
      <c r="A14" s="44"/>
      <c r="B14" s="45"/>
      <c r="C14" s="45"/>
      <c r="D14" s="45"/>
      <c r="E14" s="45"/>
      <c r="F14" s="45"/>
      <c r="G14" s="46"/>
    </row>
    <row r="15" spans="1:7">
      <c r="A15" s="47"/>
      <c r="B15" s="48"/>
      <c r="C15" s="48"/>
      <c r="D15" s="48"/>
      <c r="E15" s="48"/>
      <c r="F15" s="48"/>
      <c r="G15" s="49"/>
    </row>
    <row r="16" spans="1:7">
      <c r="A16" s="50" t="s">
        <v>36</v>
      </c>
      <c r="B16" s="51" t="s">
        <v>3</v>
      </c>
      <c r="C16" s="48"/>
      <c r="D16" s="52" t="s">
        <v>11</v>
      </c>
      <c r="E16" s="53" t="s">
        <v>12</v>
      </c>
      <c r="F16" s="54"/>
      <c r="G16" s="55"/>
    </row>
    <row r="17" spans="1:9">
      <c r="A17" s="50"/>
      <c r="B17" s="51"/>
      <c r="C17" s="48"/>
      <c r="D17" s="52"/>
      <c r="E17" s="48"/>
      <c r="F17" s="48"/>
      <c r="G17" s="57"/>
    </row>
    <row r="18" spans="1:9">
      <c r="A18" s="50" t="s">
        <v>38</v>
      </c>
      <c r="B18" s="51" t="s">
        <v>37</v>
      </c>
      <c r="C18" s="48"/>
      <c r="D18" s="52" t="s">
        <v>11</v>
      </c>
      <c r="E18" s="53" t="s">
        <v>12</v>
      </c>
      <c r="F18" s="58"/>
      <c r="G18" s="55"/>
    </row>
    <row r="19" spans="1:9">
      <c r="A19" s="50"/>
      <c r="B19" s="51"/>
      <c r="C19" s="48"/>
      <c r="D19" s="52"/>
      <c r="E19" s="53"/>
      <c r="F19" s="58"/>
      <c r="G19" s="55"/>
    </row>
    <row r="20" spans="1:9">
      <c r="A20" s="50" t="s">
        <v>39</v>
      </c>
      <c r="B20" s="51" t="s">
        <v>8</v>
      </c>
      <c r="C20" s="48"/>
      <c r="D20" s="52" t="s">
        <v>11</v>
      </c>
      <c r="E20" s="53" t="s">
        <v>12</v>
      </c>
      <c r="F20" s="58"/>
      <c r="G20" s="55"/>
    </row>
    <row r="21" spans="1:9">
      <c r="A21" s="50"/>
      <c r="B21" s="51"/>
      <c r="C21" s="48"/>
      <c r="D21" s="52"/>
      <c r="E21" s="48"/>
      <c r="F21" s="59"/>
      <c r="G21" s="60"/>
    </row>
    <row r="22" spans="1:9" ht="13.5" customHeight="1">
      <c r="A22" s="62"/>
      <c r="B22" s="59"/>
      <c r="C22" s="63"/>
      <c r="D22" s="52"/>
      <c r="E22" s="48"/>
      <c r="F22" s="64"/>
      <c r="G22" s="65"/>
      <c r="I22" s="56"/>
    </row>
    <row r="23" spans="1:9" ht="15" customHeight="1">
      <c r="A23" s="107" t="s">
        <v>14</v>
      </c>
      <c r="B23" s="67"/>
      <c r="C23" s="68"/>
      <c r="D23" s="69" t="s">
        <v>11</v>
      </c>
      <c r="E23" s="67" t="s">
        <v>12</v>
      </c>
      <c r="F23" s="67"/>
      <c r="G23" s="70">
        <f>SUM(G16:G22)</f>
        <v>0</v>
      </c>
      <c r="I23" s="56"/>
    </row>
    <row r="24" spans="1:9">
      <c r="A24" s="71"/>
      <c r="B24" s="63"/>
      <c r="C24" s="72"/>
      <c r="D24" s="52"/>
      <c r="E24" s="48"/>
      <c r="F24" s="48"/>
      <c r="G24" s="73"/>
      <c r="I24" s="56"/>
    </row>
    <row r="25" spans="1:9">
      <c r="A25" s="74"/>
      <c r="B25" s="75" t="s">
        <v>29</v>
      </c>
      <c r="C25" s="72"/>
      <c r="D25" s="52" t="s">
        <v>11</v>
      </c>
      <c r="E25" s="53" t="s">
        <v>12</v>
      </c>
      <c r="F25" s="53"/>
      <c r="G25" s="73">
        <f>G16</f>
        <v>0</v>
      </c>
      <c r="I25" s="56"/>
    </row>
    <row r="26" spans="1:9">
      <c r="A26" s="74"/>
      <c r="B26" s="75"/>
      <c r="C26" s="72"/>
      <c r="D26" s="106"/>
      <c r="E26" s="108"/>
      <c r="F26" s="108"/>
      <c r="G26" s="65"/>
      <c r="I26" s="56"/>
    </row>
    <row r="27" spans="1:9">
      <c r="A27" s="107" t="s">
        <v>30</v>
      </c>
      <c r="B27" s="63"/>
      <c r="C27" s="72"/>
      <c r="D27" s="69" t="s">
        <v>11</v>
      </c>
      <c r="E27" s="67" t="s">
        <v>12</v>
      </c>
      <c r="F27" s="48"/>
      <c r="G27" s="73"/>
      <c r="I27" s="56"/>
    </row>
    <row r="28" spans="1:9">
      <c r="A28" s="71"/>
      <c r="B28" s="63"/>
      <c r="C28" s="72"/>
      <c r="D28" s="52"/>
      <c r="E28" s="48"/>
      <c r="F28" s="48"/>
      <c r="G28" s="73"/>
      <c r="I28" s="56"/>
    </row>
    <row r="29" spans="1:9">
      <c r="A29" s="71"/>
      <c r="B29" s="75" t="s">
        <v>31</v>
      </c>
      <c r="C29" s="72"/>
      <c r="D29" s="52" t="s">
        <v>11</v>
      </c>
      <c r="E29" s="53" t="s">
        <v>12</v>
      </c>
      <c r="F29" s="61"/>
      <c r="G29" s="60"/>
      <c r="I29" s="56"/>
    </row>
    <row r="30" spans="1:9">
      <c r="A30" s="71"/>
      <c r="B30" s="63"/>
      <c r="C30" s="72"/>
      <c r="D30" s="106"/>
      <c r="E30" s="64"/>
      <c r="F30" s="64"/>
      <c r="G30" s="65"/>
      <c r="I30" s="56"/>
    </row>
    <row r="31" spans="1:9" ht="15" customHeight="1">
      <c r="A31" s="107" t="s">
        <v>32</v>
      </c>
      <c r="B31" s="63"/>
      <c r="C31" s="72"/>
      <c r="D31" s="69" t="s">
        <v>11</v>
      </c>
      <c r="E31" s="67" t="s">
        <v>12</v>
      </c>
      <c r="F31" s="48"/>
      <c r="G31" s="73"/>
    </row>
    <row r="32" spans="1:9" ht="15" customHeight="1">
      <c r="A32" s="74"/>
      <c r="B32" s="75"/>
      <c r="C32" s="72"/>
      <c r="D32" s="52"/>
      <c r="E32" s="53"/>
      <c r="F32" s="53"/>
      <c r="G32" s="73"/>
    </row>
    <row r="33" spans="1:8" ht="15" customHeight="1">
      <c r="A33" s="74"/>
      <c r="B33" s="75" t="s">
        <v>33</v>
      </c>
      <c r="C33" s="72"/>
      <c r="D33" s="52" t="s">
        <v>11</v>
      </c>
      <c r="E33" s="53" t="s">
        <v>12</v>
      </c>
      <c r="F33" s="53"/>
      <c r="G33" s="73">
        <f>G25</f>
        <v>0</v>
      </c>
    </row>
    <row r="34" spans="1:8" ht="15" customHeight="1" thickBot="1">
      <c r="A34" s="74"/>
      <c r="B34" s="75"/>
      <c r="C34" s="72"/>
      <c r="D34" s="106"/>
      <c r="E34" s="108"/>
      <c r="F34" s="108"/>
      <c r="G34" s="65"/>
    </row>
    <row r="35" spans="1:8" ht="20.100000000000001" customHeight="1" thickBot="1">
      <c r="A35" s="76" t="s">
        <v>34</v>
      </c>
      <c r="B35" s="77"/>
      <c r="C35" s="78"/>
      <c r="D35" s="79" t="s">
        <v>11</v>
      </c>
      <c r="E35" s="109" t="s">
        <v>12</v>
      </c>
      <c r="F35" s="80"/>
      <c r="G35" s="81">
        <f>G23-G31</f>
        <v>0</v>
      </c>
    </row>
    <row r="36" spans="1:8" ht="13.5" customHeight="1">
      <c r="A36" s="62"/>
      <c r="B36" s="59"/>
      <c r="C36" s="63"/>
      <c r="D36" s="52"/>
      <c r="E36" s="48"/>
      <c r="F36" s="48"/>
      <c r="G36" s="73"/>
      <c r="H36" s="83"/>
    </row>
    <row r="37" spans="1:8">
      <c r="A37" s="82"/>
      <c r="B37" s="83"/>
      <c r="C37" s="83"/>
      <c r="D37" s="83"/>
      <c r="E37" s="83"/>
      <c r="F37" s="83"/>
      <c r="G37" s="84"/>
    </row>
    <row r="38" spans="1:8">
      <c r="A38" s="85" t="s">
        <v>15</v>
      </c>
      <c r="B38" s="86" t="s">
        <v>16</v>
      </c>
      <c r="C38" s="83"/>
      <c r="D38" s="83"/>
      <c r="E38" s="83"/>
      <c r="F38" s="83"/>
      <c r="G38" s="87"/>
    </row>
    <row r="39" spans="1:8">
      <c r="A39" s="88"/>
      <c r="B39" s="89"/>
      <c r="C39" s="66"/>
      <c r="D39" s="66"/>
      <c r="E39" s="66"/>
      <c r="F39" s="66"/>
      <c r="G39" s="90"/>
    </row>
    <row r="40" spans="1:8">
      <c r="A40" s="91"/>
      <c r="B40" s="92"/>
      <c r="C40" s="93"/>
      <c r="D40" s="93"/>
      <c r="E40" s="93"/>
      <c r="F40" s="93"/>
      <c r="G40" s="94"/>
    </row>
    <row r="41" spans="1:8">
      <c r="A41" s="95"/>
      <c r="B41" s="96"/>
      <c r="C41" s="66"/>
      <c r="D41" s="66"/>
      <c r="E41" s="66"/>
      <c r="F41" s="66"/>
      <c r="G41" s="90"/>
    </row>
    <row r="42" spans="1:8">
      <c r="A42" s="97"/>
      <c r="B42" s="98"/>
      <c r="C42" s="93"/>
      <c r="D42" s="93"/>
      <c r="E42" s="93"/>
      <c r="F42" s="93"/>
      <c r="G42" s="94"/>
    </row>
    <row r="43" spans="1:8">
      <c r="A43" s="99" t="s">
        <v>17</v>
      </c>
      <c r="B43" s="100"/>
      <c r="C43" s="83"/>
      <c r="D43" s="101"/>
      <c r="E43" s="83"/>
      <c r="F43" s="83"/>
      <c r="G43" s="87"/>
    </row>
    <row r="44" spans="1:8">
      <c r="A44" s="102"/>
      <c r="B44" s="100"/>
      <c r="C44" s="83"/>
      <c r="D44" s="83"/>
      <c r="E44" s="83"/>
      <c r="F44" s="83"/>
      <c r="G44" s="87"/>
    </row>
    <row r="45" spans="1:8">
      <c r="A45" s="102"/>
      <c r="B45" s="100"/>
      <c r="C45" s="83"/>
      <c r="D45" s="83"/>
      <c r="E45" s="83"/>
      <c r="F45" s="83"/>
      <c r="G45" s="87"/>
    </row>
    <row r="46" spans="1:8">
      <c r="A46" s="99" t="s">
        <v>18</v>
      </c>
      <c r="B46" s="100"/>
      <c r="C46" s="83"/>
      <c r="D46" s="83"/>
      <c r="E46" s="83"/>
      <c r="F46" s="83"/>
      <c r="G46" s="87"/>
    </row>
    <row r="47" spans="1:8">
      <c r="A47" s="102"/>
      <c r="B47" s="100"/>
      <c r="C47" s="83"/>
      <c r="D47" s="83"/>
      <c r="E47" s="83"/>
      <c r="F47" s="83"/>
      <c r="G47" s="87"/>
    </row>
    <row r="48" spans="1:8">
      <c r="A48" s="99" t="s">
        <v>19</v>
      </c>
      <c r="B48" s="100"/>
      <c r="C48" s="83"/>
      <c r="D48" s="83"/>
      <c r="E48" s="83"/>
      <c r="F48" s="83"/>
      <c r="G48" s="87"/>
    </row>
    <row r="49" spans="1:7">
      <c r="A49" s="102"/>
      <c r="B49" s="100"/>
      <c r="C49" s="83"/>
      <c r="D49" s="83"/>
      <c r="E49" s="83"/>
      <c r="F49" s="83"/>
      <c r="G49" s="87"/>
    </row>
    <row r="50" spans="1:7">
      <c r="A50" s="82"/>
      <c r="B50" s="83"/>
      <c r="C50" s="83"/>
      <c r="D50" s="83"/>
      <c r="E50" s="83"/>
      <c r="F50" s="83"/>
      <c r="G50" s="87"/>
    </row>
    <row r="51" spans="1:7">
      <c r="A51" s="99" t="s">
        <v>20</v>
      </c>
      <c r="B51" s="83"/>
      <c r="C51" s="83"/>
      <c r="D51" s="100"/>
      <c r="E51" s="83"/>
      <c r="F51" s="83"/>
      <c r="G51" s="87"/>
    </row>
    <row r="52" spans="1:7">
      <c r="A52" s="82"/>
      <c r="B52" s="83"/>
      <c r="C52" s="83"/>
      <c r="D52" s="100"/>
      <c r="E52" s="83"/>
      <c r="F52" s="83"/>
      <c r="G52" s="87"/>
    </row>
    <row r="53" spans="1:7">
      <c r="A53" s="99" t="s">
        <v>21</v>
      </c>
      <c r="B53" s="103"/>
      <c r="C53" s="83"/>
      <c r="D53" s="83"/>
      <c r="E53" s="83"/>
      <c r="F53" s="83"/>
      <c r="G53" s="87"/>
    </row>
    <row r="54" spans="1:7">
      <c r="A54" s="99" t="s">
        <v>22</v>
      </c>
      <c r="B54" s="104"/>
      <c r="C54" s="104"/>
      <c r="D54" s="104"/>
      <c r="E54" s="83"/>
      <c r="F54" s="83"/>
      <c r="G54" s="87"/>
    </row>
    <row r="55" spans="1:7">
      <c r="A55" s="82"/>
      <c r="B55" s="104"/>
      <c r="C55" s="104"/>
      <c r="D55" s="104"/>
      <c r="E55" s="83"/>
      <c r="F55" s="83"/>
      <c r="G55" s="87"/>
    </row>
    <row r="56" spans="1:7">
      <c r="A56" s="99" t="s">
        <v>23</v>
      </c>
      <c r="B56" s="104"/>
      <c r="C56" s="104"/>
      <c r="D56" s="104"/>
      <c r="E56" s="83"/>
      <c r="F56" s="83"/>
      <c r="G56" s="87"/>
    </row>
    <row r="57" spans="1:7">
      <c r="A57" s="99"/>
      <c r="B57" s="104"/>
      <c r="C57" s="104"/>
      <c r="D57" s="104"/>
      <c r="E57" s="83"/>
      <c r="F57" s="83"/>
      <c r="G57" s="87"/>
    </row>
    <row r="58" spans="1:7">
      <c r="A58" s="99"/>
      <c r="B58" s="104"/>
      <c r="C58" s="104"/>
      <c r="D58" s="104"/>
      <c r="E58" s="83"/>
      <c r="F58" s="83"/>
      <c r="G58" s="87"/>
    </row>
    <row r="59" spans="1:7">
      <c r="A59" s="99"/>
      <c r="B59" s="104"/>
      <c r="C59" s="104"/>
      <c r="D59" s="104"/>
      <c r="E59" s="83"/>
      <c r="F59" s="83"/>
      <c r="G59" s="87"/>
    </row>
    <row r="60" spans="1:7">
      <c r="A60" s="99"/>
      <c r="B60" s="104"/>
      <c r="C60" s="104"/>
      <c r="D60" s="104"/>
      <c r="E60" s="83"/>
      <c r="F60" s="83"/>
      <c r="G60" s="87"/>
    </row>
    <row r="61" spans="1:7">
      <c r="A61" s="99"/>
      <c r="B61" s="104"/>
      <c r="C61" s="104"/>
      <c r="D61" s="104"/>
      <c r="E61" s="83"/>
      <c r="F61" s="83"/>
      <c r="G61" s="87"/>
    </row>
    <row r="62" spans="1:7">
      <c r="A62" s="105" t="s">
        <v>24</v>
      </c>
      <c r="B62" s="104"/>
      <c r="C62" s="104"/>
      <c r="D62" s="104"/>
      <c r="E62" s="83"/>
      <c r="F62" s="83"/>
      <c r="G62" s="87"/>
    </row>
    <row r="63" spans="1:7">
      <c r="A63" s="82"/>
      <c r="B63" s="104"/>
      <c r="C63" s="104"/>
      <c r="D63" s="104"/>
      <c r="E63" s="83"/>
      <c r="F63" s="83"/>
      <c r="G63" s="87"/>
    </row>
    <row r="64" spans="1:7">
      <c r="A64" s="82"/>
      <c r="B64" s="104"/>
      <c r="C64" s="104"/>
      <c r="D64" s="104"/>
      <c r="E64" s="83"/>
      <c r="F64" s="83"/>
      <c r="G64" s="87"/>
    </row>
    <row r="65" spans="1:7">
      <c r="A65" s="82"/>
      <c r="B65" s="104"/>
      <c r="C65" s="104"/>
      <c r="D65" s="104"/>
      <c r="E65" s="83"/>
      <c r="F65" s="83"/>
      <c r="G65" s="87"/>
    </row>
    <row r="66" spans="1:7">
      <c r="A66" s="99" t="s">
        <v>25</v>
      </c>
      <c r="B66" s="104"/>
      <c r="C66" s="104"/>
      <c r="D66" s="104"/>
      <c r="E66" s="83"/>
      <c r="F66" s="83"/>
      <c r="G66" s="87"/>
    </row>
    <row r="67" spans="1:7">
      <c r="A67" s="82"/>
      <c r="B67" s="104"/>
      <c r="C67" s="104"/>
      <c r="D67" s="104"/>
      <c r="E67" s="83"/>
      <c r="F67" s="83"/>
      <c r="G67" s="87"/>
    </row>
    <row r="68" spans="1:7">
      <c r="A68" s="82"/>
      <c r="B68" s="104"/>
      <c r="C68" s="104"/>
      <c r="D68" s="104"/>
      <c r="E68" s="83"/>
      <c r="F68" s="83"/>
      <c r="G68" s="87"/>
    </row>
    <row r="69" spans="1:7">
      <c r="A69" s="82"/>
      <c r="B69" s="104"/>
      <c r="C69" s="104"/>
      <c r="D69" s="104"/>
      <c r="E69" s="83"/>
      <c r="F69" s="83"/>
      <c r="G69" s="87"/>
    </row>
    <row r="70" spans="1:7">
      <c r="A70" s="99" t="s">
        <v>26</v>
      </c>
      <c r="B70" s="104"/>
      <c r="C70" s="104"/>
      <c r="D70" s="104"/>
      <c r="E70" s="83"/>
      <c r="F70" s="83"/>
      <c r="G70" s="87"/>
    </row>
    <row r="71" spans="1:7">
      <c r="A71" s="99" t="s">
        <v>27</v>
      </c>
      <c r="B71" s="104"/>
      <c r="C71" s="104"/>
      <c r="D71" s="104"/>
      <c r="E71" s="83"/>
      <c r="F71" s="83"/>
      <c r="G71" s="87"/>
    </row>
    <row r="72" spans="1:7">
      <c r="A72" s="99" t="s">
        <v>28</v>
      </c>
      <c r="B72" s="83"/>
      <c r="C72" s="83"/>
      <c r="D72" s="83"/>
      <c r="E72" s="83"/>
      <c r="F72" s="83"/>
      <c r="G72" s="87"/>
    </row>
    <row r="73" spans="1:7">
      <c r="A73" s="38"/>
      <c r="B73" s="66"/>
      <c r="C73" s="66"/>
      <c r="D73" s="66"/>
      <c r="E73" s="66"/>
      <c r="F73" s="66"/>
      <c r="G73" s="90"/>
    </row>
  </sheetData>
  <mergeCells count="10">
    <mergeCell ref="A1:G1"/>
    <mergeCell ref="A2:G2"/>
    <mergeCell ref="A3:G3"/>
    <mergeCell ref="A4:G4"/>
    <mergeCell ref="A5:G5"/>
    <mergeCell ref="A13:G13"/>
    <mergeCell ref="A9:G9"/>
    <mergeCell ref="A8:G8"/>
    <mergeCell ref="A7:G7"/>
    <mergeCell ref="A6:G6"/>
  </mergeCells>
  <phoneticPr fontId="20" type="noConversion"/>
  <printOptions horizontalCentered="1" verticalCentered="1"/>
  <pageMargins left="0.54" right="0.16" top="0.45" bottom="0.25" header="0.37" footer="0.17"/>
  <headerFooter alignWithMargins="0"/>
  <drawing r:id="rId1"/>
</worksheet>
</file>

<file path=xl/worksheets/sheet6.xml><?xml version="1.0" encoding="utf-8"?>
<worksheet xmlns="http://schemas.openxmlformats.org/spreadsheetml/2006/main" xmlns:r="http://schemas.openxmlformats.org/officeDocument/2006/relationships">
  <dimension ref="A1:T1015"/>
  <sheetViews>
    <sheetView view="pageBreakPreview" zoomScaleNormal="100" zoomScaleSheetLayoutView="100" workbookViewId="0">
      <selection activeCell="A4" sqref="A4:F4"/>
    </sheetView>
  </sheetViews>
  <sheetFormatPr defaultColWidth="8.85546875" defaultRowHeight="12.75"/>
  <cols>
    <col min="1" max="1" width="8.85546875" customWidth="1"/>
    <col min="2" max="2" width="71.7109375" customWidth="1"/>
    <col min="3" max="3" width="14.28515625" style="583" customWidth="1"/>
    <col min="4" max="4" width="10.42578125" style="584" customWidth="1"/>
    <col min="5" max="5" width="14.42578125" style="615" customWidth="1"/>
    <col min="6" max="6" width="18" style="590" customWidth="1"/>
  </cols>
  <sheetData>
    <row r="1" spans="1:6">
      <c r="A1" s="859"/>
      <c r="B1" s="859"/>
      <c r="C1" s="859"/>
      <c r="D1" s="859"/>
      <c r="E1" s="859"/>
      <c r="F1" s="859"/>
    </row>
    <row r="2" spans="1:6">
      <c r="A2" s="859"/>
      <c r="B2" s="859"/>
      <c r="C2" s="859"/>
      <c r="D2" s="859"/>
      <c r="E2" s="859"/>
      <c r="F2" s="859"/>
    </row>
    <row r="3" spans="1:6" ht="14.25">
      <c r="A3" s="860" t="s">
        <v>202</v>
      </c>
      <c r="B3" s="860"/>
      <c r="C3" s="860"/>
      <c r="D3" s="860"/>
      <c r="E3" s="860"/>
      <c r="F3" s="860"/>
    </row>
    <row r="4" spans="1:6" ht="15">
      <c r="A4" s="863"/>
      <c r="B4" s="863"/>
      <c r="C4" s="863"/>
      <c r="D4" s="863"/>
      <c r="E4" s="863"/>
      <c r="F4" s="863"/>
    </row>
    <row r="5" spans="1:6" ht="15">
      <c r="A5" s="861" t="s">
        <v>4</v>
      </c>
      <c r="B5" s="861"/>
      <c r="C5" s="861"/>
      <c r="D5" s="861"/>
      <c r="E5" s="861"/>
      <c r="F5" s="861"/>
    </row>
    <row r="6" spans="1:6" s="125" customFormat="1" ht="15">
      <c r="A6" s="862" t="s">
        <v>460</v>
      </c>
      <c r="B6" s="862"/>
      <c r="C6" s="862"/>
      <c r="D6" s="862"/>
      <c r="E6" s="862"/>
      <c r="F6" s="862"/>
    </row>
    <row r="7" spans="1:6" s="125" customFormat="1" ht="15">
      <c r="A7" s="858" t="s">
        <v>618</v>
      </c>
      <c r="B7" s="858"/>
      <c r="C7" s="858"/>
      <c r="D7" s="858"/>
      <c r="E7" s="858"/>
      <c r="F7" s="858"/>
    </row>
    <row r="8" spans="1:6" s="125" customFormat="1" ht="13.5" thickBot="1">
      <c r="A8" s="159"/>
      <c r="B8" s="159"/>
      <c r="C8" s="159"/>
      <c r="D8" s="159"/>
      <c r="E8" s="165"/>
      <c r="F8" s="165"/>
    </row>
    <row r="9" spans="1:6" s="170" customFormat="1" ht="25.5">
      <c r="A9" s="458" t="s">
        <v>196</v>
      </c>
      <c r="B9" s="459" t="s">
        <v>195</v>
      </c>
      <c r="C9" s="460" t="s">
        <v>194</v>
      </c>
      <c r="D9" s="461" t="s">
        <v>193</v>
      </c>
      <c r="E9" s="462" t="s">
        <v>453</v>
      </c>
      <c r="F9" s="463" t="s">
        <v>454</v>
      </c>
    </row>
    <row r="10" spans="1:6" s="173" customFormat="1" ht="30">
      <c r="A10" s="464"/>
      <c r="B10" s="171" t="s">
        <v>192</v>
      </c>
      <c r="C10" s="172"/>
      <c r="D10" s="338"/>
      <c r="E10" s="349"/>
      <c r="F10" s="465"/>
    </row>
    <row r="11" spans="1:6" s="173" customFormat="1" ht="15">
      <c r="A11" s="466"/>
      <c r="B11" s="174"/>
      <c r="C11" s="175"/>
      <c r="D11" s="339"/>
      <c r="E11" s="350"/>
      <c r="F11" s="467"/>
    </row>
    <row r="12" spans="1:6" s="173" customFormat="1" ht="30">
      <c r="A12" s="468" t="s">
        <v>191</v>
      </c>
      <c r="B12" s="176" t="s">
        <v>235</v>
      </c>
      <c r="C12" s="199"/>
      <c r="D12" s="340"/>
      <c r="E12" s="351"/>
      <c r="F12" s="469"/>
    </row>
    <row r="13" spans="1:6" s="173" customFormat="1" ht="15">
      <c r="A13" s="470"/>
      <c r="B13" s="200"/>
      <c r="C13" s="199"/>
      <c r="D13" s="340"/>
      <c r="E13" s="351"/>
      <c r="F13" s="469"/>
    </row>
    <row r="14" spans="1:6" s="173" customFormat="1" ht="15">
      <c r="A14" s="470"/>
      <c r="B14" s="201" t="s">
        <v>190</v>
      </c>
      <c r="C14" s="199"/>
      <c r="D14" s="340"/>
      <c r="E14" s="351"/>
      <c r="F14" s="469"/>
    </row>
    <row r="15" spans="1:6" s="173" customFormat="1" ht="60">
      <c r="A15" s="470"/>
      <c r="B15" s="177" t="s">
        <v>189</v>
      </c>
      <c r="C15" s="341" t="s">
        <v>60</v>
      </c>
      <c r="D15" s="341"/>
      <c r="E15" s="351"/>
      <c r="F15" s="469"/>
    </row>
    <row r="16" spans="1:6" s="173" customFormat="1" ht="60">
      <c r="A16" s="470"/>
      <c r="B16" s="177" t="s">
        <v>188</v>
      </c>
      <c r="C16" s="341" t="s">
        <v>60</v>
      </c>
      <c r="D16" s="341"/>
      <c r="E16" s="351"/>
      <c r="F16" s="469"/>
    </row>
    <row r="17" spans="1:6" s="173" customFormat="1" ht="60">
      <c r="A17" s="470"/>
      <c r="B17" s="177" t="s">
        <v>187</v>
      </c>
      <c r="C17" s="341" t="s">
        <v>60</v>
      </c>
      <c r="D17" s="341"/>
      <c r="E17" s="351"/>
      <c r="F17" s="469"/>
    </row>
    <row r="18" spans="1:6" s="173" customFormat="1" ht="60">
      <c r="A18" s="470"/>
      <c r="B18" s="177" t="s">
        <v>186</v>
      </c>
      <c r="C18" s="341" t="s">
        <v>60</v>
      </c>
      <c r="D18" s="341"/>
      <c r="E18" s="351"/>
      <c r="F18" s="469"/>
    </row>
    <row r="19" spans="1:6" s="173" customFormat="1" ht="45">
      <c r="A19" s="470"/>
      <c r="B19" s="177" t="s">
        <v>185</v>
      </c>
      <c r="C19" s="341" t="s">
        <v>60</v>
      </c>
      <c r="D19" s="341"/>
      <c r="E19" s="351"/>
      <c r="F19" s="469"/>
    </row>
    <row r="20" spans="1:6" s="173" customFormat="1" ht="45">
      <c r="A20" s="470"/>
      <c r="B20" s="177" t="s">
        <v>184</v>
      </c>
      <c r="C20" s="341" t="s">
        <v>60</v>
      </c>
      <c r="D20" s="341"/>
      <c r="E20" s="351"/>
      <c r="F20" s="469"/>
    </row>
    <row r="21" spans="1:6" s="173" customFormat="1" ht="75">
      <c r="A21" s="470"/>
      <c r="B21" s="177" t="s">
        <v>183</v>
      </c>
      <c r="C21" s="341" t="s">
        <v>60</v>
      </c>
      <c r="D21" s="341"/>
      <c r="E21" s="351"/>
      <c r="F21" s="469"/>
    </row>
    <row r="22" spans="1:6" s="173" customFormat="1" ht="75">
      <c r="A22" s="470"/>
      <c r="B22" s="177" t="s">
        <v>182</v>
      </c>
      <c r="C22" s="341" t="s">
        <v>60</v>
      </c>
      <c r="D22" s="341"/>
      <c r="E22" s="351"/>
      <c r="F22" s="469"/>
    </row>
    <row r="23" spans="1:6" s="173" customFormat="1" ht="90">
      <c r="A23" s="470"/>
      <c r="B23" s="177" t="s">
        <v>222</v>
      </c>
      <c r="C23" s="341" t="s">
        <v>60</v>
      </c>
      <c r="D23" s="341"/>
      <c r="E23" s="351"/>
      <c r="F23" s="469"/>
    </row>
    <row r="24" spans="1:6" s="173" customFormat="1" ht="75">
      <c r="A24" s="471">
        <v>1.1000000000000001</v>
      </c>
      <c r="B24" s="178" t="s">
        <v>181</v>
      </c>
      <c r="C24" s="158">
        <v>1</v>
      </c>
      <c r="D24" s="342" t="s">
        <v>99</v>
      </c>
      <c r="E24" s="351"/>
      <c r="F24" s="469">
        <f>E24*C24</f>
        <v>0</v>
      </c>
    </row>
    <row r="25" spans="1:6" s="173" customFormat="1" ht="60">
      <c r="A25" s="472">
        <v>1.2</v>
      </c>
      <c r="B25" s="178" t="s">
        <v>180</v>
      </c>
      <c r="C25" s="158">
        <v>1</v>
      </c>
      <c r="D25" s="342" t="s">
        <v>99</v>
      </c>
      <c r="E25" s="351"/>
      <c r="F25" s="469">
        <f t="shared" ref="F25:F29" si="0">E25*C25</f>
        <v>0</v>
      </c>
    </row>
    <row r="26" spans="1:6" s="173" customFormat="1" ht="60">
      <c r="A26" s="445">
        <v>1.3</v>
      </c>
      <c r="B26" s="202" t="s">
        <v>214</v>
      </c>
      <c r="C26" s="158">
        <v>1</v>
      </c>
      <c r="D26" s="342" t="s">
        <v>99</v>
      </c>
      <c r="E26" s="351"/>
      <c r="F26" s="469">
        <f t="shared" si="0"/>
        <v>0</v>
      </c>
    </row>
    <row r="27" spans="1:6" s="173" customFormat="1" ht="15.75" thickBot="1">
      <c r="A27" s="473"/>
      <c r="B27" s="474" t="s">
        <v>440</v>
      </c>
      <c r="C27" s="475"/>
      <c r="D27" s="343"/>
      <c r="E27" s="352"/>
      <c r="F27" s="476">
        <f>SUM(F10:F26)</f>
        <v>0</v>
      </c>
    </row>
    <row r="28" spans="1:6" s="173" customFormat="1" ht="135.75" thickTop="1">
      <c r="A28" s="445">
        <v>1.4</v>
      </c>
      <c r="B28" s="202" t="s">
        <v>223</v>
      </c>
      <c r="C28" s="158">
        <v>1</v>
      </c>
      <c r="D28" s="342" t="s">
        <v>99</v>
      </c>
      <c r="E28" s="351"/>
      <c r="F28" s="469">
        <f t="shared" si="0"/>
        <v>0</v>
      </c>
    </row>
    <row r="29" spans="1:6" s="173" customFormat="1" ht="75">
      <c r="A29" s="445">
        <v>1.5</v>
      </c>
      <c r="B29" s="202" t="s">
        <v>224</v>
      </c>
      <c r="C29" s="158">
        <v>1</v>
      </c>
      <c r="D29" s="342" t="s">
        <v>99</v>
      </c>
      <c r="E29" s="351"/>
      <c r="F29" s="469">
        <f t="shared" si="0"/>
        <v>0</v>
      </c>
    </row>
    <row r="30" spans="1:6" s="173" customFormat="1" ht="15.75" thickBot="1">
      <c r="A30" s="473"/>
      <c r="B30" s="474" t="s">
        <v>226</v>
      </c>
      <c r="C30" s="475"/>
      <c r="D30" s="343"/>
      <c r="E30" s="352"/>
      <c r="F30" s="476">
        <f>SUM(F28:F29)</f>
        <v>0</v>
      </c>
    </row>
    <row r="31" spans="1:6" s="173" customFormat="1" ht="15.75" thickTop="1">
      <c r="A31" s="477"/>
      <c r="B31" s="188"/>
      <c r="C31" s="189"/>
      <c r="D31" s="344"/>
      <c r="E31" s="353"/>
      <c r="F31" s="478"/>
    </row>
    <row r="32" spans="1:6" s="173" customFormat="1" ht="15">
      <c r="A32" s="477"/>
      <c r="B32" s="188"/>
      <c r="C32" s="189"/>
      <c r="D32" s="344"/>
      <c r="E32" s="353"/>
      <c r="F32" s="478"/>
    </row>
    <row r="33" spans="1:6" s="173" customFormat="1" ht="15">
      <c r="A33" s="477"/>
      <c r="B33" s="190" t="s">
        <v>225</v>
      </c>
      <c r="C33" s="189"/>
      <c r="D33" s="344"/>
      <c r="E33" s="353"/>
      <c r="F33" s="478"/>
    </row>
    <row r="34" spans="1:6" s="173" customFormat="1" ht="15">
      <c r="A34" s="477"/>
      <c r="B34" s="191" t="s">
        <v>227</v>
      </c>
      <c r="C34" s="189"/>
      <c r="D34" s="344"/>
      <c r="E34" s="353"/>
      <c r="F34" s="478">
        <f>F27</f>
        <v>0</v>
      </c>
    </row>
    <row r="35" spans="1:6" s="173" customFormat="1" ht="15">
      <c r="A35" s="477"/>
      <c r="B35" s="191" t="s">
        <v>228</v>
      </c>
      <c r="C35" s="189"/>
      <c r="D35" s="344"/>
      <c r="E35" s="353"/>
      <c r="F35" s="478">
        <f>F30</f>
        <v>0</v>
      </c>
    </row>
    <row r="36" spans="1:6" s="173" customFormat="1" ht="15">
      <c r="A36" s="477"/>
      <c r="B36" s="188"/>
      <c r="C36" s="189"/>
      <c r="D36" s="344"/>
      <c r="E36" s="353"/>
      <c r="F36" s="478"/>
    </row>
    <row r="37" spans="1:6" s="173" customFormat="1" ht="15">
      <c r="A37" s="477"/>
      <c r="B37" s="188"/>
      <c r="C37" s="189"/>
      <c r="D37" s="344"/>
      <c r="E37" s="353"/>
      <c r="F37" s="478"/>
    </row>
    <row r="38" spans="1:6" s="173" customFormat="1" ht="15">
      <c r="A38" s="477"/>
      <c r="B38" s="188"/>
      <c r="C38" s="189"/>
      <c r="D38" s="344"/>
      <c r="E38" s="353"/>
      <c r="F38" s="478"/>
    </row>
    <row r="39" spans="1:6" s="173" customFormat="1" ht="15">
      <c r="A39" s="477"/>
      <c r="B39" s="188"/>
      <c r="C39" s="189"/>
      <c r="D39" s="344"/>
      <c r="E39" s="353"/>
      <c r="F39" s="478"/>
    </row>
    <row r="40" spans="1:6" s="173" customFormat="1" ht="15">
      <c r="A40" s="477"/>
      <c r="B40" s="188"/>
      <c r="C40" s="189"/>
      <c r="D40" s="344"/>
      <c r="E40" s="353"/>
      <c r="F40" s="478"/>
    </row>
    <row r="41" spans="1:6" s="173" customFormat="1" ht="15">
      <c r="A41" s="477"/>
      <c r="B41" s="188"/>
      <c r="C41" s="189"/>
      <c r="D41" s="344"/>
      <c r="E41" s="353"/>
      <c r="F41" s="478"/>
    </row>
    <row r="42" spans="1:6" s="173" customFormat="1" ht="15">
      <c r="A42" s="477"/>
      <c r="B42" s="188"/>
      <c r="C42" s="189"/>
      <c r="D42" s="344"/>
      <c r="E42" s="353"/>
      <c r="F42" s="478"/>
    </row>
    <row r="43" spans="1:6" s="173" customFormat="1" ht="15">
      <c r="A43" s="477"/>
      <c r="B43" s="188"/>
      <c r="C43" s="189"/>
      <c r="D43" s="344"/>
      <c r="E43" s="353"/>
      <c r="F43" s="478"/>
    </row>
    <row r="44" spans="1:6" s="173" customFormat="1" ht="15">
      <c r="A44" s="477"/>
      <c r="B44" s="188"/>
      <c r="C44" s="189"/>
      <c r="D44" s="344"/>
      <c r="E44" s="353"/>
      <c r="F44" s="478"/>
    </row>
    <row r="45" spans="1:6" s="173" customFormat="1" ht="15">
      <c r="A45" s="477"/>
      <c r="B45" s="188"/>
      <c r="C45" s="189"/>
      <c r="D45" s="344"/>
      <c r="E45" s="353"/>
      <c r="F45" s="478"/>
    </row>
    <row r="46" spans="1:6" s="173" customFormat="1" ht="15">
      <c r="A46" s="477"/>
      <c r="B46" s="188"/>
      <c r="C46" s="189"/>
      <c r="D46" s="344"/>
      <c r="E46" s="353"/>
      <c r="F46" s="478"/>
    </row>
    <row r="47" spans="1:6" s="173" customFormat="1" ht="15">
      <c r="A47" s="477"/>
      <c r="B47" s="188"/>
      <c r="C47" s="189"/>
      <c r="D47" s="344"/>
      <c r="E47" s="353"/>
      <c r="F47" s="478"/>
    </row>
    <row r="48" spans="1:6" s="173" customFormat="1" ht="15">
      <c r="A48" s="477"/>
      <c r="B48" s="188"/>
      <c r="C48" s="189"/>
      <c r="D48" s="344"/>
      <c r="E48" s="353"/>
      <c r="F48" s="478"/>
    </row>
    <row r="49" spans="1:6" s="173" customFormat="1" ht="15">
      <c r="A49" s="477"/>
      <c r="B49" s="188"/>
      <c r="C49" s="189"/>
      <c r="D49" s="344"/>
      <c r="E49" s="353"/>
      <c r="F49" s="478"/>
    </row>
    <row r="50" spans="1:6" s="173" customFormat="1" ht="15">
      <c r="A50" s="477"/>
      <c r="B50" s="188"/>
      <c r="C50" s="189"/>
      <c r="D50" s="344"/>
      <c r="E50" s="353"/>
      <c r="F50" s="478"/>
    </row>
    <row r="51" spans="1:6" s="173" customFormat="1" ht="15">
      <c r="A51" s="477"/>
      <c r="B51" s="188"/>
      <c r="C51" s="189"/>
      <c r="D51" s="344"/>
      <c r="E51" s="353"/>
      <c r="F51" s="478"/>
    </row>
    <row r="52" spans="1:6" s="173" customFormat="1" ht="15">
      <c r="A52" s="477"/>
      <c r="B52" s="188"/>
      <c r="C52" s="189"/>
      <c r="D52" s="344"/>
      <c r="E52" s="353"/>
      <c r="F52" s="478"/>
    </row>
    <row r="53" spans="1:6" s="173" customFormat="1" ht="15">
      <c r="A53" s="477"/>
      <c r="B53" s="188"/>
      <c r="C53" s="189"/>
      <c r="D53" s="344"/>
      <c r="E53" s="353"/>
      <c r="F53" s="478"/>
    </row>
    <row r="54" spans="1:6" s="173" customFormat="1" ht="15">
      <c r="A54" s="477"/>
      <c r="B54" s="188"/>
      <c r="C54" s="189"/>
      <c r="D54" s="344"/>
      <c r="E54" s="353"/>
      <c r="F54" s="478"/>
    </row>
    <row r="55" spans="1:6" s="173" customFormat="1" ht="15">
      <c r="A55" s="477"/>
      <c r="B55" s="188"/>
      <c r="C55" s="189"/>
      <c r="D55" s="344"/>
      <c r="E55" s="353"/>
      <c r="F55" s="478"/>
    </row>
    <row r="56" spans="1:6" s="173" customFormat="1" ht="15">
      <c r="A56" s="477"/>
      <c r="B56" s="188"/>
      <c r="C56" s="189"/>
      <c r="D56" s="344"/>
      <c r="E56" s="353"/>
      <c r="F56" s="478"/>
    </row>
    <row r="57" spans="1:6" s="173" customFormat="1" ht="15">
      <c r="A57" s="477"/>
      <c r="B57" s="188"/>
      <c r="C57" s="189"/>
      <c r="D57" s="344"/>
      <c r="E57" s="353"/>
      <c r="F57" s="478"/>
    </row>
    <row r="58" spans="1:6" s="173" customFormat="1" ht="15">
      <c r="A58" s="477"/>
      <c r="B58" s="188"/>
      <c r="C58" s="189"/>
      <c r="D58" s="344"/>
      <c r="E58" s="353"/>
      <c r="F58" s="478"/>
    </row>
    <row r="59" spans="1:6" s="173" customFormat="1" ht="15">
      <c r="A59" s="477"/>
      <c r="B59" s="188"/>
      <c r="C59" s="189"/>
      <c r="D59" s="344"/>
      <c r="E59" s="353"/>
      <c r="F59" s="478"/>
    </row>
    <row r="60" spans="1:6" s="173" customFormat="1" ht="15">
      <c r="A60" s="477"/>
      <c r="B60" s="188"/>
      <c r="C60" s="189"/>
      <c r="D60" s="344"/>
      <c r="E60" s="353"/>
      <c r="F60" s="478"/>
    </row>
    <row r="61" spans="1:6" s="173" customFormat="1" ht="15">
      <c r="A61" s="477"/>
      <c r="B61" s="188"/>
      <c r="C61" s="189"/>
      <c r="D61" s="344"/>
      <c r="E61" s="353"/>
      <c r="F61" s="478"/>
    </row>
    <row r="62" spans="1:6" s="173" customFormat="1" ht="15">
      <c r="A62" s="477"/>
      <c r="B62" s="188"/>
      <c r="C62" s="189"/>
      <c r="D62" s="344"/>
      <c r="E62" s="353"/>
      <c r="F62" s="478"/>
    </row>
    <row r="63" spans="1:6" s="173" customFormat="1" ht="15">
      <c r="A63" s="477"/>
      <c r="B63" s="188"/>
      <c r="C63" s="189"/>
      <c r="D63" s="344"/>
      <c r="E63" s="353"/>
      <c r="F63" s="478"/>
    </row>
    <row r="64" spans="1:6" s="173" customFormat="1" ht="15">
      <c r="A64" s="477"/>
      <c r="B64" s="188"/>
      <c r="C64" s="189"/>
      <c r="D64" s="344"/>
      <c r="E64" s="353"/>
      <c r="F64" s="478"/>
    </row>
    <row r="65" spans="1:6" s="173" customFormat="1" ht="15">
      <c r="A65" s="477"/>
      <c r="B65" s="188"/>
      <c r="C65" s="189"/>
      <c r="D65" s="344"/>
      <c r="E65" s="353"/>
      <c r="F65" s="478"/>
    </row>
    <row r="66" spans="1:6" s="173" customFormat="1" ht="15">
      <c r="A66" s="477"/>
      <c r="B66" s="188"/>
      <c r="C66" s="189"/>
      <c r="D66" s="344"/>
      <c r="E66" s="353"/>
      <c r="F66" s="478"/>
    </row>
    <row r="67" spans="1:6" s="173" customFormat="1" ht="15">
      <c r="A67" s="477"/>
      <c r="B67" s="188"/>
      <c r="C67" s="189"/>
      <c r="D67" s="344"/>
      <c r="E67" s="353"/>
      <c r="F67" s="478"/>
    </row>
    <row r="68" spans="1:6" s="173" customFormat="1" ht="15">
      <c r="A68" s="477"/>
      <c r="B68" s="188"/>
      <c r="C68" s="189"/>
      <c r="D68" s="344"/>
      <c r="E68" s="353"/>
      <c r="F68" s="478"/>
    </row>
    <row r="69" spans="1:6" s="173" customFormat="1" ht="15">
      <c r="A69" s="477"/>
      <c r="B69" s="188"/>
      <c r="C69" s="189"/>
      <c r="D69" s="344"/>
      <c r="E69" s="353"/>
      <c r="F69" s="478"/>
    </row>
    <row r="70" spans="1:6" s="173" customFormat="1" ht="15">
      <c r="A70" s="477"/>
      <c r="B70" s="188"/>
      <c r="C70" s="189"/>
      <c r="D70" s="344"/>
      <c r="E70" s="353"/>
      <c r="F70" s="478"/>
    </row>
    <row r="71" spans="1:6" s="173" customFormat="1" ht="15">
      <c r="A71" s="477"/>
      <c r="B71" s="188"/>
      <c r="C71" s="189"/>
      <c r="D71" s="344"/>
      <c r="E71" s="353"/>
      <c r="F71" s="478"/>
    </row>
    <row r="72" spans="1:6" s="173" customFormat="1" ht="15">
      <c r="A72" s="477"/>
      <c r="B72" s="188"/>
      <c r="C72" s="189"/>
      <c r="D72" s="344"/>
      <c r="E72" s="353"/>
      <c r="F72" s="478"/>
    </row>
    <row r="73" spans="1:6" s="173" customFormat="1" ht="15">
      <c r="A73" s="477"/>
      <c r="B73" s="188"/>
      <c r="C73" s="189"/>
      <c r="D73" s="344"/>
      <c r="E73" s="353"/>
      <c r="F73" s="478"/>
    </row>
    <row r="74" spans="1:6" s="173" customFormat="1" ht="15">
      <c r="A74" s="477"/>
      <c r="B74" s="188"/>
      <c r="C74" s="189"/>
      <c r="D74" s="344"/>
      <c r="E74" s="353"/>
      <c r="F74" s="478"/>
    </row>
    <row r="75" spans="1:6" s="173" customFormat="1" ht="15">
      <c r="A75" s="477"/>
      <c r="B75" s="188"/>
      <c r="C75" s="189"/>
      <c r="D75" s="344"/>
      <c r="E75" s="353"/>
      <c r="F75" s="478"/>
    </row>
    <row r="76" spans="1:6" s="173" customFormat="1" ht="15">
      <c r="A76" s="477"/>
      <c r="B76" s="188"/>
      <c r="C76" s="189"/>
      <c r="D76" s="344"/>
      <c r="E76" s="353"/>
      <c r="F76" s="478"/>
    </row>
    <row r="77" spans="1:6" s="173" customFormat="1" ht="15">
      <c r="A77" s="477"/>
      <c r="B77" s="188"/>
      <c r="C77" s="189"/>
      <c r="D77" s="344"/>
      <c r="E77" s="353"/>
      <c r="F77" s="478"/>
    </row>
    <row r="78" spans="1:6" s="173" customFormat="1" ht="31.5" customHeight="1">
      <c r="A78" s="477"/>
      <c r="B78" s="188"/>
      <c r="C78" s="189"/>
      <c r="D78" s="344"/>
      <c r="E78" s="353"/>
      <c r="F78" s="478"/>
    </row>
    <row r="79" spans="1:6" s="293" customFormat="1" ht="30.75" customHeight="1" thickBot="1">
      <c r="A79" s="479"/>
      <c r="B79" s="480" t="s">
        <v>339</v>
      </c>
      <c r="C79" s="307"/>
      <c r="D79" s="345"/>
      <c r="E79" s="354"/>
      <c r="F79" s="481">
        <f>SUM(F32:F78)</f>
        <v>0</v>
      </c>
    </row>
    <row r="80" spans="1:6" s="293" customFormat="1" ht="15.75" thickTop="1">
      <c r="A80" s="482"/>
      <c r="B80" s="290"/>
      <c r="C80" s="192"/>
      <c r="D80" s="291"/>
      <c r="E80" s="292"/>
      <c r="F80" s="483"/>
    </row>
    <row r="81" spans="1:14" s="301" customFormat="1" ht="30">
      <c r="A81" s="484" t="s">
        <v>241</v>
      </c>
      <c r="B81" s="555" t="s">
        <v>461</v>
      </c>
      <c r="C81" s="294"/>
      <c r="D81" s="295"/>
      <c r="E81" s="296"/>
      <c r="F81" s="485"/>
    </row>
    <row r="82" spans="1:14" s="301" customFormat="1" ht="15">
      <c r="A82" s="486"/>
      <c r="B82" s="297"/>
      <c r="C82" s="298"/>
      <c r="D82" s="299"/>
      <c r="E82" s="300"/>
      <c r="F82" s="487"/>
    </row>
    <row r="83" spans="1:14" s="531" customFormat="1" ht="15">
      <c r="A83" s="447"/>
      <c r="B83" s="201" t="s">
        <v>462</v>
      </c>
      <c r="C83" s="574"/>
      <c r="D83" s="575"/>
      <c r="E83" s="606"/>
      <c r="F83" s="586"/>
      <c r="G83" s="527"/>
      <c r="H83" s="528"/>
      <c r="I83" s="528"/>
      <c r="J83" s="528"/>
      <c r="K83" s="528"/>
      <c r="L83" s="528"/>
      <c r="M83" s="529"/>
      <c r="N83" s="530"/>
    </row>
    <row r="84" spans="1:14" s="604" customFormat="1" ht="30">
      <c r="A84" s="556"/>
      <c r="B84" s="573" t="s">
        <v>542</v>
      </c>
      <c r="C84" s="444"/>
      <c r="D84" s="576"/>
      <c r="E84" s="607"/>
      <c r="F84" s="587"/>
    </row>
    <row r="85" spans="1:14" s="604" customFormat="1" ht="60">
      <c r="A85" s="556"/>
      <c r="B85" s="573" t="s">
        <v>538</v>
      </c>
      <c r="C85" s="577" t="s">
        <v>60</v>
      </c>
      <c r="D85" s="576"/>
      <c r="E85" s="607"/>
      <c r="F85" s="587"/>
    </row>
    <row r="86" spans="1:14" s="604" customFormat="1" ht="30">
      <c r="A86" s="556"/>
      <c r="B86" s="573" t="s">
        <v>539</v>
      </c>
      <c r="C86" s="577" t="s">
        <v>60</v>
      </c>
      <c r="D86" s="576"/>
      <c r="E86" s="607"/>
      <c r="F86" s="587"/>
    </row>
    <row r="87" spans="1:14" s="604" customFormat="1" ht="30">
      <c r="A87" s="556"/>
      <c r="B87" s="573" t="s">
        <v>540</v>
      </c>
      <c r="C87" s="577" t="s">
        <v>60</v>
      </c>
      <c r="D87" s="576"/>
      <c r="E87" s="607"/>
      <c r="F87" s="587"/>
    </row>
    <row r="88" spans="1:14" s="604" customFormat="1" ht="30">
      <c r="A88" s="556"/>
      <c r="B88" s="573" t="s">
        <v>541</v>
      </c>
      <c r="C88" s="577" t="s">
        <v>60</v>
      </c>
      <c r="D88" s="576"/>
      <c r="E88" s="607"/>
      <c r="F88" s="587"/>
    </row>
    <row r="89" spans="1:14" s="531" customFormat="1" ht="15">
      <c r="A89" s="447">
        <v>1</v>
      </c>
      <c r="B89" s="201" t="s">
        <v>93</v>
      </c>
      <c r="C89" s="444"/>
      <c r="D89" s="576"/>
      <c r="E89" s="607"/>
      <c r="F89" s="587"/>
      <c r="G89" s="527"/>
      <c r="H89" s="528"/>
      <c r="I89" s="528"/>
      <c r="J89" s="528"/>
      <c r="K89" s="528"/>
      <c r="L89" s="528"/>
      <c r="M89" s="529"/>
      <c r="N89" s="530"/>
    </row>
    <row r="90" spans="1:14" s="531" customFormat="1" ht="15">
      <c r="A90" s="556"/>
      <c r="B90" s="573" t="s">
        <v>520</v>
      </c>
      <c r="C90" s="444"/>
      <c r="D90" s="576"/>
      <c r="E90" s="607"/>
      <c r="F90" s="587"/>
      <c r="G90" s="527"/>
      <c r="H90" s="528"/>
      <c r="I90" s="528"/>
      <c r="J90" s="528"/>
      <c r="K90" s="528"/>
      <c r="L90" s="528"/>
      <c r="M90" s="529"/>
      <c r="N90" s="530"/>
    </row>
    <row r="91" spans="1:14" s="531" customFormat="1" ht="30.75" customHeight="1">
      <c r="A91" s="556"/>
      <c r="B91" s="605" t="s">
        <v>353</v>
      </c>
      <c r="C91" s="577" t="s">
        <v>60</v>
      </c>
      <c r="D91" s="576"/>
      <c r="E91" s="607"/>
      <c r="F91" s="587"/>
      <c r="G91" s="527"/>
      <c r="H91" s="528"/>
      <c r="I91" s="528"/>
      <c r="J91" s="528"/>
      <c r="K91" s="528"/>
      <c r="L91" s="528"/>
      <c r="M91" s="529"/>
      <c r="N91" s="530"/>
    </row>
    <row r="92" spans="1:14" s="531" customFormat="1" ht="30">
      <c r="A92" s="556"/>
      <c r="B92" s="605" t="s">
        <v>354</v>
      </c>
      <c r="C92" s="577" t="s">
        <v>60</v>
      </c>
      <c r="D92" s="576"/>
      <c r="E92" s="607"/>
      <c r="F92" s="587"/>
      <c r="G92" s="527"/>
      <c r="H92" s="528"/>
      <c r="I92" s="528"/>
      <c r="J92" s="528"/>
      <c r="K92" s="528"/>
      <c r="L92" s="528"/>
      <c r="M92" s="529"/>
      <c r="N92" s="530"/>
    </row>
    <row r="93" spans="1:14" s="531" customFormat="1" ht="15">
      <c r="A93" s="556"/>
      <c r="B93" s="605" t="s">
        <v>89</v>
      </c>
      <c r="C93" s="577" t="s">
        <v>60</v>
      </c>
      <c r="D93" s="576"/>
      <c r="E93" s="608"/>
      <c r="F93" s="587"/>
      <c r="G93" s="527"/>
      <c r="H93" s="528"/>
      <c r="I93" s="528"/>
      <c r="J93" s="528"/>
      <c r="K93" s="528"/>
      <c r="L93" s="528"/>
      <c r="M93" s="529"/>
      <c r="N93" s="530"/>
    </row>
    <row r="94" spans="1:14" s="604" customFormat="1" ht="15.75" customHeight="1">
      <c r="A94" s="600"/>
      <c r="B94" s="605" t="s">
        <v>536</v>
      </c>
      <c r="C94" s="577" t="s">
        <v>60</v>
      </c>
      <c r="D94" s="601"/>
      <c r="E94" s="602"/>
      <c r="F94" s="603"/>
    </row>
    <row r="95" spans="1:14" s="531" customFormat="1" ht="15">
      <c r="A95" s="556"/>
      <c r="B95" s="605" t="s">
        <v>537</v>
      </c>
      <c r="C95" s="577" t="s">
        <v>60</v>
      </c>
      <c r="D95" s="576"/>
      <c r="E95" s="608"/>
      <c r="F95" s="587"/>
      <c r="G95" s="527"/>
      <c r="H95" s="528"/>
      <c r="I95" s="528"/>
      <c r="J95" s="528"/>
      <c r="K95" s="528"/>
      <c r="L95" s="528"/>
      <c r="M95" s="529"/>
      <c r="N95" s="530"/>
    </row>
    <row r="96" spans="1:14" s="531" customFormat="1" ht="15">
      <c r="A96" s="447"/>
      <c r="B96" s="201" t="s">
        <v>463</v>
      </c>
      <c r="C96" s="444"/>
      <c r="D96" s="576"/>
      <c r="E96" s="608"/>
      <c r="F96" s="587"/>
      <c r="G96" s="527"/>
      <c r="H96" s="528"/>
      <c r="I96" s="528"/>
      <c r="J96" s="528"/>
      <c r="K96" s="528"/>
      <c r="L96" s="528"/>
      <c r="M96" s="529"/>
      <c r="N96" s="530"/>
    </row>
    <row r="97" spans="1:20" s="531" customFormat="1" ht="45">
      <c r="A97" s="558">
        <v>1.1000000000000001</v>
      </c>
      <c r="B97" s="557" t="s">
        <v>464</v>
      </c>
      <c r="C97" s="446">
        <v>406</v>
      </c>
      <c r="D97" s="272" t="s">
        <v>436</v>
      </c>
      <c r="E97" s="609"/>
      <c r="F97" s="587">
        <f>C97*E97</f>
        <v>0</v>
      </c>
      <c r="G97" s="532"/>
      <c r="H97" s="528"/>
      <c r="I97" s="528"/>
      <c r="J97" s="528"/>
      <c r="K97" s="528"/>
      <c r="L97" s="528"/>
      <c r="M97" s="529"/>
      <c r="N97" s="530"/>
    </row>
    <row r="98" spans="1:20" s="531" customFormat="1" ht="60">
      <c r="A98" s="558">
        <v>1.2</v>
      </c>
      <c r="B98" s="157" t="s">
        <v>465</v>
      </c>
      <c r="C98" s="446">
        <f>C97</f>
        <v>406</v>
      </c>
      <c r="D98" s="272" t="s">
        <v>436</v>
      </c>
      <c r="E98" s="283"/>
      <c r="F98" s="587">
        <f>C98*E98</f>
        <v>0</v>
      </c>
      <c r="G98" s="527"/>
      <c r="H98" s="864"/>
      <c r="I98" s="864"/>
      <c r="J98" s="864"/>
      <c r="K98" s="864"/>
      <c r="L98" s="864"/>
      <c r="M98" s="529"/>
      <c r="N98" s="530"/>
    </row>
    <row r="99" spans="1:20" s="531" customFormat="1" ht="15">
      <c r="A99" s="447"/>
      <c r="B99" s="201" t="s">
        <v>466</v>
      </c>
      <c r="C99" s="446"/>
      <c r="D99" s="272"/>
      <c r="E99" s="283"/>
      <c r="F99" s="587"/>
      <c r="G99" s="527"/>
      <c r="H99" s="528"/>
      <c r="I99" s="528"/>
      <c r="J99" s="528"/>
      <c r="K99" s="528"/>
      <c r="L99" s="528"/>
      <c r="M99" s="529"/>
      <c r="N99" s="533"/>
      <c r="P99" s="534"/>
      <c r="R99" s="535"/>
    </row>
    <row r="100" spans="1:20" s="531" customFormat="1" ht="45">
      <c r="A100" s="558">
        <v>1.3</v>
      </c>
      <c r="B100" s="157" t="s">
        <v>467</v>
      </c>
      <c r="C100" s="740">
        <v>112</v>
      </c>
      <c r="D100" s="272" t="s">
        <v>360</v>
      </c>
      <c r="E100" s="283"/>
      <c r="F100" s="587">
        <f>C100*E100</f>
        <v>0</v>
      </c>
      <c r="G100" s="527"/>
      <c r="H100" s="528"/>
      <c r="I100" s="528"/>
      <c r="J100" s="528"/>
      <c r="K100" s="528"/>
      <c r="L100" s="528"/>
      <c r="M100" s="529"/>
      <c r="N100" s="530"/>
      <c r="R100" s="535"/>
    </row>
    <row r="101" spans="1:20" s="531" customFormat="1" ht="45">
      <c r="A101" s="558">
        <v>1.4</v>
      </c>
      <c r="B101" s="559" t="s">
        <v>468</v>
      </c>
      <c r="C101" s="740">
        <v>128</v>
      </c>
      <c r="D101" s="272" t="s">
        <v>360</v>
      </c>
      <c r="E101" s="216"/>
      <c r="F101" s="587">
        <f>C101*E101</f>
        <v>0</v>
      </c>
      <c r="G101" s="536"/>
      <c r="H101" s="528"/>
      <c r="I101" s="528"/>
      <c r="J101" s="528"/>
      <c r="K101" s="528"/>
      <c r="L101" s="528"/>
      <c r="M101" s="537"/>
      <c r="N101" s="530"/>
    </row>
    <row r="102" spans="1:20" s="531" customFormat="1" ht="15">
      <c r="A102" s="447"/>
      <c r="B102" s="201" t="s">
        <v>86</v>
      </c>
      <c r="C102" s="740"/>
      <c r="D102" s="272"/>
      <c r="E102" s="216"/>
      <c r="F102" s="587"/>
      <c r="G102" s="536"/>
      <c r="H102" s="528"/>
      <c r="I102" s="538"/>
      <c r="J102" s="528"/>
      <c r="K102" s="528"/>
      <c r="L102" s="528"/>
      <c r="M102" s="539"/>
      <c r="N102" s="530"/>
    </row>
    <row r="103" spans="1:20" s="531" customFormat="1" ht="45">
      <c r="A103" s="558">
        <v>1.5</v>
      </c>
      <c r="B103" s="163" t="s">
        <v>543</v>
      </c>
      <c r="C103" s="740">
        <f>C101+C100-30</f>
        <v>210</v>
      </c>
      <c r="D103" s="272" t="s">
        <v>360</v>
      </c>
      <c r="E103" s="216"/>
      <c r="F103" s="587">
        <f>E103*C103</f>
        <v>0</v>
      </c>
      <c r="G103" s="536"/>
      <c r="H103" s="528"/>
      <c r="I103" s="528"/>
      <c r="J103" s="528"/>
      <c r="K103" s="528"/>
      <c r="L103" s="528"/>
      <c r="M103" s="539"/>
      <c r="N103" s="530"/>
      <c r="R103" s="535"/>
      <c r="T103" s="535"/>
    </row>
    <row r="104" spans="1:20" s="604" customFormat="1" ht="39" customHeight="1">
      <c r="A104" s="558">
        <v>1.6</v>
      </c>
      <c r="B104" s="163" t="s">
        <v>549</v>
      </c>
      <c r="C104" s="740">
        <v>30</v>
      </c>
      <c r="D104" s="272" t="s">
        <v>360</v>
      </c>
      <c r="E104" s="216"/>
      <c r="F104" s="587">
        <f>E104*C104</f>
        <v>0</v>
      </c>
    </row>
    <row r="105" spans="1:20" s="531" customFormat="1" ht="15">
      <c r="A105" s="447">
        <v>2</v>
      </c>
      <c r="B105" s="201" t="s">
        <v>176</v>
      </c>
      <c r="C105" s="446"/>
      <c r="D105" s="272"/>
      <c r="E105" s="609"/>
      <c r="F105" s="587" t="s">
        <v>155</v>
      </c>
      <c r="G105" s="527"/>
      <c r="H105" s="540"/>
      <c r="I105" s="540"/>
      <c r="J105" s="540"/>
      <c r="K105" s="540"/>
      <c r="L105" s="540"/>
      <c r="M105" s="540"/>
      <c r="N105" s="540"/>
    </row>
    <row r="106" spans="1:20" s="531" customFormat="1" ht="60">
      <c r="A106" s="558">
        <v>2.1</v>
      </c>
      <c r="B106" s="557" t="s">
        <v>544</v>
      </c>
      <c r="C106" s="446">
        <v>180</v>
      </c>
      <c r="D106" s="272" t="s">
        <v>360</v>
      </c>
      <c r="E106" s="609"/>
      <c r="F106" s="587">
        <f>C106*E106</f>
        <v>0</v>
      </c>
      <c r="G106" s="527"/>
      <c r="H106" s="528"/>
      <c r="I106" s="528"/>
      <c r="J106" s="528"/>
      <c r="K106" s="528"/>
      <c r="L106" s="528"/>
      <c r="M106" s="541"/>
      <c r="N106" s="530"/>
    </row>
    <row r="107" spans="1:20" s="531" customFormat="1" ht="60">
      <c r="A107" s="558">
        <v>2.2000000000000002</v>
      </c>
      <c r="B107" s="557" t="s">
        <v>546</v>
      </c>
      <c r="C107" s="446">
        <v>90</v>
      </c>
      <c r="D107" s="272" t="s">
        <v>360</v>
      </c>
      <c r="E107" s="609"/>
      <c r="F107" s="587">
        <f>C107*E107</f>
        <v>0</v>
      </c>
      <c r="G107" s="527"/>
      <c r="H107" s="542"/>
      <c r="I107" s="542"/>
      <c r="J107" s="528"/>
      <c r="K107" s="528"/>
      <c r="L107" s="528"/>
      <c r="M107" s="543"/>
      <c r="N107" s="530"/>
    </row>
    <row r="108" spans="1:20" s="531" customFormat="1" ht="30">
      <c r="A108" s="558">
        <v>2.2999999999999998</v>
      </c>
      <c r="B108" s="557" t="s">
        <v>545</v>
      </c>
      <c r="C108" s="446">
        <v>105</v>
      </c>
      <c r="D108" s="272" t="s">
        <v>436</v>
      </c>
      <c r="E108" s="609"/>
      <c r="F108" s="587">
        <f>C108*E108</f>
        <v>0</v>
      </c>
      <c r="G108" s="527"/>
      <c r="H108" s="542"/>
      <c r="I108" s="528"/>
      <c r="J108" s="528"/>
      <c r="K108" s="528"/>
      <c r="L108" s="542"/>
      <c r="M108" s="529"/>
      <c r="N108" s="530"/>
    </row>
    <row r="109" spans="1:20" s="531" customFormat="1" ht="15">
      <c r="A109" s="556">
        <v>3</v>
      </c>
      <c r="B109" s="335" t="s">
        <v>469</v>
      </c>
      <c r="C109" s="446"/>
      <c r="D109" s="272"/>
      <c r="E109" s="609"/>
      <c r="F109" s="587" t="s">
        <v>155</v>
      </c>
      <c r="G109" s="527"/>
      <c r="H109" s="864"/>
      <c r="I109" s="864"/>
      <c r="J109" s="864"/>
      <c r="K109" s="864"/>
      <c r="L109" s="864"/>
      <c r="M109" s="529"/>
      <c r="N109" s="530"/>
    </row>
    <row r="110" spans="1:20" s="531" customFormat="1" ht="90">
      <c r="A110" s="558">
        <v>3.1</v>
      </c>
      <c r="B110" s="203" t="s">
        <v>238</v>
      </c>
      <c r="C110" s="446">
        <v>277</v>
      </c>
      <c r="D110" s="272" t="s">
        <v>436</v>
      </c>
      <c r="E110" s="609"/>
      <c r="F110" s="587">
        <f>C110*E110</f>
        <v>0</v>
      </c>
      <c r="G110" s="527"/>
      <c r="I110" s="527"/>
    </row>
    <row r="111" spans="1:20" s="531" customFormat="1" ht="15.75" thickBot="1">
      <c r="A111" s="473"/>
      <c r="B111" s="474" t="s">
        <v>660</v>
      </c>
      <c r="C111" s="475"/>
      <c r="D111" s="343"/>
      <c r="E111" s="352"/>
      <c r="F111" s="476">
        <f>SUM(F84:F110)</f>
        <v>0</v>
      </c>
      <c r="G111" s="527"/>
      <c r="H111" s="864"/>
      <c r="I111" s="864"/>
      <c r="J111" s="864"/>
      <c r="K111" s="864"/>
      <c r="L111" s="864"/>
      <c r="M111" s="529"/>
      <c r="N111" s="530"/>
    </row>
    <row r="112" spans="1:20" s="531" customFormat="1" ht="15.75" thickTop="1">
      <c r="A112" s="556"/>
      <c r="B112" s="585"/>
      <c r="C112" s="446"/>
      <c r="D112" s="578"/>
      <c r="E112" s="610"/>
      <c r="F112" s="588"/>
      <c r="G112" s="527"/>
      <c r="H112" s="864"/>
      <c r="I112" s="864"/>
      <c r="J112" s="864"/>
      <c r="K112" s="864"/>
      <c r="L112" s="864"/>
      <c r="M112" s="529"/>
      <c r="N112" s="530"/>
    </row>
    <row r="113" spans="1:15" s="531" customFormat="1" ht="15">
      <c r="A113" s="556">
        <v>4</v>
      </c>
      <c r="B113" s="561" t="s">
        <v>470</v>
      </c>
      <c r="C113" s="446"/>
      <c r="D113" s="272"/>
      <c r="E113" s="609"/>
      <c r="F113" s="587" t="s">
        <v>155</v>
      </c>
      <c r="G113" s="527"/>
      <c r="H113" s="864"/>
      <c r="I113" s="864"/>
      <c r="J113" s="864"/>
      <c r="K113" s="864"/>
      <c r="L113" s="864"/>
      <c r="M113" s="529"/>
      <c r="N113" s="530"/>
    </row>
    <row r="114" spans="1:15" s="531" customFormat="1" ht="45">
      <c r="A114" s="558"/>
      <c r="B114" s="315" t="s">
        <v>471</v>
      </c>
      <c r="C114" s="593" t="s">
        <v>60</v>
      </c>
      <c r="D114" s="272"/>
      <c r="E114" s="609"/>
      <c r="F114" s="587"/>
      <c r="G114" s="527"/>
      <c r="H114" s="864"/>
      <c r="I114" s="864"/>
      <c r="J114" s="864"/>
      <c r="K114" s="864"/>
      <c r="L114" s="864"/>
      <c r="M114" s="529"/>
      <c r="N114" s="530"/>
    </row>
    <row r="115" spans="1:15" s="531" customFormat="1" ht="30">
      <c r="A115" s="558"/>
      <c r="B115" s="573" t="s">
        <v>368</v>
      </c>
      <c r="C115" s="593" t="s">
        <v>60</v>
      </c>
      <c r="D115" s="272"/>
      <c r="E115" s="609"/>
      <c r="F115" s="587" t="s">
        <v>155</v>
      </c>
      <c r="G115" s="527"/>
      <c r="M115" s="529"/>
    </row>
    <row r="116" spans="1:15" s="531" customFormat="1" ht="60">
      <c r="A116" s="558"/>
      <c r="B116" s="573" t="s">
        <v>472</v>
      </c>
      <c r="C116" s="593" t="s">
        <v>60</v>
      </c>
      <c r="D116" s="272"/>
      <c r="E116" s="609"/>
      <c r="F116" s="587"/>
      <c r="G116" s="527"/>
      <c r="M116" s="529"/>
    </row>
    <row r="117" spans="1:15" s="531" customFormat="1" ht="15">
      <c r="A117" s="556"/>
      <c r="B117" s="335" t="s">
        <v>473</v>
      </c>
      <c r="C117" s="446"/>
      <c r="D117" s="272"/>
      <c r="E117" s="609"/>
      <c r="F117" s="587"/>
      <c r="G117" s="527"/>
      <c r="H117" s="535"/>
      <c r="O117" s="535"/>
    </row>
    <row r="118" spans="1:15" s="531" customFormat="1" ht="45">
      <c r="A118" s="558">
        <v>4.0999999999999996</v>
      </c>
      <c r="B118" s="320" t="s">
        <v>509</v>
      </c>
      <c r="C118" s="446">
        <v>150</v>
      </c>
      <c r="D118" s="272" t="s">
        <v>436</v>
      </c>
      <c r="E118" s="609"/>
      <c r="F118" s="587">
        <f>C118*E118</f>
        <v>0</v>
      </c>
      <c r="G118" s="527"/>
      <c r="M118" s="544"/>
    </row>
    <row r="119" spans="1:15" s="531" customFormat="1" ht="30">
      <c r="A119" s="558">
        <v>4.2</v>
      </c>
      <c r="B119" s="320" t="s">
        <v>510</v>
      </c>
      <c r="C119" s="446">
        <v>11</v>
      </c>
      <c r="D119" s="272" t="s">
        <v>511</v>
      </c>
      <c r="E119" s="609"/>
      <c r="F119" s="587">
        <f t="shared" ref="F119:F122" si="1">C119*E119</f>
        <v>0</v>
      </c>
      <c r="G119" s="527"/>
      <c r="L119" s="527"/>
    </row>
    <row r="120" spans="1:15" s="531" customFormat="1" ht="16.5">
      <c r="A120" s="558">
        <v>4.3</v>
      </c>
      <c r="B120" s="320" t="s">
        <v>474</v>
      </c>
      <c r="C120" s="446">
        <v>28</v>
      </c>
      <c r="D120" s="272" t="s">
        <v>511</v>
      </c>
      <c r="E120" s="609"/>
      <c r="F120" s="587">
        <f t="shared" si="1"/>
        <v>0</v>
      </c>
      <c r="G120" s="527"/>
      <c r="N120" s="544"/>
    </row>
    <row r="121" spans="1:15" s="531" customFormat="1" ht="16.5">
      <c r="A121" s="558">
        <v>4.4000000000000004</v>
      </c>
      <c r="B121" s="320" t="s">
        <v>475</v>
      </c>
      <c r="C121" s="446">
        <v>4</v>
      </c>
      <c r="D121" s="272" t="s">
        <v>511</v>
      </c>
      <c r="E121" s="609"/>
      <c r="F121" s="587">
        <f t="shared" si="1"/>
        <v>0</v>
      </c>
      <c r="G121" s="527"/>
    </row>
    <row r="122" spans="1:15" s="531" customFormat="1" ht="16.5">
      <c r="A122" s="558">
        <v>4.5</v>
      </c>
      <c r="B122" s="320" t="s">
        <v>547</v>
      </c>
      <c r="C122" s="446">
        <v>30</v>
      </c>
      <c r="D122" s="272" t="s">
        <v>511</v>
      </c>
      <c r="E122" s="609"/>
      <c r="F122" s="587">
        <f t="shared" si="1"/>
        <v>0</v>
      </c>
      <c r="G122" s="527"/>
    </row>
    <row r="123" spans="1:15" s="531" customFormat="1" ht="15">
      <c r="A123" s="556"/>
      <c r="B123" s="335" t="s">
        <v>84</v>
      </c>
      <c r="C123" s="446"/>
      <c r="D123" s="272"/>
      <c r="E123" s="609"/>
      <c r="F123" s="587"/>
      <c r="G123" s="527"/>
      <c r="M123" s="544"/>
    </row>
    <row r="124" spans="1:15" s="531" customFormat="1" ht="30" customHeight="1">
      <c r="A124" s="558">
        <v>4.5999999999999996</v>
      </c>
      <c r="B124" s="320" t="s">
        <v>527</v>
      </c>
      <c r="C124" s="446">
        <v>105</v>
      </c>
      <c r="D124" s="272" t="s">
        <v>358</v>
      </c>
      <c r="E124" s="609"/>
      <c r="F124" s="587"/>
      <c r="G124" s="527"/>
      <c r="J124" s="535"/>
      <c r="M124" s="544"/>
    </row>
    <row r="125" spans="1:15" s="531" customFormat="1" ht="15">
      <c r="A125" s="558">
        <v>4.7</v>
      </c>
      <c r="B125" s="320" t="s">
        <v>476</v>
      </c>
      <c r="C125" s="446">
        <v>205</v>
      </c>
      <c r="D125" s="272" t="s">
        <v>358</v>
      </c>
      <c r="E125" s="609"/>
      <c r="F125" s="587"/>
      <c r="G125" s="527"/>
    </row>
    <row r="126" spans="1:15" s="531" customFormat="1" ht="30">
      <c r="A126" s="558">
        <v>4.8</v>
      </c>
      <c r="B126" s="320" t="s">
        <v>477</v>
      </c>
      <c r="C126" s="446">
        <v>95</v>
      </c>
      <c r="D126" s="576" t="s">
        <v>291</v>
      </c>
      <c r="E126" s="609"/>
      <c r="F126" s="587"/>
      <c r="G126" s="527"/>
    </row>
    <row r="127" spans="1:15" s="531" customFormat="1" ht="15">
      <c r="A127" s="556">
        <v>5</v>
      </c>
      <c r="B127" s="561" t="s">
        <v>81</v>
      </c>
      <c r="C127" s="446"/>
      <c r="D127" s="272"/>
      <c r="E127" s="609"/>
      <c r="F127" s="587"/>
      <c r="G127" s="527"/>
      <c r="H127" s="865"/>
      <c r="I127" s="865"/>
      <c r="J127" s="865"/>
      <c r="K127" s="865"/>
      <c r="L127" s="865"/>
      <c r="M127" s="865"/>
    </row>
    <row r="128" spans="1:15" s="604" customFormat="1" ht="75">
      <c r="A128" s="558"/>
      <c r="B128" s="315" t="s">
        <v>379</v>
      </c>
      <c r="C128" s="593" t="s">
        <v>60</v>
      </c>
      <c r="D128" s="272"/>
      <c r="E128" s="609"/>
      <c r="F128" s="587" t="s">
        <v>155</v>
      </c>
    </row>
    <row r="129" spans="1:18" s="531" customFormat="1" ht="60">
      <c r="A129" s="558"/>
      <c r="B129" s="315" t="s">
        <v>548</v>
      </c>
      <c r="C129" s="593" t="s">
        <v>60</v>
      </c>
      <c r="D129" s="272"/>
      <c r="E129" s="609"/>
      <c r="F129" s="587"/>
      <c r="G129" s="527"/>
    </row>
    <row r="130" spans="1:18" s="531" customFormat="1" ht="48">
      <c r="A130" s="558"/>
      <c r="B130" s="315" t="s">
        <v>521</v>
      </c>
      <c r="C130" s="593" t="s">
        <v>60</v>
      </c>
      <c r="D130" s="272"/>
      <c r="E130" s="609"/>
      <c r="F130" s="587" t="s">
        <v>155</v>
      </c>
      <c r="G130" s="527"/>
      <c r="J130" s="545"/>
      <c r="K130" s="545"/>
      <c r="M130" s="544"/>
      <c r="O130" s="544"/>
    </row>
    <row r="131" spans="1:18" s="531" customFormat="1" ht="45">
      <c r="A131" s="558">
        <v>5.0999999999999996</v>
      </c>
      <c r="B131" s="320" t="s">
        <v>478</v>
      </c>
      <c r="C131" s="446">
        <v>670</v>
      </c>
      <c r="D131" s="272" t="s">
        <v>381</v>
      </c>
      <c r="E131" s="609"/>
      <c r="F131" s="587">
        <f>C131*E131</f>
        <v>0</v>
      </c>
      <c r="G131" s="527"/>
      <c r="M131" s="530"/>
      <c r="O131" s="535"/>
      <c r="P131" s="535"/>
      <c r="Q131" s="535"/>
      <c r="R131" s="535"/>
    </row>
    <row r="132" spans="1:18" s="531" customFormat="1" ht="45">
      <c r="A132" s="558">
        <v>5.2</v>
      </c>
      <c r="B132" s="320" t="s">
        <v>479</v>
      </c>
      <c r="C132" s="446">
        <v>806</v>
      </c>
      <c r="D132" s="272" t="s">
        <v>381</v>
      </c>
      <c r="E132" s="609"/>
      <c r="F132" s="587">
        <f>C132*E132</f>
        <v>0</v>
      </c>
      <c r="G132" s="527"/>
      <c r="M132" s="530"/>
      <c r="O132" s="535"/>
      <c r="P132" s="535"/>
      <c r="Q132" s="535"/>
      <c r="R132" s="535"/>
    </row>
    <row r="133" spans="1:18" s="531" customFormat="1" ht="15">
      <c r="A133" s="558">
        <v>5.3</v>
      </c>
      <c r="B133" s="320" t="s">
        <v>522</v>
      </c>
      <c r="C133" s="446">
        <v>310</v>
      </c>
      <c r="D133" s="272" t="s">
        <v>381</v>
      </c>
      <c r="E133" s="609"/>
      <c r="F133" s="587">
        <f>C133*E133</f>
        <v>0</v>
      </c>
      <c r="G133" s="527"/>
    </row>
    <row r="134" spans="1:18" s="531" customFormat="1" ht="15">
      <c r="A134" s="558"/>
      <c r="B134" s="335" t="s">
        <v>173</v>
      </c>
      <c r="C134" s="446"/>
      <c r="D134" s="272"/>
      <c r="E134" s="609"/>
      <c r="F134" s="587"/>
      <c r="G134" s="527"/>
    </row>
    <row r="135" spans="1:18" s="553" customFormat="1" ht="45">
      <c r="A135" s="558">
        <v>5.4</v>
      </c>
      <c r="B135" s="320" t="s">
        <v>172</v>
      </c>
      <c r="C135" s="446">
        <v>262</v>
      </c>
      <c r="D135" s="272" t="s">
        <v>358</v>
      </c>
      <c r="E135" s="609"/>
      <c r="F135" s="587">
        <f>C135*E135</f>
        <v>0</v>
      </c>
      <c r="G135" s="552"/>
    </row>
    <row r="136" spans="1:18" s="531" customFormat="1" ht="15">
      <c r="A136" s="556">
        <v>6</v>
      </c>
      <c r="B136" s="561" t="s">
        <v>171</v>
      </c>
      <c r="C136" s="446"/>
      <c r="D136" s="272"/>
      <c r="E136" s="609"/>
      <c r="F136" s="587"/>
      <c r="G136" s="527"/>
    </row>
    <row r="137" spans="1:18" s="531" customFormat="1" ht="45">
      <c r="A137" s="558"/>
      <c r="B137" s="315" t="s">
        <v>77</v>
      </c>
      <c r="C137" s="593" t="s">
        <v>60</v>
      </c>
      <c r="D137" s="272"/>
      <c r="E137" s="609"/>
      <c r="F137" s="587"/>
      <c r="G137" s="527"/>
    </row>
    <row r="138" spans="1:18" s="553" customFormat="1" ht="30">
      <c r="A138" s="558">
        <v>6.1</v>
      </c>
      <c r="B138" s="320" t="s">
        <v>512</v>
      </c>
      <c r="C138" s="446">
        <v>110</v>
      </c>
      <c r="D138" s="272" t="s">
        <v>358</v>
      </c>
      <c r="E138" s="609"/>
      <c r="F138" s="587">
        <f>C138*E138</f>
        <v>0</v>
      </c>
      <c r="G138" s="552"/>
      <c r="H138" s="569"/>
    </row>
    <row r="139" spans="1:18" s="531" customFormat="1" ht="15">
      <c r="A139" s="556">
        <v>7</v>
      </c>
      <c r="B139" s="563" t="s">
        <v>480</v>
      </c>
      <c r="C139" s="446"/>
      <c r="D139" s="272"/>
      <c r="E139" s="609"/>
      <c r="F139" s="587" t="s">
        <v>155</v>
      </c>
      <c r="G139" s="527"/>
    </row>
    <row r="140" spans="1:18" s="531" customFormat="1" ht="120.75" customHeight="1">
      <c r="A140" s="558"/>
      <c r="B140" s="315" t="s">
        <v>662</v>
      </c>
      <c r="C140" s="593" t="s">
        <v>60</v>
      </c>
      <c r="D140" s="272"/>
      <c r="E140" s="609"/>
      <c r="F140" s="587"/>
      <c r="G140" s="527"/>
    </row>
    <row r="141" spans="1:18" s="531" customFormat="1" ht="15.75" thickBot="1">
      <c r="A141" s="473"/>
      <c r="B141" s="474" t="s">
        <v>663</v>
      </c>
      <c r="C141" s="475"/>
      <c r="D141" s="343"/>
      <c r="E141" s="352"/>
      <c r="F141" s="476">
        <f>SUM(F113:F140)</f>
        <v>0</v>
      </c>
      <c r="G141" s="527"/>
    </row>
    <row r="142" spans="1:18" s="531" customFormat="1" ht="54.75" customHeight="1" thickTop="1">
      <c r="A142" s="558"/>
      <c r="B142" s="187" t="s">
        <v>523</v>
      </c>
      <c r="C142" s="593" t="s">
        <v>60</v>
      </c>
      <c r="D142" s="272"/>
      <c r="E142" s="609"/>
      <c r="F142" s="587"/>
      <c r="G142" s="527"/>
    </row>
    <row r="143" spans="1:18" s="531" customFormat="1" ht="51" customHeight="1">
      <c r="A143" s="558">
        <v>7.1</v>
      </c>
      <c r="B143" s="186" t="s">
        <v>513</v>
      </c>
      <c r="C143" s="446">
        <v>65</v>
      </c>
      <c r="D143" s="272" t="s">
        <v>291</v>
      </c>
      <c r="E143" s="609"/>
      <c r="F143" s="587">
        <f>C143*E143</f>
        <v>0</v>
      </c>
      <c r="G143" s="527"/>
      <c r="H143" s="546"/>
    </row>
    <row r="144" spans="1:18" s="531" customFormat="1" ht="51" customHeight="1">
      <c r="A144" s="558">
        <v>7.2</v>
      </c>
      <c r="B144" s="186" t="s">
        <v>514</v>
      </c>
      <c r="C144" s="446">
        <f>C135</f>
        <v>262</v>
      </c>
      <c r="D144" s="272" t="s">
        <v>358</v>
      </c>
      <c r="E144" s="609"/>
      <c r="F144" s="587">
        <f>C144*E144</f>
        <v>0</v>
      </c>
      <c r="G144" s="527"/>
      <c r="H144" s="546"/>
    </row>
    <row r="145" spans="1:18" s="531" customFormat="1" ht="15">
      <c r="A145" s="556"/>
      <c r="B145" s="560"/>
      <c r="C145" s="446"/>
      <c r="D145" s="578"/>
      <c r="E145" s="611"/>
      <c r="F145" s="588"/>
      <c r="G145" s="527"/>
      <c r="H145" s="546"/>
    </row>
    <row r="146" spans="1:18" s="531" customFormat="1" ht="15">
      <c r="A146" s="556"/>
      <c r="B146" s="564" t="s">
        <v>730</v>
      </c>
      <c r="C146" s="446"/>
      <c r="D146" s="578"/>
      <c r="E146" s="611"/>
      <c r="F146" s="588"/>
      <c r="G146" s="527"/>
      <c r="H146" s="546"/>
    </row>
    <row r="147" spans="1:18" s="531" customFormat="1" ht="15">
      <c r="A147" s="556">
        <v>8</v>
      </c>
      <c r="B147" s="561" t="s">
        <v>470</v>
      </c>
      <c r="C147" s="446"/>
      <c r="D147" s="272"/>
      <c r="E147" s="611"/>
      <c r="F147" s="588"/>
      <c r="G147" s="527"/>
      <c r="H147" s="546"/>
    </row>
    <row r="148" spans="1:18" s="531" customFormat="1" ht="51.75" customHeight="1">
      <c r="A148" s="558"/>
      <c r="B148" s="187" t="s">
        <v>471</v>
      </c>
      <c r="C148" s="593" t="s">
        <v>60</v>
      </c>
      <c r="D148" s="272"/>
      <c r="E148" s="611"/>
      <c r="F148" s="588"/>
      <c r="G148" s="527"/>
      <c r="H148" s="546"/>
    </row>
    <row r="149" spans="1:18" s="549" customFormat="1" ht="31.5" customHeight="1">
      <c r="A149" s="558"/>
      <c r="B149" s="723" t="s">
        <v>368</v>
      </c>
      <c r="C149" s="593" t="s">
        <v>60</v>
      </c>
      <c r="D149" s="272"/>
      <c r="E149" s="611"/>
      <c r="F149" s="588"/>
      <c r="G149" s="547"/>
      <c r="H149" s="548"/>
      <c r="M149" s="550"/>
    </row>
    <row r="150" spans="1:18" s="531" customFormat="1" ht="69.75" customHeight="1">
      <c r="A150" s="558"/>
      <c r="B150" s="723" t="s">
        <v>472</v>
      </c>
      <c r="C150" s="593" t="s">
        <v>60</v>
      </c>
      <c r="D150" s="272"/>
      <c r="E150" s="611"/>
      <c r="F150" s="588"/>
      <c r="G150" s="527"/>
      <c r="H150" s="546"/>
      <c r="K150" s="545"/>
    </row>
    <row r="151" spans="1:18" s="531" customFormat="1" ht="15">
      <c r="A151" s="565"/>
      <c r="B151" s="335" t="s">
        <v>525</v>
      </c>
      <c r="C151" s="593"/>
      <c r="D151" s="579"/>
      <c r="E151" s="612"/>
      <c r="F151" s="589"/>
      <c r="G151" s="527"/>
      <c r="H151" s="546"/>
      <c r="K151" s="545"/>
      <c r="O151" s="545"/>
    </row>
    <row r="152" spans="1:18" s="531" customFormat="1" ht="30">
      <c r="A152" s="558">
        <v>8.1</v>
      </c>
      <c r="B152" s="320" t="s">
        <v>524</v>
      </c>
      <c r="C152" s="446">
        <v>8</v>
      </c>
      <c r="D152" s="272" t="s">
        <v>511</v>
      </c>
      <c r="E152" s="613"/>
      <c r="F152" s="587">
        <f t="shared" ref="F152:F155" si="2">C152*E152</f>
        <v>0</v>
      </c>
      <c r="G152" s="527"/>
      <c r="H152" s="546"/>
      <c r="K152" s="545"/>
      <c r="O152" s="545"/>
    </row>
    <row r="153" spans="1:18" s="531" customFormat="1" ht="16.5">
      <c r="A153" s="558">
        <v>8.1999999999999993</v>
      </c>
      <c r="B153" s="320" t="s">
        <v>550</v>
      </c>
      <c r="C153" s="446">
        <v>8</v>
      </c>
      <c r="D153" s="272" t="s">
        <v>511</v>
      </c>
      <c r="E153" s="613"/>
      <c r="F153" s="587">
        <f t="shared" si="2"/>
        <v>0</v>
      </c>
      <c r="G153" s="527"/>
      <c r="H153" s="546"/>
    </row>
    <row r="154" spans="1:18" s="531" customFormat="1" ht="16.5">
      <c r="A154" s="558">
        <v>8.3000000000000007</v>
      </c>
      <c r="B154" s="320" t="s">
        <v>551</v>
      </c>
      <c r="C154" s="446">
        <v>3</v>
      </c>
      <c r="D154" s="272" t="s">
        <v>511</v>
      </c>
      <c r="E154" s="613"/>
      <c r="F154" s="587">
        <f t="shared" si="2"/>
        <v>0</v>
      </c>
      <c r="G154" s="527"/>
      <c r="H154" s="546"/>
      <c r="N154" s="545"/>
    </row>
    <row r="155" spans="1:18" s="531" customFormat="1" ht="79.5" customHeight="1">
      <c r="A155" s="558"/>
      <c r="B155" s="186" t="s">
        <v>515</v>
      </c>
      <c r="C155" s="446">
        <v>12</v>
      </c>
      <c r="D155" s="272" t="s">
        <v>161</v>
      </c>
      <c r="E155" s="613"/>
      <c r="F155" s="587">
        <f t="shared" si="2"/>
        <v>0</v>
      </c>
      <c r="G155" s="527"/>
      <c r="H155" s="546"/>
      <c r="N155" s="545"/>
    </row>
    <row r="156" spans="1:18" s="531" customFormat="1" ht="15">
      <c r="A156" s="556"/>
      <c r="B156" s="335" t="s">
        <v>84</v>
      </c>
      <c r="C156" s="446"/>
      <c r="D156" s="272"/>
      <c r="E156" s="613"/>
      <c r="F156" s="588"/>
      <c r="G156" s="527"/>
      <c r="H156" s="546"/>
      <c r="I156" s="527"/>
    </row>
    <row r="157" spans="1:18" s="531" customFormat="1" ht="48.75" customHeight="1">
      <c r="A157" s="558">
        <v>8.4</v>
      </c>
      <c r="B157" s="186" t="s">
        <v>481</v>
      </c>
      <c r="C157" s="446">
        <v>220</v>
      </c>
      <c r="D157" s="272" t="s">
        <v>358</v>
      </c>
      <c r="E157" s="613"/>
      <c r="F157" s="587">
        <f t="shared" ref="F157:F158" si="3">C157*E157</f>
        <v>0</v>
      </c>
      <c r="G157" s="527"/>
      <c r="H157" s="546"/>
    </row>
    <row r="158" spans="1:18" s="531" customFormat="1" ht="21.75" customHeight="1">
      <c r="A158" s="558">
        <v>8.5</v>
      </c>
      <c r="B158" s="186" t="s">
        <v>482</v>
      </c>
      <c r="C158" s="446">
        <v>460</v>
      </c>
      <c r="D158" s="576" t="s">
        <v>291</v>
      </c>
      <c r="E158" s="613"/>
      <c r="F158" s="587">
        <f t="shared" si="3"/>
        <v>0</v>
      </c>
      <c r="G158" s="527"/>
      <c r="H158" s="546"/>
    </row>
    <row r="159" spans="1:18" s="531" customFormat="1" ht="15">
      <c r="A159" s="556"/>
      <c r="B159" s="561" t="s">
        <v>81</v>
      </c>
      <c r="C159" s="446"/>
      <c r="D159" s="272"/>
      <c r="E159" s="613"/>
      <c r="F159" s="588"/>
      <c r="G159" s="527"/>
      <c r="H159" s="546"/>
      <c r="O159" s="545"/>
      <c r="R159" s="545"/>
    </row>
    <row r="160" spans="1:18" s="531" customFormat="1" ht="84.75" customHeight="1">
      <c r="A160" s="558"/>
      <c r="B160" s="187" t="s">
        <v>379</v>
      </c>
      <c r="C160" s="593" t="s">
        <v>60</v>
      </c>
      <c r="D160" s="272"/>
      <c r="E160" s="613"/>
      <c r="F160" s="588"/>
      <c r="G160" s="527"/>
      <c r="H160" s="546"/>
      <c r="O160" s="545"/>
    </row>
    <row r="161" spans="1:14" s="531" customFormat="1" ht="54.75" customHeight="1">
      <c r="A161" s="558"/>
      <c r="B161" s="187" t="s">
        <v>174</v>
      </c>
      <c r="C161" s="593" t="s">
        <v>60</v>
      </c>
      <c r="D161" s="272"/>
      <c r="E161" s="613"/>
      <c r="F161" s="588"/>
      <c r="G161" s="527"/>
      <c r="H161" s="546"/>
    </row>
    <row r="162" spans="1:14" s="531" customFormat="1" ht="39" customHeight="1">
      <c r="A162" s="558">
        <v>8.6</v>
      </c>
      <c r="B162" s="186" t="s">
        <v>483</v>
      </c>
      <c r="C162" s="446">
        <v>200</v>
      </c>
      <c r="D162" s="272" t="s">
        <v>381</v>
      </c>
      <c r="E162" s="613"/>
      <c r="F162" s="587">
        <f t="shared" ref="F162:F165" si="4">C162*E162</f>
        <v>0</v>
      </c>
      <c r="G162" s="527"/>
      <c r="H162" s="546"/>
      <c r="N162" s="551"/>
    </row>
    <row r="163" spans="1:14" s="531" customFormat="1" ht="15">
      <c r="A163" s="558">
        <v>8.6999999999999993</v>
      </c>
      <c r="B163" s="320" t="s">
        <v>484</v>
      </c>
      <c r="C163" s="446">
        <v>190</v>
      </c>
      <c r="D163" s="272" t="s">
        <v>381</v>
      </c>
      <c r="E163" s="613"/>
      <c r="F163" s="587">
        <f t="shared" si="4"/>
        <v>0</v>
      </c>
      <c r="G163" s="527"/>
      <c r="H163" s="546"/>
      <c r="N163" s="545"/>
    </row>
    <row r="164" spans="1:14" s="531" customFormat="1" ht="45">
      <c r="A164" s="558">
        <v>8.8000000000000007</v>
      </c>
      <c r="B164" s="320" t="s">
        <v>485</v>
      </c>
      <c r="C164" s="446">
        <v>760</v>
      </c>
      <c r="D164" s="272" t="s">
        <v>381</v>
      </c>
      <c r="E164" s="613"/>
      <c r="F164" s="587">
        <f t="shared" si="4"/>
        <v>0</v>
      </c>
      <c r="G164" s="527"/>
      <c r="H164" s="546"/>
      <c r="N164" s="545"/>
    </row>
    <row r="165" spans="1:14" s="531" customFormat="1" ht="15">
      <c r="A165" s="558">
        <v>8.9</v>
      </c>
      <c r="B165" s="320" t="s">
        <v>486</v>
      </c>
      <c r="C165" s="446">
        <v>640</v>
      </c>
      <c r="D165" s="272" t="s">
        <v>381</v>
      </c>
      <c r="E165" s="613"/>
      <c r="F165" s="587">
        <f t="shared" si="4"/>
        <v>0</v>
      </c>
      <c r="G165" s="527"/>
      <c r="H165" s="546"/>
      <c r="N165" s="545"/>
    </row>
    <row r="166" spans="1:14" s="531" customFormat="1" ht="15">
      <c r="A166" s="556"/>
      <c r="B166" s="335" t="s">
        <v>487</v>
      </c>
      <c r="C166" s="446"/>
      <c r="D166" s="272"/>
      <c r="E166" s="613"/>
      <c r="F166" s="588"/>
      <c r="G166" s="527"/>
      <c r="H166" s="546"/>
    </row>
    <row r="167" spans="1:14" s="531" customFormat="1" ht="45">
      <c r="A167" s="566" t="s">
        <v>508</v>
      </c>
      <c r="B167" s="320" t="s">
        <v>595</v>
      </c>
      <c r="C167" s="446">
        <v>1</v>
      </c>
      <c r="D167" s="272" t="s">
        <v>99</v>
      </c>
      <c r="E167" s="613"/>
      <c r="F167" s="587">
        <f>C167*E167</f>
        <v>0</v>
      </c>
      <c r="G167" s="527"/>
      <c r="H167" s="546"/>
    </row>
    <row r="168" spans="1:14" s="531" customFormat="1" ht="15">
      <c r="A168" s="556"/>
      <c r="B168" s="560"/>
      <c r="C168" s="446"/>
      <c r="D168" s="578"/>
      <c r="E168" s="613"/>
      <c r="F168" s="588"/>
      <c r="G168" s="527"/>
      <c r="H168" s="546"/>
      <c r="K168" s="545"/>
      <c r="N168" s="544"/>
    </row>
    <row r="169" spans="1:14" s="531" customFormat="1" ht="15">
      <c r="A169" s="556">
        <v>9</v>
      </c>
      <c r="B169" s="561" t="s">
        <v>171</v>
      </c>
      <c r="C169" s="446"/>
      <c r="D169" s="272"/>
      <c r="E169" s="613"/>
      <c r="F169" s="588"/>
      <c r="G169" s="527"/>
      <c r="H169" s="546"/>
      <c r="K169" s="545"/>
    </row>
    <row r="170" spans="1:14" s="531" customFormat="1" ht="30">
      <c r="A170" s="558">
        <v>9.1</v>
      </c>
      <c r="B170" s="320" t="s">
        <v>488</v>
      </c>
      <c r="C170" s="446">
        <v>385</v>
      </c>
      <c r="D170" s="272" t="s">
        <v>358</v>
      </c>
      <c r="E170" s="613"/>
      <c r="F170" s="587">
        <f>C170*E170</f>
        <v>0</v>
      </c>
      <c r="G170" s="527"/>
      <c r="H170" s="546"/>
    </row>
    <row r="171" spans="1:14" s="531" customFormat="1" ht="15.75" thickBot="1">
      <c r="A171" s="473"/>
      <c r="B171" s="474" t="s">
        <v>664</v>
      </c>
      <c r="C171" s="475"/>
      <c r="D171" s="343"/>
      <c r="E171" s="352"/>
      <c r="F171" s="476">
        <f>SUM(F142:F170)</f>
        <v>0</v>
      </c>
      <c r="G171" s="527"/>
    </row>
    <row r="172" spans="1:14" s="531" customFormat="1" ht="15.75" thickTop="1">
      <c r="A172" s="558"/>
      <c r="B172" s="320"/>
      <c r="C172" s="446"/>
      <c r="D172" s="272"/>
      <c r="E172" s="613"/>
      <c r="F172" s="587"/>
      <c r="G172" s="527"/>
    </row>
    <row r="173" spans="1:14" s="531" customFormat="1" ht="15">
      <c r="A173" s="556">
        <v>10</v>
      </c>
      <c r="B173" s="561" t="s">
        <v>74</v>
      </c>
      <c r="C173" s="446"/>
      <c r="D173" s="578"/>
      <c r="E173" s="613"/>
      <c r="F173" s="588"/>
      <c r="G173" s="527"/>
    </row>
    <row r="174" spans="1:14" s="531" customFormat="1" ht="93" customHeight="1">
      <c r="A174" s="567"/>
      <c r="B174" s="591" t="s">
        <v>526</v>
      </c>
      <c r="C174" s="593" t="s">
        <v>60</v>
      </c>
      <c r="D174" s="272"/>
      <c r="E174" s="609"/>
      <c r="F174" s="587" t="s">
        <v>155</v>
      </c>
      <c r="G174" s="527"/>
    </row>
    <row r="175" spans="1:14" s="531" customFormat="1" ht="18.75" customHeight="1">
      <c r="A175" s="558"/>
      <c r="B175" s="580" t="s">
        <v>528</v>
      </c>
      <c r="C175" s="593"/>
      <c r="D175" s="272"/>
      <c r="E175" s="609"/>
      <c r="F175" s="587" t="s">
        <v>155</v>
      </c>
      <c r="G175" s="527"/>
    </row>
    <row r="176" spans="1:14" s="531" customFormat="1" ht="30">
      <c r="A176" s="558"/>
      <c r="B176" s="596" t="s">
        <v>529</v>
      </c>
      <c r="C176" s="594" t="s">
        <v>60</v>
      </c>
      <c r="D176" s="272"/>
      <c r="E176" s="609"/>
      <c r="F176" s="587" t="s">
        <v>155</v>
      </c>
      <c r="G176" s="527"/>
    </row>
    <row r="177" spans="1:18" s="531" customFormat="1" ht="15">
      <c r="A177" s="558"/>
      <c r="B177" s="580" t="s">
        <v>530</v>
      </c>
      <c r="C177" s="594" t="s">
        <v>60</v>
      </c>
      <c r="D177" s="272"/>
      <c r="E177" s="609"/>
      <c r="F177" s="587" t="s">
        <v>155</v>
      </c>
      <c r="G177" s="527"/>
    </row>
    <row r="178" spans="1:18" s="531" customFormat="1" ht="30">
      <c r="A178" s="558"/>
      <c r="B178" s="597" t="s">
        <v>556</v>
      </c>
      <c r="C178" s="594" t="s">
        <v>60</v>
      </c>
      <c r="D178" s="272"/>
      <c r="E178" s="609"/>
      <c r="F178" s="587" t="s">
        <v>155</v>
      </c>
      <c r="G178" s="527"/>
    </row>
    <row r="179" spans="1:18" s="604" customFormat="1" ht="15">
      <c r="A179" s="558"/>
      <c r="B179" s="598" t="s">
        <v>262</v>
      </c>
      <c r="C179" s="594" t="s">
        <v>60</v>
      </c>
      <c r="D179" s="272"/>
      <c r="E179" s="609"/>
      <c r="F179" s="587" t="s">
        <v>155</v>
      </c>
    </row>
    <row r="180" spans="1:18" s="604" customFormat="1" ht="15">
      <c r="A180" s="558"/>
      <c r="B180" s="597" t="s">
        <v>264</v>
      </c>
      <c r="C180" s="594" t="s">
        <v>60</v>
      </c>
      <c r="D180" s="272"/>
      <c r="E180" s="609"/>
      <c r="F180" s="587" t="s">
        <v>155</v>
      </c>
    </row>
    <row r="181" spans="1:18" s="604" customFormat="1" ht="15">
      <c r="A181" s="558"/>
      <c r="B181" s="597" t="s">
        <v>265</v>
      </c>
      <c r="C181" s="594" t="s">
        <v>60</v>
      </c>
      <c r="D181" s="272"/>
      <c r="E181" s="609"/>
      <c r="F181" s="587"/>
    </row>
    <row r="182" spans="1:18" s="604" customFormat="1" ht="30">
      <c r="A182" s="558"/>
      <c r="B182" s="597" t="s">
        <v>552</v>
      </c>
      <c r="C182" s="594" t="s">
        <v>60</v>
      </c>
      <c r="D182" s="272"/>
      <c r="E182" s="609"/>
      <c r="F182" s="587"/>
    </row>
    <row r="183" spans="1:18" s="604" customFormat="1" ht="15.75" customHeight="1">
      <c r="A183" s="558"/>
      <c r="B183" s="597" t="s">
        <v>553</v>
      </c>
      <c r="C183" s="594" t="s">
        <v>60</v>
      </c>
      <c r="D183" s="272"/>
      <c r="E183" s="609"/>
      <c r="F183" s="587"/>
    </row>
    <row r="184" spans="1:18" s="531" customFormat="1" ht="15">
      <c r="A184" s="558"/>
      <c r="B184" s="597" t="s">
        <v>554</v>
      </c>
      <c r="C184" s="594" t="s">
        <v>60</v>
      </c>
      <c r="D184" s="272"/>
      <c r="E184" s="609"/>
      <c r="F184" s="587"/>
      <c r="G184" s="527"/>
    </row>
    <row r="185" spans="1:18" s="531" customFormat="1" ht="21.75" customHeight="1">
      <c r="A185" s="558"/>
      <c r="B185" s="597" t="s">
        <v>555</v>
      </c>
      <c r="C185" s="594" t="s">
        <v>60</v>
      </c>
      <c r="D185" s="272"/>
      <c r="E185" s="609"/>
      <c r="F185" s="587"/>
      <c r="G185" s="527"/>
      <c r="I185" s="545"/>
      <c r="K185" s="545"/>
      <c r="M185" s="545"/>
    </row>
    <row r="186" spans="1:18" s="531" customFormat="1" ht="16.5" customHeight="1">
      <c r="A186" s="556" t="s">
        <v>155</v>
      </c>
      <c r="B186" s="335" t="s">
        <v>489</v>
      </c>
      <c r="C186" s="446"/>
      <c r="D186" s="272"/>
      <c r="E186" s="609"/>
      <c r="F186" s="587" t="s">
        <v>155</v>
      </c>
      <c r="G186" s="527"/>
      <c r="R186" s="545"/>
    </row>
    <row r="187" spans="1:18" s="531" customFormat="1" ht="48" customHeight="1">
      <c r="A187" s="558">
        <v>10.1</v>
      </c>
      <c r="B187" s="320" t="s">
        <v>717</v>
      </c>
      <c r="C187" s="446">
        <v>120</v>
      </c>
      <c r="D187" s="272" t="s">
        <v>291</v>
      </c>
      <c r="E187" s="609"/>
      <c r="F187" s="587">
        <f t="shared" ref="F187:F191" si="5">C187*E187</f>
        <v>0</v>
      </c>
      <c r="G187" s="527"/>
    </row>
    <row r="188" spans="1:18" s="531" customFormat="1" ht="15">
      <c r="A188" s="558">
        <v>10.199999999999999</v>
      </c>
      <c r="B188" s="320" t="s">
        <v>714</v>
      </c>
      <c r="C188" s="446">
        <v>32</v>
      </c>
      <c r="D188" s="272" t="s">
        <v>291</v>
      </c>
      <c r="E188" s="609"/>
      <c r="F188" s="587">
        <f t="shared" si="5"/>
        <v>0</v>
      </c>
      <c r="G188" s="527"/>
    </row>
    <row r="189" spans="1:18" s="531" customFormat="1" ht="15">
      <c r="A189" s="558">
        <v>10.3</v>
      </c>
      <c r="B189" s="320" t="s">
        <v>715</v>
      </c>
      <c r="C189" s="446">
        <v>15</v>
      </c>
      <c r="D189" s="272" t="s">
        <v>291</v>
      </c>
      <c r="E189" s="609"/>
      <c r="F189" s="587">
        <f t="shared" si="5"/>
        <v>0</v>
      </c>
      <c r="G189" s="527"/>
    </row>
    <row r="190" spans="1:18" s="531" customFormat="1" ht="30">
      <c r="A190" s="558">
        <v>10.4</v>
      </c>
      <c r="B190" s="320" t="s">
        <v>490</v>
      </c>
      <c r="C190" s="446">
        <v>550</v>
      </c>
      <c r="D190" s="272" t="s">
        <v>291</v>
      </c>
      <c r="E190" s="609"/>
      <c r="F190" s="587">
        <f t="shared" si="5"/>
        <v>0</v>
      </c>
      <c r="G190" s="527"/>
      <c r="H190" s="546"/>
    </row>
    <row r="191" spans="1:18" s="531" customFormat="1" ht="30">
      <c r="A191" s="558">
        <v>10.5</v>
      </c>
      <c r="B191" s="320" t="s">
        <v>535</v>
      </c>
      <c r="C191" s="446">
        <v>20</v>
      </c>
      <c r="D191" s="272" t="s">
        <v>291</v>
      </c>
      <c r="E191" s="609"/>
      <c r="F191" s="587">
        <f t="shared" si="5"/>
        <v>0</v>
      </c>
      <c r="G191" s="527"/>
      <c r="H191" s="546"/>
    </row>
    <row r="192" spans="1:18" s="531" customFormat="1" ht="15">
      <c r="A192" s="556"/>
      <c r="B192" s="560"/>
      <c r="C192" s="446"/>
      <c r="D192" s="578"/>
      <c r="E192" s="613"/>
      <c r="F192" s="588"/>
      <c r="G192" s="527"/>
    </row>
    <row r="193" spans="1:12" s="531" customFormat="1" ht="15">
      <c r="A193" s="556">
        <v>11</v>
      </c>
      <c r="B193" s="561" t="s">
        <v>168</v>
      </c>
      <c r="C193" s="446"/>
      <c r="D193" s="578"/>
      <c r="E193" s="613"/>
      <c r="F193" s="588"/>
      <c r="G193" s="527"/>
    </row>
    <row r="194" spans="1:12" s="531" customFormat="1" ht="15">
      <c r="A194" s="558"/>
      <c r="B194" s="568" t="s">
        <v>73</v>
      </c>
      <c r="C194" s="446"/>
      <c r="D194" s="272"/>
      <c r="E194" s="609"/>
      <c r="F194" s="587" t="s">
        <v>155</v>
      </c>
      <c r="G194" s="527"/>
    </row>
    <row r="195" spans="1:12" s="531" customFormat="1" ht="75">
      <c r="A195" s="558"/>
      <c r="B195" s="315" t="s">
        <v>397</v>
      </c>
      <c r="C195" s="594" t="s">
        <v>60</v>
      </c>
      <c r="D195" s="181"/>
      <c r="E195" s="614"/>
      <c r="F195" s="587" t="s">
        <v>155</v>
      </c>
      <c r="G195" s="527"/>
    </row>
    <row r="196" spans="1:12" s="531" customFormat="1" ht="15">
      <c r="A196" s="558"/>
      <c r="B196" s="592" t="s">
        <v>528</v>
      </c>
      <c r="C196" s="593"/>
      <c r="D196" s="272"/>
      <c r="E196" s="609"/>
      <c r="F196" s="587" t="s">
        <v>155</v>
      </c>
      <c r="G196" s="527"/>
    </row>
    <row r="197" spans="1:12" s="531" customFormat="1" ht="30">
      <c r="A197" s="558"/>
      <c r="B197" s="315" t="s">
        <v>529</v>
      </c>
      <c r="C197" s="594" t="s">
        <v>60</v>
      </c>
      <c r="D197" s="272"/>
      <c r="E197" s="609"/>
      <c r="F197" s="587"/>
      <c r="G197" s="527"/>
    </row>
    <row r="198" spans="1:12" s="531" customFormat="1" ht="15">
      <c r="A198" s="558"/>
      <c r="B198" s="592" t="s">
        <v>399</v>
      </c>
      <c r="C198" s="594" t="s">
        <v>60</v>
      </c>
      <c r="D198" s="272"/>
      <c r="E198" s="609"/>
      <c r="F198" s="587"/>
      <c r="G198" s="527"/>
    </row>
    <row r="199" spans="1:12" s="531" customFormat="1" ht="30">
      <c r="A199" s="558"/>
      <c r="B199" s="316" t="s">
        <v>400</v>
      </c>
      <c r="C199" s="594" t="s">
        <v>60</v>
      </c>
      <c r="D199" s="272"/>
      <c r="E199" s="609"/>
      <c r="F199" s="587"/>
      <c r="G199" s="527"/>
    </row>
    <row r="200" spans="1:12" s="531" customFormat="1" ht="30">
      <c r="A200" s="558"/>
      <c r="B200" s="316" t="s">
        <v>531</v>
      </c>
      <c r="C200" s="594" t="s">
        <v>60</v>
      </c>
      <c r="D200" s="272"/>
      <c r="E200" s="609"/>
      <c r="F200" s="587"/>
      <c r="G200" s="527"/>
    </row>
    <row r="201" spans="1:12" s="531" customFormat="1" ht="15">
      <c r="A201" s="558"/>
      <c r="B201" s="316" t="s">
        <v>402</v>
      </c>
      <c r="C201" s="594" t="s">
        <v>60</v>
      </c>
      <c r="D201" s="272"/>
      <c r="E201" s="609"/>
      <c r="F201" s="587"/>
      <c r="G201" s="527"/>
    </row>
    <row r="202" spans="1:12" s="531" customFormat="1" ht="15">
      <c r="A202" s="558"/>
      <c r="B202" s="317" t="s">
        <v>403</v>
      </c>
      <c r="C202" s="594" t="s">
        <v>60</v>
      </c>
      <c r="D202" s="272"/>
      <c r="E202" s="609"/>
      <c r="F202" s="587"/>
      <c r="G202" s="527"/>
    </row>
    <row r="203" spans="1:12" s="531" customFormat="1" ht="30">
      <c r="A203" s="558"/>
      <c r="B203" s="316" t="s">
        <v>404</v>
      </c>
      <c r="C203" s="594" t="s">
        <v>60</v>
      </c>
      <c r="D203" s="272"/>
      <c r="E203" s="609"/>
      <c r="F203" s="587"/>
      <c r="G203" s="527"/>
    </row>
    <row r="204" spans="1:12" s="531" customFormat="1" ht="15">
      <c r="A204" s="558"/>
      <c r="B204" s="316" t="s">
        <v>405</v>
      </c>
      <c r="C204" s="594" t="s">
        <v>60</v>
      </c>
      <c r="D204" s="272"/>
      <c r="E204" s="609"/>
      <c r="F204" s="587"/>
      <c r="G204" s="527"/>
    </row>
    <row r="205" spans="1:12" s="531" customFormat="1" ht="30">
      <c r="A205" s="558"/>
      <c r="B205" s="316" t="s">
        <v>532</v>
      </c>
      <c r="C205" s="594" t="s">
        <v>60</v>
      </c>
      <c r="D205" s="272"/>
      <c r="E205" s="609"/>
      <c r="F205" s="587"/>
      <c r="G205" s="527"/>
    </row>
    <row r="206" spans="1:12" s="531" customFormat="1" ht="66.75" customHeight="1">
      <c r="A206" s="558"/>
      <c r="B206" s="316" t="s">
        <v>533</v>
      </c>
      <c r="C206" s="594" t="s">
        <v>60</v>
      </c>
      <c r="D206" s="272"/>
      <c r="E206" s="609"/>
      <c r="F206" s="587"/>
      <c r="G206" s="527"/>
      <c r="L206" s="545"/>
    </row>
    <row r="207" spans="1:12" s="531" customFormat="1" ht="15">
      <c r="A207" s="558"/>
      <c r="B207" s="335" t="s">
        <v>491</v>
      </c>
      <c r="C207" s="446"/>
      <c r="D207" s="272"/>
      <c r="E207" s="609"/>
      <c r="F207" s="587"/>
      <c r="G207" s="527"/>
      <c r="H207" s="546"/>
    </row>
    <row r="208" spans="1:12" s="531" customFormat="1" ht="60">
      <c r="A208" s="558">
        <v>11.1</v>
      </c>
      <c r="B208" s="186" t="s">
        <v>516</v>
      </c>
      <c r="C208" s="446">
        <v>15</v>
      </c>
      <c r="D208" s="272" t="s">
        <v>161</v>
      </c>
      <c r="E208" s="609"/>
      <c r="F208" s="587">
        <f>C208*E208</f>
        <v>0</v>
      </c>
      <c r="G208" s="527"/>
    </row>
    <row r="209" spans="1:13" s="531" customFormat="1" ht="15.75" thickBot="1">
      <c r="A209" s="473"/>
      <c r="B209" s="474" t="s">
        <v>665</v>
      </c>
      <c r="C209" s="475"/>
      <c r="D209" s="343"/>
      <c r="E209" s="352"/>
      <c r="F209" s="476">
        <f>SUM(F173:F208)</f>
        <v>0</v>
      </c>
      <c r="G209" s="527"/>
    </row>
    <row r="210" spans="1:13" s="531" customFormat="1" ht="15.75" thickTop="1">
      <c r="A210" s="556">
        <v>12</v>
      </c>
      <c r="B210" s="335" t="s">
        <v>570</v>
      </c>
      <c r="C210" s="446"/>
      <c r="D210" s="442"/>
      <c r="E210" s="609"/>
      <c r="F210" s="587" t="s">
        <v>155</v>
      </c>
      <c r="G210" s="527"/>
    </row>
    <row r="211" spans="1:13" s="531" customFormat="1" ht="15">
      <c r="A211" s="558"/>
      <c r="B211" s="315" t="s">
        <v>534</v>
      </c>
      <c r="C211" s="593" t="s">
        <v>60</v>
      </c>
      <c r="D211" s="442"/>
      <c r="E211" s="609"/>
      <c r="F211" s="587" t="s">
        <v>155</v>
      </c>
      <c r="G211" s="527"/>
    </row>
    <row r="212" spans="1:13" s="531" customFormat="1" ht="30">
      <c r="A212" s="558"/>
      <c r="B212" s="315" t="s">
        <v>492</v>
      </c>
      <c r="C212" s="593" t="s">
        <v>60</v>
      </c>
      <c r="D212" s="442"/>
      <c r="E212" s="609"/>
      <c r="F212" s="587" t="s">
        <v>155</v>
      </c>
      <c r="G212" s="527"/>
    </row>
    <row r="213" spans="1:13" s="531" customFormat="1" ht="30">
      <c r="A213" s="558"/>
      <c r="B213" s="315" t="s">
        <v>493</v>
      </c>
      <c r="C213" s="593" t="s">
        <v>60</v>
      </c>
      <c r="D213" s="442"/>
      <c r="E213" s="609"/>
      <c r="F213" s="587"/>
      <c r="G213" s="527"/>
    </row>
    <row r="214" spans="1:13" s="531" customFormat="1" ht="45">
      <c r="A214" s="558"/>
      <c r="B214" s="315" t="s">
        <v>494</v>
      </c>
      <c r="C214" s="593" t="s">
        <v>60</v>
      </c>
      <c r="D214" s="442"/>
      <c r="E214" s="609"/>
      <c r="F214" s="587"/>
      <c r="G214" s="527"/>
    </row>
    <row r="215" spans="1:13" s="553" customFormat="1" ht="15">
      <c r="A215" s="558"/>
      <c r="B215" s="599" t="s">
        <v>495</v>
      </c>
      <c r="C215" s="593" t="s">
        <v>60</v>
      </c>
      <c r="D215" s="442"/>
      <c r="E215" s="609"/>
      <c r="F215" s="587" t="s">
        <v>155</v>
      </c>
      <c r="G215" s="552"/>
      <c r="M215" s="620"/>
    </row>
    <row r="216" spans="1:13" s="531" customFormat="1" ht="15">
      <c r="A216" s="556" t="s">
        <v>155</v>
      </c>
      <c r="B216" s="335" t="s">
        <v>167</v>
      </c>
      <c r="C216" s="446"/>
      <c r="D216" s="442"/>
      <c r="E216" s="609"/>
      <c r="F216" s="587" t="s">
        <v>155</v>
      </c>
      <c r="G216" s="527"/>
    </row>
    <row r="217" spans="1:13" s="531" customFormat="1" ht="60">
      <c r="A217" s="558">
        <v>12.1</v>
      </c>
      <c r="B217" s="320" t="s">
        <v>557</v>
      </c>
      <c r="C217" s="446">
        <v>385</v>
      </c>
      <c r="D217" s="272" t="s">
        <v>358</v>
      </c>
      <c r="E217" s="609"/>
      <c r="F217" s="588">
        <f>C217*E217</f>
        <v>0</v>
      </c>
      <c r="G217" s="527"/>
    </row>
    <row r="218" spans="1:13" s="604" customFormat="1" ht="15">
      <c r="A218" s="556"/>
      <c r="B218" s="335" t="s">
        <v>558</v>
      </c>
      <c r="C218" s="446"/>
      <c r="D218" s="278"/>
      <c r="E218" s="609"/>
      <c r="F218" s="587" t="s">
        <v>155</v>
      </c>
    </row>
    <row r="219" spans="1:13" s="604" customFormat="1" ht="45">
      <c r="A219" s="558">
        <v>12.2</v>
      </c>
      <c r="B219" s="320" t="s">
        <v>566</v>
      </c>
      <c r="C219" s="446">
        <v>95</v>
      </c>
      <c r="D219" s="442" t="s">
        <v>291</v>
      </c>
      <c r="E219" s="609"/>
      <c r="F219" s="587">
        <f>C219*E219</f>
        <v>0</v>
      </c>
    </row>
    <row r="220" spans="1:13" s="604" customFormat="1" ht="15">
      <c r="A220" s="558"/>
      <c r="B220" s="335" t="s">
        <v>563</v>
      </c>
      <c r="C220" s="446"/>
      <c r="D220" s="442"/>
      <c r="E220" s="609"/>
      <c r="F220" s="587"/>
    </row>
    <row r="221" spans="1:13" s="604" customFormat="1" ht="30">
      <c r="A221" s="558"/>
      <c r="B221" s="315" t="s">
        <v>559</v>
      </c>
      <c r="C221" s="593" t="s">
        <v>60</v>
      </c>
      <c r="D221" s="617"/>
      <c r="E221" s="618"/>
      <c r="F221" s="619"/>
    </row>
    <row r="222" spans="1:13" s="604" customFormat="1" ht="45">
      <c r="A222" s="558"/>
      <c r="B222" s="315" t="s">
        <v>560</v>
      </c>
      <c r="C222" s="593" t="s">
        <v>60</v>
      </c>
      <c r="D222" s="617"/>
      <c r="E222" s="618"/>
      <c r="F222" s="619"/>
    </row>
    <row r="223" spans="1:13" s="604" customFormat="1" ht="15">
      <c r="A223" s="558"/>
      <c r="B223" s="315" t="s">
        <v>561</v>
      </c>
      <c r="C223" s="593"/>
      <c r="D223" s="617"/>
      <c r="E223" s="618"/>
      <c r="F223" s="619"/>
    </row>
    <row r="224" spans="1:13" s="604" customFormat="1" ht="15">
      <c r="A224" s="558"/>
      <c r="B224" s="315" t="s">
        <v>562</v>
      </c>
      <c r="C224" s="593" t="s">
        <v>60</v>
      </c>
      <c r="D224" s="617"/>
      <c r="E224" s="618"/>
      <c r="F224" s="619"/>
    </row>
    <row r="225" spans="1:8" s="531" customFormat="1" ht="15">
      <c r="A225" s="558"/>
      <c r="B225" s="335" t="s">
        <v>564</v>
      </c>
      <c r="C225" s="446"/>
      <c r="D225" s="442"/>
      <c r="E225" s="609"/>
      <c r="F225" s="587"/>
      <c r="G225" s="527"/>
    </row>
    <row r="226" spans="1:8" s="604" customFormat="1" ht="75">
      <c r="A226" s="558">
        <v>12.3</v>
      </c>
      <c r="B226" s="320" t="s">
        <v>567</v>
      </c>
      <c r="C226" s="446">
        <v>385</v>
      </c>
      <c r="D226" s="442" t="s">
        <v>358</v>
      </c>
      <c r="E226" s="609"/>
      <c r="F226" s="587">
        <f>E226*C226</f>
        <v>0</v>
      </c>
    </row>
    <row r="227" spans="1:8" s="531" customFormat="1" ht="15">
      <c r="A227" s="556" t="s">
        <v>155</v>
      </c>
      <c r="B227" s="561" t="s">
        <v>565</v>
      </c>
      <c r="C227" s="446"/>
      <c r="D227" s="272"/>
      <c r="E227" s="609"/>
      <c r="F227" s="587" t="s">
        <v>155</v>
      </c>
      <c r="G227" s="527"/>
    </row>
    <row r="228" spans="1:8" s="531" customFormat="1" ht="30">
      <c r="A228" s="558"/>
      <c r="B228" s="315" t="s">
        <v>568</v>
      </c>
      <c r="C228" s="593" t="s">
        <v>60</v>
      </c>
      <c r="D228" s="442"/>
      <c r="E228" s="609"/>
      <c r="F228" s="587"/>
      <c r="G228" s="527"/>
    </row>
    <row r="229" spans="1:8" s="531" customFormat="1" ht="75">
      <c r="A229" s="558">
        <v>12.4</v>
      </c>
      <c r="B229" s="709" t="s">
        <v>648</v>
      </c>
      <c r="C229" s="446">
        <v>385</v>
      </c>
      <c r="D229" s="272" t="s">
        <v>358</v>
      </c>
      <c r="E229" s="609"/>
      <c r="F229" s="587">
        <f>C229*E229</f>
        <v>0</v>
      </c>
      <c r="G229" s="527"/>
    </row>
    <row r="230" spans="1:8" s="531" customFormat="1" ht="15">
      <c r="A230" s="556" t="s">
        <v>155</v>
      </c>
      <c r="B230" s="335" t="s">
        <v>165</v>
      </c>
      <c r="C230" s="446"/>
      <c r="D230" s="278"/>
      <c r="E230" s="609"/>
      <c r="F230" s="587" t="s">
        <v>155</v>
      </c>
      <c r="G230" s="554"/>
    </row>
    <row r="231" spans="1:8" s="531" customFormat="1" ht="15">
      <c r="A231" s="556"/>
      <c r="B231" s="335" t="s">
        <v>496</v>
      </c>
      <c r="C231" s="446"/>
      <c r="D231" s="272"/>
      <c r="E231" s="609"/>
      <c r="F231" s="587" t="s">
        <v>155</v>
      </c>
      <c r="G231" s="527"/>
    </row>
    <row r="232" spans="1:8" s="531" customFormat="1" ht="75">
      <c r="A232" s="558">
        <v>12.5</v>
      </c>
      <c r="B232" s="320" t="s">
        <v>716</v>
      </c>
      <c r="C232" s="595">
        <v>60</v>
      </c>
      <c r="D232" s="181" t="s">
        <v>291</v>
      </c>
      <c r="E232" s="609"/>
      <c r="F232" s="587">
        <f>C232*E232</f>
        <v>0</v>
      </c>
      <c r="G232" s="527"/>
    </row>
    <row r="233" spans="1:8" s="531" customFormat="1" ht="60">
      <c r="A233" s="558">
        <v>12.6</v>
      </c>
      <c r="B233" s="320" t="s">
        <v>569</v>
      </c>
      <c r="C233" s="446">
        <v>30</v>
      </c>
      <c r="D233" s="346" t="s">
        <v>291</v>
      </c>
      <c r="E233" s="609"/>
      <c r="F233" s="587">
        <f>C233*E233</f>
        <v>0</v>
      </c>
      <c r="G233" s="527"/>
    </row>
    <row r="234" spans="1:8" s="531" customFormat="1" ht="15">
      <c r="A234" s="558"/>
      <c r="B234" s="335" t="s">
        <v>571</v>
      </c>
      <c r="C234" s="446"/>
      <c r="D234" s="346"/>
      <c r="E234" s="609"/>
      <c r="F234" s="587"/>
      <c r="G234" s="527"/>
      <c r="H234" s="546"/>
    </row>
    <row r="235" spans="1:8" s="531" customFormat="1" ht="75">
      <c r="A235" s="558">
        <v>12.7</v>
      </c>
      <c r="B235" s="320" t="s">
        <v>572</v>
      </c>
      <c r="C235" s="446">
        <v>42</v>
      </c>
      <c r="D235" s="346" t="s">
        <v>291</v>
      </c>
      <c r="E235" s="609"/>
      <c r="F235" s="587">
        <f t="shared" ref="F235" si="6">C235*E235</f>
        <v>0</v>
      </c>
      <c r="G235" s="527"/>
    </row>
    <row r="236" spans="1:8" s="531" customFormat="1" ht="15">
      <c r="A236" s="556"/>
      <c r="B236" s="560"/>
      <c r="C236" s="446"/>
      <c r="D236" s="578"/>
      <c r="E236" s="613"/>
      <c r="F236" s="588"/>
      <c r="G236" s="527"/>
    </row>
    <row r="237" spans="1:8" s="531" customFormat="1" ht="15">
      <c r="A237" s="556">
        <v>13</v>
      </c>
      <c r="B237" s="561" t="s">
        <v>439</v>
      </c>
      <c r="C237" s="446"/>
      <c r="D237" s="272"/>
      <c r="E237" s="609"/>
      <c r="F237" s="587"/>
      <c r="G237" s="527"/>
    </row>
    <row r="238" spans="1:8" s="531" customFormat="1" ht="75">
      <c r="A238" s="558"/>
      <c r="B238" s="315" t="s">
        <v>497</v>
      </c>
      <c r="C238" s="593" t="s">
        <v>60</v>
      </c>
      <c r="D238" s="272"/>
      <c r="E238" s="609"/>
      <c r="F238" s="587"/>
      <c r="G238" s="527"/>
    </row>
    <row r="239" spans="1:8" s="531" customFormat="1" ht="15.75" thickBot="1">
      <c r="A239" s="473"/>
      <c r="B239" s="474" t="s">
        <v>666</v>
      </c>
      <c r="C239" s="475"/>
      <c r="D239" s="343"/>
      <c r="E239" s="352"/>
      <c r="F239" s="476">
        <f>SUM(F211:F238)</f>
        <v>0</v>
      </c>
      <c r="G239" s="527"/>
    </row>
    <row r="240" spans="1:8" s="531" customFormat="1" ht="30.75" thickTop="1">
      <c r="A240" s="558"/>
      <c r="B240" s="315" t="s">
        <v>498</v>
      </c>
      <c r="C240" s="593" t="s">
        <v>60</v>
      </c>
      <c r="D240" s="272"/>
      <c r="E240" s="609"/>
      <c r="F240" s="587"/>
      <c r="G240" s="527"/>
    </row>
    <row r="241" spans="1:7" s="531" customFormat="1" ht="30">
      <c r="A241" s="558"/>
      <c r="B241" s="315" t="s">
        <v>164</v>
      </c>
      <c r="C241" s="593" t="s">
        <v>60</v>
      </c>
      <c r="D241" s="272"/>
      <c r="E241" s="609"/>
      <c r="F241" s="587"/>
      <c r="G241" s="527"/>
    </row>
    <row r="242" spans="1:7" s="531" customFormat="1" ht="60">
      <c r="A242" s="558"/>
      <c r="B242" s="315" t="s">
        <v>163</v>
      </c>
      <c r="C242" s="593" t="s">
        <v>60</v>
      </c>
      <c r="D242" s="272"/>
      <c r="E242" s="609"/>
      <c r="F242" s="587"/>
      <c r="G242" s="527"/>
    </row>
    <row r="243" spans="1:7" s="531" customFormat="1" ht="30">
      <c r="A243" s="558"/>
      <c r="B243" s="315" t="s">
        <v>499</v>
      </c>
      <c r="C243" s="593" t="s">
        <v>60</v>
      </c>
      <c r="D243" s="272"/>
      <c r="E243" s="609"/>
      <c r="F243" s="587"/>
      <c r="G243" s="527"/>
    </row>
    <row r="244" spans="1:7" s="531" customFormat="1" ht="45">
      <c r="A244" s="558"/>
      <c r="B244" s="315" t="s">
        <v>500</v>
      </c>
      <c r="C244" s="593" t="s">
        <v>60</v>
      </c>
      <c r="D244" s="272"/>
      <c r="E244" s="609"/>
      <c r="F244" s="587"/>
      <c r="G244" s="527"/>
    </row>
    <row r="245" spans="1:7" s="531" customFormat="1" ht="30">
      <c r="A245" s="558"/>
      <c r="B245" s="315" t="s">
        <v>501</v>
      </c>
      <c r="C245" s="593" t="s">
        <v>60</v>
      </c>
      <c r="D245" s="272"/>
      <c r="E245" s="609"/>
      <c r="F245" s="587"/>
      <c r="G245" s="527"/>
    </row>
    <row r="246" spans="1:7" s="531" customFormat="1" ht="78.75" customHeight="1">
      <c r="A246" s="558"/>
      <c r="B246" s="187" t="s">
        <v>502</v>
      </c>
      <c r="C246" s="593" t="s">
        <v>60</v>
      </c>
      <c r="D246" s="272"/>
      <c r="E246" s="609"/>
      <c r="F246" s="587"/>
      <c r="G246" s="527"/>
    </row>
    <row r="247" spans="1:7" s="531" customFormat="1" ht="30">
      <c r="A247" s="558"/>
      <c r="B247" s="315" t="s">
        <v>503</v>
      </c>
      <c r="C247" s="593" t="s">
        <v>60</v>
      </c>
      <c r="D247" s="272"/>
      <c r="E247" s="609"/>
      <c r="F247" s="587"/>
      <c r="G247" s="527"/>
    </row>
    <row r="248" spans="1:7" s="531" customFormat="1" ht="30">
      <c r="A248" s="558"/>
      <c r="B248" s="315" t="s">
        <v>162</v>
      </c>
      <c r="C248" s="593" t="s">
        <v>60</v>
      </c>
      <c r="D248" s="272"/>
      <c r="E248" s="609"/>
      <c r="F248" s="587"/>
      <c r="G248" s="527"/>
    </row>
    <row r="249" spans="1:7" s="531" customFormat="1" ht="45">
      <c r="A249" s="558"/>
      <c r="B249" s="315" t="s">
        <v>504</v>
      </c>
      <c r="C249" s="593" t="s">
        <v>60</v>
      </c>
      <c r="D249" s="272"/>
      <c r="E249" s="609"/>
      <c r="F249" s="587"/>
      <c r="G249" s="527"/>
    </row>
    <row r="250" spans="1:7" s="531" customFormat="1" ht="15">
      <c r="A250" s="556" t="s">
        <v>155</v>
      </c>
      <c r="B250" s="335" t="s">
        <v>573</v>
      </c>
      <c r="C250" s="446"/>
      <c r="D250" s="272"/>
      <c r="E250" s="609"/>
      <c r="F250" s="587"/>
      <c r="G250" s="527"/>
    </row>
    <row r="251" spans="1:7" s="531" customFormat="1" ht="90">
      <c r="A251" s="558"/>
      <c r="B251" s="320" t="s">
        <v>581</v>
      </c>
      <c r="C251" s="446"/>
      <c r="D251" s="272"/>
      <c r="E251" s="609"/>
      <c r="F251" s="587"/>
      <c r="G251" s="527"/>
    </row>
    <row r="252" spans="1:7" s="531" customFormat="1" ht="15">
      <c r="A252" s="558">
        <v>13.1</v>
      </c>
      <c r="B252" s="562" t="s">
        <v>574</v>
      </c>
      <c r="C252" s="446">
        <v>2</v>
      </c>
      <c r="D252" s="272" t="s">
        <v>161</v>
      </c>
      <c r="E252" s="609"/>
      <c r="F252" s="587">
        <f>C252*E252</f>
        <v>0</v>
      </c>
      <c r="G252" s="527"/>
    </row>
    <row r="253" spans="1:7" s="531" customFormat="1" ht="15">
      <c r="A253" s="558">
        <v>13.2</v>
      </c>
      <c r="B253" s="562" t="s">
        <v>580</v>
      </c>
      <c r="C253" s="446">
        <v>8</v>
      </c>
      <c r="D253" s="272" t="s">
        <v>161</v>
      </c>
      <c r="E253" s="609"/>
      <c r="F253" s="587">
        <f>C253*E253</f>
        <v>0</v>
      </c>
      <c r="G253" s="527"/>
    </row>
    <row r="254" spans="1:7" s="531" customFormat="1" ht="15">
      <c r="A254" s="558">
        <v>13.3</v>
      </c>
      <c r="B254" s="562" t="s">
        <v>579</v>
      </c>
      <c r="C254" s="446">
        <v>4</v>
      </c>
      <c r="D254" s="272" t="s">
        <v>161</v>
      </c>
      <c r="E254" s="609"/>
      <c r="F254" s="587"/>
      <c r="G254" s="527"/>
    </row>
    <row r="255" spans="1:7" s="531" customFormat="1" ht="15">
      <c r="A255" s="558">
        <v>13.4</v>
      </c>
      <c r="B255" s="562" t="s">
        <v>578</v>
      </c>
      <c r="C255" s="446">
        <v>4</v>
      </c>
      <c r="D255" s="272" t="s">
        <v>161</v>
      </c>
      <c r="E255" s="609"/>
      <c r="F255" s="587"/>
      <c r="G255" s="527"/>
    </row>
    <row r="256" spans="1:7" s="531" customFormat="1" ht="15">
      <c r="A256" s="556"/>
      <c r="B256" s="335" t="s">
        <v>505</v>
      </c>
      <c r="C256" s="446"/>
      <c r="D256" s="272"/>
      <c r="E256" s="609"/>
      <c r="F256" s="587"/>
      <c r="G256" s="527"/>
    </row>
    <row r="257" spans="1:7" s="531" customFormat="1" ht="120">
      <c r="A257" s="558">
        <v>13.5</v>
      </c>
      <c r="B257" s="562" t="s">
        <v>582</v>
      </c>
      <c r="C257" s="446">
        <v>4</v>
      </c>
      <c r="D257" s="272" t="s">
        <v>161</v>
      </c>
      <c r="E257" s="609"/>
      <c r="F257" s="587">
        <f>C257*E257</f>
        <v>0</v>
      </c>
      <c r="G257" s="527"/>
    </row>
    <row r="258" spans="1:7" s="531" customFormat="1" ht="15">
      <c r="A258" s="558">
        <v>13.6</v>
      </c>
      <c r="B258" s="562" t="s">
        <v>583</v>
      </c>
      <c r="C258" s="446">
        <v>10</v>
      </c>
      <c r="D258" s="272" t="s">
        <v>161</v>
      </c>
      <c r="E258" s="609"/>
      <c r="F258" s="587"/>
      <c r="G258" s="527"/>
    </row>
    <row r="259" spans="1:7" s="531" customFormat="1" ht="45">
      <c r="A259" s="558">
        <v>13.7</v>
      </c>
      <c r="B259" s="562" t="s">
        <v>584</v>
      </c>
      <c r="C259" s="446">
        <v>8</v>
      </c>
      <c r="D259" s="272" t="s">
        <v>161</v>
      </c>
      <c r="E259" s="609"/>
      <c r="F259" s="587"/>
      <c r="G259" s="527"/>
    </row>
    <row r="260" spans="1:7" s="531" customFormat="1" ht="30">
      <c r="A260" s="558">
        <v>13.6</v>
      </c>
      <c r="B260" s="562" t="s">
        <v>585</v>
      </c>
      <c r="C260" s="446">
        <v>2</v>
      </c>
      <c r="D260" s="272" t="s">
        <v>161</v>
      </c>
      <c r="E260" s="609"/>
      <c r="F260" s="587"/>
      <c r="G260" s="527"/>
    </row>
    <row r="261" spans="1:7" s="531" customFormat="1" ht="30">
      <c r="A261" s="558">
        <v>13.8</v>
      </c>
      <c r="B261" s="562" t="s">
        <v>586</v>
      </c>
      <c r="C261" s="446">
        <v>8</v>
      </c>
      <c r="D261" s="272" t="s">
        <v>161</v>
      </c>
      <c r="E261" s="609"/>
      <c r="F261" s="587"/>
      <c r="G261" s="527"/>
    </row>
    <row r="262" spans="1:7" s="531" customFormat="1" ht="30">
      <c r="A262" s="558">
        <v>13.9</v>
      </c>
      <c r="B262" s="562" t="s">
        <v>587</v>
      </c>
      <c r="C262" s="446">
        <v>2</v>
      </c>
      <c r="D262" s="272" t="s">
        <v>161</v>
      </c>
      <c r="E262" s="609"/>
      <c r="F262" s="587"/>
      <c r="G262" s="527"/>
    </row>
    <row r="263" spans="1:7" s="531" customFormat="1" ht="30">
      <c r="A263" s="623" t="s">
        <v>602</v>
      </c>
      <c r="B263" s="562" t="s">
        <v>589</v>
      </c>
      <c r="C263" s="446">
        <v>4</v>
      </c>
      <c r="D263" s="272" t="s">
        <v>161</v>
      </c>
      <c r="E263" s="609"/>
      <c r="F263" s="587"/>
      <c r="G263" s="527"/>
    </row>
    <row r="264" spans="1:7" s="531" customFormat="1" ht="30">
      <c r="A264" s="558">
        <v>13.11</v>
      </c>
      <c r="B264" s="562" t="s">
        <v>588</v>
      </c>
      <c r="C264" s="446">
        <v>2</v>
      </c>
      <c r="D264" s="272" t="s">
        <v>161</v>
      </c>
      <c r="E264" s="609"/>
      <c r="F264" s="587"/>
      <c r="G264" s="527"/>
    </row>
    <row r="265" spans="1:7" s="531" customFormat="1" ht="15">
      <c r="A265" s="556"/>
      <c r="B265" s="560"/>
      <c r="C265" s="446"/>
      <c r="D265" s="578"/>
      <c r="E265" s="613"/>
      <c r="F265" s="588"/>
      <c r="G265" s="527"/>
    </row>
    <row r="266" spans="1:7" s="531" customFormat="1" ht="15">
      <c r="A266" s="556">
        <v>14</v>
      </c>
      <c r="B266" s="561" t="s">
        <v>577</v>
      </c>
      <c r="C266" s="446"/>
      <c r="D266" s="272"/>
      <c r="E266" s="609"/>
      <c r="F266" s="587"/>
      <c r="G266" s="527"/>
    </row>
    <row r="267" spans="1:7" s="531" customFormat="1" ht="30">
      <c r="A267" s="558"/>
      <c r="B267" s="573" t="s">
        <v>156</v>
      </c>
      <c r="C267" s="593" t="s">
        <v>60</v>
      </c>
      <c r="D267" s="272"/>
      <c r="E267" s="609"/>
      <c r="F267" s="587"/>
      <c r="G267" s="527"/>
    </row>
    <row r="268" spans="1:7" s="531" customFormat="1" ht="15.75" thickBot="1">
      <c r="A268" s="473"/>
      <c r="B268" s="474" t="s">
        <v>667</v>
      </c>
      <c r="C268" s="475"/>
      <c r="D268" s="343"/>
      <c r="E268" s="352"/>
      <c r="F268" s="476">
        <f>SUM(F240:F267)</f>
        <v>0</v>
      </c>
      <c r="G268" s="527"/>
    </row>
    <row r="269" spans="1:7" s="531" customFormat="1" ht="90.75" thickTop="1">
      <c r="A269" s="558"/>
      <c r="B269" s="573" t="s">
        <v>160</v>
      </c>
      <c r="C269" s="593" t="s">
        <v>60</v>
      </c>
      <c r="D269" s="272"/>
      <c r="E269" s="609"/>
      <c r="F269" s="587"/>
      <c r="G269" s="527"/>
    </row>
    <row r="270" spans="1:7" s="531" customFormat="1" ht="30">
      <c r="A270" s="558"/>
      <c r="B270" s="573" t="s">
        <v>159</v>
      </c>
      <c r="C270" s="593" t="s">
        <v>60</v>
      </c>
      <c r="D270" s="272"/>
      <c r="E270" s="609"/>
      <c r="F270" s="587"/>
      <c r="G270" s="527"/>
    </row>
    <row r="271" spans="1:7" s="531" customFormat="1" ht="15">
      <c r="A271" s="556" t="s">
        <v>155</v>
      </c>
      <c r="B271" s="561" t="s">
        <v>576</v>
      </c>
      <c r="C271" s="446"/>
      <c r="D271" s="272"/>
      <c r="E271" s="609"/>
      <c r="F271" s="587"/>
      <c r="G271" s="527"/>
    </row>
    <row r="272" spans="1:7" s="531" customFormat="1" ht="30">
      <c r="A272" s="558">
        <v>14.1</v>
      </c>
      <c r="B272" s="320" t="s">
        <v>590</v>
      </c>
      <c r="C272" s="446">
        <v>190</v>
      </c>
      <c r="D272" s="272" t="s">
        <v>358</v>
      </c>
      <c r="E272" s="609"/>
      <c r="F272" s="587">
        <f>C272*E272</f>
        <v>0</v>
      </c>
      <c r="G272" s="527"/>
    </row>
    <row r="273" spans="1:8" s="531" customFormat="1" ht="45">
      <c r="A273" s="558">
        <v>14.2</v>
      </c>
      <c r="B273" s="557" t="s">
        <v>591</v>
      </c>
      <c r="C273" s="446">
        <v>650</v>
      </c>
      <c r="D273" s="272" t="s">
        <v>358</v>
      </c>
      <c r="E273" s="609"/>
      <c r="F273" s="587">
        <f>C273*E273</f>
        <v>0</v>
      </c>
      <c r="G273" s="527"/>
      <c r="H273" s="546"/>
    </row>
    <row r="274" spans="1:8" s="531" customFormat="1" ht="15">
      <c r="A274" s="556"/>
      <c r="B274" s="561" t="s">
        <v>51</v>
      </c>
      <c r="C274" s="446"/>
      <c r="D274" s="272"/>
      <c r="E274" s="609"/>
      <c r="F274" s="587"/>
      <c r="G274" s="527"/>
    </row>
    <row r="275" spans="1:8" s="531" customFormat="1" ht="60">
      <c r="A275" s="558">
        <v>14.3</v>
      </c>
      <c r="B275" s="320" t="s">
        <v>594</v>
      </c>
      <c r="C275" s="446">
        <v>270</v>
      </c>
      <c r="D275" s="272" t="s">
        <v>358</v>
      </c>
      <c r="E275" s="609"/>
      <c r="F275" s="587">
        <f>C275*E275</f>
        <v>0</v>
      </c>
      <c r="G275" s="527"/>
    </row>
    <row r="276" spans="1:8" s="531" customFormat="1" ht="15">
      <c r="A276" s="556" t="s">
        <v>155</v>
      </c>
      <c r="B276" s="560"/>
      <c r="C276" s="446"/>
      <c r="D276" s="578"/>
      <c r="E276" s="613"/>
      <c r="F276" s="588"/>
      <c r="G276" s="527"/>
    </row>
    <row r="277" spans="1:8" s="531" customFormat="1" ht="15">
      <c r="A277" s="556">
        <v>15</v>
      </c>
      <c r="B277" s="561" t="s">
        <v>506</v>
      </c>
      <c r="C277" s="446"/>
      <c r="D277" s="272"/>
      <c r="E277" s="609"/>
      <c r="F277" s="587"/>
      <c r="G277" s="527"/>
    </row>
    <row r="278" spans="1:8" s="531" customFormat="1" ht="60">
      <c r="A278" s="558"/>
      <c r="B278" s="315" t="s">
        <v>157</v>
      </c>
      <c r="C278" s="593" t="s">
        <v>60</v>
      </c>
      <c r="D278" s="272"/>
      <c r="E278" s="609"/>
      <c r="F278" s="587"/>
      <c r="G278" s="527"/>
    </row>
    <row r="279" spans="1:8" s="531" customFormat="1" ht="15">
      <c r="A279" s="558"/>
      <c r="B279" s="573" t="s">
        <v>507</v>
      </c>
      <c r="C279" s="593" t="s">
        <v>60</v>
      </c>
      <c r="D279" s="272"/>
      <c r="E279" s="609"/>
      <c r="F279" s="587"/>
      <c r="G279" s="527"/>
    </row>
    <row r="280" spans="1:8" s="531" customFormat="1" ht="15">
      <c r="A280" s="556" t="s">
        <v>155</v>
      </c>
      <c r="B280" s="561" t="s">
        <v>575</v>
      </c>
      <c r="C280" s="446"/>
      <c r="D280" s="272"/>
      <c r="E280" s="609"/>
      <c r="F280" s="587"/>
      <c r="G280" s="527"/>
    </row>
    <row r="281" spans="1:8" s="531" customFormat="1" ht="75">
      <c r="A281" s="558">
        <v>15.1</v>
      </c>
      <c r="B281" s="320" t="s">
        <v>592</v>
      </c>
      <c r="C281" s="446">
        <f>C272</f>
        <v>190</v>
      </c>
      <c r="D281" s="272" t="s">
        <v>358</v>
      </c>
      <c r="E281" s="609"/>
      <c r="F281" s="587">
        <f>C281*E281</f>
        <v>0</v>
      </c>
      <c r="G281" s="527"/>
    </row>
    <row r="282" spans="1:8" s="531" customFormat="1" ht="75">
      <c r="A282" s="558">
        <v>15.2</v>
      </c>
      <c r="B282" s="186" t="s">
        <v>593</v>
      </c>
      <c r="C282" s="446">
        <f>C273</f>
        <v>650</v>
      </c>
      <c r="D282" s="272" t="s">
        <v>358</v>
      </c>
      <c r="E282" s="609"/>
      <c r="F282" s="587">
        <f>C282*E282</f>
        <v>0</v>
      </c>
      <c r="G282" s="527"/>
    </row>
    <row r="283" spans="1:8" s="553" customFormat="1" ht="15">
      <c r="A283" s="710">
        <v>16</v>
      </c>
      <c r="B283" s="228" t="s">
        <v>649</v>
      </c>
      <c r="C283" s="184"/>
      <c r="D283" s="222"/>
      <c r="E283" s="220"/>
      <c r="F283" s="711"/>
      <c r="G283" s="552"/>
    </row>
    <row r="284" spans="1:8" s="531" customFormat="1" ht="60">
      <c r="A284" s="712"/>
      <c r="B284" s="221" t="s">
        <v>154</v>
      </c>
      <c r="C284" s="182" t="s">
        <v>60</v>
      </c>
      <c r="D284" s="250"/>
      <c r="E284" s="251"/>
      <c r="F284" s="711"/>
      <c r="G284" s="527"/>
    </row>
    <row r="285" spans="1:8" s="531" customFormat="1" ht="45">
      <c r="A285" s="712"/>
      <c r="B285" s="221" t="s">
        <v>97</v>
      </c>
      <c r="C285" s="182" t="s">
        <v>60</v>
      </c>
      <c r="D285" s="250"/>
      <c r="E285" s="251"/>
      <c r="F285" s="711"/>
      <c r="G285" s="527"/>
    </row>
    <row r="286" spans="1:8" s="604" customFormat="1" ht="30">
      <c r="A286" s="712"/>
      <c r="B286" s="221" t="s">
        <v>153</v>
      </c>
      <c r="C286" s="182" t="s">
        <v>60</v>
      </c>
      <c r="D286" s="250"/>
      <c r="E286" s="251"/>
      <c r="F286" s="711"/>
    </row>
    <row r="287" spans="1:8" s="604" customFormat="1" ht="30">
      <c r="A287" s="712"/>
      <c r="B287" s="252" t="s">
        <v>152</v>
      </c>
      <c r="C287" s="182"/>
      <c r="D287" s="250"/>
      <c r="E287" s="251"/>
      <c r="F287" s="711"/>
    </row>
    <row r="288" spans="1:8" s="604" customFormat="1" ht="45">
      <c r="A288" s="712"/>
      <c r="B288" s="221" t="s">
        <v>151</v>
      </c>
      <c r="C288" s="182" t="s">
        <v>60</v>
      </c>
      <c r="D288" s="250"/>
      <c r="E288" s="251"/>
      <c r="F288" s="711"/>
    </row>
    <row r="289" spans="1:8" s="604" customFormat="1" ht="15">
      <c r="A289" s="712"/>
      <c r="B289" s="221" t="s">
        <v>96</v>
      </c>
      <c r="C289" s="182" t="s">
        <v>60</v>
      </c>
      <c r="D289" s="250"/>
      <c r="E289" s="251"/>
      <c r="F289" s="711"/>
    </row>
    <row r="290" spans="1:8" s="604" customFormat="1" ht="45">
      <c r="A290" s="712"/>
      <c r="B290" s="221" t="s">
        <v>95</v>
      </c>
      <c r="C290" s="182" t="s">
        <v>60</v>
      </c>
      <c r="D290" s="250"/>
      <c r="E290" s="251"/>
      <c r="F290" s="711"/>
    </row>
    <row r="291" spans="1:8" s="604" customFormat="1" ht="15">
      <c r="A291" s="712"/>
      <c r="B291" s="221" t="s">
        <v>150</v>
      </c>
      <c r="C291" s="182" t="s">
        <v>60</v>
      </c>
      <c r="D291" s="250"/>
      <c r="E291" s="251"/>
      <c r="F291" s="711"/>
    </row>
    <row r="292" spans="1:8" s="604" customFormat="1" ht="30">
      <c r="A292" s="712"/>
      <c r="B292" s="221" t="s">
        <v>149</v>
      </c>
      <c r="C292" s="182" t="s">
        <v>60</v>
      </c>
      <c r="D292" s="250"/>
      <c r="E292" s="251"/>
      <c r="F292" s="711"/>
    </row>
    <row r="293" spans="1:8" s="531" customFormat="1" ht="45">
      <c r="A293" s="712"/>
      <c r="B293" s="221" t="s">
        <v>148</v>
      </c>
      <c r="C293" s="182" t="s">
        <v>60</v>
      </c>
      <c r="D293" s="250"/>
      <c r="E293" s="251"/>
      <c r="F293" s="711"/>
      <c r="G293" s="527"/>
    </row>
    <row r="294" spans="1:8" s="531" customFormat="1" ht="15">
      <c r="A294" s="712"/>
      <c r="B294" s="221" t="s">
        <v>147</v>
      </c>
      <c r="C294" s="182" t="s">
        <v>60</v>
      </c>
      <c r="D294" s="250"/>
      <c r="E294" s="251"/>
      <c r="F294" s="711"/>
      <c r="G294" s="527"/>
    </row>
    <row r="295" spans="1:8" s="531" customFormat="1" ht="15">
      <c r="A295" s="712"/>
      <c r="B295" s="221" t="s">
        <v>146</v>
      </c>
      <c r="C295" s="182" t="s">
        <v>60</v>
      </c>
      <c r="D295" s="250"/>
      <c r="E295" s="251"/>
      <c r="F295" s="711"/>
      <c r="G295" s="527"/>
    </row>
    <row r="296" spans="1:8" s="531" customFormat="1" ht="15.75" thickBot="1">
      <c r="A296" s="473"/>
      <c r="B296" s="474" t="s">
        <v>668</v>
      </c>
      <c r="C296" s="475"/>
      <c r="D296" s="343"/>
      <c r="E296" s="352"/>
      <c r="F296" s="476">
        <f>SUM(F269:F295)</f>
        <v>0</v>
      </c>
      <c r="G296" s="527"/>
    </row>
    <row r="297" spans="1:8" s="531" customFormat="1" ht="30.75" thickTop="1">
      <c r="A297" s="712"/>
      <c r="B297" s="221" t="s">
        <v>145</v>
      </c>
      <c r="C297" s="182" t="s">
        <v>60</v>
      </c>
      <c r="D297" s="250"/>
      <c r="E297" s="251"/>
      <c r="F297" s="711"/>
      <c r="G297" s="527"/>
    </row>
    <row r="298" spans="1:8" s="531" customFormat="1" ht="30">
      <c r="A298" s="712"/>
      <c r="B298" s="252" t="s">
        <v>144</v>
      </c>
      <c r="C298" s="182"/>
      <c r="D298" s="250"/>
      <c r="E298" s="251"/>
      <c r="F298" s="711"/>
      <c r="G298" s="527"/>
    </row>
    <row r="299" spans="1:8" s="531" customFormat="1" ht="45">
      <c r="A299" s="712"/>
      <c r="B299" s="221" t="s">
        <v>143</v>
      </c>
      <c r="C299" s="182" t="s">
        <v>60</v>
      </c>
      <c r="D299" s="250"/>
      <c r="E299" s="251"/>
      <c r="F299" s="711"/>
      <c r="G299" s="527"/>
    </row>
    <row r="300" spans="1:8" s="531" customFormat="1" ht="45">
      <c r="A300" s="712"/>
      <c r="B300" s="221" t="s">
        <v>142</v>
      </c>
      <c r="C300" s="182" t="s">
        <v>60</v>
      </c>
      <c r="D300" s="250"/>
      <c r="E300" s="251"/>
      <c r="F300" s="711"/>
      <c r="G300" s="527"/>
      <c r="H300" s="546"/>
    </row>
    <row r="301" spans="1:8" s="572" customFormat="1" ht="15">
      <c r="A301" s="712"/>
      <c r="B301" s="221" t="s">
        <v>141</v>
      </c>
      <c r="C301" s="182" t="s">
        <v>60</v>
      </c>
      <c r="D301" s="250"/>
      <c r="E301" s="251"/>
      <c r="F301" s="711"/>
      <c r="G301" s="570"/>
      <c r="H301" s="571"/>
    </row>
    <row r="302" spans="1:8" s="173" customFormat="1" ht="15">
      <c r="A302" s="712"/>
      <c r="B302" s="221" t="s">
        <v>140</v>
      </c>
      <c r="C302" s="182" t="s">
        <v>60</v>
      </c>
      <c r="D302" s="250"/>
      <c r="E302" s="251"/>
      <c r="F302" s="711"/>
    </row>
    <row r="303" spans="1:8" s="452" customFormat="1" ht="15">
      <c r="A303" s="712"/>
      <c r="B303" s="221" t="s">
        <v>139</v>
      </c>
      <c r="C303" s="182" t="s">
        <v>60</v>
      </c>
      <c r="D303" s="250"/>
      <c r="E303" s="251"/>
      <c r="F303" s="711"/>
    </row>
    <row r="304" spans="1:8" s="306" customFormat="1" ht="15">
      <c r="A304" s="712"/>
      <c r="B304" s="221" t="s">
        <v>138</v>
      </c>
      <c r="C304" s="182" t="s">
        <v>60</v>
      </c>
      <c r="D304" s="250"/>
      <c r="E304" s="251"/>
      <c r="F304" s="711"/>
    </row>
    <row r="305" spans="1:6" s="306" customFormat="1" ht="30">
      <c r="A305" s="712"/>
      <c r="B305" s="252" t="s">
        <v>137</v>
      </c>
      <c r="C305" s="182"/>
      <c r="D305" s="250"/>
      <c r="E305" s="251"/>
      <c r="F305" s="711"/>
    </row>
    <row r="306" spans="1:6" s="306" customFormat="1" ht="15">
      <c r="A306" s="712"/>
      <c r="B306" s="221" t="s">
        <v>136</v>
      </c>
      <c r="C306" s="182" t="s">
        <v>60</v>
      </c>
      <c r="D306" s="250"/>
      <c r="E306" s="251"/>
      <c r="F306" s="711"/>
    </row>
    <row r="307" spans="1:6" s="306" customFormat="1" ht="15">
      <c r="A307" s="712"/>
      <c r="B307" s="221"/>
      <c r="C307" s="182"/>
      <c r="D307" s="250"/>
      <c r="E307" s="251"/>
      <c r="F307" s="711"/>
    </row>
    <row r="308" spans="1:6" s="306" customFormat="1" ht="15">
      <c r="A308" s="712"/>
      <c r="B308" s="221" t="s">
        <v>135</v>
      </c>
      <c r="C308" s="182" t="s">
        <v>60</v>
      </c>
      <c r="D308" s="250"/>
      <c r="E308" s="251"/>
      <c r="F308" s="711"/>
    </row>
    <row r="309" spans="1:6" s="306" customFormat="1" ht="15">
      <c r="A309" s="712"/>
      <c r="B309" s="221" t="s">
        <v>134</v>
      </c>
      <c r="C309" s="182" t="s">
        <v>60</v>
      </c>
      <c r="D309" s="250"/>
      <c r="E309" s="251"/>
      <c r="F309" s="711"/>
    </row>
    <row r="310" spans="1:6" s="306" customFormat="1" ht="15">
      <c r="A310" s="712"/>
      <c r="B310" s="221" t="s">
        <v>133</v>
      </c>
      <c r="C310" s="182" t="s">
        <v>60</v>
      </c>
      <c r="D310" s="250"/>
      <c r="E310" s="251"/>
      <c r="F310" s="711"/>
    </row>
    <row r="311" spans="1:6" s="306" customFormat="1" ht="30">
      <c r="A311" s="712"/>
      <c r="B311" s="221" t="s">
        <v>132</v>
      </c>
      <c r="C311" s="182" t="s">
        <v>60</v>
      </c>
      <c r="D311" s="250"/>
      <c r="E311" s="251"/>
      <c r="F311" s="711"/>
    </row>
    <row r="312" spans="1:6" s="306" customFormat="1" ht="30">
      <c r="A312" s="712"/>
      <c r="B312" s="221" t="s">
        <v>131</v>
      </c>
      <c r="C312" s="182" t="s">
        <v>60</v>
      </c>
      <c r="D312" s="250"/>
      <c r="E312" s="251"/>
      <c r="F312" s="711"/>
    </row>
    <row r="313" spans="1:6" s="306" customFormat="1" ht="15">
      <c r="A313" s="712"/>
      <c r="B313" s="228" t="s">
        <v>130</v>
      </c>
      <c r="C313" s="184"/>
      <c r="D313" s="250"/>
      <c r="E313" s="251"/>
      <c r="F313" s="711"/>
    </row>
    <row r="314" spans="1:6" s="306" customFormat="1" ht="45">
      <c r="A314" s="712"/>
      <c r="B314" s="196" t="s">
        <v>129</v>
      </c>
      <c r="C314" s="184"/>
      <c r="D314" s="250"/>
      <c r="E314" s="220"/>
      <c r="F314" s="718"/>
    </row>
    <row r="315" spans="1:6" s="306" customFormat="1" ht="15">
      <c r="A315" s="712">
        <v>16.100000000000001</v>
      </c>
      <c r="B315" s="253" t="s">
        <v>725</v>
      </c>
      <c r="C315" s="184">
        <v>150</v>
      </c>
      <c r="D315" s="249" t="s">
        <v>57</v>
      </c>
      <c r="E315" s="220"/>
      <c r="F315" s="718">
        <f>E315*C315</f>
        <v>0</v>
      </c>
    </row>
    <row r="316" spans="1:6" s="306" customFormat="1" ht="15">
      <c r="A316" s="712"/>
      <c r="B316" s="228" t="s">
        <v>126</v>
      </c>
      <c r="C316" s="184"/>
      <c r="D316" s="249"/>
      <c r="E316" s="220"/>
      <c r="F316" s="718"/>
    </row>
    <row r="317" spans="1:6" s="306" customFormat="1" ht="60">
      <c r="A317" s="712"/>
      <c r="B317" s="221" t="s">
        <v>125</v>
      </c>
      <c r="C317" s="182" t="s">
        <v>60</v>
      </c>
      <c r="D317" s="249"/>
      <c r="E317" s="220"/>
      <c r="F317" s="718"/>
    </row>
    <row r="318" spans="1:6" s="306" customFormat="1" ht="15">
      <c r="A318" s="712"/>
      <c r="B318" s="228" t="s">
        <v>124</v>
      </c>
      <c r="C318" s="184"/>
      <c r="D318" s="249"/>
      <c r="E318" s="220"/>
      <c r="F318" s="718"/>
    </row>
    <row r="319" spans="1:6" s="306" customFormat="1" ht="15">
      <c r="A319" s="712">
        <v>16.2</v>
      </c>
      <c r="B319" s="253" t="s">
        <v>123</v>
      </c>
      <c r="C319" s="184">
        <v>4</v>
      </c>
      <c r="D319" s="346" t="s">
        <v>233</v>
      </c>
      <c r="E319" s="220"/>
      <c r="F319" s="718">
        <f>E319*C319</f>
        <v>0</v>
      </c>
    </row>
    <row r="320" spans="1:6" s="306" customFormat="1" ht="45">
      <c r="A320" s="712"/>
      <c r="B320" s="254" t="s">
        <v>442</v>
      </c>
      <c r="C320" s="182" t="s">
        <v>60</v>
      </c>
      <c r="D320" s="249"/>
      <c r="E320" s="220"/>
      <c r="F320" s="718"/>
    </row>
    <row r="321" spans="1:6" s="180" customFormat="1" ht="15">
      <c r="A321" s="712">
        <v>16.3</v>
      </c>
      <c r="B321" s="253" t="s">
        <v>724</v>
      </c>
      <c r="C321" s="184">
        <v>90</v>
      </c>
      <c r="D321" s="346" t="s">
        <v>233</v>
      </c>
      <c r="E321" s="220"/>
      <c r="F321" s="718">
        <f>E321*C321</f>
        <v>0</v>
      </c>
    </row>
    <row r="322" spans="1:6" s="306" customFormat="1" ht="15">
      <c r="A322" s="712"/>
      <c r="B322" s="228" t="s">
        <v>650</v>
      </c>
      <c r="C322" s="184"/>
      <c r="D322" s="249"/>
      <c r="E322" s="220"/>
      <c r="F322" s="718"/>
    </row>
    <row r="323" spans="1:6" s="306" customFormat="1" ht="45">
      <c r="A323" s="712">
        <v>16.399999999999999</v>
      </c>
      <c r="B323" s="253" t="s">
        <v>651</v>
      </c>
      <c r="C323" s="184">
        <v>90</v>
      </c>
      <c r="D323" s="346" t="s">
        <v>233</v>
      </c>
      <c r="E323" s="220"/>
      <c r="F323" s="718">
        <f>E323*C323</f>
        <v>0</v>
      </c>
    </row>
    <row r="324" spans="1:6" s="306" customFormat="1" ht="15">
      <c r="A324" s="712"/>
      <c r="B324" s="228" t="s">
        <v>211</v>
      </c>
      <c r="C324" s="184"/>
      <c r="D324" s="249"/>
      <c r="E324" s="220"/>
      <c r="F324" s="718"/>
    </row>
    <row r="325" spans="1:6" s="306" customFormat="1" ht="64.5" customHeight="1">
      <c r="A325" s="712"/>
      <c r="B325" s="196" t="s">
        <v>121</v>
      </c>
      <c r="C325" s="184"/>
      <c r="D325" s="249"/>
      <c r="E325" s="220"/>
      <c r="F325" s="718"/>
    </row>
    <row r="326" spans="1:6" s="306" customFormat="1" ht="15">
      <c r="A326" s="712">
        <v>16.5</v>
      </c>
      <c r="B326" s="253" t="s">
        <v>721</v>
      </c>
      <c r="C326" s="184">
        <v>50</v>
      </c>
      <c r="D326" s="249" t="s">
        <v>57</v>
      </c>
      <c r="E326" s="220"/>
      <c r="F326" s="718">
        <f>E326*C326</f>
        <v>0</v>
      </c>
    </row>
    <row r="327" spans="1:6" s="306" customFormat="1" ht="15">
      <c r="A327" s="712">
        <v>16.600000000000001</v>
      </c>
      <c r="B327" s="253" t="s">
        <v>722</v>
      </c>
      <c r="C327" s="184">
        <v>20</v>
      </c>
      <c r="D327" s="249" t="s">
        <v>57</v>
      </c>
      <c r="E327" s="220"/>
      <c r="F327" s="718">
        <f>E327*C327</f>
        <v>0</v>
      </c>
    </row>
    <row r="328" spans="1:6" s="306" customFormat="1" ht="15">
      <c r="A328" s="712">
        <v>16.7</v>
      </c>
      <c r="B328" s="253" t="s">
        <v>723</v>
      </c>
      <c r="C328" s="184">
        <v>10</v>
      </c>
      <c r="D328" s="249" t="s">
        <v>233</v>
      </c>
      <c r="E328" s="220"/>
      <c r="F328" s="718">
        <f>E328*C328</f>
        <v>0</v>
      </c>
    </row>
    <row r="329" spans="1:6" s="306" customFormat="1" ht="15">
      <c r="A329" s="712"/>
      <c r="B329" s="255" t="s">
        <v>116</v>
      </c>
      <c r="C329" s="256"/>
      <c r="D329" s="257"/>
      <c r="E329" s="258"/>
      <c r="F329" s="718"/>
    </row>
    <row r="330" spans="1:6" s="306" customFormat="1" ht="30">
      <c r="A330" s="712"/>
      <c r="B330" s="259" t="s">
        <v>115</v>
      </c>
      <c r="C330" s="223"/>
      <c r="D330" s="257"/>
      <c r="E330" s="258"/>
      <c r="F330" s="718"/>
    </row>
    <row r="331" spans="1:6" s="306" customFormat="1" ht="30">
      <c r="A331" s="712"/>
      <c r="B331" s="260" t="s">
        <v>114</v>
      </c>
      <c r="C331" s="223" t="s">
        <v>60</v>
      </c>
      <c r="D331" s="257"/>
      <c r="E331" s="258"/>
      <c r="F331" s="718"/>
    </row>
    <row r="332" spans="1:6" s="306" customFormat="1" ht="15">
      <c r="A332" s="712"/>
      <c r="B332" s="260" t="s">
        <v>113</v>
      </c>
      <c r="C332" s="223" t="s">
        <v>60</v>
      </c>
      <c r="D332" s="257"/>
      <c r="E332" s="258"/>
      <c r="F332" s="718"/>
    </row>
    <row r="333" spans="1:6" s="306" customFormat="1" ht="45">
      <c r="A333" s="712"/>
      <c r="B333" s="260" t="s">
        <v>212</v>
      </c>
      <c r="C333" s="223" t="s">
        <v>60</v>
      </c>
      <c r="D333" s="257"/>
      <c r="E333" s="258"/>
      <c r="F333" s="718"/>
    </row>
    <row r="334" spans="1:6" s="306" customFormat="1" ht="45">
      <c r="A334" s="712"/>
      <c r="B334" s="260" t="s">
        <v>112</v>
      </c>
      <c r="C334" s="223" t="s">
        <v>60</v>
      </c>
      <c r="D334" s="257"/>
      <c r="E334" s="258"/>
      <c r="F334" s="718"/>
    </row>
    <row r="335" spans="1:6" s="306" customFormat="1" ht="15.75" thickBot="1">
      <c r="A335" s="473"/>
      <c r="B335" s="474" t="s">
        <v>669</v>
      </c>
      <c r="C335" s="475"/>
      <c r="D335" s="343"/>
      <c r="E335" s="352"/>
      <c r="F335" s="476">
        <f>SUM(F297:F334)</f>
        <v>0</v>
      </c>
    </row>
    <row r="336" spans="1:6" s="306" customFormat="1" ht="15.75" thickTop="1">
      <c r="A336" s="713"/>
      <c r="B336" s="714" t="s">
        <v>652</v>
      </c>
      <c r="C336" s="207"/>
      <c r="D336" s="299"/>
      <c r="E336" s="258"/>
      <c r="F336" s="718"/>
    </row>
    <row r="337" spans="1:6" s="306" customFormat="1" ht="105.75" customHeight="1">
      <c r="A337" s="713">
        <v>16.8</v>
      </c>
      <c r="B337" s="198" t="s">
        <v>654</v>
      </c>
      <c r="C337" s="207">
        <v>90</v>
      </c>
      <c r="D337" s="299" t="s">
        <v>233</v>
      </c>
      <c r="E337" s="220"/>
      <c r="F337" s="718">
        <f>E337*C337</f>
        <v>0</v>
      </c>
    </row>
    <row r="338" spans="1:6" s="306" customFormat="1" ht="60">
      <c r="A338" s="712">
        <v>16.899999999999999</v>
      </c>
      <c r="B338" s="253" t="s">
        <v>336</v>
      </c>
      <c r="C338" s="184">
        <f>C326+C327</f>
        <v>70</v>
      </c>
      <c r="D338" s="249" t="s">
        <v>57</v>
      </c>
      <c r="E338" s="220"/>
      <c r="F338" s="718">
        <f>E338*C338</f>
        <v>0</v>
      </c>
    </row>
    <row r="339" spans="1:6" s="306" customFormat="1" ht="15">
      <c r="A339" s="713"/>
      <c r="B339" s="262" t="s">
        <v>231</v>
      </c>
      <c r="C339" s="184"/>
      <c r="D339" s="249"/>
      <c r="E339" s="220"/>
      <c r="F339" s="718"/>
    </row>
    <row r="340" spans="1:6" s="293" customFormat="1" ht="90">
      <c r="A340" s="719" t="s">
        <v>655</v>
      </c>
      <c r="B340" s="738" t="s">
        <v>719</v>
      </c>
      <c r="C340" s="197">
        <v>4</v>
      </c>
      <c r="D340" s="346" t="s">
        <v>233</v>
      </c>
      <c r="E340" s="220"/>
      <c r="F340" s="718">
        <f>E340*C340</f>
        <v>0</v>
      </c>
    </row>
    <row r="341" spans="1:6" s="293" customFormat="1" ht="45">
      <c r="A341" s="719">
        <v>16.11</v>
      </c>
      <c r="B341" s="708" t="s">
        <v>653</v>
      </c>
      <c r="C341" s="715">
        <f>C319</f>
        <v>4</v>
      </c>
      <c r="D341" s="346" t="s">
        <v>233</v>
      </c>
      <c r="E341" s="216"/>
      <c r="F341" s="718">
        <f>E341*C341</f>
        <v>0</v>
      </c>
    </row>
    <row r="342" spans="1:6" s="293" customFormat="1" ht="105">
      <c r="A342" s="445">
        <v>16.12</v>
      </c>
      <c r="B342" s="741" t="s">
        <v>737</v>
      </c>
      <c r="C342" s="742">
        <v>4</v>
      </c>
      <c r="D342" s="346" t="s">
        <v>47</v>
      </c>
      <c r="E342" s="743"/>
      <c r="F342" s="386">
        <f t="shared" ref="F342" si="7">E342*C342</f>
        <v>0</v>
      </c>
    </row>
    <row r="343" spans="1:6" s="293" customFormat="1" ht="90">
      <c r="A343" s="719" t="s">
        <v>656</v>
      </c>
      <c r="B343" s="384" t="s">
        <v>718</v>
      </c>
      <c r="C343" s="207">
        <v>1</v>
      </c>
      <c r="D343" s="208" t="s">
        <v>233</v>
      </c>
      <c r="E343" s="216"/>
      <c r="F343" s="718">
        <f>E343*C343</f>
        <v>0</v>
      </c>
    </row>
    <row r="344" spans="1:6" s="293" customFormat="1" ht="75">
      <c r="A344" s="719" t="s">
        <v>736</v>
      </c>
      <c r="B344" s="739" t="s">
        <v>720</v>
      </c>
      <c r="C344" s="166">
        <v>1</v>
      </c>
      <c r="D344" s="716" t="s">
        <v>287</v>
      </c>
      <c r="E344" s="269"/>
      <c r="F344" s="737">
        <f>E344*C344</f>
        <v>0</v>
      </c>
    </row>
    <row r="345" spans="1:6" s="293" customFormat="1" ht="15">
      <c r="A345" s="720">
        <v>17</v>
      </c>
      <c r="B345" s="270" t="s">
        <v>111</v>
      </c>
      <c r="C345" s="271"/>
      <c r="D345" s="272"/>
      <c r="E345" s="717"/>
      <c r="F345" s="718"/>
    </row>
    <row r="346" spans="1:6" s="293" customFormat="1" ht="60">
      <c r="A346" s="721"/>
      <c r="B346" s="279" t="s">
        <v>110</v>
      </c>
      <c r="C346" s="280" t="s">
        <v>60</v>
      </c>
      <c r="D346" s="305"/>
      <c r="E346" s="717"/>
      <c r="F346" s="718"/>
    </row>
    <row r="347" spans="1:6" s="293" customFormat="1" ht="60">
      <c r="A347" s="721"/>
      <c r="B347" s="279" t="s">
        <v>109</v>
      </c>
      <c r="C347" s="280" t="s">
        <v>60</v>
      </c>
      <c r="D347" s="305"/>
      <c r="E347" s="717"/>
      <c r="F347" s="718"/>
    </row>
    <row r="348" spans="1:6" s="306" customFormat="1" ht="74.25" customHeight="1">
      <c r="A348" s="721"/>
      <c r="B348" s="279" t="s">
        <v>108</v>
      </c>
      <c r="C348" s="280" t="s">
        <v>60</v>
      </c>
      <c r="D348" s="305"/>
      <c r="E348" s="717"/>
      <c r="F348" s="718"/>
    </row>
    <row r="349" spans="1:6" s="306" customFormat="1" ht="45.75" customHeight="1">
      <c r="A349" s="721"/>
      <c r="B349" s="279" t="s">
        <v>232</v>
      </c>
      <c r="C349" s="280" t="s">
        <v>60</v>
      </c>
      <c r="D349" s="305"/>
      <c r="E349" s="717"/>
      <c r="F349" s="718"/>
    </row>
    <row r="350" spans="1:6" s="306" customFormat="1" ht="30">
      <c r="A350" s="721"/>
      <c r="B350" s="279" t="s">
        <v>107</v>
      </c>
      <c r="C350" s="280" t="s">
        <v>60</v>
      </c>
      <c r="D350" s="305"/>
      <c r="E350" s="717"/>
      <c r="F350" s="718"/>
    </row>
    <row r="351" spans="1:6" s="306" customFormat="1" ht="60">
      <c r="A351" s="721"/>
      <c r="B351" s="279" t="s">
        <v>179</v>
      </c>
      <c r="C351" s="280" t="s">
        <v>60</v>
      </c>
      <c r="D351" s="305"/>
      <c r="E351" s="717"/>
      <c r="F351" s="718"/>
    </row>
    <row r="352" spans="1:6" s="306" customFormat="1" ht="30">
      <c r="A352" s="721"/>
      <c r="B352" s="279" t="s">
        <v>178</v>
      </c>
      <c r="C352" s="280" t="s">
        <v>60</v>
      </c>
      <c r="D352" s="272"/>
      <c r="E352" s="717"/>
      <c r="F352" s="718"/>
    </row>
    <row r="353" spans="1:6" s="306" customFormat="1" ht="15.75" thickBot="1">
      <c r="A353" s="473"/>
      <c r="B353" s="474" t="s">
        <v>670</v>
      </c>
      <c r="C353" s="475"/>
      <c r="D353" s="343"/>
      <c r="E353" s="352"/>
      <c r="F353" s="476">
        <f>SUM(F337:F352)</f>
        <v>0</v>
      </c>
    </row>
    <row r="354" spans="1:6" s="306" customFormat="1" ht="15.75" thickTop="1">
      <c r="A354" s="721"/>
      <c r="B354" s="276" t="s">
        <v>42</v>
      </c>
      <c r="C354" s="280"/>
      <c r="D354" s="272"/>
      <c r="E354" s="717"/>
      <c r="F354" s="718"/>
    </row>
    <row r="355" spans="1:6" s="306" customFormat="1" ht="60">
      <c r="A355" s="558">
        <v>17.100000000000001</v>
      </c>
      <c r="B355" s="384" t="s">
        <v>657</v>
      </c>
      <c r="C355" s="446">
        <v>1</v>
      </c>
      <c r="D355" s="272" t="s">
        <v>99</v>
      </c>
      <c r="E355" s="609"/>
      <c r="F355" s="587">
        <f t="shared" ref="F355:F358" si="8">E355*C355</f>
        <v>0</v>
      </c>
    </row>
    <row r="356" spans="1:6" s="306" customFormat="1" ht="15">
      <c r="A356" s="558"/>
      <c r="B356" s="722" t="s">
        <v>658</v>
      </c>
      <c r="C356" s="446"/>
      <c r="D356" s="272"/>
      <c r="E356" s="609"/>
      <c r="F356" s="587"/>
    </row>
    <row r="357" spans="1:6" s="306" customFormat="1" ht="30">
      <c r="A357" s="558"/>
      <c r="B357" s="408" t="s">
        <v>661</v>
      </c>
      <c r="C357" s="446" t="s">
        <v>60</v>
      </c>
      <c r="D357" s="272"/>
      <c r="E357" s="609"/>
      <c r="F357" s="587"/>
    </row>
    <row r="358" spans="1:6" s="306" customFormat="1" ht="60">
      <c r="A358" s="558">
        <v>17.2</v>
      </c>
      <c r="B358" s="384" t="s">
        <v>659</v>
      </c>
      <c r="C358" s="446">
        <v>1</v>
      </c>
      <c r="D358" s="272" t="s">
        <v>99</v>
      </c>
      <c r="E358" s="609"/>
      <c r="F358" s="587">
        <f t="shared" si="8"/>
        <v>0</v>
      </c>
    </row>
    <row r="359" spans="1:6" s="306" customFormat="1" ht="15">
      <c r="A359" s="558"/>
      <c r="B359" s="384"/>
      <c r="C359" s="446"/>
      <c r="D359" s="272"/>
      <c r="E359" s="609"/>
      <c r="F359" s="587"/>
    </row>
    <row r="360" spans="1:6" s="306" customFormat="1" ht="15">
      <c r="A360" s="556">
        <v>18</v>
      </c>
      <c r="B360" s="335" t="s">
        <v>601</v>
      </c>
      <c r="C360" s="446"/>
      <c r="D360" s="272"/>
      <c r="E360" s="609"/>
      <c r="F360" s="587"/>
    </row>
    <row r="361" spans="1:6" s="306" customFormat="1" ht="15">
      <c r="A361" s="558"/>
      <c r="B361" s="335" t="s">
        <v>596</v>
      </c>
      <c r="C361" s="446"/>
      <c r="D361" s="272"/>
      <c r="E361" s="609"/>
      <c r="F361" s="587"/>
    </row>
    <row r="362" spans="1:6" s="306" customFormat="1" ht="33">
      <c r="A362" s="558">
        <v>18.100000000000001</v>
      </c>
      <c r="B362" s="320" t="s">
        <v>600</v>
      </c>
      <c r="C362" s="446">
        <v>4</v>
      </c>
      <c r="D362" s="272" t="s">
        <v>597</v>
      </c>
      <c r="E362" s="609"/>
      <c r="F362" s="587">
        <f>E362*C362</f>
        <v>0</v>
      </c>
    </row>
    <row r="363" spans="1:6" s="306" customFormat="1" ht="30">
      <c r="A363" s="558">
        <v>18.2</v>
      </c>
      <c r="B363" s="320" t="s">
        <v>598</v>
      </c>
      <c r="C363" s="446">
        <v>4</v>
      </c>
      <c r="D363" s="272" t="s">
        <v>597</v>
      </c>
      <c r="E363" s="609"/>
      <c r="F363" s="587">
        <f>E363*C363</f>
        <v>0</v>
      </c>
    </row>
    <row r="364" spans="1:6" s="306" customFormat="1" ht="15">
      <c r="A364" s="558"/>
      <c r="B364" s="335" t="s">
        <v>599</v>
      </c>
      <c r="C364" s="446"/>
      <c r="D364" s="272"/>
      <c r="E364" s="609"/>
      <c r="F364" s="587"/>
    </row>
    <row r="365" spans="1:6" s="306" customFormat="1" ht="15">
      <c r="A365" s="558">
        <v>18.3</v>
      </c>
      <c r="B365" s="320" t="s">
        <v>672</v>
      </c>
      <c r="C365" s="446">
        <v>4</v>
      </c>
      <c r="D365" s="272" t="s">
        <v>597</v>
      </c>
      <c r="E365" s="609"/>
      <c r="F365" s="587">
        <f>E365*C365</f>
        <v>0</v>
      </c>
    </row>
    <row r="366" spans="1:6" s="306" customFormat="1" ht="15.75" thickBot="1">
      <c r="A366" s="473"/>
      <c r="B366" s="474" t="s">
        <v>671</v>
      </c>
      <c r="C366" s="475"/>
      <c r="D366" s="343"/>
      <c r="E366" s="352"/>
      <c r="F366" s="476">
        <f>SUM(F355:F365)</f>
        <v>0</v>
      </c>
    </row>
    <row r="367" spans="1:6" s="306" customFormat="1" ht="15.75" thickTop="1">
      <c r="A367" s="558"/>
      <c r="B367" s="320"/>
      <c r="C367" s="446"/>
      <c r="D367" s="272"/>
      <c r="E367" s="609"/>
      <c r="F367" s="587"/>
    </row>
    <row r="368" spans="1:6" s="306" customFormat="1" ht="15">
      <c r="A368" s="558"/>
      <c r="B368" s="320"/>
      <c r="C368" s="446"/>
      <c r="D368" s="272"/>
      <c r="E368" s="609"/>
      <c r="F368" s="587"/>
    </row>
    <row r="369" spans="1:6" s="306" customFormat="1" ht="15">
      <c r="A369" s="558"/>
      <c r="B369" s="438" t="s">
        <v>673</v>
      </c>
      <c r="C369" s="446"/>
      <c r="D369" s="272"/>
      <c r="E369" s="609"/>
      <c r="F369" s="587"/>
    </row>
    <row r="370" spans="1:6" s="306" customFormat="1" ht="15">
      <c r="A370" s="558"/>
      <c r="B370" s="439" t="s">
        <v>674</v>
      </c>
      <c r="C370" s="446"/>
      <c r="D370" s="272"/>
      <c r="E370" s="609"/>
      <c r="F370" s="587">
        <f>F111</f>
        <v>0</v>
      </c>
    </row>
    <row r="371" spans="1:6" s="306" customFormat="1" ht="15">
      <c r="A371" s="558"/>
      <c r="B371" s="440" t="s">
        <v>675</v>
      </c>
      <c r="C371" s="446"/>
      <c r="D371" s="272"/>
      <c r="E371" s="609"/>
      <c r="F371" s="587">
        <f>F141</f>
        <v>0</v>
      </c>
    </row>
    <row r="372" spans="1:6" s="306" customFormat="1" ht="15">
      <c r="A372" s="558"/>
      <c r="B372" s="441" t="s">
        <v>676</v>
      </c>
      <c r="C372" s="446"/>
      <c r="D372" s="272"/>
      <c r="E372" s="609"/>
      <c r="F372" s="587">
        <f>F171</f>
        <v>0</v>
      </c>
    </row>
    <row r="373" spans="1:6" s="306" customFormat="1" ht="15">
      <c r="A373" s="558"/>
      <c r="B373" s="440" t="s">
        <v>677</v>
      </c>
      <c r="C373" s="446"/>
      <c r="D373" s="272"/>
      <c r="E373" s="609"/>
      <c r="F373" s="587">
        <f>F209</f>
        <v>0</v>
      </c>
    </row>
    <row r="374" spans="1:6" s="306" customFormat="1" ht="15">
      <c r="A374" s="558"/>
      <c r="B374" s="440" t="s">
        <v>678</v>
      </c>
      <c r="C374" s="446"/>
      <c r="D374" s="272"/>
      <c r="E374" s="609"/>
      <c r="F374" s="587">
        <f>F239</f>
        <v>0</v>
      </c>
    </row>
    <row r="375" spans="1:6" s="306" customFormat="1" ht="15">
      <c r="A375" s="558"/>
      <c r="B375" s="440" t="s">
        <v>682</v>
      </c>
      <c r="C375" s="446"/>
      <c r="D375" s="272"/>
      <c r="E375" s="609"/>
      <c r="F375" s="587">
        <f>F268</f>
        <v>0</v>
      </c>
    </row>
    <row r="376" spans="1:6" s="306" customFormat="1" ht="15">
      <c r="A376" s="558"/>
      <c r="B376" s="440" t="s">
        <v>681</v>
      </c>
      <c r="C376" s="446"/>
      <c r="D376" s="272"/>
      <c r="E376" s="609"/>
      <c r="F376" s="587">
        <f>F296</f>
        <v>0</v>
      </c>
    </row>
    <row r="377" spans="1:6" s="306" customFormat="1" ht="15">
      <c r="A377" s="558"/>
      <c r="B377" s="440" t="s">
        <v>680</v>
      </c>
      <c r="C377" s="446"/>
      <c r="D377" s="272"/>
      <c r="E377" s="609"/>
      <c r="F377" s="587">
        <f>F335</f>
        <v>0</v>
      </c>
    </row>
    <row r="378" spans="1:6" s="306" customFormat="1" ht="15">
      <c r="A378" s="558"/>
      <c r="B378" s="440" t="s">
        <v>679</v>
      </c>
      <c r="C378" s="446"/>
      <c r="D378" s="272"/>
      <c r="E378" s="609"/>
      <c r="F378" s="587">
        <f>F353</f>
        <v>0</v>
      </c>
    </row>
    <row r="379" spans="1:6" s="306" customFormat="1" ht="15">
      <c r="A379" s="558"/>
      <c r="B379" s="440" t="s">
        <v>683</v>
      </c>
      <c r="C379" s="446"/>
      <c r="D379" s="272"/>
      <c r="E379" s="609"/>
      <c r="F379" s="587">
        <f>F366</f>
        <v>0</v>
      </c>
    </row>
    <row r="380" spans="1:6" s="306" customFormat="1" ht="15">
      <c r="A380" s="558"/>
      <c r="B380" s="320"/>
      <c r="C380" s="446"/>
      <c r="D380" s="272"/>
      <c r="E380" s="609"/>
      <c r="F380" s="587"/>
    </row>
    <row r="381" spans="1:6" s="306" customFormat="1" ht="15">
      <c r="A381" s="558"/>
      <c r="B381" s="320"/>
      <c r="C381" s="446"/>
      <c r="D381" s="272"/>
      <c r="E381" s="609"/>
      <c r="F381" s="587"/>
    </row>
    <row r="382" spans="1:6" s="306" customFormat="1" ht="15">
      <c r="A382" s="558"/>
      <c r="B382" s="320"/>
      <c r="C382" s="446"/>
      <c r="D382" s="272"/>
      <c r="E382" s="609"/>
      <c r="F382" s="587"/>
    </row>
    <row r="383" spans="1:6" s="306" customFormat="1" ht="15">
      <c r="A383" s="558"/>
      <c r="B383" s="320"/>
      <c r="C383" s="446"/>
      <c r="D383" s="272"/>
      <c r="E383" s="609"/>
      <c r="F383" s="587"/>
    </row>
    <row r="384" spans="1:6" s="306" customFormat="1" ht="15">
      <c r="A384" s="558"/>
      <c r="B384" s="320"/>
      <c r="C384" s="446"/>
      <c r="D384" s="272"/>
      <c r="E384" s="609"/>
      <c r="F384" s="587"/>
    </row>
    <row r="385" spans="1:6" s="306" customFormat="1" ht="15">
      <c r="A385" s="558"/>
      <c r="B385" s="320"/>
      <c r="C385" s="446"/>
      <c r="D385" s="272"/>
      <c r="E385" s="609"/>
      <c r="F385" s="587"/>
    </row>
    <row r="386" spans="1:6" s="306" customFormat="1" ht="15">
      <c r="A386" s="558"/>
      <c r="B386" s="320"/>
      <c r="C386" s="446"/>
      <c r="D386" s="272"/>
      <c r="E386" s="609"/>
      <c r="F386" s="587"/>
    </row>
    <row r="387" spans="1:6" s="306" customFormat="1" ht="15">
      <c r="A387" s="558"/>
      <c r="B387" s="320"/>
      <c r="C387" s="446"/>
      <c r="D387" s="272"/>
      <c r="E387" s="609"/>
      <c r="F387" s="587"/>
    </row>
    <row r="388" spans="1:6" s="306" customFormat="1" ht="15">
      <c r="A388" s="558"/>
      <c r="B388" s="320"/>
      <c r="C388" s="446"/>
      <c r="D388" s="272"/>
      <c r="E388" s="609"/>
      <c r="F388" s="587"/>
    </row>
    <row r="389" spans="1:6" s="306" customFormat="1" ht="15">
      <c r="A389" s="558"/>
      <c r="B389" s="320"/>
      <c r="C389" s="446"/>
      <c r="D389" s="272"/>
      <c r="E389" s="609"/>
      <c r="F389" s="587"/>
    </row>
    <row r="390" spans="1:6" s="306" customFormat="1" ht="15">
      <c r="A390" s="558"/>
      <c r="B390" s="320"/>
      <c r="C390" s="446"/>
      <c r="D390" s="272"/>
      <c r="E390" s="609"/>
      <c r="F390" s="587"/>
    </row>
    <row r="391" spans="1:6" s="306" customFormat="1" ht="15">
      <c r="A391" s="558"/>
      <c r="B391" s="320"/>
      <c r="C391" s="446"/>
      <c r="D391" s="272"/>
      <c r="E391" s="609"/>
      <c r="F391" s="587"/>
    </row>
    <row r="392" spans="1:6" s="306" customFormat="1" ht="15">
      <c r="A392" s="558"/>
      <c r="B392" s="320"/>
      <c r="C392" s="446"/>
      <c r="D392" s="272"/>
      <c r="E392" s="609"/>
      <c r="F392" s="587"/>
    </row>
    <row r="393" spans="1:6" s="306" customFormat="1" ht="15">
      <c r="A393" s="558"/>
      <c r="B393" s="320"/>
      <c r="C393" s="446"/>
      <c r="D393" s="272"/>
      <c r="E393" s="609"/>
      <c r="F393" s="587"/>
    </row>
    <row r="394" spans="1:6" s="306" customFormat="1" ht="15">
      <c r="A394" s="558"/>
      <c r="B394" s="320"/>
      <c r="C394" s="446"/>
      <c r="D394" s="272"/>
      <c r="E394" s="609"/>
      <c r="F394" s="587"/>
    </row>
    <row r="395" spans="1:6" s="306" customFormat="1" ht="15">
      <c r="A395" s="558"/>
      <c r="B395" s="320"/>
      <c r="C395" s="446"/>
      <c r="D395" s="272"/>
      <c r="E395" s="609"/>
      <c r="F395" s="587"/>
    </row>
    <row r="396" spans="1:6" s="306" customFormat="1" ht="15">
      <c r="A396" s="558"/>
      <c r="B396" s="320"/>
      <c r="C396" s="446"/>
      <c r="D396" s="272"/>
      <c r="E396" s="609"/>
      <c r="F396" s="587"/>
    </row>
    <row r="397" spans="1:6" s="306" customFormat="1" ht="15">
      <c r="A397" s="558"/>
      <c r="B397" s="320"/>
      <c r="C397" s="446"/>
      <c r="D397" s="272"/>
      <c r="E397" s="609"/>
      <c r="F397" s="587"/>
    </row>
    <row r="398" spans="1:6" s="306" customFormat="1" ht="15">
      <c r="A398" s="558"/>
      <c r="B398" s="320"/>
      <c r="C398" s="446"/>
      <c r="D398" s="272"/>
      <c r="E398" s="609"/>
      <c r="F398" s="587"/>
    </row>
    <row r="399" spans="1:6" s="306" customFormat="1" ht="15">
      <c r="A399" s="558"/>
      <c r="B399" s="320"/>
      <c r="C399" s="446"/>
      <c r="D399" s="272"/>
      <c r="E399" s="609"/>
      <c r="F399" s="587"/>
    </row>
    <row r="400" spans="1:6" s="306" customFormat="1" ht="15">
      <c r="A400" s="558"/>
      <c r="B400" s="320"/>
      <c r="C400" s="446"/>
      <c r="D400" s="272"/>
      <c r="E400" s="609"/>
      <c r="F400" s="587"/>
    </row>
    <row r="401" spans="1:6" s="306" customFormat="1" ht="15">
      <c r="A401" s="558"/>
      <c r="B401" s="320"/>
      <c r="C401" s="446"/>
      <c r="D401" s="272"/>
      <c r="E401" s="609"/>
      <c r="F401" s="587"/>
    </row>
    <row r="402" spans="1:6" s="306" customFormat="1" ht="15">
      <c r="A402" s="558"/>
      <c r="B402" s="320"/>
      <c r="C402" s="446"/>
      <c r="D402" s="272"/>
      <c r="E402" s="609"/>
      <c r="F402" s="587"/>
    </row>
    <row r="403" spans="1:6" s="306" customFormat="1" ht="15">
      <c r="A403" s="558"/>
      <c r="B403" s="320"/>
      <c r="C403" s="446"/>
      <c r="D403" s="272"/>
      <c r="E403" s="609"/>
      <c r="F403" s="587"/>
    </row>
    <row r="404" spans="1:6" s="306" customFormat="1" ht="15">
      <c r="A404" s="558"/>
      <c r="B404" s="320"/>
      <c r="C404" s="446"/>
      <c r="D404" s="272"/>
      <c r="E404" s="609"/>
      <c r="F404" s="587"/>
    </row>
    <row r="405" spans="1:6" s="306" customFormat="1" ht="15">
      <c r="A405" s="558"/>
      <c r="B405" s="320"/>
      <c r="C405" s="446"/>
      <c r="D405" s="272"/>
      <c r="E405" s="609"/>
      <c r="F405" s="587"/>
    </row>
    <row r="406" spans="1:6" s="306" customFormat="1" ht="15">
      <c r="A406" s="558"/>
      <c r="B406" s="320"/>
      <c r="C406" s="446"/>
      <c r="D406" s="272"/>
      <c r="E406" s="609"/>
      <c r="F406" s="587"/>
    </row>
    <row r="407" spans="1:6" s="306" customFormat="1" ht="15">
      <c r="A407" s="558"/>
      <c r="B407" s="320"/>
      <c r="C407" s="446"/>
      <c r="D407" s="272"/>
      <c r="E407" s="609"/>
      <c r="F407" s="587"/>
    </row>
    <row r="408" spans="1:6" s="306" customFormat="1" ht="15">
      <c r="A408" s="725"/>
      <c r="B408" s="726"/>
      <c r="C408" s="724"/>
      <c r="D408" s="727"/>
      <c r="E408" s="728"/>
      <c r="F408" s="729"/>
    </row>
    <row r="409" spans="1:6" s="306" customFormat="1" ht="30.75" thickBot="1">
      <c r="A409" s="479"/>
      <c r="B409" s="480" t="s">
        <v>603</v>
      </c>
      <c r="C409" s="307" t="s">
        <v>155</v>
      </c>
      <c r="D409" s="345"/>
      <c r="E409" s="354"/>
      <c r="F409" s="481">
        <f>SUM(F370:F379)</f>
        <v>0</v>
      </c>
    </row>
    <row r="410" spans="1:6" s="306" customFormat="1" ht="15" customHeight="1" thickTop="1">
      <c r="A410" s="443"/>
      <c r="B410" s="241"/>
      <c r="C410" s="271"/>
      <c r="D410" s="302"/>
      <c r="E410" s="303"/>
      <c r="F410" s="485"/>
    </row>
    <row r="411" spans="1:6" s="306" customFormat="1" ht="15">
      <c r="A411" s="355" t="s">
        <v>242</v>
      </c>
      <c r="B411" s="308" t="s">
        <v>517</v>
      </c>
      <c r="C411" s="356"/>
      <c r="D411" s="357"/>
      <c r="E411" s="670"/>
      <c r="F411" s="358"/>
    </row>
    <row r="412" spans="1:6" s="306" customFormat="1" ht="45">
      <c r="A412" s="359"/>
      <c r="B412" s="360" t="s">
        <v>243</v>
      </c>
      <c r="C412" s="361" t="s">
        <v>60</v>
      </c>
      <c r="D412" s="362"/>
      <c r="E412" s="609"/>
      <c r="F412" s="327"/>
    </row>
    <row r="413" spans="1:6" s="306" customFormat="1" ht="30">
      <c r="A413" s="359"/>
      <c r="B413" s="363" t="s">
        <v>244</v>
      </c>
      <c r="C413" s="361" t="s">
        <v>60</v>
      </c>
      <c r="D413" s="362"/>
      <c r="E413" s="609"/>
      <c r="F413" s="327"/>
    </row>
    <row r="414" spans="1:6" s="306" customFormat="1" ht="30" customHeight="1">
      <c r="A414" s="359"/>
      <c r="B414" s="363" t="s">
        <v>245</v>
      </c>
      <c r="C414" s="361" t="s">
        <v>60</v>
      </c>
      <c r="D414" s="362"/>
      <c r="E414" s="609"/>
      <c r="F414" s="327"/>
    </row>
    <row r="415" spans="1:6" s="306" customFormat="1" ht="30">
      <c r="A415" s="364"/>
      <c r="B415" s="360" t="s">
        <v>246</v>
      </c>
      <c r="C415" s="361" t="s">
        <v>60</v>
      </c>
      <c r="D415" s="362"/>
      <c r="E415" s="609"/>
      <c r="F415" s="327"/>
    </row>
    <row r="416" spans="1:6" s="306" customFormat="1" ht="30">
      <c r="A416" s="359"/>
      <c r="B416" s="732" t="s">
        <v>623</v>
      </c>
      <c r="C416" s="361" t="s">
        <v>60</v>
      </c>
      <c r="D416" s="362"/>
      <c r="E416" s="609"/>
      <c r="F416" s="327"/>
    </row>
    <row r="417" spans="1:6" s="306" customFormat="1" ht="45">
      <c r="A417" s="359"/>
      <c r="B417" s="360" t="s">
        <v>247</v>
      </c>
      <c r="C417" s="365" t="s">
        <v>60</v>
      </c>
      <c r="D417" s="366"/>
      <c r="E417" s="609"/>
      <c r="F417" s="327"/>
    </row>
    <row r="418" spans="1:6" s="306" customFormat="1" ht="45">
      <c r="A418" s="359"/>
      <c r="B418" s="360" t="s">
        <v>97</v>
      </c>
      <c r="C418" s="365" t="s">
        <v>60</v>
      </c>
      <c r="D418" s="366"/>
      <c r="E418" s="609"/>
      <c r="F418" s="327"/>
    </row>
    <row r="419" spans="1:6" s="306" customFormat="1" ht="15">
      <c r="A419" s="359"/>
      <c r="B419" s="360" t="s">
        <v>248</v>
      </c>
      <c r="C419" s="367" t="s">
        <v>60</v>
      </c>
      <c r="D419" s="366"/>
      <c r="E419" s="609"/>
      <c r="F419" s="327"/>
    </row>
    <row r="420" spans="1:6" s="180" customFormat="1" ht="30" customHeight="1">
      <c r="A420" s="359"/>
      <c r="B420" s="681" t="s">
        <v>249</v>
      </c>
      <c r="C420" s="365" t="s">
        <v>60</v>
      </c>
      <c r="D420" s="366"/>
      <c r="E420" s="609"/>
      <c r="F420" s="327"/>
    </row>
    <row r="421" spans="1:6" s="306" customFormat="1" ht="45">
      <c r="A421" s="359"/>
      <c r="B421" s="360" t="s">
        <v>340</v>
      </c>
      <c r="C421" s="367" t="s">
        <v>60</v>
      </c>
      <c r="D421" s="366"/>
      <c r="E421" s="609"/>
      <c r="F421" s="327"/>
    </row>
    <row r="422" spans="1:6" s="306" customFormat="1" ht="45">
      <c r="A422" s="359"/>
      <c r="B422" s="360" t="s">
        <v>250</v>
      </c>
      <c r="C422" s="365" t="s">
        <v>60</v>
      </c>
      <c r="D422" s="366"/>
      <c r="E422" s="609"/>
      <c r="F422" s="327"/>
    </row>
    <row r="423" spans="1:6" s="306" customFormat="1" ht="30">
      <c r="A423" s="368"/>
      <c r="B423" s="360" t="s">
        <v>251</v>
      </c>
      <c r="C423" s="367"/>
      <c r="D423" s="369"/>
      <c r="E423" s="609"/>
      <c r="F423" s="327"/>
    </row>
    <row r="424" spans="1:6" s="306" customFormat="1" ht="45">
      <c r="A424" s="368"/>
      <c r="B424" s="360" t="s">
        <v>252</v>
      </c>
      <c r="C424" s="367" t="s">
        <v>60</v>
      </c>
      <c r="D424" s="369"/>
      <c r="E424" s="609"/>
      <c r="F424" s="327"/>
    </row>
    <row r="425" spans="1:6" s="306" customFormat="1" ht="15">
      <c r="A425" s="368"/>
      <c r="B425" s="360" t="s">
        <v>253</v>
      </c>
      <c r="C425" s="365" t="s">
        <v>60</v>
      </c>
      <c r="D425" s="369"/>
      <c r="E425" s="609"/>
      <c r="F425" s="327"/>
    </row>
    <row r="426" spans="1:6" s="306" customFormat="1" ht="45">
      <c r="A426" s="368"/>
      <c r="B426" s="360" t="s">
        <v>254</v>
      </c>
      <c r="C426" s="365" t="s">
        <v>60</v>
      </c>
      <c r="D426" s="369"/>
      <c r="E426" s="609"/>
      <c r="F426" s="327"/>
    </row>
    <row r="427" spans="1:6" s="306" customFormat="1" ht="15">
      <c r="A427" s="368"/>
      <c r="B427" s="360" t="s">
        <v>255</v>
      </c>
      <c r="C427" s="365" t="s">
        <v>60</v>
      </c>
      <c r="D427" s="369"/>
      <c r="E427" s="609"/>
      <c r="F427" s="327"/>
    </row>
    <row r="428" spans="1:6" s="306" customFormat="1" ht="30">
      <c r="A428" s="368"/>
      <c r="B428" s="360" t="s">
        <v>256</v>
      </c>
      <c r="C428" s="365" t="s">
        <v>60</v>
      </c>
      <c r="D428" s="369"/>
      <c r="E428" s="609"/>
      <c r="F428" s="327"/>
    </row>
    <row r="429" spans="1:6" s="306" customFormat="1" ht="45">
      <c r="A429" s="368"/>
      <c r="B429" s="360" t="s">
        <v>257</v>
      </c>
      <c r="C429" s="365" t="s">
        <v>60</v>
      </c>
      <c r="D429" s="369"/>
      <c r="E429" s="609"/>
      <c r="F429" s="327"/>
    </row>
    <row r="430" spans="1:6" s="306" customFormat="1" ht="15">
      <c r="A430" s="370"/>
      <c r="B430" s="371" t="s">
        <v>258</v>
      </c>
      <c r="C430" s="372" t="s">
        <v>60</v>
      </c>
      <c r="D430" s="373"/>
      <c r="E430" s="671"/>
      <c r="F430" s="374"/>
    </row>
    <row r="431" spans="1:6" s="306" customFormat="1" ht="15">
      <c r="A431" s="368"/>
      <c r="B431" s="376" t="s">
        <v>259</v>
      </c>
      <c r="C431" s="365" t="s">
        <v>60</v>
      </c>
      <c r="D431" s="369"/>
      <c r="E431" s="609"/>
      <c r="F431" s="327"/>
    </row>
    <row r="432" spans="1:6" s="306" customFormat="1" ht="30">
      <c r="A432" s="368"/>
      <c r="B432" s="376" t="s">
        <v>260</v>
      </c>
      <c r="C432" s="365" t="s">
        <v>60</v>
      </c>
      <c r="D432" s="369"/>
      <c r="E432" s="609"/>
      <c r="F432" s="327"/>
    </row>
    <row r="433" spans="1:6" s="306" customFormat="1" ht="30">
      <c r="A433" s="359"/>
      <c r="B433" s="360" t="s">
        <v>261</v>
      </c>
      <c r="C433" s="361" t="s">
        <v>60</v>
      </c>
      <c r="D433" s="362"/>
      <c r="E433" s="609"/>
      <c r="F433" s="327"/>
    </row>
    <row r="434" spans="1:6" s="306" customFormat="1" ht="15">
      <c r="A434" s="359"/>
      <c r="B434" s="377" t="s">
        <v>262</v>
      </c>
      <c r="C434" s="361" t="s">
        <v>60</v>
      </c>
      <c r="D434" s="362"/>
      <c r="E434" s="609"/>
      <c r="F434" s="327"/>
    </row>
    <row r="435" spans="1:6" s="306" customFormat="1" ht="30">
      <c r="A435" s="359"/>
      <c r="B435" s="360" t="s">
        <v>263</v>
      </c>
      <c r="C435" s="361" t="s">
        <v>60</v>
      </c>
      <c r="D435" s="362"/>
      <c r="E435" s="609"/>
      <c r="F435" s="327"/>
    </row>
    <row r="436" spans="1:6" s="306" customFormat="1" ht="15">
      <c r="A436" s="359"/>
      <c r="B436" s="360" t="s">
        <v>264</v>
      </c>
      <c r="C436" s="361" t="s">
        <v>60</v>
      </c>
      <c r="D436" s="362"/>
      <c r="E436" s="609"/>
      <c r="F436" s="327"/>
    </row>
    <row r="437" spans="1:6" s="306" customFormat="1" ht="15">
      <c r="A437" s="359"/>
      <c r="B437" s="360" t="s">
        <v>265</v>
      </c>
      <c r="C437" s="361" t="s">
        <v>60</v>
      </c>
      <c r="D437" s="362"/>
      <c r="E437" s="609"/>
      <c r="F437" s="327"/>
    </row>
    <row r="438" spans="1:6" s="306" customFormat="1" ht="30">
      <c r="A438" s="359"/>
      <c r="B438" s="360" t="s">
        <v>266</v>
      </c>
      <c r="C438" s="361" t="s">
        <v>60</v>
      </c>
      <c r="D438" s="362"/>
      <c r="E438" s="609"/>
      <c r="F438" s="327"/>
    </row>
    <row r="439" spans="1:6" s="306" customFormat="1" ht="30">
      <c r="A439" s="368"/>
      <c r="B439" s="363" t="s">
        <v>267</v>
      </c>
      <c r="C439" s="361" t="s">
        <v>60</v>
      </c>
      <c r="D439" s="369"/>
      <c r="E439" s="609"/>
      <c r="F439" s="327"/>
    </row>
    <row r="440" spans="1:6" s="306" customFormat="1" ht="30">
      <c r="A440" s="359"/>
      <c r="B440" s="360" t="s">
        <v>268</v>
      </c>
      <c r="C440" s="361" t="s">
        <v>60</v>
      </c>
      <c r="D440" s="362"/>
      <c r="E440" s="609"/>
      <c r="F440" s="327"/>
    </row>
    <row r="441" spans="1:6" s="306" customFormat="1" ht="30">
      <c r="A441" s="368"/>
      <c r="B441" s="376" t="s">
        <v>144</v>
      </c>
      <c r="C441" s="365"/>
      <c r="D441" s="369"/>
      <c r="E441" s="609"/>
      <c r="F441" s="327"/>
    </row>
    <row r="442" spans="1:6" s="306" customFormat="1" ht="45">
      <c r="A442" s="368"/>
      <c r="B442" s="376" t="s">
        <v>269</v>
      </c>
      <c r="C442" s="365" t="s">
        <v>60</v>
      </c>
      <c r="D442" s="369"/>
      <c r="E442" s="609"/>
      <c r="F442" s="327"/>
    </row>
    <row r="443" spans="1:6" s="306" customFormat="1" ht="15.75" thickBot="1">
      <c r="A443" s="473"/>
      <c r="B443" s="474" t="s">
        <v>684</v>
      </c>
      <c r="C443" s="475"/>
      <c r="D443" s="343"/>
      <c r="E443" s="672"/>
      <c r="F443" s="476">
        <f>SUM(F412:F442)</f>
        <v>0</v>
      </c>
    </row>
    <row r="444" spans="1:6" s="306" customFormat="1" ht="56.25" customHeight="1" thickTop="1">
      <c r="A444" s="368"/>
      <c r="B444" s="681" t="s">
        <v>270</v>
      </c>
      <c r="C444" s="365" t="s">
        <v>60</v>
      </c>
      <c r="D444" s="369"/>
      <c r="E444" s="609"/>
      <c r="F444" s="327"/>
    </row>
    <row r="445" spans="1:6" s="306" customFormat="1" ht="15">
      <c r="A445" s="368"/>
      <c r="B445" s="376" t="s">
        <v>271</v>
      </c>
      <c r="C445" s="365" t="s">
        <v>60</v>
      </c>
      <c r="D445" s="369"/>
      <c r="E445" s="609"/>
      <c r="F445" s="327"/>
    </row>
    <row r="446" spans="1:6" s="306" customFormat="1" ht="15">
      <c r="A446" s="368"/>
      <c r="B446" s="376" t="s">
        <v>272</v>
      </c>
      <c r="C446" s="365" t="s">
        <v>60</v>
      </c>
      <c r="D446" s="369"/>
      <c r="E446" s="609"/>
      <c r="F446" s="327"/>
    </row>
    <row r="447" spans="1:6" s="306" customFormat="1" ht="15">
      <c r="A447" s="368"/>
      <c r="B447" s="376" t="s">
        <v>273</v>
      </c>
      <c r="C447" s="365" t="s">
        <v>60</v>
      </c>
      <c r="D447" s="369"/>
      <c r="E447" s="609"/>
      <c r="F447" s="327"/>
    </row>
    <row r="448" spans="1:6" s="180" customFormat="1" ht="30">
      <c r="A448" s="368"/>
      <c r="B448" s="376" t="s">
        <v>137</v>
      </c>
      <c r="C448" s="365"/>
      <c r="D448" s="369"/>
      <c r="E448" s="609"/>
      <c r="F448" s="327"/>
    </row>
    <row r="449" spans="1:6" s="306" customFormat="1" ht="15">
      <c r="A449" s="368"/>
      <c r="B449" s="376" t="s">
        <v>274</v>
      </c>
      <c r="C449" s="365" t="s">
        <v>60</v>
      </c>
      <c r="D449" s="369"/>
      <c r="E449" s="609"/>
      <c r="F449" s="327"/>
    </row>
    <row r="450" spans="1:6" s="306" customFormat="1" ht="15">
      <c r="A450" s="368"/>
      <c r="B450" s="376" t="s">
        <v>275</v>
      </c>
      <c r="C450" s="365" t="s">
        <v>60</v>
      </c>
      <c r="D450" s="369"/>
      <c r="E450" s="609"/>
      <c r="F450" s="327"/>
    </row>
    <row r="451" spans="1:6" s="306" customFormat="1" ht="15">
      <c r="A451" s="368"/>
      <c r="B451" s="376" t="s">
        <v>276</v>
      </c>
      <c r="C451" s="365" t="s">
        <v>60</v>
      </c>
      <c r="D451" s="369"/>
      <c r="E451" s="609"/>
      <c r="F451" s="327"/>
    </row>
    <row r="452" spans="1:6" s="306" customFormat="1" ht="15">
      <c r="A452" s="368"/>
      <c r="B452" s="376" t="s">
        <v>277</v>
      </c>
      <c r="C452" s="365" t="s">
        <v>60</v>
      </c>
      <c r="D452" s="369"/>
      <c r="E452" s="609"/>
      <c r="F452" s="327"/>
    </row>
    <row r="453" spans="1:6" s="306" customFormat="1" ht="30">
      <c r="A453" s="368"/>
      <c r="B453" s="376" t="s">
        <v>278</v>
      </c>
      <c r="C453" s="365" t="s">
        <v>60</v>
      </c>
      <c r="D453" s="369"/>
      <c r="E453" s="609"/>
      <c r="F453" s="327"/>
    </row>
    <row r="454" spans="1:6" s="306" customFormat="1" ht="30">
      <c r="A454" s="368"/>
      <c r="B454" s="376" t="s">
        <v>279</v>
      </c>
      <c r="C454" s="365" t="s">
        <v>60</v>
      </c>
      <c r="D454" s="369"/>
      <c r="E454" s="609"/>
      <c r="F454" s="327"/>
    </row>
    <row r="455" spans="1:6" s="306" customFormat="1" ht="15">
      <c r="A455" s="364"/>
      <c r="B455" s="179" t="s">
        <v>280</v>
      </c>
      <c r="C455" s="378"/>
      <c r="D455" s="272"/>
      <c r="E455" s="673"/>
      <c r="F455" s="674"/>
    </row>
    <row r="456" spans="1:6" s="306" customFormat="1" ht="15">
      <c r="A456" s="364"/>
      <c r="B456" s="379"/>
      <c r="C456" s="378"/>
      <c r="D456" s="380"/>
      <c r="E456" s="673"/>
      <c r="F456" s="674"/>
    </row>
    <row r="457" spans="1:6" s="180" customFormat="1" ht="15">
      <c r="A457" s="381">
        <v>1</v>
      </c>
      <c r="B457" s="382" t="s">
        <v>281</v>
      </c>
      <c r="C457" s="378"/>
      <c r="D457" s="383"/>
      <c r="E457" s="673"/>
      <c r="F457" s="674"/>
    </row>
    <row r="458" spans="1:6" s="180" customFormat="1" ht="15">
      <c r="A458" s="364"/>
      <c r="B458" s="379"/>
      <c r="C458" s="378"/>
      <c r="D458" s="383"/>
      <c r="E458" s="673"/>
      <c r="F458" s="674"/>
    </row>
    <row r="459" spans="1:6" s="180" customFormat="1" ht="15">
      <c r="A459" s="364"/>
      <c r="B459" s="382" t="s">
        <v>282</v>
      </c>
      <c r="C459" s="378"/>
      <c r="D459" s="383"/>
      <c r="E459" s="673"/>
      <c r="F459" s="674"/>
    </row>
    <row r="460" spans="1:6" s="180" customFormat="1" ht="15">
      <c r="A460" s="364">
        <v>1.1000000000000001</v>
      </c>
      <c r="B460" s="384" t="s">
        <v>283</v>
      </c>
      <c r="C460" s="385">
        <v>1</v>
      </c>
      <c r="D460" s="383" t="s">
        <v>94</v>
      </c>
      <c r="E460" s="613"/>
      <c r="F460" s="386">
        <f>E460*C460</f>
        <v>0</v>
      </c>
    </row>
    <row r="461" spans="1:6" s="180" customFormat="1" ht="15">
      <c r="A461" s="364">
        <v>1.2</v>
      </c>
      <c r="B461" s="384" t="s">
        <v>284</v>
      </c>
      <c r="C461" s="385">
        <v>1</v>
      </c>
      <c r="D461" s="383" t="s">
        <v>94</v>
      </c>
      <c r="E461" s="613"/>
      <c r="F461" s="386">
        <f>E461*C461</f>
        <v>0</v>
      </c>
    </row>
    <row r="462" spans="1:6" s="180" customFormat="1" ht="15">
      <c r="A462" s="387">
        <v>1.3</v>
      </c>
      <c r="B462" s="388" t="s">
        <v>285</v>
      </c>
      <c r="C462" s="389">
        <v>1</v>
      </c>
      <c r="D462" s="390" t="s">
        <v>94</v>
      </c>
      <c r="E462" s="675"/>
      <c r="F462" s="391">
        <f>E462*C462</f>
        <v>0</v>
      </c>
    </row>
    <row r="463" spans="1:6" s="180" customFormat="1" ht="15">
      <c r="A463" s="364">
        <v>1.4</v>
      </c>
      <c r="B463" s="384" t="s">
        <v>286</v>
      </c>
      <c r="C463" s="385">
        <v>1</v>
      </c>
      <c r="D463" s="383" t="s">
        <v>94</v>
      </c>
      <c r="E463" s="613"/>
      <c r="F463" s="386">
        <f>E463*C463</f>
        <v>0</v>
      </c>
    </row>
    <row r="464" spans="1:6" s="180" customFormat="1" ht="30">
      <c r="A464" s="364">
        <v>1.5</v>
      </c>
      <c r="B464" s="384" t="s">
        <v>624</v>
      </c>
      <c r="C464" s="385">
        <v>1</v>
      </c>
      <c r="D464" s="383" t="s">
        <v>287</v>
      </c>
      <c r="E464" s="613"/>
      <c r="F464" s="386">
        <f>E464*C464</f>
        <v>0</v>
      </c>
    </row>
    <row r="465" spans="1:6" s="180" customFormat="1" ht="15">
      <c r="A465" s="364"/>
      <c r="B465" s="394" t="s">
        <v>288</v>
      </c>
      <c r="C465" s="378"/>
      <c r="D465" s="369"/>
      <c r="E465" s="613"/>
      <c r="F465" s="386"/>
    </row>
    <row r="466" spans="1:6" s="180" customFormat="1" ht="30">
      <c r="A466" s="364">
        <v>1.6</v>
      </c>
      <c r="B466" s="384" t="s">
        <v>289</v>
      </c>
      <c r="C466" s="385">
        <v>1</v>
      </c>
      <c r="D466" s="383" t="s">
        <v>94</v>
      </c>
      <c r="E466" s="613"/>
      <c r="F466" s="386">
        <f>E466*C466</f>
        <v>0</v>
      </c>
    </row>
    <row r="467" spans="1:6" s="180" customFormat="1" ht="48.75" customHeight="1">
      <c r="A467" s="364">
        <v>1.7</v>
      </c>
      <c r="B467" s="384" t="s">
        <v>290</v>
      </c>
      <c r="C467" s="385">
        <v>40</v>
      </c>
      <c r="D467" s="383" t="s">
        <v>291</v>
      </c>
      <c r="E467" s="613"/>
      <c r="F467" s="386">
        <f>E467*C467</f>
        <v>0</v>
      </c>
    </row>
    <row r="468" spans="1:6" s="180" customFormat="1" ht="47.25" customHeight="1">
      <c r="A468" s="364">
        <v>1.8</v>
      </c>
      <c r="B468" s="384" t="s">
        <v>292</v>
      </c>
      <c r="C468" s="385">
        <v>20</v>
      </c>
      <c r="D468" s="383" t="s">
        <v>291</v>
      </c>
      <c r="E468" s="613"/>
      <c r="F468" s="386">
        <f>E468*C468</f>
        <v>0</v>
      </c>
    </row>
    <row r="469" spans="1:6" s="180" customFormat="1" ht="45">
      <c r="A469" s="387">
        <v>1.9</v>
      </c>
      <c r="B469" s="388" t="s">
        <v>293</v>
      </c>
      <c r="C469" s="389">
        <v>20</v>
      </c>
      <c r="D469" s="390" t="s">
        <v>291</v>
      </c>
      <c r="E469" s="675"/>
      <c r="F469" s="391">
        <f>E469*C469</f>
        <v>0</v>
      </c>
    </row>
    <row r="470" spans="1:6" s="180" customFormat="1" ht="15">
      <c r="A470" s="387">
        <v>1.1000000000000001</v>
      </c>
      <c r="B470" s="388" t="s">
        <v>294</v>
      </c>
      <c r="C470" s="389">
        <v>1</v>
      </c>
      <c r="D470" s="390" t="s">
        <v>99</v>
      </c>
      <c r="E470" s="675"/>
      <c r="F470" s="391">
        <f>E470*C470</f>
        <v>0</v>
      </c>
    </row>
    <row r="471" spans="1:6" s="180" customFormat="1" ht="15">
      <c r="A471" s="395"/>
      <c r="B471" s="394" t="s">
        <v>295</v>
      </c>
      <c r="C471" s="378"/>
      <c r="D471" s="369"/>
      <c r="E471" s="613"/>
      <c r="F471" s="386"/>
    </row>
    <row r="472" spans="1:6" s="180" customFormat="1" ht="50.25" customHeight="1">
      <c r="A472" s="395">
        <v>1.1100000000000001</v>
      </c>
      <c r="B472" s="396" t="s">
        <v>296</v>
      </c>
      <c r="C472" s="385">
        <v>10</v>
      </c>
      <c r="D472" s="383" t="s">
        <v>291</v>
      </c>
      <c r="E472" s="613"/>
      <c r="F472" s="386">
        <f>E472*C472</f>
        <v>0</v>
      </c>
    </row>
    <row r="473" spans="1:6" s="180" customFormat="1" ht="45">
      <c r="A473" s="395">
        <v>1.1200000000000001</v>
      </c>
      <c r="B473" s="396" t="s">
        <v>625</v>
      </c>
      <c r="C473" s="385">
        <v>10</v>
      </c>
      <c r="D473" s="383" t="s">
        <v>291</v>
      </c>
      <c r="E473" s="613"/>
      <c r="F473" s="386">
        <f>E473*C473</f>
        <v>0</v>
      </c>
    </row>
    <row r="474" spans="1:6" s="180" customFormat="1" ht="45">
      <c r="A474" s="395">
        <v>1.1299999999999999</v>
      </c>
      <c r="B474" s="396" t="s">
        <v>297</v>
      </c>
      <c r="C474" s="385">
        <v>80</v>
      </c>
      <c r="D474" s="383" t="s">
        <v>291</v>
      </c>
      <c r="E474" s="613"/>
      <c r="F474" s="386">
        <f>E474*C474</f>
        <v>0</v>
      </c>
    </row>
    <row r="475" spans="1:6" s="180" customFormat="1" ht="30">
      <c r="A475" s="395">
        <v>1.1399999999999999</v>
      </c>
      <c r="B475" s="396" t="s">
        <v>298</v>
      </c>
      <c r="C475" s="385">
        <v>50</v>
      </c>
      <c r="D475" s="383" t="s">
        <v>291</v>
      </c>
      <c r="E475" s="613"/>
      <c r="F475" s="386">
        <f>E475*C475</f>
        <v>0</v>
      </c>
    </row>
    <row r="476" spans="1:6" s="180" customFormat="1" ht="15">
      <c r="A476" s="364"/>
      <c r="B476" s="396"/>
      <c r="C476" s="385"/>
      <c r="D476" s="383"/>
      <c r="E476" s="613"/>
      <c r="F476" s="386"/>
    </row>
    <row r="477" spans="1:6" s="180" customFormat="1" ht="15">
      <c r="A477" s="381">
        <v>2</v>
      </c>
      <c r="B477" s="394" t="s">
        <v>299</v>
      </c>
      <c r="C477" s="378"/>
      <c r="D477" s="369"/>
      <c r="E477" s="613"/>
      <c r="F477" s="386"/>
    </row>
    <row r="478" spans="1:6" s="180" customFormat="1" ht="15">
      <c r="A478" s="364"/>
      <c r="B478" s="384"/>
      <c r="C478" s="385"/>
      <c r="D478" s="369"/>
      <c r="E478" s="613"/>
      <c r="F478" s="386"/>
    </row>
    <row r="479" spans="1:6" s="180" customFormat="1" ht="30">
      <c r="A479" s="364">
        <v>2.1</v>
      </c>
      <c r="B479" s="396" t="s">
        <v>300</v>
      </c>
      <c r="C479" s="385">
        <v>1</v>
      </c>
      <c r="D479" s="383" t="s">
        <v>94</v>
      </c>
      <c r="E479" s="613"/>
      <c r="F479" s="386">
        <f>E479*C479</f>
        <v>0</v>
      </c>
    </row>
    <row r="480" spans="1:6" s="180" customFormat="1" ht="45">
      <c r="A480" s="364">
        <v>2.2000000000000002</v>
      </c>
      <c r="B480" s="396" t="s">
        <v>301</v>
      </c>
      <c r="C480" s="385">
        <v>1</v>
      </c>
      <c r="D480" s="383" t="s">
        <v>94</v>
      </c>
      <c r="E480" s="613"/>
      <c r="F480" s="386">
        <f>E480*C480</f>
        <v>0</v>
      </c>
    </row>
    <row r="481" spans="1:6" s="180" customFormat="1" ht="15">
      <c r="A481" s="364">
        <v>2.2999999999999998</v>
      </c>
      <c r="B481" s="396" t="s">
        <v>302</v>
      </c>
      <c r="C481" s="385">
        <v>1</v>
      </c>
      <c r="D481" s="383" t="s">
        <v>94</v>
      </c>
      <c r="E481" s="613"/>
      <c r="F481" s="386">
        <f>E481*C481</f>
        <v>0</v>
      </c>
    </row>
    <row r="482" spans="1:6" s="180" customFormat="1" ht="37.5" customHeight="1">
      <c r="A482" s="387">
        <v>2.4</v>
      </c>
      <c r="B482" s="744" t="s">
        <v>303</v>
      </c>
      <c r="C482" s="389">
        <v>1</v>
      </c>
      <c r="D482" s="390" t="s">
        <v>94</v>
      </c>
      <c r="E482" s="675"/>
      <c r="F482" s="391">
        <f>E482*C482</f>
        <v>0</v>
      </c>
    </row>
    <row r="483" spans="1:6" s="180" customFormat="1" ht="15.75" thickBot="1">
      <c r="A483" s="473"/>
      <c r="B483" s="474" t="s">
        <v>685</v>
      </c>
      <c r="C483" s="475"/>
      <c r="D483" s="343"/>
      <c r="E483" s="672"/>
      <c r="F483" s="476">
        <f>SUM(F444:F482)</f>
        <v>0</v>
      </c>
    </row>
    <row r="484" spans="1:6" s="173" customFormat="1" ht="15.75" thickTop="1">
      <c r="A484" s="397">
        <v>3</v>
      </c>
      <c r="B484" s="398" t="s">
        <v>304</v>
      </c>
      <c r="C484" s="392"/>
      <c r="D484" s="375"/>
      <c r="E484" s="676"/>
      <c r="F484" s="393"/>
    </row>
    <row r="485" spans="1:6" s="210" customFormat="1" ht="60">
      <c r="A485" s="364">
        <v>3.1</v>
      </c>
      <c r="B485" s="708" t="s">
        <v>341</v>
      </c>
      <c r="C485" s="378">
        <v>1</v>
      </c>
      <c r="D485" s="272" t="s">
        <v>94</v>
      </c>
      <c r="E485" s="613"/>
      <c r="F485" s="386">
        <f>E485*C485</f>
        <v>0</v>
      </c>
    </row>
    <row r="486" spans="1:6" s="310" customFormat="1" ht="105">
      <c r="A486" s="364">
        <v>3.2</v>
      </c>
      <c r="B486" s="399" t="s">
        <v>342</v>
      </c>
      <c r="C486" s="378">
        <v>1</v>
      </c>
      <c r="D486" s="272" t="s">
        <v>94</v>
      </c>
      <c r="E486" s="613"/>
      <c r="F486" s="386">
        <f>E486*C486</f>
        <v>0</v>
      </c>
    </row>
    <row r="487" spans="1:6" s="311" customFormat="1" ht="15">
      <c r="A487" s="364"/>
      <c r="B487" s="396"/>
      <c r="C487" s="385"/>
      <c r="D487" s="369"/>
      <c r="E487" s="673"/>
      <c r="F487" s="386"/>
    </row>
    <row r="488" spans="1:6" s="311" customFormat="1" ht="15">
      <c r="A488" s="381">
        <v>4</v>
      </c>
      <c r="B488" s="400" t="s">
        <v>305</v>
      </c>
      <c r="C488" s="378"/>
      <c r="D488" s="272"/>
      <c r="E488" s="673"/>
      <c r="F488" s="386"/>
    </row>
    <row r="489" spans="1:6" s="311" customFormat="1" ht="45">
      <c r="A489" s="364">
        <v>4.0999999999999996</v>
      </c>
      <c r="B489" s="384" t="s">
        <v>626</v>
      </c>
      <c r="C489" s="378">
        <v>1</v>
      </c>
      <c r="D489" s="272" t="s">
        <v>94</v>
      </c>
      <c r="E489" s="613"/>
      <c r="F489" s="386">
        <f>E489*C489</f>
        <v>0</v>
      </c>
    </row>
    <row r="490" spans="1:6" s="311" customFormat="1" ht="105">
      <c r="A490" s="364">
        <v>4.2</v>
      </c>
      <c r="B490" s="384" t="s">
        <v>306</v>
      </c>
      <c r="C490" s="378">
        <v>1</v>
      </c>
      <c r="D490" s="272" t="s">
        <v>94</v>
      </c>
      <c r="E490" s="673"/>
      <c r="F490" s="386">
        <f>E490*C490</f>
        <v>0</v>
      </c>
    </row>
    <row r="491" spans="1:6" s="311" customFormat="1" ht="15">
      <c r="A491" s="364"/>
      <c r="B491" s="384"/>
      <c r="C491" s="378"/>
      <c r="D491" s="272"/>
      <c r="E491" s="673"/>
      <c r="F491" s="386"/>
    </row>
    <row r="492" spans="1:6" s="311" customFormat="1" ht="15">
      <c r="A492" s="381">
        <v>5</v>
      </c>
      <c r="B492" s="401" t="s">
        <v>307</v>
      </c>
      <c r="C492" s="385"/>
      <c r="D492" s="305"/>
      <c r="E492" s="673"/>
      <c r="F492" s="386"/>
    </row>
    <row r="493" spans="1:6" s="311" customFormat="1" ht="90">
      <c r="A493" s="364">
        <v>5.0999999999999996</v>
      </c>
      <c r="B493" s="384" t="s">
        <v>627</v>
      </c>
      <c r="C493" s="378">
        <v>2</v>
      </c>
      <c r="D493" s="305" t="s">
        <v>287</v>
      </c>
      <c r="E493" s="673"/>
      <c r="F493" s="386">
        <f>E493*C493</f>
        <v>0</v>
      </c>
    </row>
    <row r="494" spans="1:6" s="311" customFormat="1" ht="15">
      <c r="A494" s="364"/>
      <c r="B494" s="384"/>
      <c r="C494" s="378"/>
      <c r="D494" s="305"/>
      <c r="E494" s="673"/>
      <c r="F494" s="386"/>
    </row>
    <row r="495" spans="1:6" s="311" customFormat="1" ht="15">
      <c r="A495" s="359">
        <v>6</v>
      </c>
      <c r="B495" s="402" t="s">
        <v>308</v>
      </c>
      <c r="C495" s="326"/>
      <c r="D495" s="366"/>
      <c r="E495" s="609"/>
      <c r="F495" s="327"/>
    </row>
    <row r="496" spans="1:6" s="311" customFormat="1" ht="74.25" customHeight="1">
      <c r="A496" s="403"/>
      <c r="B496" s="741" t="s">
        <v>628</v>
      </c>
      <c r="C496" s="326"/>
      <c r="D496" s="366"/>
      <c r="E496" s="609"/>
      <c r="F496" s="327"/>
    </row>
    <row r="497" spans="1:6" s="311" customFormat="1" ht="15">
      <c r="A497" s="403">
        <v>6.1</v>
      </c>
      <c r="B497" s="404" t="s">
        <v>127</v>
      </c>
      <c r="C497" s="420">
        <v>50</v>
      </c>
      <c r="D497" s="348" t="s">
        <v>291</v>
      </c>
      <c r="E497" s="609"/>
      <c r="F497" s="386">
        <f t="shared" ref="F497:F503" si="9">E497*C497</f>
        <v>0</v>
      </c>
    </row>
    <row r="498" spans="1:6" s="311" customFormat="1" ht="15">
      <c r="A498" s="403">
        <v>6.2</v>
      </c>
      <c r="B498" s="404" t="s">
        <v>120</v>
      </c>
      <c r="C498" s="326">
        <v>40</v>
      </c>
      <c r="D498" s="348" t="s">
        <v>291</v>
      </c>
      <c r="E498" s="609"/>
      <c r="F498" s="386">
        <f t="shared" si="9"/>
        <v>0</v>
      </c>
    </row>
    <row r="499" spans="1:6" s="311" customFormat="1" ht="15">
      <c r="A499" s="403">
        <v>6.3</v>
      </c>
      <c r="B499" s="404" t="s">
        <v>309</v>
      </c>
      <c r="C499" s="326">
        <v>100</v>
      </c>
      <c r="D499" s="348" t="s">
        <v>291</v>
      </c>
      <c r="E499" s="609"/>
      <c r="F499" s="386">
        <f t="shared" si="9"/>
        <v>0</v>
      </c>
    </row>
    <row r="500" spans="1:6" s="311" customFormat="1" ht="15" customHeight="1">
      <c r="A500" s="403">
        <v>6.4</v>
      </c>
      <c r="B500" s="404" t="s">
        <v>119</v>
      </c>
      <c r="C500" s="326">
        <v>50</v>
      </c>
      <c r="D500" s="348" t="s">
        <v>291</v>
      </c>
      <c r="E500" s="609"/>
      <c r="F500" s="386">
        <f t="shared" si="9"/>
        <v>0</v>
      </c>
    </row>
    <row r="501" spans="1:6" s="311" customFormat="1" ht="30">
      <c r="A501" s="403">
        <v>6.5</v>
      </c>
      <c r="B501" s="404" t="s">
        <v>343</v>
      </c>
      <c r="C501" s="326">
        <v>10</v>
      </c>
      <c r="D501" s="348" t="s">
        <v>310</v>
      </c>
      <c r="E501" s="609"/>
      <c r="F501" s="386">
        <f t="shared" si="9"/>
        <v>0</v>
      </c>
    </row>
    <row r="502" spans="1:6" s="311" customFormat="1" ht="15">
      <c r="A502" s="403">
        <v>6.6</v>
      </c>
      <c r="B502" s="404" t="s">
        <v>311</v>
      </c>
      <c r="C502" s="326">
        <v>50</v>
      </c>
      <c r="D502" s="348" t="s">
        <v>291</v>
      </c>
      <c r="E502" s="609"/>
      <c r="F502" s="386">
        <f t="shared" si="9"/>
        <v>0</v>
      </c>
    </row>
    <row r="503" spans="1:6" s="311" customFormat="1" ht="30">
      <c r="A503" s="405">
        <v>6.7</v>
      </c>
      <c r="B503" s="406" t="s">
        <v>344</v>
      </c>
      <c r="C503" s="421">
        <v>10</v>
      </c>
      <c r="D503" s="407" t="s">
        <v>310</v>
      </c>
      <c r="E503" s="671"/>
      <c r="F503" s="391">
        <f t="shared" si="9"/>
        <v>0</v>
      </c>
    </row>
    <row r="504" spans="1:6" s="311" customFormat="1" ht="15">
      <c r="A504" s="405"/>
      <c r="B504" s="406"/>
      <c r="C504" s="421"/>
      <c r="D504" s="407"/>
      <c r="E504" s="671"/>
      <c r="F504" s="391"/>
    </row>
    <row r="505" spans="1:6" s="311" customFormat="1" ht="15">
      <c r="A505" s="359">
        <v>7</v>
      </c>
      <c r="B505" s="402" t="s">
        <v>312</v>
      </c>
      <c r="C505" s="326"/>
      <c r="D505" s="348"/>
      <c r="E505" s="609"/>
      <c r="F505" s="327"/>
    </row>
    <row r="506" spans="1:6" s="311" customFormat="1" ht="60">
      <c r="A506" s="403"/>
      <c r="B506" s="408" t="s">
        <v>313</v>
      </c>
      <c r="C506" s="365" t="s">
        <v>60</v>
      </c>
      <c r="D506" s="348"/>
      <c r="E506" s="609"/>
      <c r="F506" s="327"/>
    </row>
    <row r="507" spans="1:6" s="311" customFormat="1" ht="15">
      <c r="A507" s="403"/>
      <c r="B507" s="402" t="s">
        <v>629</v>
      </c>
      <c r="C507" s="326"/>
      <c r="D507" s="348"/>
      <c r="E507" s="609"/>
      <c r="F507" s="327"/>
    </row>
    <row r="508" spans="1:6" s="311" customFormat="1" ht="15">
      <c r="A508" s="403">
        <v>7.1</v>
      </c>
      <c r="B508" s="404" t="s">
        <v>314</v>
      </c>
      <c r="C508" s="420">
        <v>3</v>
      </c>
      <c r="D508" s="348" t="s">
        <v>310</v>
      </c>
      <c r="E508" s="609"/>
      <c r="F508" s="386">
        <f>E508*C508</f>
        <v>0</v>
      </c>
    </row>
    <row r="509" spans="1:6" s="180" customFormat="1" ht="15">
      <c r="A509" s="403">
        <v>7.2</v>
      </c>
      <c r="B509" s="404" t="s">
        <v>315</v>
      </c>
      <c r="C509" s="326">
        <v>2</v>
      </c>
      <c r="D509" s="348" t="s">
        <v>310</v>
      </c>
      <c r="E509" s="609"/>
      <c r="F509" s="386">
        <f>E509*C509</f>
        <v>0</v>
      </c>
    </row>
    <row r="510" spans="1:6" s="311" customFormat="1" ht="15">
      <c r="A510" s="403">
        <v>7.3</v>
      </c>
      <c r="B510" s="404" t="s">
        <v>316</v>
      </c>
      <c r="C510" s="326">
        <v>3</v>
      </c>
      <c r="D510" s="348" t="s">
        <v>310</v>
      </c>
      <c r="E510" s="609"/>
      <c r="F510" s="386">
        <f>E510*C510</f>
        <v>0</v>
      </c>
    </row>
    <row r="511" spans="1:6" s="311" customFormat="1" ht="15">
      <c r="A511" s="403">
        <v>7.4</v>
      </c>
      <c r="B511" s="404" t="s">
        <v>317</v>
      </c>
      <c r="C511" s="326">
        <v>2</v>
      </c>
      <c r="D511" s="348" t="s">
        <v>310</v>
      </c>
      <c r="E511" s="609"/>
      <c r="F511" s="386">
        <f>E511*C511</f>
        <v>0</v>
      </c>
    </row>
    <row r="512" spans="1:6" s="311" customFormat="1" ht="15">
      <c r="A512" s="403"/>
      <c r="B512" s="402" t="s">
        <v>630</v>
      </c>
      <c r="C512" s="326"/>
      <c r="D512" s="348"/>
      <c r="E512" s="609"/>
      <c r="F512" s="327"/>
    </row>
    <row r="513" spans="1:6" s="311" customFormat="1" ht="15">
      <c r="A513" s="403">
        <v>7.5</v>
      </c>
      <c r="B513" s="404" t="s">
        <v>317</v>
      </c>
      <c r="C513" s="420">
        <v>2</v>
      </c>
      <c r="D513" s="348" t="s">
        <v>310</v>
      </c>
      <c r="E513" s="609"/>
      <c r="F513" s="386">
        <f>E513*C513</f>
        <v>0</v>
      </c>
    </row>
    <row r="514" spans="1:6" s="311" customFormat="1" ht="15">
      <c r="A514" s="403"/>
      <c r="B514" s="402" t="s">
        <v>631</v>
      </c>
      <c r="C514" s="326"/>
      <c r="D514" s="348"/>
      <c r="E514" s="609"/>
      <c r="F514" s="327"/>
    </row>
    <row r="515" spans="1:6" s="311" customFormat="1" ht="15">
      <c r="A515" s="403">
        <v>7.6</v>
      </c>
      <c r="B515" s="404" t="s">
        <v>316</v>
      </c>
      <c r="C515" s="420">
        <v>2</v>
      </c>
      <c r="D515" s="348" t="s">
        <v>310</v>
      </c>
      <c r="E515" s="609"/>
      <c r="F515" s="386">
        <f>E515*C515</f>
        <v>0</v>
      </c>
    </row>
    <row r="516" spans="1:6" s="311" customFormat="1" ht="15">
      <c r="A516" s="403"/>
      <c r="B516" s="404"/>
      <c r="C516" s="420"/>
      <c r="D516" s="348"/>
      <c r="E516" s="609"/>
      <c r="F516" s="386"/>
    </row>
    <row r="517" spans="1:6" s="311" customFormat="1" ht="15">
      <c r="A517" s="403"/>
      <c r="B517" s="409"/>
      <c r="C517" s="420"/>
      <c r="D517" s="348"/>
      <c r="E517" s="609"/>
      <c r="F517" s="327"/>
    </row>
    <row r="518" spans="1:6" s="311" customFormat="1" ht="15.75" thickBot="1">
      <c r="A518" s="473"/>
      <c r="B518" s="474" t="s">
        <v>686</v>
      </c>
      <c r="C518" s="475"/>
      <c r="D518" s="343"/>
      <c r="E518" s="672"/>
      <c r="F518" s="476">
        <f>SUM(F484:F517)</f>
        <v>0</v>
      </c>
    </row>
    <row r="519" spans="1:6" s="311" customFormat="1" ht="15.75" thickTop="1">
      <c r="A519" s="359">
        <v>8</v>
      </c>
      <c r="B519" s="402" t="s">
        <v>632</v>
      </c>
      <c r="C519" s="326"/>
      <c r="D519" s="348"/>
      <c r="E519" s="609"/>
      <c r="F519" s="327"/>
    </row>
    <row r="520" spans="1:6" s="311" customFormat="1" ht="75">
      <c r="A520" s="403">
        <v>8.1</v>
      </c>
      <c r="B520" s="409" t="s">
        <v>345</v>
      </c>
      <c r="C520" s="420">
        <f>C497+C498+C499+C500+C502</f>
        <v>290</v>
      </c>
      <c r="D520" s="348" t="s">
        <v>291</v>
      </c>
      <c r="E520" s="609"/>
      <c r="F520" s="386">
        <f>E520*C520</f>
        <v>0</v>
      </c>
    </row>
    <row r="521" spans="1:6" s="311" customFormat="1" ht="15">
      <c r="A521" s="403"/>
      <c r="B521" s="409"/>
      <c r="C521" s="420"/>
      <c r="D521" s="348"/>
      <c r="E521" s="609"/>
      <c r="F521" s="386"/>
    </row>
    <row r="522" spans="1:6" s="311" customFormat="1" ht="15">
      <c r="A522" s="410">
        <v>9</v>
      </c>
      <c r="B522" s="411" t="s">
        <v>633</v>
      </c>
      <c r="C522" s="519"/>
      <c r="D522" s="412"/>
      <c r="E522" s="609"/>
      <c r="F522" s="327"/>
    </row>
    <row r="523" spans="1:6" s="311" customFormat="1" ht="60">
      <c r="A523" s="413"/>
      <c r="B523" s="414" t="s">
        <v>688</v>
      </c>
      <c r="C523" s="520"/>
      <c r="D523" s="415" t="s">
        <v>60</v>
      </c>
      <c r="E523" s="609"/>
      <c r="F523" s="327"/>
    </row>
    <row r="524" spans="1:6" s="311" customFormat="1" ht="45">
      <c r="A524" s="413">
        <v>9.1</v>
      </c>
      <c r="B524" s="304" t="s">
        <v>346</v>
      </c>
      <c r="C524" s="519">
        <f>SUM(C508:C511)</f>
        <v>10</v>
      </c>
      <c r="D524" s="412" t="s">
        <v>310</v>
      </c>
      <c r="E524" s="609"/>
      <c r="F524" s="386">
        <f>E524*C524</f>
        <v>0</v>
      </c>
    </row>
    <row r="525" spans="1:6" s="311" customFormat="1" ht="45">
      <c r="A525" s="413">
        <v>9.1999999999999993</v>
      </c>
      <c r="B525" s="304" t="s">
        <v>347</v>
      </c>
      <c r="C525" s="519">
        <v>2</v>
      </c>
      <c r="D525" s="412" t="s">
        <v>310</v>
      </c>
      <c r="E525" s="609"/>
      <c r="F525" s="386">
        <f>E525*C525</f>
        <v>0</v>
      </c>
    </row>
    <row r="526" spans="1:6" s="311" customFormat="1" ht="45">
      <c r="A526" s="413">
        <v>9.3000000000000007</v>
      </c>
      <c r="B526" s="304" t="s">
        <v>348</v>
      </c>
      <c r="C526" s="519">
        <v>2</v>
      </c>
      <c r="D526" s="412" t="s">
        <v>310</v>
      </c>
      <c r="E526" s="609"/>
      <c r="F526" s="386">
        <f>E526*C526</f>
        <v>0</v>
      </c>
    </row>
    <row r="527" spans="1:6" s="311" customFormat="1" ht="15">
      <c r="A527" s="403"/>
      <c r="B527" s="404"/>
      <c r="C527" s="326"/>
      <c r="D527" s="348"/>
      <c r="E527" s="609"/>
      <c r="F527" s="327"/>
    </row>
    <row r="528" spans="1:6" s="311" customFormat="1" ht="15">
      <c r="A528" s="359">
        <v>10</v>
      </c>
      <c r="B528" s="416" t="s">
        <v>318</v>
      </c>
      <c r="C528" s="417"/>
      <c r="D528" s="418"/>
      <c r="E528" s="609"/>
      <c r="F528" s="327"/>
    </row>
    <row r="529" spans="1:6" s="311" customFormat="1" ht="45">
      <c r="A529" s="403">
        <v>10.1</v>
      </c>
      <c r="B529" s="419" t="s">
        <v>349</v>
      </c>
      <c r="C529" s="420">
        <v>1</v>
      </c>
      <c r="D529" s="362" t="s">
        <v>99</v>
      </c>
      <c r="E529" s="609"/>
      <c r="F529" s="386">
        <f>E529*C529</f>
        <v>0</v>
      </c>
    </row>
    <row r="530" spans="1:6" s="311" customFormat="1" ht="30">
      <c r="A530" s="403">
        <v>10.199999999999999</v>
      </c>
      <c r="B530" s="404" t="s">
        <v>350</v>
      </c>
      <c r="C530" s="420">
        <v>1</v>
      </c>
      <c r="D530" s="362" t="s">
        <v>99</v>
      </c>
      <c r="E530" s="609"/>
      <c r="F530" s="386">
        <f>E530*C530</f>
        <v>0</v>
      </c>
    </row>
    <row r="531" spans="1:6" s="311" customFormat="1" ht="15">
      <c r="A531" s="405"/>
      <c r="B531" s="406"/>
      <c r="C531" s="421"/>
      <c r="D531" s="407"/>
      <c r="E531" s="671"/>
      <c r="F531" s="374"/>
    </row>
    <row r="532" spans="1:6" s="311" customFormat="1" ht="15.75" thickBot="1">
      <c r="A532" s="473"/>
      <c r="B532" s="474" t="s">
        <v>687</v>
      </c>
      <c r="C532" s="475"/>
      <c r="D532" s="343"/>
      <c r="E532" s="672"/>
      <c r="F532" s="476">
        <f>SUM(F519:F531)</f>
        <v>0</v>
      </c>
    </row>
    <row r="533" spans="1:6" s="311" customFormat="1" ht="15.75" thickTop="1">
      <c r="A533" s="422"/>
      <c r="B533" s="423"/>
      <c r="C533" s="424"/>
      <c r="D533" s="425"/>
      <c r="E533" s="677"/>
      <c r="F533" s="334"/>
    </row>
    <row r="534" spans="1:6" s="311" customFormat="1" ht="15">
      <c r="A534" s="426"/>
      <c r="B534" s="730" t="s">
        <v>732</v>
      </c>
      <c r="C534" s="427"/>
      <c r="D534" s="329"/>
      <c r="E534" s="678"/>
      <c r="F534" s="327"/>
    </row>
    <row r="535" spans="1:6" s="180" customFormat="1" ht="15">
      <c r="A535" s="426"/>
      <c r="B535" s="731" t="s">
        <v>689</v>
      </c>
      <c r="C535" s="427"/>
      <c r="D535" s="329"/>
      <c r="E535" s="678"/>
      <c r="F535" s="327">
        <f>F443</f>
        <v>0</v>
      </c>
    </row>
    <row r="536" spans="1:6" s="311" customFormat="1" ht="15">
      <c r="A536" s="426"/>
      <c r="B536" s="731" t="s">
        <v>690</v>
      </c>
      <c r="C536" s="427"/>
      <c r="D536" s="329"/>
      <c r="E536" s="678"/>
      <c r="F536" s="327">
        <f>F483</f>
        <v>0</v>
      </c>
    </row>
    <row r="537" spans="1:6" s="311" customFormat="1" ht="15">
      <c r="A537" s="426"/>
      <c r="B537" s="731" t="s">
        <v>691</v>
      </c>
      <c r="C537" s="427"/>
      <c r="D537" s="329"/>
      <c r="E537" s="678"/>
      <c r="F537" s="327">
        <f>F518</f>
        <v>0</v>
      </c>
    </row>
    <row r="538" spans="1:6" s="311" customFormat="1" ht="15">
      <c r="A538" s="426"/>
      <c r="B538" s="731" t="s">
        <v>692</v>
      </c>
      <c r="C538" s="427"/>
      <c r="D538" s="329"/>
      <c r="E538" s="678"/>
      <c r="F538" s="327">
        <f>F532</f>
        <v>0</v>
      </c>
    </row>
    <row r="539" spans="1:6" s="311" customFormat="1" ht="15">
      <c r="A539" s="426"/>
      <c r="B539" s="428"/>
      <c r="C539" s="427"/>
      <c r="D539" s="329"/>
      <c r="E539" s="678"/>
      <c r="F539" s="327"/>
    </row>
    <row r="540" spans="1:6" s="311" customFormat="1" ht="15">
      <c r="A540" s="429"/>
      <c r="B540" s="453"/>
      <c r="C540" s="431"/>
      <c r="D540" s="432"/>
      <c r="E540" s="679"/>
      <c r="F540" s="374"/>
    </row>
    <row r="541" spans="1:6" s="311" customFormat="1" ht="15">
      <c r="A541" s="429"/>
      <c r="B541" s="453"/>
      <c r="C541" s="431"/>
      <c r="D541" s="432"/>
      <c r="E541" s="679"/>
      <c r="F541" s="374"/>
    </row>
    <row r="542" spans="1:6" s="311" customFormat="1" ht="15">
      <c r="A542" s="429"/>
      <c r="B542" s="453"/>
      <c r="C542" s="431"/>
      <c r="D542" s="432"/>
      <c r="E542" s="679"/>
      <c r="F542" s="374"/>
    </row>
    <row r="543" spans="1:6" s="311" customFormat="1" ht="15">
      <c r="A543" s="429"/>
      <c r="B543" s="453"/>
      <c r="C543" s="431"/>
      <c r="D543" s="432"/>
      <c r="E543" s="679"/>
      <c r="F543" s="374"/>
    </row>
    <row r="544" spans="1:6" s="311" customFormat="1" ht="15">
      <c r="A544" s="429"/>
      <c r="B544" s="453"/>
      <c r="C544" s="431"/>
      <c r="D544" s="432"/>
      <c r="E544" s="679"/>
      <c r="F544" s="374"/>
    </row>
    <row r="545" spans="1:6" s="311" customFormat="1" ht="15">
      <c r="A545" s="429"/>
      <c r="B545" s="453"/>
      <c r="C545" s="431"/>
      <c r="D545" s="432"/>
      <c r="E545" s="679"/>
      <c r="F545" s="374"/>
    </row>
    <row r="546" spans="1:6" s="311" customFormat="1" ht="15">
      <c r="A546" s="429"/>
      <c r="B546" s="453"/>
      <c r="C546" s="431"/>
      <c r="D546" s="432"/>
      <c r="E546" s="679"/>
      <c r="F546" s="374"/>
    </row>
    <row r="547" spans="1:6" s="311" customFormat="1" ht="15">
      <c r="A547" s="429"/>
      <c r="B547" s="453"/>
      <c r="C547" s="431"/>
      <c r="D547" s="432"/>
      <c r="E547" s="679"/>
      <c r="F547" s="374"/>
    </row>
    <row r="548" spans="1:6" s="311" customFormat="1" ht="15">
      <c r="A548" s="429"/>
      <c r="B548" s="453"/>
      <c r="C548" s="431"/>
      <c r="D548" s="432"/>
      <c r="E548" s="679"/>
      <c r="F548" s="374"/>
    </row>
    <row r="549" spans="1:6" s="311" customFormat="1" ht="15">
      <c r="A549" s="429"/>
      <c r="B549" s="453"/>
      <c r="C549" s="431"/>
      <c r="D549" s="432"/>
      <c r="E549" s="679"/>
      <c r="F549" s="374"/>
    </row>
    <row r="550" spans="1:6" s="311" customFormat="1" ht="15">
      <c r="A550" s="429"/>
      <c r="B550" s="453"/>
      <c r="C550" s="431"/>
      <c r="D550" s="432"/>
      <c r="E550" s="679"/>
      <c r="F550" s="374"/>
    </row>
    <row r="551" spans="1:6" s="311" customFormat="1" ht="15">
      <c r="A551" s="429"/>
      <c r="B551" s="453"/>
      <c r="C551" s="431"/>
      <c r="D551" s="432"/>
      <c r="E551" s="679"/>
      <c r="F551" s="374"/>
    </row>
    <row r="552" spans="1:6" s="311" customFormat="1" ht="15">
      <c r="A552" s="429"/>
      <c r="B552" s="453"/>
      <c r="C552" s="431"/>
      <c r="D552" s="432"/>
      <c r="E552" s="679"/>
      <c r="F552" s="374"/>
    </row>
    <row r="553" spans="1:6" s="311" customFormat="1" ht="15">
      <c r="A553" s="429"/>
      <c r="B553" s="453"/>
      <c r="C553" s="431"/>
      <c r="D553" s="432"/>
      <c r="E553" s="679"/>
      <c r="F553" s="374"/>
    </row>
    <row r="554" spans="1:6" s="311" customFormat="1" ht="15">
      <c r="A554" s="429"/>
      <c r="B554" s="453"/>
      <c r="C554" s="431"/>
      <c r="D554" s="432"/>
      <c r="E554" s="679"/>
      <c r="F554" s="374"/>
    </row>
    <row r="555" spans="1:6" s="180" customFormat="1" ht="15">
      <c r="A555" s="429"/>
      <c r="B555" s="453"/>
      <c r="C555" s="431"/>
      <c r="D555" s="432"/>
      <c r="E555" s="679"/>
      <c r="F555" s="374"/>
    </row>
    <row r="556" spans="1:6" s="311" customFormat="1" ht="15">
      <c r="A556" s="429"/>
      <c r="B556" s="453"/>
      <c r="C556" s="431"/>
      <c r="D556" s="432"/>
      <c r="E556" s="679"/>
      <c r="F556" s="374"/>
    </row>
    <row r="557" spans="1:6" s="311" customFormat="1" ht="15">
      <c r="A557" s="429"/>
      <c r="B557" s="453"/>
      <c r="C557" s="431"/>
      <c r="D557" s="432"/>
      <c r="E557" s="679"/>
      <c r="F557" s="374"/>
    </row>
    <row r="558" spans="1:6" s="311" customFormat="1" ht="15">
      <c r="A558" s="429"/>
      <c r="B558" s="453"/>
      <c r="C558" s="431"/>
      <c r="D558" s="432"/>
      <c r="E558" s="679"/>
      <c r="F558" s="374"/>
    </row>
    <row r="559" spans="1:6" s="311" customFormat="1" ht="15">
      <c r="A559" s="429"/>
      <c r="B559" s="453"/>
      <c r="C559" s="431"/>
      <c r="D559" s="432"/>
      <c r="E559" s="679"/>
      <c r="F559" s="374"/>
    </row>
    <row r="560" spans="1:6" s="311" customFormat="1" ht="15">
      <c r="A560" s="429"/>
      <c r="B560" s="453"/>
      <c r="C560" s="431"/>
      <c r="D560" s="432"/>
      <c r="E560" s="679"/>
      <c r="F560" s="374"/>
    </row>
    <row r="561" spans="1:6" s="311" customFormat="1" ht="15">
      <c r="A561" s="429"/>
      <c r="B561" s="453"/>
      <c r="C561" s="431"/>
      <c r="D561" s="432"/>
      <c r="E561" s="679"/>
      <c r="F561" s="374"/>
    </row>
    <row r="562" spans="1:6" s="311" customFormat="1" ht="15">
      <c r="A562" s="429"/>
      <c r="B562" s="453"/>
      <c r="C562" s="431"/>
      <c r="D562" s="432"/>
      <c r="E562" s="679"/>
      <c r="F562" s="374"/>
    </row>
    <row r="563" spans="1:6" s="311" customFormat="1" ht="15">
      <c r="A563" s="429"/>
      <c r="B563" s="453"/>
      <c r="C563" s="431"/>
      <c r="D563" s="432"/>
      <c r="E563" s="679"/>
      <c r="F563" s="374"/>
    </row>
    <row r="564" spans="1:6" s="311" customFormat="1" ht="15">
      <c r="A564" s="429"/>
      <c r="B564" s="453"/>
      <c r="C564" s="431"/>
      <c r="D564" s="432"/>
      <c r="E564" s="679"/>
      <c r="F564" s="374"/>
    </row>
    <row r="565" spans="1:6" s="311" customFormat="1" ht="15">
      <c r="A565" s="429"/>
      <c r="B565" s="453"/>
      <c r="C565" s="431"/>
      <c r="D565" s="432"/>
      <c r="E565" s="679"/>
      <c r="F565" s="374"/>
    </row>
    <row r="566" spans="1:6" s="311" customFormat="1" ht="15">
      <c r="A566" s="429"/>
      <c r="B566" s="430"/>
      <c r="C566" s="431"/>
      <c r="D566" s="432"/>
      <c r="E566" s="679"/>
      <c r="F566" s="374"/>
    </row>
    <row r="567" spans="1:6" s="311" customFormat="1" ht="30.75" thickBot="1">
      <c r="A567" s="479"/>
      <c r="B567" s="437" t="s">
        <v>620</v>
      </c>
      <c r="C567" s="307"/>
      <c r="D567" s="345"/>
      <c r="E567" s="680"/>
      <c r="F567" s="481">
        <f>SUM(F534:F566)</f>
        <v>0</v>
      </c>
    </row>
    <row r="568" spans="1:6" s="311" customFormat="1" ht="15.75" thickTop="1">
      <c r="A568" s="491"/>
      <c r="B568" s="681"/>
      <c r="C568" s="682"/>
      <c r="D568" s="346"/>
      <c r="E568" s="614"/>
      <c r="F568" s="386"/>
    </row>
    <row r="569" spans="1:6" s="311" customFormat="1" ht="15">
      <c r="A569" s="433" t="s">
        <v>98</v>
      </c>
      <c r="B569" s="308" t="s">
        <v>518</v>
      </c>
      <c r="C569" s="434"/>
      <c r="D569" s="435"/>
      <c r="E569" s="614"/>
      <c r="F569" s="436"/>
    </row>
    <row r="570" spans="1:6" s="311" customFormat="1" ht="17.25" customHeight="1">
      <c r="A570" s="330">
        <v>1</v>
      </c>
      <c r="B570" s="331" t="s">
        <v>351</v>
      </c>
      <c r="C570" s="683"/>
      <c r="D570" s="684"/>
      <c r="E570" s="685"/>
      <c r="F570" s="686"/>
    </row>
    <row r="571" spans="1:6" s="311" customFormat="1" ht="15">
      <c r="A571" s="314"/>
      <c r="B571" s="315" t="s">
        <v>352</v>
      </c>
      <c r="C571" s="622"/>
      <c r="D571" s="687"/>
      <c r="E571" s="688"/>
      <c r="F571" s="689"/>
    </row>
    <row r="572" spans="1:6" s="311" customFormat="1" ht="31.5" customHeight="1">
      <c r="A572" s="314"/>
      <c r="B572" s="315" t="s">
        <v>353</v>
      </c>
      <c r="C572" s="316" t="s">
        <v>60</v>
      </c>
      <c r="D572" s="690"/>
      <c r="E572" s="691"/>
      <c r="F572" s="689"/>
    </row>
    <row r="573" spans="1:6" s="311" customFormat="1" ht="30">
      <c r="A573" s="314"/>
      <c r="B573" s="315" t="s">
        <v>354</v>
      </c>
      <c r="C573" s="316" t="s">
        <v>60</v>
      </c>
      <c r="D573" s="690"/>
      <c r="E573" s="691"/>
      <c r="F573" s="689"/>
    </row>
    <row r="574" spans="1:6" s="311" customFormat="1" ht="15">
      <c r="A574" s="314"/>
      <c r="B574" s="315" t="s">
        <v>89</v>
      </c>
      <c r="C574" s="317" t="s">
        <v>60</v>
      </c>
      <c r="D574" s="692"/>
      <c r="E574" s="693"/>
      <c r="F574" s="689"/>
    </row>
    <row r="575" spans="1:6" s="311" customFormat="1" ht="15">
      <c r="A575" s="314"/>
      <c r="B575" s="315" t="s">
        <v>355</v>
      </c>
      <c r="C575" s="317" t="s">
        <v>60</v>
      </c>
      <c r="D575" s="692"/>
      <c r="E575" s="693"/>
      <c r="F575" s="689"/>
    </row>
    <row r="576" spans="1:6" s="311" customFormat="1" ht="31.5" customHeight="1">
      <c r="A576" s="314"/>
      <c r="B576" s="335" t="s">
        <v>356</v>
      </c>
      <c r="C576" s="694"/>
      <c r="D576" s="687"/>
      <c r="E576" s="688"/>
      <c r="F576" s="689"/>
    </row>
    <row r="577" spans="1:6" s="311" customFormat="1" ht="33.75" customHeight="1">
      <c r="A577" s="314">
        <v>1.1000000000000001</v>
      </c>
      <c r="B577" s="318" t="s">
        <v>357</v>
      </c>
      <c r="C577" s="624">
        <v>17</v>
      </c>
      <c r="D577" s="695" t="s">
        <v>358</v>
      </c>
      <c r="E577" s="688"/>
      <c r="F577" s="689">
        <f>E577*C577</f>
        <v>0</v>
      </c>
    </row>
    <row r="578" spans="1:6" s="311" customFormat="1" ht="30">
      <c r="A578" s="314">
        <v>1.2</v>
      </c>
      <c r="B578" s="319" t="s">
        <v>359</v>
      </c>
      <c r="C578" s="624">
        <v>1.5</v>
      </c>
      <c r="D578" s="695" t="s">
        <v>360</v>
      </c>
      <c r="E578" s="688"/>
      <c r="F578" s="689">
        <f>E578*C578</f>
        <v>0</v>
      </c>
    </row>
    <row r="579" spans="1:6" s="180" customFormat="1" ht="30">
      <c r="A579" s="314">
        <v>1.3</v>
      </c>
      <c r="B579" s="319" t="s">
        <v>604</v>
      </c>
      <c r="C579" s="624">
        <v>5</v>
      </c>
      <c r="D579" s="695" t="s">
        <v>360</v>
      </c>
      <c r="E579" s="688"/>
      <c r="F579" s="689">
        <f>E579*C579</f>
        <v>0</v>
      </c>
    </row>
    <row r="580" spans="1:6" s="311" customFormat="1" ht="15">
      <c r="A580" s="314"/>
      <c r="B580" s="336" t="s">
        <v>361</v>
      </c>
      <c r="C580" s="624"/>
      <c r="D580" s="695"/>
      <c r="E580" s="688"/>
      <c r="F580" s="689"/>
    </row>
    <row r="581" spans="1:6" s="311" customFormat="1" ht="45">
      <c r="A581" s="314">
        <v>1.4</v>
      </c>
      <c r="B581" s="318" t="s">
        <v>362</v>
      </c>
      <c r="C581" s="624">
        <v>1</v>
      </c>
      <c r="D581" s="695" t="s">
        <v>360</v>
      </c>
      <c r="E581" s="688"/>
      <c r="F581" s="689">
        <f>E581*C581</f>
        <v>0</v>
      </c>
    </row>
    <row r="582" spans="1:6" s="311" customFormat="1" ht="15">
      <c r="A582" s="314">
        <v>1.5</v>
      </c>
      <c r="B582" s="318" t="s">
        <v>363</v>
      </c>
      <c r="C582" s="624">
        <v>2</v>
      </c>
      <c r="D582" s="695" t="s">
        <v>360</v>
      </c>
      <c r="E582" s="688"/>
      <c r="F582" s="689">
        <f>E582*C582</f>
        <v>0</v>
      </c>
    </row>
    <row r="583" spans="1:6" s="311" customFormat="1" ht="60">
      <c r="A583" s="314">
        <v>1.6</v>
      </c>
      <c r="B583" s="318" t="s">
        <v>364</v>
      </c>
      <c r="C583" s="624">
        <v>4</v>
      </c>
      <c r="D583" s="695" t="s">
        <v>360</v>
      </c>
      <c r="E583" s="688"/>
      <c r="F583" s="689">
        <f>E583*C583</f>
        <v>0</v>
      </c>
    </row>
    <row r="584" spans="1:6" s="311" customFormat="1" ht="15">
      <c r="A584" s="314"/>
      <c r="B584" s="336" t="s">
        <v>175</v>
      </c>
      <c r="C584" s="624"/>
      <c r="D584" s="695"/>
      <c r="E584" s="688"/>
      <c r="F584" s="689"/>
    </row>
    <row r="585" spans="1:6" s="311" customFormat="1" ht="60">
      <c r="A585" s="314">
        <v>1.7</v>
      </c>
      <c r="B585" s="318" t="s">
        <v>365</v>
      </c>
      <c r="C585" s="624">
        <v>17</v>
      </c>
      <c r="D585" s="695" t="s">
        <v>358</v>
      </c>
      <c r="E585" s="688"/>
      <c r="F585" s="689">
        <f>E585*C585</f>
        <v>0</v>
      </c>
    </row>
    <row r="586" spans="1:6" s="311" customFormat="1" ht="15">
      <c r="A586" s="313">
        <v>2</v>
      </c>
      <c r="B586" s="335" t="s">
        <v>366</v>
      </c>
      <c r="C586" s="624"/>
      <c r="D586" s="695"/>
      <c r="E586" s="688"/>
      <c r="F586" s="689"/>
    </row>
    <row r="587" spans="1:6" s="311" customFormat="1" ht="60">
      <c r="A587" s="314"/>
      <c r="B587" s="315" t="s">
        <v>367</v>
      </c>
      <c r="C587" s="625" t="s">
        <v>60</v>
      </c>
      <c r="D587" s="695"/>
      <c r="E587" s="696"/>
      <c r="F587" s="689"/>
    </row>
    <row r="588" spans="1:6" s="311" customFormat="1" ht="30">
      <c r="A588" s="314"/>
      <c r="B588" s="315" t="s">
        <v>368</v>
      </c>
      <c r="C588" s="625" t="s">
        <v>60</v>
      </c>
      <c r="D588" s="695"/>
      <c r="E588" s="696"/>
      <c r="F588" s="689"/>
    </row>
    <row r="589" spans="1:6" s="311" customFormat="1" ht="15">
      <c r="A589" s="314"/>
      <c r="B589" s="337" t="s">
        <v>369</v>
      </c>
      <c r="C589" s="624"/>
      <c r="D589" s="695"/>
      <c r="E589" s="688"/>
      <c r="F589" s="689"/>
    </row>
    <row r="590" spans="1:6" s="180" customFormat="1" ht="15">
      <c r="A590" s="314"/>
      <c r="B590" s="315" t="s">
        <v>433</v>
      </c>
      <c r="C590" s="624"/>
      <c r="D590" s="695"/>
      <c r="E590" s="696"/>
      <c r="F590" s="689"/>
    </row>
    <row r="591" spans="1:6" s="312" customFormat="1" ht="15">
      <c r="A591" s="314">
        <v>2.1</v>
      </c>
      <c r="B591" s="320" t="s">
        <v>370</v>
      </c>
      <c r="C591" s="624">
        <v>1.5</v>
      </c>
      <c r="D591" s="695" t="s">
        <v>358</v>
      </c>
      <c r="E591" s="688"/>
      <c r="F591" s="689">
        <f>E591*C591</f>
        <v>0</v>
      </c>
    </row>
    <row r="592" spans="1:6" s="312" customFormat="1" ht="15">
      <c r="A592" s="314">
        <v>2.2000000000000002</v>
      </c>
      <c r="B592" s="320" t="s">
        <v>371</v>
      </c>
      <c r="C592" s="624">
        <v>10</v>
      </c>
      <c r="D592" s="695" t="s">
        <v>358</v>
      </c>
      <c r="E592" s="688"/>
      <c r="F592" s="689">
        <f>E592*C592</f>
        <v>0</v>
      </c>
    </row>
    <row r="593" spans="1:6" s="312" customFormat="1" ht="15">
      <c r="A593" s="314"/>
      <c r="B593" s="187" t="s">
        <v>372</v>
      </c>
      <c r="C593" s="624"/>
      <c r="D593" s="695"/>
      <c r="E593" s="696"/>
      <c r="F593" s="321"/>
    </row>
    <row r="594" spans="1:6" s="209" customFormat="1" ht="15">
      <c r="A594" s="314">
        <v>2.2999999999999998</v>
      </c>
      <c r="B594" s="186" t="s">
        <v>373</v>
      </c>
      <c r="C594" s="624">
        <v>1</v>
      </c>
      <c r="D594" s="695" t="s">
        <v>360</v>
      </c>
      <c r="E594" s="697"/>
      <c r="F594" s="322">
        <f>E594*C594</f>
        <v>0</v>
      </c>
    </row>
    <row r="595" spans="1:6" s="209" customFormat="1" ht="15">
      <c r="A595" s="314">
        <v>2.4</v>
      </c>
      <c r="B595" s="186" t="s">
        <v>374</v>
      </c>
      <c r="C595" s="624">
        <v>15</v>
      </c>
      <c r="D595" s="695" t="s">
        <v>358</v>
      </c>
      <c r="E595" s="688"/>
      <c r="F595" s="689">
        <f>E595*C595</f>
        <v>0</v>
      </c>
    </row>
    <row r="596" spans="1:6" s="209" customFormat="1" ht="15">
      <c r="A596" s="314">
        <v>2.5</v>
      </c>
      <c r="B596" s="186" t="s">
        <v>375</v>
      </c>
      <c r="C596" s="624">
        <v>2.7</v>
      </c>
      <c r="D596" s="695" t="s">
        <v>358</v>
      </c>
      <c r="E596" s="688"/>
      <c r="F596" s="689">
        <f>E596*C596</f>
        <v>0</v>
      </c>
    </row>
    <row r="597" spans="1:6" s="209" customFormat="1" ht="15">
      <c r="A597" s="314"/>
      <c r="B597" s="337" t="s">
        <v>84</v>
      </c>
      <c r="C597" s="624"/>
      <c r="D597" s="695"/>
      <c r="E597" s="688"/>
      <c r="F597" s="689"/>
    </row>
    <row r="598" spans="1:6" s="209" customFormat="1" ht="15">
      <c r="A598" s="314"/>
      <c r="B598" s="315" t="s">
        <v>83</v>
      </c>
      <c r="C598" s="624"/>
      <c r="D598" s="695"/>
      <c r="E598" s="696"/>
      <c r="F598" s="689"/>
    </row>
    <row r="599" spans="1:6" s="209" customFormat="1" ht="15">
      <c r="A599" s="314">
        <v>2.6</v>
      </c>
      <c r="B599" s="320" t="s">
        <v>376</v>
      </c>
      <c r="C599" s="624">
        <v>3</v>
      </c>
      <c r="D599" s="695" t="s">
        <v>358</v>
      </c>
      <c r="E599" s="688"/>
      <c r="F599" s="689">
        <f>E599*C599</f>
        <v>0</v>
      </c>
    </row>
    <row r="600" spans="1:6" s="209" customFormat="1" ht="15">
      <c r="A600" s="314">
        <v>2.7</v>
      </c>
      <c r="B600" s="320" t="s">
        <v>377</v>
      </c>
      <c r="C600" s="624">
        <v>9</v>
      </c>
      <c r="D600" s="695" t="s">
        <v>358</v>
      </c>
      <c r="E600" s="688"/>
      <c r="F600" s="689">
        <f>E600*C600</f>
        <v>0</v>
      </c>
    </row>
    <row r="601" spans="1:6" s="209" customFormat="1" ht="15">
      <c r="A601" s="314">
        <v>2.8</v>
      </c>
      <c r="B601" s="320" t="s">
        <v>634</v>
      </c>
      <c r="C601" s="624">
        <v>4.5</v>
      </c>
      <c r="D601" s="695" t="s">
        <v>358</v>
      </c>
      <c r="E601" s="688"/>
      <c r="F601" s="689">
        <f>E601*C601</f>
        <v>0</v>
      </c>
    </row>
    <row r="602" spans="1:6" s="209" customFormat="1" ht="15">
      <c r="A602" s="314"/>
      <c r="B602" s="337" t="s">
        <v>378</v>
      </c>
      <c r="C602" s="581"/>
      <c r="D602" s="695"/>
      <c r="E602" s="688"/>
      <c r="F602" s="689"/>
    </row>
    <row r="603" spans="1:6" s="209" customFormat="1" ht="87" customHeight="1">
      <c r="A603" s="314"/>
      <c r="B603" s="745" t="s">
        <v>379</v>
      </c>
      <c r="C603" s="582" t="s">
        <v>60</v>
      </c>
      <c r="D603" s="695"/>
      <c r="E603" s="696"/>
      <c r="F603" s="689"/>
    </row>
    <row r="604" spans="1:6" s="209" customFormat="1" ht="48">
      <c r="A604" s="314"/>
      <c r="B604" s="323" t="s">
        <v>434</v>
      </c>
      <c r="C604" s="582" t="s">
        <v>60</v>
      </c>
      <c r="D604" s="695"/>
      <c r="E604" s="696"/>
      <c r="F604" s="689"/>
    </row>
    <row r="605" spans="1:6" s="209" customFormat="1" ht="15">
      <c r="A605" s="314">
        <v>2.9</v>
      </c>
      <c r="B605" s="320" t="s">
        <v>380</v>
      </c>
      <c r="C605" s="581">
        <v>10.5</v>
      </c>
      <c r="D605" s="695" t="s">
        <v>381</v>
      </c>
      <c r="E605" s="688"/>
      <c r="F605" s="689">
        <f>E605*C605</f>
        <v>0</v>
      </c>
    </row>
    <row r="606" spans="1:6" s="209" customFormat="1" ht="15">
      <c r="A606" s="448">
        <v>2.1</v>
      </c>
      <c r="B606" s="320" t="s">
        <v>382</v>
      </c>
      <c r="C606" s="581">
        <v>26</v>
      </c>
      <c r="D606" s="695" t="s">
        <v>381</v>
      </c>
      <c r="E606" s="688"/>
      <c r="F606" s="689">
        <f>E606*C606</f>
        <v>0</v>
      </c>
    </row>
    <row r="607" spans="1:6" s="312" customFormat="1" ht="15">
      <c r="A607" s="314">
        <v>2.11</v>
      </c>
      <c r="B607" s="320" t="s">
        <v>383</v>
      </c>
      <c r="C607" s="581">
        <v>14.5</v>
      </c>
      <c r="D607" s="695" t="s">
        <v>381</v>
      </c>
      <c r="E607" s="688"/>
      <c r="F607" s="689">
        <f>E607*C607</f>
        <v>0</v>
      </c>
    </row>
    <row r="608" spans="1:6" s="312" customFormat="1" ht="15.75" thickBot="1">
      <c r="A608" s="473"/>
      <c r="B608" s="474" t="s">
        <v>693</v>
      </c>
      <c r="C608" s="475"/>
      <c r="D608" s="343"/>
      <c r="E608" s="672"/>
      <c r="F608" s="476">
        <f>SUM(F571:F607)</f>
        <v>0</v>
      </c>
    </row>
    <row r="609" spans="1:6" s="312" customFormat="1" ht="15.75" thickTop="1">
      <c r="A609" s="314"/>
      <c r="B609" s="449" t="s">
        <v>384</v>
      </c>
      <c r="C609" s="581"/>
      <c r="D609" s="695"/>
      <c r="E609" s="688"/>
      <c r="F609" s="689"/>
    </row>
    <row r="610" spans="1:6" s="312" customFormat="1" ht="45">
      <c r="A610" s="314">
        <v>2.12</v>
      </c>
      <c r="B610" s="320" t="s">
        <v>385</v>
      </c>
      <c r="C610" s="581">
        <v>14.8</v>
      </c>
      <c r="D610" s="695" t="s">
        <v>358</v>
      </c>
      <c r="E610" s="688"/>
      <c r="F610" s="689">
        <f>E610*C610</f>
        <v>0</v>
      </c>
    </row>
    <row r="611" spans="1:6" s="312" customFormat="1" ht="15">
      <c r="A611" s="313">
        <v>3</v>
      </c>
      <c r="B611" s="335" t="s">
        <v>386</v>
      </c>
      <c r="C611" s="581"/>
      <c r="D611" s="695"/>
      <c r="E611" s="688"/>
      <c r="F611" s="689"/>
    </row>
    <row r="612" spans="1:6" s="312" customFormat="1" ht="45">
      <c r="A612" s="314"/>
      <c r="B612" s="323" t="s">
        <v>387</v>
      </c>
      <c r="C612" s="582" t="s">
        <v>60</v>
      </c>
      <c r="D612" s="695"/>
      <c r="E612" s="696"/>
      <c r="F612" s="689"/>
    </row>
    <row r="613" spans="1:6" s="312" customFormat="1" ht="15">
      <c r="A613" s="314"/>
      <c r="B613" s="335" t="s">
        <v>388</v>
      </c>
      <c r="C613" s="582"/>
      <c r="D613" s="695"/>
      <c r="E613" s="688"/>
      <c r="F613" s="689"/>
    </row>
    <row r="614" spans="1:6" s="312" customFormat="1" ht="30">
      <c r="A614" s="314"/>
      <c r="B614" s="323" t="s">
        <v>389</v>
      </c>
      <c r="C614" s="582" t="s">
        <v>60</v>
      </c>
      <c r="D614" s="695"/>
      <c r="E614" s="696"/>
      <c r="F614" s="689"/>
    </row>
    <row r="615" spans="1:6" s="312" customFormat="1" ht="15">
      <c r="A615" s="314">
        <v>3.1</v>
      </c>
      <c r="B615" s="320" t="s">
        <v>390</v>
      </c>
      <c r="C615" s="581">
        <v>10.5</v>
      </c>
      <c r="D615" s="695" t="s">
        <v>358</v>
      </c>
      <c r="E615" s="688"/>
      <c r="F615" s="689">
        <f>E615*C615</f>
        <v>0</v>
      </c>
    </row>
    <row r="616" spans="1:6" s="312" customFormat="1" ht="15">
      <c r="A616" s="314"/>
      <c r="B616" s="156" t="s">
        <v>391</v>
      </c>
      <c r="C616" s="581"/>
      <c r="D616" s="695"/>
      <c r="E616" s="688"/>
      <c r="F616" s="689"/>
    </row>
    <row r="617" spans="1:6" s="312" customFormat="1" ht="60">
      <c r="A617" s="314">
        <v>3.2</v>
      </c>
      <c r="B617" s="318" t="s">
        <v>635</v>
      </c>
      <c r="C617" s="624">
        <v>19</v>
      </c>
      <c r="D617" s="695" t="s">
        <v>358</v>
      </c>
      <c r="E617" s="688"/>
      <c r="F617" s="689">
        <f>E617*C617</f>
        <v>0</v>
      </c>
    </row>
    <row r="618" spans="1:6" s="312" customFormat="1" ht="30">
      <c r="A618" s="454">
        <v>3.3</v>
      </c>
      <c r="B618" s="456" t="s">
        <v>392</v>
      </c>
      <c r="C618" s="626">
        <v>1</v>
      </c>
      <c r="D618" s="698" t="s">
        <v>99</v>
      </c>
      <c r="E618" s="699"/>
      <c r="F618" s="700">
        <f>E618*C618</f>
        <v>0</v>
      </c>
    </row>
    <row r="619" spans="1:6" s="312" customFormat="1" ht="15">
      <c r="A619" s="313"/>
      <c r="B619" s="335" t="s">
        <v>170</v>
      </c>
      <c r="C619" s="624"/>
      <c r="D619" s="695"/>
      <c r="E619" s="688"/>
      <c r="F619" s="689"/>
    </row>
    <row r="620" spans="1:6" s="312" customFormat="1" ht="60">
      <c r="A620" s="314"/>
      <c r="B620" s="323" t="s">
        <v>393</v>
      </c>
      <c r="C620" s="625" t="s">
        <v>60</v>
      </c>
      <c r="D620" s="695"/>
      <c r="E620" s="696"/>
      <c r="F620" s="689"/>
    </row>
    <row r="621" spans="1:6" s="312" customFormat="1" ht="15">
      <c r="A621" s="314"/>
      <c r="B621" s="337" t="s">
        <v>169</v>
      </c>
      <c r="C621" s="624"/>
      <c r="D621" s="695"/>
      <c r="E621" s="688"/>
      <c r="F621" s="689"/>
    </row>
    <row r="622" spans="1:6" s="312" customFormat="1" ht="30">
      <c r="A622" s="314">
        <v>3.4</v>
      </c>
      <c r="B622" s="318" t="s">
        <v>394</v>
      </c>
      <c r="C622" s="624">
        <v>12.5</v>
      </c>
      <c r="D622" s="695" t="s">
        <v>291</v>
      </c>
      <c r="E622" s="688"/>
      <c r="F622" s="689">
        <f>E622*C622</f>
        <v>0</v>
      </c>
    </row>
    <row r="623" spans="1:6" s="312" customFormat="1" ht="15">
      <c r="A623" s="314"/>
      <c r="B623" s="337" t="s">
        <v>395</v>
      </c>
      <c r="C623" s="624"/>
      <c r="D623" s="695"/>
      <c r="E623" s="688"/>
      <c r="F623" s="689"/>
    </row>
    <row r="624" spans="1:6" s="312" customFormat="1" ht="45">
      <c r="A624" s="314">
        <v>3.5</v>
      </c>
      <c r="B624" s="318" t="s">
        <v>435</v>
      </c>
      <c r="C624" s="624">
        <v>14.8</v>
      </c>
      <c r="D624" s="695" t="s">
        <v>358</v>
      </c>
      <c r="E624" s="688"/>
      <c r="F624" s="689">
        <f>E624*C624</f>
        <v>0</v>
      </c>
    </row>
    <row r="625" spans="1:6" s="312" customFormat="1" ht="15">
      <c r="A625" s="324">
        <v>4</v>
      </c>
      <c r="B625" s="335" t="s">
        <v>396</v>
      </c>
      <c r="C625" s="624"/>
      <c r="D625" s="695"/>
      <c r="E625" s="688"/>
      <c r="F625" s="689"/>
    </row>
    <row r="626" spans="1:6" s="312" customFormat="1" ht="15">
      <c r="A626" s="314"/>
      <c r="B626" s="335" t="s">
        <v>73</v>
      </c>
      <c r="C626" s="624"/>
      <c r="D626" s="695"/>
      <c r="E626" s="688"/>
      <c r="F626" s="689"/>
    </row>
    <row r="627" spans="1:6" s="312" customFormat="1" ht="75">
      <c r="A627" s="314"/>
      <c r="B627" s="315" t="s">
        <v>397</v>
      </c>
      <c r="C627" s="625" t="s">
        <v>60</v>
      </c>
      <c r="D627" s="695"/>
      <c r="E627" s="696"/>
      <c r="F627" s="689"/>
    </row>
    <row r="628" spans="1:6" s="312" customFormat="1" ht="15">
      <c r="A628" s="314"/>
      <c r="B628" s="315" t="s">
        <v>15</v>
      </c>
      <c r="C628" s="624"/>
      <c r="D628" s="695"/>
      <c r="E628" s="688"/>
      <c r="F628" s="689"/>
    </row>
    <row r="629" spans="1:6" s="312" customFormat="1" ht="30">
      <c r="A629" s="314"/>
      <c r="B629" s="315" t="s">
        <v>398</v>
      </c>
      <c r="C629" s="625" t="s">
        <v>60</v>
      </c>
      <c r="D629" s="695"/>
      <c r="E629" s="696"/>
      <c r="F629" s="689"/>
    </row>
    <row r="630" spans="1:6" s="312" customFormat="1" ht="36.75" customHeight="1">
      <c r="A630" s="314"/>
      <c r="B630" s="315" t="s">
        <v>399</v>
      </c>
      <c r="C630" s="624"/>
      <c r="D630" s="695"/>
      <c r="E630" s="696"/>
      <c r="F630" s="689"/>
    </row>
    <row r="631" spans="1:6" s="312" customFormat="1" ht="33.75" customHeight="1">
      <c r="A631" s="314"/>
      <c r="B631" s="315" t="s">
        <v>400</v>
      </c>
      <c r="C631" s="625" t="s">
        <v>60</v>
      </c>
      <c r="D631" s="695"/>
      <c r="E631" s="696"/>
      <c r="F631" s="689"/>
    </row>
    <row r="632" spans="1:6" s="312" customFormat="1" ht="30">
      <c r="A632" s="314"/>
      <c r="B632" s="315" t="s">
        <v>401</v>
      </c>
      <c r="C632" s="625" t="s">
        <v>60</v>
      </c>
      <c r="D632" s="695"/>
      <c r="E632" s="696"/>
      <c r="F632" s="689"/>
    </row>
    <row r="633" spans="1:6" s="312" customFormat="1" ht="15">
      <c r="A633" s="314"/>
      <c r="B633" s="315" t="s">
        <v>402</v>
      </c>
      <c r="C633" s="625" t="s">
        <v>60</v>
      </c>
      <c r="D633" s="695"/>
      <c r="E633" s="696"/>
      <c r="F633" s="689"/>
    </row>
    <row r="634" spans="1:6" s="312" customFormat="1" ht="15">
      <c r="A634" s="314"/>
      <c r="B634" s="315" t="s">
        <v>403</v>
      </c>
      <c r="C634" s="625" t="s">
        <v>60</v>
      </c>
      <c r="D634" s="695"/>
      <c r="E634" s="696"/>
      <c r="F634" s="689"/>
    </row>
    <row r="635" spans="1:6" s="312" customFormat="1" ht="18.75" customHeight="1">
      <c r="A635" s="314"/>
      <c r="B635" s="315" t="s">
        <v>404</v>
      </c>
      <c r="C635" s="625" t="s">
        <v>60</v>
      </c>
      <c r="D635" s="695"/>
      <c r="E635" s="696"/>
      <c r="F635" s="689"/>
    </row>
    <row r="636" spans="1:6" s="312" customFormat="1" ht="15">
      <c r="A636" s="314"/>
      <c r="B636" s="315" t="s">
        <v>405</v>
      </c>
      <c r="C636" s="625" t="s">
        <v>60</v>
      </c>
      <c r="D636" s="695"/>
      <c r="E636" s="696"/>
      <c r="F636" s="689"/>
    </row>
    <row r="637" spans="1:6" s="312" customFormat="1" ht="30">
      <c r="A637" s="314"/>
      <c r="B637" s="315" t="s">
        <v>406</v>
      </c>
      <c r="C637" s="625" t="s">
        <v>60</v>
      </c>
      <c r="D637" s="695"/>
      <c r="E637" s="696"/>
      <c r="F637" s="689"/>
    </row>
    <row r="638" spans="1:6" s="312" customFormat="1" ht="60">
      <c r="A638" s="454"/>
      <c r="B638" s="455" t="s">
        <v>407</v>
      </c>
      <c r="C638" s="627" t="s">
        <v>60</v>
      </c>
      <c r="D638" s="698"/>
      <c r="E638" s="701"/>
      <c r="F638" s="700"/>
    </row>
    <row r="639" spans="1:6" s="312" customFormat="1" ht="15">
      <c r="A639" s="314"/>
      <c r="B639" s="335" t="s">
        <v>408</v>
      </c>
      <c r="C639" s="624"/>
      <c r="D639" s="695"/>
      <c r="E639" s="688"/>
      <c r="F639" s="689"/>
    </row>
    <row r="640" spans="1:6" s="312" customFormat="1" ht="15">
      <c r="A640" s="314"/>
      <c r="B640" s="335" t="s">
        <v>409</v>
      </c>
      <c r="C640" s="624"/>
      <c r="D640" s="695"/>
      <c r="E640" s="688"/>
      <c r="F640" s="689"/>
    </row>
    <row r="641" spans="1:6" s="312" customFormat="1" ht="15">
      <c r="A641" s="314">
        <v>4.0999999999999996</v>
      </c>
      <c r="B641" s="320" t="s">
        <v>410</v>
      </c>
      <c r="C641" s="624">
        <v>18</v>
      </c>
      <c r="D641" s="695" t="s">
        <v>291</v>
      </c>
      <c r="E641" s="688"/>
      <c r="F641" s="689">
        <f>E641*C641</f>
        <v>0</v>
      </c>
    </row>
    <row r="642" spans="1:6" s="214" customFormat="1" ht="30">
      <c r="A642" s="314">
        <v>4.2</v>
      </c>
      <c r="B642" s="320" t="s">
        <v>411</v>
      </c>
      <c r="C642" s="624">
        <v>84.5</v>
      </c>
      <c r="D642" s="695" t="s">
        <v>291</v>
      </c>
      <c r="E642" s="688"/>
      <c r="F642" s="689">
        <f>E642*C642</f>
        <v>0</v>
      </c>
    </row>
    <row r="643" spans="1:6" s="214" customFormat="1" ht="30">
      <c r="A643" s="493">
        <v>4.3</v>
      </c>
      <c r="B643" s="320" t="s">
        <v>412</v>
      </c>
      <c r="C643" s="624">
        <v>30</v>
      </c>
      <c r="D643" s="695" t="s">
        <v>436</v>
      </c>
      <c r="E643" s="688"/>
      <c r="F643" s="689">
        <f>E643*C643</f>
        <v>0</v>
      </c>
    </row>
    <row r="644" spans="1:6" s="214" customFormat="1" ht="15.75" thickBot="1">
      <c r="A644" s="473"/>
      <c r="B644" s="474" t="s">
        <v>694</v>
      </c>
      <c r="C644" s="628"/>
      <c r="D644" s="343"/>
      <c r="E644" s="672"/>
      <c r="F644" s="476">
        <f>SUM(F609:F643)</f>
        <v>0</v>
      </c>
    </row>
    <row r="645" spans="1:6" s="214" customFormat="1" ht="15.75" thickTop="1">
      <c r="A645" s="451"/>
      <c r="B645" s="335" t="s">
        <v>413</v>
      </c>
      <c r="C645" s="624"/>
      <c r="D645" s="695"/>
      <c r="E645" s="688"/>
      <c r="F645" s="689"/>
    </row>
    <row r="646" spans="1:6" s="214" customFormat="1" ht="15">
      <c r="A646" s="451">
        <v>4.4000000000000004</v>
      </c>
      <c r="B646" s="320" t="s">
        <v>414</v>
      </c>
      <c r="C646" s="624">
        <v>35.5</v>
      </c>
      <c r="D646" s="695" t="s">
        <v>291</v>
      </c>
      <c r="E646" s="688"/>
      <c r="F646" s="689">
        <f>E646*C646</f>
        <v>0</v>
      </c>
    </row>
    <row r="647" spans="1:6" s="214" customFormat="1" ht="15">
      <c r="A647" s="451">
        <v>4.5</v>
      </c>
      <c r="B647" s="320" t="s">
        <v>415</v>
      </c>
      <c r="C647" s="624">
        <v>42.5</v>
      </c>
      <c r="D647" s="695" t="s">
        <v>291</v>
      </c>
      <c r="E647" s="688"/>
      <c r="F647" s="689">
        <f>E647*C647</f>
        <v>0</v>
      </c>
    </row>
    <row r="648" spans="1:6" s="214" customFormat="1" ht="60">
      <c r="A648" s="451">
        <v>4.5999999999999996</v>
      </c>
      <c r="B648" s="320" t="s">
        <v>416</v>
      </c>
      <c r="C648" s="624">
        <v>24</v>
      </c>
      <c r="D648" s="695" t="s">
        <v>417</v>
      </c>
      <c r="E648" s="688"/>
      <c r="F648" s="689">
        <f>E648*C648</f>
        <v>0</v>
      </c>
    </row>
    <row r="649" spans="1:6" s="214" customFormat="1" ht="15">
      <c r="A649" s="450"/>
      <c r="B649" s="335" t="s">
        <v>418</v>
      </c>
      <c r="C649" s="629"/>
      <c r="D649" s="702"/>
      <c r="E649" s="688"/>
      <c r="F649" s="689"/>
    </row>
    <row r="650" spans="1:6" s="214" customFormat="1" ht="15">
      <c r="A650" s="451"/>
      <c r="B650" s="315" t="s">
        <v>69</v>
      </c>
      <c r="C650" s="629"/>
      <c r="D650" s="702"/>
      <c r="E650" s="696"/>
      <c r="F650" s="689"/>
    </row>
    <row r="651" spans="1:6" s="214" customFormat="1" ht="15">
      <c r="A651" s="451"/>
      <c r="B651" s="315" t="s">
        <v>419</v>
      </c>
      <c r="C651" s="630" t="s">
        <v>60</v>
      </c>
      <c r="D651" s="702"/>
      <c r="E651" s="696"/>
      <c r="F651" s="689"/>
    </row>
    <row r="652" spans="1:6" s="214" customFormat="1" ht="15">
      <c r="A652" s="314"/>
      <c r="B652" s="337" t="s">
        <v>420</v>
      </c>
      <c r="C652" s="629"/>
      <c r="D652" s="702"/>
      <c r="E652" s="688"/>
      <c r="F652" s="689"/>
    </row>
    <row r="653" spans="1:6" s="214" customFormat="1" ht="60">
      <c r="A653" s="314">
        <v>4.7</v>
      </c>
      <c r="B653" s="318" t="s">
        <v>437</v>
      </c>
      <c r="C653" s="624">
        <v>35</v>
      </c>
      <c r="D653" s="695" t="s">
        <v>358</v>
      </c>
      <c r="E653" s="688"/>
      <c r="F653" s="689">
        <f>E653*C653</f>
        <v>0</v>
      </c>
    </row>
    <row r="654" spans="1:6" s="214" customFormat="1" ht="15">
      <c r="A654" s="314"/>
      <c r="B654" s="337" t="s">
        <v>166</v>
      </c>
      <c r="C654" s="621"/>
      <c r="D654" s="703"/>
      <c r="E654" s="688"/>
      <c r="F654" s="689"/>
    </row>
    <row r="655" spans="1:6" s="214" customFormat="1" ht="60" customHeight="1">
      <c r="A655" s="314">
        <v>4.8</v>
      </c>
      <c r="B655" s="319" t="s">
        <v>438</v>
      </c>
      <c r="C655" s="624">
        <v>5.5</v>
      </c>
      <c r="D655" s="695" t="s">
        <v>291</v>
      </c>
      <c r="E655" s="688"/>
      <c r="F655" s="689">
        <f>E655*C655</f>
        <v>0</v>
      </c>
    </row>
    <row r="656" spans="1:6" s="214" customFormat="1" ht="15">
      <c r="A656" s="313">
        <v>5</v>
      </c>
      <c r="B656" s="335" t="s">
        <v>421</v>
      </c>
      <c r="C656" s="624"/>
      <c r="D656" s="695"/>
      <c r="E656" s="688"/>
      <c r="F656" s="689"/>
    </row>
    <row r="657" spans="1:6" s="214" customFormat="1" ht="30">
      <c r="A657" s="314"/>
      <c r="B657" s="323" t="s">
        <v>422</v>
      </c>
      <c r="C657" s="625" t="s">
        <v>60</v>
      </c>
      <c r="D657" s="695"/>
      <c r="E657" s="696"/>
      <c r="F657" s="689"/>
    </row>
    <row r="658" spans="1:6" s="214" customFormat="1" ht="15">
      <c r="A658" s="314"/>
      <c r="B658" s="335" t="s">
        <v>423</v>
      </c>
      <c r="C658" s="624"/>
      <c r="D658" s="695"/>
      <c r="E658" s="688"/>
      <c r="F658" s="689"/>
    </row>
    <row r="659" spans="1:6" s="214" customFormat="1" ht="105">
      <c r="A659" s="314">
        <v>5.0999999999999996</v>
      </c>
      <c r="B659" s="318" t="s">
        <v>605</v>
      </c>
      <c r="C659" s="624">
        <v>1</v>
      </c>
      <c r="D659" s="695" t="s">
        <v>47</v>
      </c>
      <c r="E659" s="688"/>
      <c r="F659" s="689">
        <f>E659*C659</f>
        <v>0</v>
      </c>
    </row>
    <row r="660" spans="1:6" s="214" customFormat="1" ht="15">
      <c r="A660" s="313"/>
      <c r="B660" s="335" t="s">
        <v>52</v>
      </c>
      <c r="C660" s="624"/>
      <c r="D660" s="695"/>
      <c r="E660" s="688"/>
      <c r="F660" s="689"/>
    </row>
    <row r="661" spans="1:6" s="214" customFormat="1" ht="90">
      <c r="A661" s="314"/>
      <c r="B661" s="323" t="s">
        <v>424</v>
      </c>
      <c r="C661" s="625" t="s">
        <v>60</v>
      </c>
      <c r="D661" s="695"/>
      <c r="E661" s="696"/>
      <c r="F661" s="689"/>
    </row>
    <row r="662" spans="1:6" s="214" customFormat="1" ht="30">
      <c r="A662" s="454"/>
      <c r="B662" s="515" t="s">
        <v>159</v>
      </c>
      <c r="C662" s="627" t="s">
        <v>60</v>
      </c>
      <c r="D662" s="698"/>
      <c r="E662" s="701"/>
      <c r="F662" s="700"/>
    </row>
    <row r="663" spans="1:6" s="214" customFormat="1" ht="15">
      <c r="A663" s="314"/>
      <c r="B663" s="335" t="s">
        <v>425</v>
      </c>
      <c r="C663" s="624"/>
      <c r="D663" s="695"/>
      <c r="E663" s="688"/>
      <c r="F663" s="689"/>
    </row>
    <row r="664" spans="1:6" s="214" customFormat="1" ht="34.5" customHeight="1">
      <c r="A664" s="314">
        <v>5.2</v>
      </c>
      <c r="B664" s="318" t="s">
        <v>426</v>
      </c>
      <c r="C664" s="624">
        <v>12</v>
      </c>
      <c r="D664" s="695" t="s">
        <v>358</v>
      </c>
      <c r="E664" s="688"/>
      <c r="F664" s="689">
        <f>E664*C664</f>
        <v>0</v>
      </c>
    </row>
    <row r="665" spans="1:6" s="214" customFormat="1" ht="34.5" customHeight="1">
      <c r="A665" s="314">
        <v>5.3</v>
      </c>
      <c r="B665" s="318" t="s">
        <v>427</v>
      </c>
      <c r="C665" s="624">
        <v>17.5</v>
      </c>
      <c r="D665" s="695" t="s">
        <v>358</v>
      </c>
      <c r="E665" s="688"/>
      <c r="F665" s="689">
        <f>E665*C665</f>
        <v>0</v>
      </c>
    </row>
    <row r="666" spans="1:6" s="214" customFormat="1" ht="30">
      <c r="A666" s="314">
        <v>5.4</v>
      </c>
      <c r="B666" s="318" t="s">
        <v>428</v>
      </c>
      <c r="C666" s="624">
        <v>15.5</v>
      </c>
      <c r="D666" s="695" t="s">
        <v>358</v>
      </c>
      <c r="E666" s="688"/>
      <c r="F666" s="689">
        <f>E666*C666</f>
        <v>0</v>
      </c>
    </row>
    <row r="667" spans="1:6" s="214" customFormat="1" ht="15">
      <c r="A667" s="314"/>
      <c r="B667" s="335" t="s">
        <v>51</v>
      </c>
      <c r="C667" s="624"/>
      <c r="D667" s="695"/>
      <c r="E667" s="688"/>
      <c r="F667" s="689"/>
    </row>
    <row r="668" spans="1:6" s="214" customFormat="1" ht="30">
      <c r="A668" s="314">
        <v>5.5</v>
      </c>
      <c r="B668" s="320" t="s">
        <v>429</v>
      </c>
      <c r="C668" s="624">
        <v>15</v>
      </c>
      <c r="D668" s="695" t="s">
        <v>358</v>
      </c>
      <c r="E668" s="688"/>
      <c r="F668" s="689">
        <f>E668*C668</f>
        <v>0</v>
      </c>
    </row>
    <row r="669" spans="1:6" s="214" customFormat="1" ht="15">
      <c r="A669" s="314"/>
      <c r="B669" s="335" t="s">
        <v>158</v>
      </c>
      <c r="C669" s="624"/>
      <c r="D669" s="695"/>
      <c r="E669" s="688"/>
      <c r="F669" s="689"/>
    </row>
    <row r="670" spans="1:6" s="214" customFormat="1" ht="34.5" customHeight="1">
      <c r="A670" s="314">
        <v>5.6</v>
      </c>
      <c r="B670" s="318" t="s">
        <v>430</v>
      </c>
      <c r="C670" s="624">
        <v>15.21</v>
      </c>
      <c r="D670" s="695" t="s">
        <v>358</v>
      </c>
      <c r="E670" s="688"/>
      <c r="F670" s="689">
        <f>E670*C670</f>
        <v>0</v>
      </c>
    </row>
    <row r="671" spans="1:6" s="214" customFormat="1" ht="45" customHeight="1">
      <c r="A671" s="314">
        <v>5.7</v>
      </c>
      <c r="B671" s="186" t="s">
        <v>431</v>
      </c>
      <c r="C671" s="624">
        <v>10.71</v>
      </c>
      <c r="D671" s="695" t="s">
        <v>358</v>
      </c>
      <c r="E671" s="688"/>
      <c r="F671" s="689">
        <f>E671*C671</f>
        <v>0</v>
      </c>
    </row>
    <row r="672" spans="1:6" s="214" customFormat="1" ht="15">
      <c r="A672" s="313"/>
      <c r="B672" s="335" t="s">
        <v>432</v>
      </c>
      <c r="C672" s="624"/>
      <c r="D672" s="695"/>
      <c r="E672" s="688"/>
      <c r="F672" s="689"/>
    </row>
    <row r="673" spans="1:6" s="214" customFormat="1" ht="75">
      <c r="A673" s="454">
        <v>5.8</v>
      </c>
      <c r="B673" s="733" t="s">
        <v>441</v>
      </c>
      <c r="C673" s="626">
        <v>11</v>
      </c>
      <c r="D673" s="698" t="s">
        <v>358</v>
      </c>
      <c r="E673" s="699"/>
      <c r="F673" s="700">
        <f>E673*C673</f>
        <v>0</v>
      </c>
    </row>
    <row r="674" spans="1:6" s="214" customFormat="1" ht="15">
      <c r="A674" s="454"/>
      <c r="B674" s="746"/>
      <c r="C674" s="626"/>
      <c r="D674" s="698"/>
      <c r="E674" s="699"/>
      <c r="F674" s="704"/>
    </row>
    <row r="675" spans="1:6" s="214" customFormat="1" ht="15">
      <c r="A675" s="454"/>
      <c r="B675" s="516"/>
      <c r="C675" s="626"/>
      <c r="D675" s="698"/>
      <c r="E675" s="699"/>
      <c r="F675" s="704"/>
    </row>
    <row r="676" spans="1:6" s="214" customFormat="1" ht="15.75" thickBot="1">
      <c r="A676" s="473"/>
      <c r="B676" s="474" t="s">
        <v>695</v>
      </c>
      <c r="C676" s="628"/>
      <c r="D676" s="343"/>
      <c r="E676" s="672"/>
      <c r="F676" s="476">
        <f>SUM(F645:F675)</f>
        <v>0</v>
      </c>
    </row>
    <row r="677" spans="1:6" s="214" customFormat="1" ht="15.75" thickTop="1">
      <c r="A677" s="517">
        <v>6</v>
      </c>
      <c r="B677" s="270" t="s">
        <v>111</v>
      </c>
      <c r="C677" s="624"/>
      <c r="D677" s="272"/>
      <c r="E677" s="273"/>
      <c r="F677" s="504"/>
    </row>
    <row r="678" spans="1:6" s="214" customFormat="1" ht="15">
      <c r="A678" s="490"/>
      <c r="B678" s="270" t="s">
        <v>106</v>
      </c>
      <c r="C678" s="624"/>
      <c r="D678" s="272"/>
      <c r="E678" s="283"/>
      <c r="F678" s="508"/>
    </row>
    <row r="679" spans="1:6" s="214" customFormat="1" ht="60">
      <c r="A679" s="490"/>
      <c r="B679" s="735" t="s">
        <v>105</v>
      </c>
      <c r="C679" s="625" t="s">
        <v>60</v>
      </c>
      <c r="D679" s="272"/>
      <c r="E679" s="216"/>
      <c r="F679" s="508"/>
    </row>
    <row r="680" spans="1:6" s="214" customFormat="1" ht="15">
      <c r="A680" s="490"/>
      <c r="B680" s="270" t="s">
        <v>104</v>
      </c>
      <c r="C680" s="624"/>
      <c r="D680" s="272"/>
      <c r="E680" s="216"/>
      <c r="F680" s="508"/>
    </row>
    <row r="681" spans="1:6" s="214" customFormat="1" ht="75">
      <c r="A681" s="509">
        <v>6.1</v>
      </c>
      <c r="B681" s="734" t="s">
        <v>103</v>
      </c>
      <c r="C681" s="624">
        <v>3</v>
      </c>
      <c r="D681" s="284" t="s">
        <v>233</v>
      </c>
      <c r="E681" s="216"/>
      <c r="F681" s="508">
        <f>E681*C681</f>
        <v>0</v>
      </c>
    </row>
    <row r="682" spans="1:6" s="214" customFormat="1" ht="15">
      <c r="A682" s="490"/>
      <c r="B682" s="270" t="s">
        <v>102</v>
      </c>
      <c r="C682" s="624"/>
      <c r="D682" s="272"/>
      <c r="E682" s="216"/>
      <c r="F682" s="508"/>
    </row>
    <row r="683" spans="1:6" s="214" customFormat="1" ht="15">
      <c r="A683" s="490"/>
      <c r="B683" s="274"/>
      <c r="C683" s="624"/>
      <c r="D683" s="272"/>
      <c r="E683" s="216"/>
      <c r="F683" s="508"/>
    </row>
    <row r="684" spans="1:6" s="214" customFormat="1" ht="15">
      <c r="A684" s="490"/>
      <c r="B684" s="285" t="s">
        <v>101</v>
      </c>
      <c r="C684" s="624"/>
      <c r="D684" s="272"/>
      <c r="E684" s="216"/>
      <c r="F684" s="508"/>
    </row>
    <row r="685" spans="1:6" s="214" customFormat="1" ht="60">
      <c r="A685" s="509">
        <v>6.2</v>
      </c>
      <c r="B685" s="736" t="s">
        <v>451</v>
      </c>
      <c r="C685" s="624">
        <v>1</v>
      </c>
      <c r="D685" s="284" t="s">
        <v>233</v>
      </c>
      <c r="E685" s="216"/>
      <c r="F685" s="508">
        <f>E685*C685</f>
        <v>0</v>
      </c>
    </row>
    <row r="686" spans="1:6" s="214" customFormat="1" ht="45">
      <c r="A686" s="509">
        <v>6.3</v>
      </c>
      <c r="B686" s="734" t="s">
        <v>450</v>
      </c>
      <c r="C686" s="624">
        <v>2</v>
      </c>
      <c r="D686" s="284" t="s">
        <v>233</v>
      </c>
      <c r="E686" s="216"/>
      <c r="F686" s="508">
        <f>E686*C686</f>
        <v>0</v>
      </c>
    </row>
    <row r="687" spans="1:6" s="214" customFormat="1" ht="15">
      <c r="A687" s="490"/>
      <c r="B687" s="285" t="s">
        <v>100</v>
      </c>
      <c r="C687" s="624"/>
      <c r="D687" s="272"/>
      <c r="E687" s="216"/>
      <c r="F687" s="508"/>
    </row>
    <row r="688" spans="1:6" s="214" customFormat="1" ht="30">
      <c r="A688" s="490"/>
      <c r="B688" s="735" t="s">
        <v>210</v>
      </c>
      <c r="C688" s="625" t="s">
        <v>60</v>
      </c>
      <c r="D688" s="272"/>
      <c r="E688" s="216"/>
      <c r="F688" s="508"/>
    </row>
    <row r="689" spans="1:6" s="214" customFormat="1" ht="30">
      <c r="A689" s="509">
        <v>6.4</v>
      </c>
      <c r="B689" s="198" t="s">
        <v>234</v>
      </c>
      <c r="C689" s="624">
        <v>3</v>
      </c>
      <c r="D689" s="272" t="s">
        <v>57</v>
      </c>
      <c r="E689" s="216"/>
      <c r="F689" s="508">
        <f>E689*C689</f>
        <v>0</v>
      </c>
    </row>
    <row r="690" spans="1:6" s="214" customFormat="1" ht="15.75" thickBot="1">
      <c r="A690" s="473"/>
      <c r="B690" s="474" t="s">
        <v>696</v>
      </c>
      <c r="C690" s="475"/>
      <c r="D690" s="343"/>
      <c r="E690" s="672"/>
      <c r="F690" s="476">
        <f>SUM(F677:F689)</f>
        <v>0</v>
      </c>
    </row>
    <row r="691" spans="1:6" s="214" customFormat="1" ht="15.75" thickTop="1">
      <c r="A691" s="332"/>
      <c r="B691" s="439"/>
      <c r="C691" s="333"/>
      <c r="D691" s="347"/>
      <c r="E691" s="705"/>
      <c r="F691" s="334"/>
    </row>
    <row r="692" spans="1:6" s="214" customFormat="1" ht="15">
      <c r="A692" s="332"/>
      <c r="B692" s="439"/>
      <c r="C692" s="333"/>
      <c r="D692" s="347"/>
      <c r="E692" s="705"/>
      <c r="F692" s="334"/>
    </row>
    <row r="693" spans="1:6" s="214" customFormat="1" ht="15">
      <c r="A693" s="332"/>
      <c r="B693" s="438" t="s">
        <v>733</v>
      </c>
      <c r="C693" s="333"/>
      <c r="D693" s="347"/>
      <c r="E693" s="705"/>
      <c r="F693" s="334"/>
    </row>
    <row r="694" spans="1:6" s="214" customFormat="1" ht="15">
      <c r="A694" s="332"/>
      <c r="B694" s="439" t="s">
        <v>697</v>
      </c>
      <c r="C694" s="333"/>
      <c r="D694" s="347"/>
      <c r="E694" s="705"/>
      <c r="F694" s="334">
        <f>F608</f>
        <v>0</v>
      </c>
    </row>
    <row r="695" spans="1:6" s="214" customFormat="1" ht="15">
      <c r="A695" s="325"/>
      <c r="B695" s="440" t="s">
        <v>698</v>
      </c>
      <c r="C695" s="326"/>
      <c r="D695" s="348"/>
      <c r="E695" s="609"/>
      <c r="F695" s="327">
        <f>F644</f>
        <v>0</v>
      </c>
    </row>
    <row r="696" spans="1:6" s="214" customFormat="1" ht="15">
      <c r="A696" s="328"/>
      <c r="B696" s="441" t="s">
        <v>735</v>
      </c>
      <c r="C696" s="326"/>
      <c r="D696" s="348"/>
      <c r="E696" s="609"/>
      <c r="F696" s="327">
        <f>F676</f>
        <v>0</v>
      </c>
    </row>
    <row r="697" spans="1:6" s="214" customFormat="1" ht="15">
      <c r="A697" s="332"/>
      <c r="B697" s="440" t="s">
        <v>699</v>
      </c>
      <c r="C697" s="333"/>
      <c r="D697" s="347"/>
      <c r="E697" s="705"/>
      <c r="F697" s="334">
        <f>F690</f>
        <v>0</v>
      </c>
    </row>
    <row r="698" spans="1:6" s="214" customFormat="1" ht="15">
      <c r="A698" s="332"/>
      <c r="B698" s="439"/>
      <c r="C698" s="333"/>
      <c r="D698" s="347"/>
      <c r="E698" s="705"/>
      <c r="F698" s="334"/>
    </row>
    <row r="699" spans="1:6" s="214" customFormat="1" ht="15">
      <c r="A699" s="332"/>
      <c r="B699" s="439"/>
      <c r="C699" s="333"/>
      <c r="D699" s="347"/>
      <c r="E699" s="705"/>
      <c r="F699" s="334"/>
    </row>
    <row r="700" spans="1:6" s="214" customFormat="1" ht="15">
      <c r="A700" s="332"/>
      <c r="B700" s="439"/>
      <c r="C700" s="333"/>
      <c r="D700" s="347"/>
      <c r="E700" s="705"/>
      <c r="F700" s="334"/>
    </row>
    <row r="701" spans="1:6" s="214" customFormat="1" ht="15">
      <c r="A701" s="332"/>
      <c r="B701" s="439"/>
      <c r="C701" s="333"/>
      <c r="D701" s="347"/>
      <c r="E701" s="705"/>
      <c r="F701" s="334"/>
    </row>
    <row r="702" spans="1:6" s="214" customFormat="1" ht="15">
      <c r="A702" s="332"/>
      <c r="B702" s="439"/>
      <c r="C702" s="333"/>
      <c r="D702" s="347"/>
      <c r="E702" s="705"/>
      <c r="F702" s="334"/>
    </row>
    <row r="703" spans="1:6" s="214" customFormat="1" ht="15">
      <c r="A703" s="332"/>
      <c r="B703" s="439"/>
      <c r="C703" s="333"/>
      <c r="D703" s="347"/>
      <c r="E703" s="705"/>
      <c r="F703" s="334"/>
    </row>
    <row r="704" spans="1:6" s="214" customFormat="1" ht="15">
      <c r="A704" s="332"/>
      <c r="B704" s="439"/>
      <c r="C704" s="333"/>
      <c r="D704" s="347"/>
      <c r="E704" s="705"/>
      <c r="F704" s="334"/>
    </row>
    <row r="705" spans="1:6" s="214" customFormat="1" ht="15">
      <c r="A705" s="332"/>
      <c r="B705" s="439"/>
      <c r="C705" s="333"/>
      <c r="D705" s="347"/>
      <c r="E705" s="705"/>
      <c r="F705" s="334"/>
    </row>
    <row r="706" spans="1:6" s="214" customFormat="1" ht="15">
      <c r="A706" s="332"/>
      <c r="B706" s="439"/>
      <c r="C706" s="333"/>
      <c r="D706" s="347"/>
      <c r="E706" s="705"/>
      <c r="F706" s="334"/>
    </row>
    <row r="707" spans="1:6" s="214" customFormat="1" ht="15">
      <c r="A707" s="332"/>
      <c r="B707" s="439"/>
      <c r="C707" s="333"/>
      <c r="D707" s="347"/>
      <c r="E707" s="705"/>
      <c r="F707" s="334"/>
    </row>
    <row r="708" spans="1:6" s="214" customFormat="1" ht="15">
      <c r="A708" s="332"/>
      <c r="B708" s="439"/>
      <c r="C708" s="333"/>
      <c r="D708" s="347"/>
      <c r="E708" s="705"/>
      <c r="F708" s="334"/>
    </row>
    <row r="709" spans="1:6" s="214" customFormat="1" ht="15">
      <c r="A709" s="332"/>
      <c r="B709" s="439"/>
      <c r="C709" s="333"/>
      <c r="D709" s="347"/>
      <c r="E709" s="705"/>
      <c r="F709" s="334"/>
    </row>
    <row r="710" spans="1:6" s="214" customFormat="1" ht="15">
      <c r="A710" s="332"/>
      <c r="B710" s="439"/>
      <c r="C710" s="333"/>
      <c r="D710" s="347"/>
      <c r="E710" s="705"/>
      <c r="F710" s="334"/>
    </row>
    <row r="711" spans="1:6" s="214" customFormat="1" ht="15">
      <c r="A711" s="332"/>
      <c r="B711" s="439"/>
      <c r="C711" s="333"/>
      <c r="D711" s="347"/>
      <c r="E711" s="705"/>
      <c r="F711" s="334"/>
    </row>
    <row r="712" spans="1:6" s="214" customFormat="1" ht="15">
      <c r="A712" s="332"/>
      <c r="B712" s="439"/>
      <c r="C712" s="333"/>
      <c r="D712" s="347"/>
      <c r="E712" s="705"/>
      <c r="F712" s="334"/>
    </row>
    <row r="713" spans="1:6" s="214" customFormat="1" ht="15">
      <c r="A713" s="332"/>
      <c r="B713" s="439"/>
      <c r="C713" s="333"/>
      <c r="D713" s="347"/>
      <c r="E713" s="705"/>
      <c r="F713" s="334"/>
    </row>
    <row r="714" spans="1:6" s="214" customFormat="1" ht="15">
      <c r="A714" s="332"/>
      <c r="B714" s="439"/>
      <c r="C714" s="333"/>
      <c r="D714" s="347"/>
      <c r="E714" s="705"/>
      <c r="F714" s="334"/>
    </row>
    <row r="715" spans="1:6" s="214" customFormat="1" ht="15">
      <c r="A715" s="332"/>
      <c r="B715" s="439"/>
      <c r="C715" s="333"/>
      <c r="D715" s="347"/>
      <c r="E715" s="705"/>
      <c r="F715" s="334"/>
    </row>
    <row r="716" spans="1:6" s="214" customFormat="1" ht="15">
      <c r="A716" s="332"/>
      <c r="B716" s="439"/>
      <c r="C716" s="333"/>
      <c r="D716" s="347"/>
      <c r="E716" s="705"/>
      <c r="F716" s="334"/>
    </row>
    <row r="717" spans="1:6" s="214" customFormat="1" ht="15">
      <c r="A717" s="332"/>
      <c r="B717" s="439"/>
      <c r="C717" s="333"/>
      <c r="D717" s="347"/>
      <c r="E717" s="705"/>
      <c r="F717" s="334"/>
    </row>
    <row r="718" spans="1:6" s="214" customFormat="1" ht="15">
      <c r="A718" s="332"/>
      <c r="B718" s="439"/>
      <c r="C718" s="333"/>
      <c r="D718" s="347"/>
      <c r="E718" s="705"/>
      <c r="F718" s="334"/>
    </row>
    <row r="719" spans="1:6" s="214" customFormat="1" ht="15">
      <c r="A719" s="332"/>
      <c r="B719" s="439"/>
      <c r="C719" s="333"/>
      <c r="D719" s="347"/>
      <c r="E719" s="705"/>
      <c r="F719" s="334"/>
    </row>
    <row r="720" spans="1:6" s="214" customFormat="1" ht="15">
      <c r="A720" s="332"/>
      <c r="B720" s="439"/>
      <c r="C720" s="333"/>
      <c r="D720" s="347"/>
      <c r="E720" s="705"/>
      <c r="F720" s="334"/>
    </row>
    <row r="721" spans="1:6" s="214" customFormat="1" ht="15">
      <c r="A721" s="332"/>
      <c r="B721" s="439"/>
      <c r="C721" s="333"/>
      <c r="D721" s="347"/>
      <c r="E721" s="705"/>
      <c r="F721" s="334"/>
    </row>
    <row r="722" spans="1:6" s="214" customFormat="1" ht="15">
      <c r="A722" s="332"/>
      <c r="B722" s="439"/>
      <c r="C722" s="333"/>
      <c r="D722" s="347"/>
      <c r="E722" s="705"/>
      <c r="F722" s="334"/>
    </row>
    <row r="723" spans="1:6" s="214" customFormat="1" ht="15">
      <c r="A723" s="332"/>
      <c r="B723" s="439"/>
      <c r="C723" s="333"/>
      <c r="D723" s="347"/>
      <c r="E723" s="705"/>
      <c r="F723" s="334"/>
    </row>
    <row r="724" spans="1:6" s="214" customFormat="1" ht="15">
      <c r="A724" s="332"/>
      <c r="B724" s="439"/>
      <c r="C724" s="333"/>
      <c r="D724" s="347"/>
      <c r="E724" s="705"/>
      <c r="F724" s="334"/>
    </row>
    <row r="725" spans="1:6" s="214" customFormat="1" ht="15">
      <c r="A725" s="332"/>
      <c r="B725" s="439"/>
      <c r="C725" s="333"/>
      <c r="D725" s="347"/>
      <c r="E725" s="705"/>
      <c r="F725" s="334"/>
    </row>
    <row r="726" spans="1:6" s="214" customFormat="1" ht="15">
      <c r="A726" s="332"/>
      <c r="B726" s="439"/>
      <c r="C726" s="333"/>
      <c r="D726" s="347"/>
      <c r="E726" s="705"/>
      <c r="F726" s="334"/>
    </row>
    <row r="727" spans="1:6" s="214" customFormat="1" ht="15">
      <c r="A727" s="332"/>
      <c r="B727" s="439"/>
      <c r="C727" s="333"/>
      <c r="D727" s="347"/>
      <c r="E727" s="705"/>
      <c r="F727" s="334"/>
    </row>
    <row r="728" spans="1:6" s="214" customFormat="1" ht="15.75" thickBot="1">
      <c r="A728" s="479"/>
      <c r="B728" s="437" t="s">
        <v>619</v>
      </c>
      <c r="C728" s="307"/>
      <c r="D728" s="345"/>
      <c r="E728" s="680"/>
      <c r="F728" s="481">
        <f>SUM(F693:F727)</f>
        <v>0</v>
      </c>
    </row>
    <row r="729" spans="1:6" s="214" customFormat="1" ht="15.75" thickTop="1">
      <c r="A729" s="494"/>
      <c r="B729" s="211"/>
      <c r="C729" s="212"/>
      <c r="D729" s="213"/>
      <c r="E729" s="706"/>
      <c r="F729" s="495"/>
    </row>
    <row r="730" spans="1:6" s="214" customFormat="1" ht="30">
      <c r="A730" s="496" t="s">
        <v>209</v>
      </c>
      <c r="B730" s="309" t="s">
        <v>519</v>
      </c>
      <c r="C730" s="183"/>
      <c r="D730" s="215"/>
      <c r="E730" s="216"/>
      <c r="F730" s="497"/>
    </row>
    <row r="731" spans="1:6" s="214" customFormat="1" ht="15">
      <c r="A731" s="498"/>
      <c r="B731" s="217"/>
      <c r="C731" s="183"/>
      <c r="D731" s="215"/>
      <c r="E731" s="216"/>
      <c r="F731" s="497"/>
    </row>
    <row r="732" spans="1:6" s="214" customFormat="1" ht="15">
      <c r="A732" s="499">
        <v>1</v>
      </c>
      <c r="B732" s="218" t="s">
        <v>93</v>
      </c>
      <c r="C732" s="197"/>
      <c r="D732" s="219"/>
      <c r="E732" s="220"/>
      <c r="F732" s="497"/>
    </row>
    <row r="733" spans="1:6" s="214" customFormat="1" ht="15">
      <c r="A733" s="498"/>
      <c r="B733" s="221" t="s">
        <v>92</v>
      </c>
      <c r="C733" s="182" t="s">
        <v>60</v>
      </c>
      <c r="D733" s="222"/>
      <c r="E733" s="220"/>
      <c r="F733" s="497"/>
    </row>
    <row r="734" spans="1:6" s="214" customFormat="1" ht="30">
      <c r="A734" s="498"/>
      <c r="B734" s="221" t="s">
        <v>91</v>
      </c>
      <c r="C734" s="223" t="s">
        <v>60</v>
      </c>
      <c r="D734" s="222"/>
      <c r="E734" s="220"/>
      <c r="F734" s="497"/>
    </row>
    <row r="735" spans="1:6" s="214" customFormat="1" ht="30">
      <c r="A735" s="498"/>
      <c r="B735" s="221" t="s">
        <v>90</v>
      </c>
      <c r="C735" s="223" t="s">
        <v>60</v>
      </c>
      <c r="D735" s="222"/>
      <c r="E735" s="220"/>
      <c r="F735" s="497"/>
    </row>
    <row r="736" spans="1:6" s="214" customFormat="1" ht="15">
      <c r="A736" s="498"/>
      <c r="B736" s="221" t="s">
        <v>89</v>
      </c>
      <c r="C736" s="223" t="s">
        <v>60</v>
      </c>
      <c r="D736" s="222"/>
      <c r="E736" s="220"/>
      <c r="F736" s="497"/>
    </row>
    <row r="737" spans="1:6" s="214" customFormat="1" ht="15">
      <c r="A737" s="498"/>
      <c r="B737" s="221" t="s">
        <v>88</v>
      </c>
      <c r="C737" s="223" t="s">
        <v>60</v>
      </c>
      <c r="D737" s="222"/>
      <c r="E737" s="220"/>
      <c r="F737" s="497"/>
    </row>
    <row r="738" spans="1:6" s="214" customFormat="1" ht="30">
      <c r="A738" s="498">
        <v>1.1000000000000001</v>
      </c>
      <c r="B738" s="224" t="s">
        <v>87</v>
      </c>
      <c r="C738" s="197">
        <v>21.1</v>
      </c>
      <c r="D738" s="219" t="s">
        <v>319</v>
      </c>
      <c r="E738" s="216"/>
      <c r="F738" s="497">
        <f>E738*C738</f>
        <v>0</v>
      </c>
    </row>
    <row r="739" spans="1:6" s="214" customFormat="1" ht="30">
      <c r="A739" s="498">
        <v>1.2</v>
      </c>
      <c r="B739" s="224" t="s">
        <v>206</v>
      </c>
      <c r="C739" s="184">
        <v>69.3</v>
      </c>
      <c r="D739" s="225" t="s">
        <v>320</v>
      </c>
      <c r="E739" s="220"/>
      <c r="F739" s="497">
        <f>E739*C739</f>
        <v>0</v>
      </c>
    </row>
    <row r="740" spans="1:6" s="214" customFormat="1" ht="30">
      <c r="A740" s="498">
        <v>1.3</v>
      </c>
      <c r="B740" s="224" t="s">
        <v>207</v>
      </c>
      <c r="C740" s="197">
        <v>10.4</v>
      </c>
      <c r="D740" s="219" t="s">
        <v>320</v>
      </c>
      <c r="E740" s="220"/>
      <c r="F740" s="497">
        <f>E740*C740</f>
        <v>0</v>
      </c>
    </row>
    <row r="741" spans="1:6" s="214" customFormat="1" ht="15">
      <c r="A741" s="498"/>
      <c r="B741" s="218" t="s">
        <v>86</v>
      </c>
      <c r="C741" s="197"/>
      <c r="D741" s="222"/>
      <c r="E741" s="220"/>
      <c r="F741" s="497"/>
    </row>
    <row r="742" spans="1:6" s="214" customFormat="1" ht="30">
      <c r="A742" s="498">
        <v>1.4</v>
      </c>
      <c r="B742" s="226" t="s">
        <v>85</v>
      </c>
      <c r="C742" s="197">
        <v>40.9</v>
      </c>
      <c r="D742" s="219" t="s">
        <v>320</v>
      </c>
      <c r="E742" s="220"/>
      <c r="F742" s="497">
        <f>E742*C742</f>
        <v>0</v>
      </c>
    </row>
    <row r="743" spans="1:6" s="214" customFormat="1" ht="15">
      <c r="A743" s="498"/>
      <c r="B743" s="226"/>
      <c r="C743" s="197"/>
      <c r="D743" s="219"/>
      <c r="E743" s="220"/>
      <c r="F743" s="497"/>
    </row>
    <row r="744" spans="1:6" s="214" customFormat="1" ht="15">
      <c r="A744" s="499">
        <v>2</v>
      </c>
      <c r="B744" s="218" t="s">
        <v>229</v>
      </c>
      <c r="C744" s="197"/>
      <c r="D744" s="219"/>
      <c r="E744" s="220"/>
      <c r="F744" s="497"/>
    </row>
    <row r="745" spans="1:6" s="214" customFormat="1" ht="15">
      <c r="A745" s="498"/>
      <c r="B745" s="226" t="s">
        <v>713</v>
      </c>
      <c r="C745" s="197"/>
      <c r="D745" s="219"/>
      <c r="E745" s="216"/>
      <c r="F745" s="497"/>
    </row>
    <row r="746" spans="1:6" s="214" customFormat="1" ht="15">
      <c r="A746" s="498">
        <v>2.1</v>
      </c>
      <c r="B746" s="226" t="s">
        <v>701</v>
      </c>
      <c r="C746" s="197">
        <v>13.7</v>
      </c>
      <c r="D746" s="219" t="s">
        <v>319</v>
      </c>
      <c r="E746" s="220"/>
      <c r="F746" s="497">
        <f>E746*C746</f>
        <v>0</v>
      </c>
    </row>
    <row r="747" spans="1:6" s="214" customFormat="1" ht="15">
      <c r="A747" s="498"/>
      <c r="B747" s="226" t="s">
        <v>321</v>
      </c>
      <c r="C747" s="197"/>
      <c r="D747" s="219"/>
      <c r="E747" s="220"/>
      <c r="F747" s="497"/>
    </row>
    <row r="748" spans="1:6" s="214" customFormat="1" ht="15">
      <c r="A748" s="498">
        <v>2.2000000000000002</v>
      </c>
      <c r="B748" s="226" t="s">
        <v>322</v>
      </c>
      <c r="C748" s="204">
        <v>3.4</v>
      </c>
      <c r="D748" s="219" t="s">
        <v>320</v>
      </c>
      <c r="E748" s="220"/>
      <c r="F748" s="497">
        <f>E748*C748</f>
        <v>0</v>
      </c>
    </row>
    <row r="749" spans="1:6" s="214" customFormat="1" ht="15">
      <c r="A749" s="498">
        <v>2.2999999999999998</v>
      </c>
      <c r="B749" s="226" t="s">
        <v>323</v>
      </c>
      <c r="C749" s="197">
        <v>2.4</v>
      </c>
      <c r="D749" s="219" t="s">
        <v>320</v>
      </c>
      <c r="E749" s="220"/>
      <c r="F749" s="497">
        <f>E749*C749</f>
        <v>0</v>
      </c>
    </row>
    <row r="750" spans="1:6" s="214" customFormat="1" ht="15">
      <c r="A750" s="498">
        <v>2.4</v>
      </c>
      <c r="B750" s="226" t="s">
        <v>636</v>
      </c>
      <c r="C750" s="197">
        <v>1.5</v>
      </c>
      <c r="D750" s="219" t="s">
        <v>320</v>
      </c>
      <c r="E750" s="220"/>
      <c r="F750" s="497">
        <f>E750*C750</f>
        <v>0</v>
      </c>
    </row>
    <row r="751" spans="1:6" s="209" customFormat="1" ht="15">
      <c r="A751" s="498"/>
      <c r="B751" s="218" t="s">
        <v>84</v>
      </c>
      <c r="C751" s="197"/>
      <c r="D751" s="219"/>
      <c r="E751" s="220"/>
      <c r="F751" s="497"/>
    </row>
    <row r="752" spans="1:6" s="214" customFormat="1" ht="15">
      <c r="A752" s="500"/>
      <c r="B752" s="226" t="s">
        <v>83</v>
      </c>
      <c r="C752" s="197"/>
      <c r="D752" s="219"/>
      <c r="E752" s="216"/>
      <c r="F752" s="497"/>
    </row>
    <row r="753" spans="1:6" s="214" customFormat="1" ht="15">
      <c r="A753" s="501">
        <v>2.5</v>
      </c>
      <c r="B753" s="226" t="s">
        <v>637</v>
      </c>
      <c r="C753" s="197">
        <v>14.8</v>
      </c>
      <c r="D753" s="219" t="s">
        <v>319</v>
      </c>
      <c r="E753" s="220"/>
      <c r="F753" s="497">
        <f>E753*C753</f>
        <v>0</v>
      </c>
    </row>
    <row r="754" spans="1:6" s="214" customFormat="1" ht="15">
      <c r="A754" s="501">
        <v>2.6</v>
      </c>
      <c r="B754" s="226" t="s">
        <v>82</v>
      </c>
      <c r="C754" s="197">
        <v>41</v>
      </c>
      <c r="D754" s="219" t="s">
        <v>319</v>
      </c>
      <c r="E754" s="220"/>
      <c r="F754" s="497">
        <f>E754*C754</f>
        <v>0</v>
      </c>
    </row>
    <row r="755" spans="1:6" s="214" customFormat="1" ht="15">
      <c r="A755" s="498">
        <v>2.7</v>
      </c>
      <c r="B755" s="226" t="s">
        <v>324</v>
      </c>
      <c r="C755" s="197">
        <v>13</v>
      </c>
      <c r="D755" s="219" t="s">
        <v>319</v>
      </c>
      <c r="E755" s="220"/>
      <c r="F755" s="497">
        <f>E755*C755</f>
        <v>0</v>
      </c>
    </row>
    <row r="756" spans="1:6" s="214" customFormat="1" ht="15">
      <c r="A756" s="498"/>
      <c r="B756" s="228" t="s">
        <v>81</v>
      </c>
      <c r="C756" s="197"/>
      <c r="D756" s="219"/>
      <c r="E756" s="220"/>
      <c r="F756" s="497"/>
    </row>
    <row r="757" spans="1:6" s="209" customFormat="1" ht="48">
      <c r="A757" s="498"/>
      <c r="B757" s="229" t="s">
        <v>80</v>
      </c>
      <c r="C757" s="230" t="s">
        <v>60</v>
      </c>
      <c r="D757" s="219"/>
      <c r="E757" s="220"/>
      <c r="F757" s="497"/>
    </row>
    <row r="758" spans="1:6" s="209" customFormat="1" ht="15">
      <c r="A758" s="498">
        <v>2.8</v>
      </c>
      <c r="B758" s="226" t="s">
        <v>638</v>
      </c>
      <c r="C758" s="197">
        <v>60</v>
      </c>
      <c r="D758" s="219" t="s">
        <v>79</v>
      </c>
      <c r="E758" s="220"/>
      <c r="F758" s="497">
        <f>E758*C758</f>
        <v>0</v>
      </c>
    </row>
    <row r="759" spans="1:6" s="214" customFormat="1" ht="30">
      <c r="A759" s="498">
        <v>2.9</v>
      </c>
      <c r="B759" s="231" t="s">
        <v>639</v>
      </c>
      <c r="C759" s="204">
        <v>125</v>
      </c>
      <c r="D759" s="219" t="s">
        <v>79</v>
      </c>
      <c r="E759" s="216"/>
      <c r="F759" s="497">
        <f>E759*C759</f>
        <v>0</v>
      </c>
    </row>
    <row r="760" spans="1:6" s="209" customFormat="1" ht="30">
      <c r="A760" s="502">
        <v>2.1</v>
      </c>
      <c r="B760" s="231" t="s">
        <v>640</v>
      </c>
      <c r="C760" s="204">
        <v>52</v>
      </c>
      <c r="D760" s="219" t="s">
        <v>79</v>
      </c>
      <c r="E760" s="220"/>
      <c r="F760" s="497">
        <f>E760*C760</f>
        <v>0</v>
      </c>
    </row>
    <row r="761" spans="1:6" s="209" customFormat="1" ht="30">
      <c r="A761" s="502">
        <v>2.11</v>
      </c>
      <c r="B761" s="231" t="s">
        <v>325</v>
      </c>
      <c r="C761" s="204">
        <v>73</v>
      </c>
      <c r="D761" s="219" t="s">
        <v>79</v>
      </c>
      <c r="E761" s="220"/>
      <c r="F761" s="497">
        <f>E761*C761</f>
        <v>0</v>
      </c>
    </row>
    <row r="762" spans="1:6" s="209" customFormat="1" ht="15">
      <c r="A762" s="502">
        <v>2.12</v>
      </c>
      <c r="B762" s="231" t="s">
        <v>622</v>
      </c>
      <c r="C762" s="204">
        <v>126</v>
      </c>
      <c r="D762" s="219" t="s">
        <v>79</v>
      </c>
      <c r="E762" s="220"/>
      <c r="F762" s="497">
        <f>E762*C762</f>
        <v>0</v>
      </c>
    </row>
    <row r="763" spans="1:6" s="209" customFormat="1" ht="15">
      <c r="A763" s="502"/>
      <c r="B763" s="231"/>
      <c r="C763" s="204"/>
      <c r="D763" s="219"/>
      <c r="E763" s="220"/>
      <c r="F763" s="497"/>
    </row>
    <row r="764" spans="1:6" s="214" customFormat="1" ht="15">
      <c r="A764" s="499">
        <v>3</v>
      </c>
      <c r="B764" s="228" t="s">
        <v>78</v>
      </c>
      <c r="C764" s="197"/>
      <c r="D764" s="219"/>
      <c r="E764" s="220"/>
      <c r="F764" s="497"/>
    </row>
    <row r="765" spans="1:6" s="209" customFormat="1" ht="45">
      <c r="A765" s="500"/>
      <c r="B765" s="232" t="s">
        <v>77</v>
      </c>
      <c r="C765" s="230" t="s">
        <v>60</v>
      </c>
      <c r="D765" s="219"/>
      <c r="E765" s="227"/>
      <c r="F765" s="497"/>
    </row>
    <row r="766" spans="1:6" s="214" customFormat="1" ht="15">
      <c r="A766" s="498"/>
      <c r="B766" s="218" t="s">
        <v>76</v>
      </c>
      <c r="C766" s="197"/>
      <c r="D766" s="219"/>
      <c r="E766" s="220"/>
      <c r="F766" s="497"/>
    </row>
    <row r="767" spans="1:6" s="214" customFormat="1" ht="45">
      <c r="A767" s="498">
        <v>3.1</v>
      </c>
      <c r="B767" s="233" t="s">
        <v>641</v>
      </c>
      <c r="C767" s="204">
        <v>101</v>
      </c>
      <c r="D767" s="219" t="s">
        <v>319</v>
      </c>
      <c r="E767" s="220"/>
      <c r="F767" s="497">
        <f>E767*C767</f>
        <v>0</v>
      </c>
    </row>
    <row r="768" spans="1:6" s="214" customFormat="1" ht="15">
      <c r="A768" s="498">
        <v>3.2</v>
      </c>
      <c r="B768" s="226" t="s">
        <v>208</v>
      </c>
      <c r="C768" s="197">
        <v>4.5</v>
      </c>
      <c r="D768" s="219" t="s">
        <v>320</v>
      </c>
      <c r="E768" s="220"/>
      <c r="F768" s="497">
        <f>E768*C768</f>
        <v>0</v>
      </c>
    </row>
    <row r="769" spans="1:6" s="214" customFormat="1" ht="15">
      <c r="A769" s="498"/>
      <c r="B769" s="218" t="s">
        <v>75</v>
      </c>
      <c r="C769" s="197"/>
      <c r="D769" s="219"/>
      <c r="E769" s="220"/>
      <c r="F769" s="497"/>
    </row>
    <row r="770" spans="1:6" s="214" customFormat="1" ht="45">
      <c r="A770" s="498">
        <v>3.3</v>
      </c>
      <c r="B770" s="233" t="s">
        <v>642</v>
      </c>
      <c r="C770" s="197">
        <v>40.200000000000003</v>
      </c>
      <c r="D770" s="219" t="s">
        <v>319</v>
      </c>
      <c r="E770" s="220"/>
      <c r="F770" s="497">
        <f>E770*C770</f>
        <v>0</v>
      </c>
    </row>
    <row r="771" spans="1:6" s="214" customFormat="1" ht="45">
      <c r="A771" s="498">
        <v>3.4</v>
      </c>
      <c r="B771" s="233" t="s">
        <v>643</v>
      </c>
      <c r="C771" s="197">
        <v>19.899999999999999</v>
      </c>
      <c r="D771" s="219" t="s">
        <v>319</v>
      </c>
      <c r="E771" s="220"/>
      <c r="F771" s="497">
        <f>E771*C771</f>
        <v>0</v>
      </c>
    </row>
    <row r="772" spans="1:6" s="214" customFormat="1" ht="15">
      <c r="A772" s="498"/>
      <c r="B772" s="233"/>
      <c r="C772" s="197"/>
      <c r="D772" s="219"/>
      <c r="E772" s="220"/>
      <c r="F772" s="497"/>
    </row>
    <row r="773" spans="1:6" s="214" customFormat="1" ht="15">
      <c r="A773" s="498"/>
      <c r="B773" s="233"/>
      <c r="C773" s="197"/>
      <c r="D773" s="219"/>
      <c r="E773" s="220"/>
      <c r="F773" s="497"/>
    </row>
    <row r="774" spans="1:6" s="214" customFormat="1" ht="15.75" thickBot="1">
      <c r="A774" s="488"/>
      <c r="B774" s="234" t="s">
        <v>700</v>
      </c>
      <c r="C774" s="235"/>
      <c r="D774" s="236"/>
      <c r="E774" s="707"/>
      <c r="F774" s="489">
        <f>SUM(F730:F773)</f>
        <v>0</v>
      </c>
    </row>
    <row r="775" spans="1:6" s="214" customFormat="1" ht="15.75" thickTop="1">
      <c r="A775" s="499">
        <v>4</v>
      </c>
      <c r="B775" s="218" t="s">
        <v>74</v>
      </c>
      <c r="C775" s="197"/>
      <c r="D775" s="219"/>
      <c r="E775" s="220"/>
      <c r="F775" s="497"/>
    </row>
    <row r="776" spans="1:6" s="214" customFormat="1" ht="15">
      <c r="A776" s="498"/>
      <c r="B776" s="237" t="s">
        <v>73</v>
      </c>
      <c r="C776" s="185"/>
      <c r="D776" s="238"/>
      <c r="E776" s="220"/>
      <c r="F776" s="497"/>
    </row>
    <row r="777" spans="1:6" s="214" customFormat="1" ht="75">
      <c r="A777" s="498"/>
      <c r="B777" s="232" t="s">
        <v>72</v>
      </c>
      <c r="C777" s="239" t="s">
        <v>60</v>
      </c>
      <c r="D777" s="219"/>
      <c r="E777" s="220"/>
      <c r="F777" s="497"/>
    </row>
    <row r="778" spans="1:6" s="214" customFormat="1" ht="15">
      <c r="A778" s="498"/>
      <c r="B778" s="240" t="s">
        <v>71</v>
      </c>
      <c r="C778" s="239"/>
      <c r="D778" s="219"/>
      <c r="E778" s="220"/>
      <c r="F778" s="497"/>
    </row>
    <row r="779" spans="1:6" s="214" customFormat="1" ht="30">
      <c r="A779" s="498"/>
      <c r="B779" s="232" t="s">
        <v>70</v>
      </c>
      <c r="C779" s="239" t="s">
        <v>60</v>
      </c>
      <c r="D779" s="219"/>
      <c r="E779" s="220"/>
      <c r="F779" s="497"/>
    </row>
    <row r="780" spans="1:6" s="214" customFormat="1" ht="15">
      <c r="A780" s="498"/>
      <c r="B780" s="240" t="s">
        <v>69</v>
      </c>
      <c r="C780" s="239"/>
      <c r="D780" s="219"/>
      <c r="E780" s="220"/>
      <c r="F780" s="497"/>
    </row>
    <row r="781" spans="1:6" s="214" customFormat="1" ht="30">
      <c r="A781" s="498"/>
      <c r="B781" s="232" t="s">
        <v>68</v>
      </c>
      <c r="C781" s="239" t="s">
        <v>60</v>
      </c>
      <c r="D781" s="219"/>
      <c r="E781" s="220"/>
      <c r="F781" s="497"/>
    </row>
    <row r="782" spans="1:6" s="214" customFormat="1" ht="30">
      <c r="A782" s="498"/>
      <c r="B782" s="232" t="s">
        <v>67</v>
      </c>
      <c r="C782" s="239" t="s">
        <v>60</v>
      </c>
      <c r="D782" s="219"/>
      <c r="E782" s="220"/>
      <c r="F782" s="497"/>
    </row>
    <row r="783" spans="1:6" s="214" customFormat="1" ht="15">
      <c r="A783" s="498"/>
      <c r="B783" s="232" t="s">
        <v>66</v>
      </c>
      <c r="C783" s="239" t="s">
        <v>60</v>
      </c>
      <c r="D783" s="219"/>
      <c r="E783" s="220"/>
      <c r="F783" s="497"/>
    </row>
    <row r="784" spans="1:6" s="214" customFormat="1" ht="15">
      <c r="A784" s="498"/>
      <c r="B784" s="232" t="s">
        <v>65</v>
      </c>
      <c r="C784" s="239" t="s">
        <v>60</v>
      </c>
      <c r="D784" s="219"/>
      <c r="E784" s="220"/>
      <c r="F784" s="497"/>
    </row>
    <row r="785" spans="1:6" s="214" customFormat="1" ht="15">
      <c r="A785" s="498"/>
      <c r="B785" s="232" t="s">
        <v>64</v>
      </c>
      <c r="C785" s="239" t="s">
        <v>60</v>
      </c>
      <c r="D785" s="219"/>
      <c r="E785" s="220"/>
      <c r="F785" s="497"/>
    </row>
    <row r="786" spans="1:6" s="214" customFormat="1" ht="15">
      <c r="A786" s="498"/>
      <c r="B786" s="232" t="s">
        <v>63</v>
      </c>
      <c r="C786" s="239" t="s">
        <v>60</v>
      </c>
      <c r="D786" s="219"/>
      <c r="E786" s="220"/>
      <c r="F786" s="497"/>
    </row>
    <row r="787" spans="1:6" s="214" customFormat="1" ht="30">
      <c r="A787" s="498"/>
      <c r="B787" s="232" t="s">
        <v>62</v>
      </c>
      <c r="C787" s="239" t="s">
        <v>60</v>
      </c>
      <c r="D787" s="219"/>
      <c r="E787" s="220"/>
      <c r="F787" s="497"/>
    </row>
    <row r="788" spans="1:6" s="209" customFormat="1" ht="60">
      <c r="A788" s="498"/>
      <c r="B788" s="232" t="s">
        <v>61</v>
      </c>
      <c r="C788" s="239" t="s">
        <v>60</v>
      </c>
      <c r="D788" s="219"/>
      <c r="E788" s="220"/>
      <c r="F788" s="497"/>
    </row>
    <row r="789" spans="1:6" s="209" customFormat="1" ht="15">
      <c r="A789" s="498"/>
      <c r="B789" s="218" t="s">
        <v>59</v>
      </c>
      <c r="C789" s="197"/>
      <c r="D789" s="219"/>
      <c r="E789" s="220"/>
      <c r="F789" s="497"/>
    </row>
    <row r="790" spans="1:6" s="209" customFormat="1" ht="15" customHeight="1">
      <c r="A790" s="498">
        <v>4.0999999999999996</v>
      </c>
      <c r="B790" s="224" t="s">
        <v>58</v>
      </c>
      <c r="C790" s="197">
        <v>24.4</v>
      </c>
      <c r="D790" s="222" t="s">
        <v>57</v>
      </c>
      <c r="E790" s="220"/>
      <c r="F790" s="497">
        <f>E790*C790</f>
        <v>0</v>
      </c>
    </row>
    <row r="791" spans="1:6" s="209" customFormat="1" ht="15">
      <c r="A791" s="498">
        <v>4.2</v>
      </c>
      <c r="B791" s="224" t="s">
        <v>326</v>
      </c>
      <c r="C791" s="197">
        <v>29.5</v>
      </c>
      <c r="D791" s="222" t="s">
        <v>57</v>
      </c>
      <c r="E791" s="220"/>
      <c r="F791" s="497">
        <f>E791*C791</f>
        <v>0</v>
      </c>
    </row>
    <row r="792" spans="1:6" s="209" customFormat="1" ht="15">
      <c r="A792" s="498"/>
      <c r="B792" s="228" t="s">
        <v>56</v>
      </c>
      <c r="C792" s="197"/>
      <c r="D792" s="219"/>
      <c r="E792" s="220"/>
      <c r="F792" s="497"/>
    </row>
    <row r="793" spans="1:6" s="209" customFormat="1" ht="60">
      <c r="A793" s="498">
        <v>4.3</v>
      </c>
      <c r="B793" s="241" t="s">
        <v>327</v>
      </c>
      <c r="C793" s="197">
        <v>17.7</v>
      </c>
      <c r="D793" s="219" t="s">
        <v>319</v>
      </c>
      <c r="E793" s="220"/>
      <c r="F793" s="497">
        <f>E793*C793</f>
        <v>0</v>
      </c>
    </row>
    <row r="794" spans="1:6" s="209" customFormat="1" ht="45">
      <c r="A794" s="498">
        <v>4.4000000000000004</v>
      </c>
      <c r="B794" s="241" t="s">
        <v>328</v>
      </c>
      <c r="C794" s="197">
        <v>16</v>
      </c>
      <c r="D794" s="219" t="s">
        <v>57</v>
      </c>
      <c r="E794" s="220"/>
      <c r="F794" s="497">
        <f>E794*C794</f>
        <v>0</v>
      </c>
    </row>
    <row r="795" spans="1:6" s="209" customFormat="1" ht="15">
      <c r="A795" s="498"/>
      <c r="B795" s="242"/>
      <c r="C795" s="197"/>
      <c r="D795" s="219"/>
      <c r="E795" s="220"/>
      <c r="F795" s="497"/>
    </row>
    <row r="796" spans="1:6" s="209" customFormat="1" ht="15">
      <c r="A796" s="499">
        <v>5</v>
      </c>
      <c r="B796" s="228" t="s">
        <v>55</v>
      </c>
      <c r="C796" s="197"/>
      <c r="D796" s="219"/>
      <c r="E796" s="220"/>
      <c r="F796" s="497"/>
    </row>
    <row r="797" spans="1:6" s="209" customFormat="1" ht="15">
      <c r="A797" s="498"/>
      <c r="B797" s="228" t="s">
        <v>54</v>
      </c>
      <c r="C797" s="197"/>
      <c r="D797" s="219"/>
      <c r="E797" s="220"/>
      <c r="F797" s="497"/>
    </row>
    <row r="798" spans="1:6" s="209" customFormat="1" ht="99.75" customHeight="1">
      <c r="A798" s="498">
        <v>5.0999999999999996</v>
      </c>
      <c r="B798" s="243" t="s">
        <v>329</v>
      </c>
      <c r="C798" s="184">
        <v>3</v>
      </c>
      <c r="D798" s="225" t="s">
        <v>233</v>
      </c>
      <c r="E798" s="220"/>
      <c r="F798" s="497">
        <f>E798*C798</f>
        <v>0</v>
      </c>
    </row>
    <row r="799" spans="1:6" s="209" customFormat="1" ht="105">
      <c r="A799" s="498">
        <v>5.2</v>
      </c>
      <c r="B799" s="244" t="s">
        <v>330</v>
      </c>
      <c r="C799" s="184">
        <v>1</v>
      </c>
      <c r="D799" s="225" t="s">
        <v>233</v>
      </c>
      <c r="E799" s="220"/>
      <c r="F799" s="497">
        <f>E799*C799</f>
        <v>0</v>
      </c>
    </row>
    <row r="800" spans="1:6" s="209" customFormat="1" ht="15">
      <c r="A800" s="498"/>
      <c r="B800" s="228" t="s">
        <v>53</v>
      </c>
      <c r="C800" s="197"/>
      <c r="D800" s="219"/>
      <c r="E800" s="220"/>
      <c r="F800" s="497"/>
    </row>
    <row r="801" spans="1:6" s="209" customFormat="1" ht="105">
      <c r="A801" s="498">
        <v>5.3</v>
      </c>
      <c r="B801" s="245" t="s">
        <v>331</v>
      </c>
      <c r="C801" s="184">
        <v>4</v>
      </c>
      <c r="D801" s="225" t="s">
        <v>233</v>
      </c>
      <c r="E801" s="220"/>
      <c r="F801" s="497">
        <f>E801*C801</f>
        <v>0</v>
      </c>
    </row>
    <row r="802" spans="1:6" s="209" customFormat="1" ht="15">
      <c r="A802" s="499">
        <v>6</v>
      </c>
      <c r="B802" s="246" t="s">
        <v>52</v>
      </c>
      <c r="C802" s="197"/>
      <c r="D802" s="219"/>
      <c r="E802" s="220"/>
      <c r="F802" s="497"/>
    </row>
    <row r="803" spans="1:6" s="209" customFormat="1" ht="15">
      <c r="A803" s="503"/>
      <c r="B803" s="247"/>
      <c r="C803" s="197"/>
      <c r="D803" s="219"/>
      <c r="E803" s="227"/>
      <c r="F803" s="497"/>
    </row>
    <row r="804" spans="1:6" s="209" customFormat="1" ht="15">
      <c r="A804" s="498"/>
      <c r="B804" s="246" t="s">
        <v>51</v>
      </c>
      <c r="C804" s="197"/>
      <c r="D804" s="219"/>
      <c r="E804" s="220"/>
      <c r="F804" s="497"/>
    </row>
    <row r="805" spans="1:6" s="209" customFormat="1" ht="30">
      <c r="A805" s="498">
        <v>6.1</v>
      </c>
      <c r="B805" s="248" t="s">
        <v>644</v>
      </c>
      <c r="C805" s="197">
        <v>26.2</v>
      </c>
      <c r="D805" s="219" t="s">
        <v>319</v>
      </c>
      <c r="E805" s="220"/>
      <c r="F805" s="497">
        <f>E805*C805</f>
        <v>0</v>
      </c>
    </row>
    <row r="806" spans="1:6" s="209" customFormat="1" ht="15.75" thickBot="1">
      <c r="A806" s="488"/>
      <c r="B806" s="234" t="s">
        <v>702</v>
      </c>
      <c r="C806" s="235"/>
      <c r="D806" s="236"/>
      <c r="E806" s="707"/>
      <c r="F806" s="489">
        <f>SUM(F775:F805)</f>
        <v>0</v>
      </c>
    </row>
    <row r="807" spans="1:6" s="209" customFormat="1" ht="15.75" thickTop="1">
      <c r="A807" s="498"/>
      <c r="B807" s="246" t="s">
        <v>50</v>
      </c>
      <c r="C807" s="197"/>
      <c r="D807" s="219"/>
      <c r="E807" s="220"/>
      <c r="F807" s="497"/>
    </row>
    <row r="808" spans="1:6" s="209" customFormat="1" ht="30">
      <c r="A808" s="498">
        <v>6.2</v>
      </c>
      <c r="B808" s="248" t="s">
        <v>645</v>
      </c>
      <c r="C808" s="197">
        <v>51.7</v>
      </c>
      <c r="D808" s="219" t="s">
        <v>319</v>
      </c>
      <c r="E808" s="220"/>
      <c r="F808" s="497">
        <f>E808*C808</f>
        <v>0</v>
      </c>
    </row>
    <row r="809" spans="1:6" s="209" customFormat="1" ht="30">
      <c r="A809" s="498">
        <v>6.3</v>
      </c>
      <c r="B809" s="248" t="s">
        <v>230</v>
      </c>
      <c r="C809" s="197">
        <v>70.2</v>
      </c>
      <c r="D809" s="219" t="s">
        <v>319</v>
      </c>
      <c r="E809" s="220"/>
      <c r="F809" s="497">
        <f>E809*C809</f>
        <v>0</v>
      </c>
    </row>
    <row r="810" spans="1:6" s="209" customFormat="1" ht="75">
      <c r="A810" s="501">
        <v>6.4</v>
      </c>
      <c r="B810" s="206" t="s">
        <v>236</v>
      </c>
      <c r="C810" s="197">
        <v>52</v>
      </c>
      <c r="D810" s="219" t="s">
        <v>319</v>
      </c>
      <c r="E810" s="220"/>
      <c r="F810" s="497">
        <f>E810*C810</f>
        <v>0</v>
      </c>
    </row>
    <row r="811" spans="1:6" s="209" customFormat="1" ht="60">
      <c r="A811" s="498">
        <v>6.5</v>
      </c>
      <c r="B811" s="457" t="s">
        <v>237</v>
      </c>
      <c r="C811" s="197">
        <v>70</v>
      </c>
      <c r="D811" s="219" t="s">
        <v>319</v>
      </c>
      <c r="E811" s="220"/>
      <c r="F811" s="497">
        <f>E811*C811</f>
        <v>0</v>
      </c>
    </row>
    <row r="812" spans="1:6" s="209" customFormat="1" ht="15">
      <c r="A812" s="501"/>
      <c r="B812" s="218" t="s">
        <v>49</v>
      </c>
      <c r="C812" s="197"/>
      <c r="D812" s="219"/>
      <c r="E812" s="220"/>
      <c r="F812" s="497"/>
    </row>
    <row r="813" spans="1:6" s="209" customFormat="1" ht="30">
      <c r="A813" s="498">
        <v>6.6</v>
      </c>
      <c r="B813" s="226" t="s">
        <v>332</v>
      </c>
      <c r="C813" s="197">
        <v>10.199999999999999</v>
      </c>
      <c r="D813" s="219" t="s">
        <v>319</v>
      </c>
      <c r="E813" s="220"/>
      <c r="F813" s="497">
        <f>E813*C813</f>
        <v>0</v>
      </c>
    </row>
    <row r="814" spans="1:6" s="209" customFormat="1" ht="30">
      <c r="A814" s="498">
        <v>6.7</v>
      </c>
      <c r="B814" s="226" t="s">
        <v>48</v>
      </c>
      <c r="C814" s="197">
        <v>10.199999999999999</v>
      </c>
      <c r="D814" s="219" t="s">
        <v>319</v>
      </c>
      <c r="E814" s="220"/>
      <c r="F814" s="497">
        <f>E814*C814</f>
        <v>0</v>
      </c>
    </row>
    <row r="815" spans="1:6" s="209" customFormat="1" ht="30">
      <c r="A815" s="498">
        <v>6.8</v>
      </c>
      <c r="B815" s="231" t="s">
        <v>333</v>
      </c>
      <c r="C815" s="197">
        <v>2</v>
      </c>
      <c r="D815" s="219" t="s">
        <v>233</v>
      </c>
      <c r="E815" s="220"/>
      <c r="F815" s="497">
        <f>E815*C815</f>
        <v>0</v>
      </c>
    </row>
    <row r="816" spans="1:6" s="209" customFormat="1" ht="30">
      <c r="A816" s="498">
        <v>6.9</v>
      </c>
      <c r="B816" s="226" t="s">
        <v>334</v>
      </c>
      <c r="C816" s="197">
        <v>2</v>
      </c>
      <c r="D816" s="249" t="s">
        <v>233</v>
      </c>
      <c r="E816" s="220"/>
      <c r="F816" s="497">
        <f>E816*C816</f>
        <v>0</v>
      </c>
    </row>
    <row r="817" spans="1:6" s="209" customFormat="1" ht="15">
      <c r="A817" s="498"/>
      <c r="B817" s="226"/>
      <c r="C817" s="197"/>
      <c r="D817" s="249"/>
      <c r="E817" s="220"/>
      <c r="F817" s="497"/>
    </row>
    <row r="818" spans="1:6" s="209" customFormat="1" ht="15">
      <c r="A818" s="499">
        <v>7</v>
      </c>
      <c r="B818" s="228" t="s">
        <v>215</v>
      </c>
      <c r="C818" s="184"/>
      <c r="D818" s="222"/>
      <c r="E818" s="220"/>
      <c r="F818" s="497"/>
    </row>
    <row r="819" spans="1:6" s="209" customFormat="1" ht="60">
      <c r="A819" s="498"/>
      <c r="B819" s="221" t="s">
        <v>154</v>
      </c>
      <c r="C819" s="182" t="s">
        <v>60</v>
      </c>
      <c r="D819" s="250"/>
      <c r="E819" s="220"/>
      <c r="F819" s="497"/>
    </row>
    <row r="820" spans="1:6" s="209" customFormat="1" ht="45">
      <c r="A820" s="498"/>
      <c r="B820" s="221" t="s">
        <v>97</v>
      </c>
      <c r="C820" s="182" t="s">
        <v>60</v>
      </c>
      <c r="D820" s="250"/>
      <c r="E820" s="220"/>
      <c r="F820" s="497"/>
    </row>
    <row r="821" spans="1:6" s="209" customFormat="1" ht="30">
      <c r="A821" s="498"/>
      <c r="B821" s="221" t="s">
        <v>153</v>
      </c>
      <c r="C821" s="182" t="s">
        <v>60</v>
      </c>
      <c r="D821" s="250"/>
      <c r="E821" s="220"/>
      <c r="F821" s="497"/>
    </row>
    <row r="822" spans="1:6" s="209" customFormat="1" ht="30">
      <c r="A822" s="498"/>
      <c r="B822" s="252" t="s">
        <v>152</v>
      </c>
      <c r="C822" s="182"/>
      <c r="D822" s="250"/>
      <c r="E822" s="220"/>
      <c r="F822" s="497"/>
    </row>
    <row r="823" spans="1:6" s="209" customFormat="1" ht="45">
      <c r="A823" s="498"/>
      <c r="B823" s="221" t="s">
        <v>151</v>
      </c>
      <c r="C823" s="182" t="s">
        <v>60</v>
      </c>
      <c r="D823" s="250"/>
      <c r="E823" s="220"/>
      <c r="F823" s="497"/>
    </row>
    <row r="824" spans="1:6" s="209" customFormat="1" ht="15">
      <c r="A824" s="498"/>
      <c r="B824" s="221" t="s">
        <v>96</v>
      </c>
      <c r="C824" s="182" t="s">
        <v>60</v>
      </c>
      <c r="D824" s="250"/>
      <c r="E824" s="220"/>
      <c r="F824" s="497"/>
    </row>
    <row r="825" spans="1:6" s="214" customFormat="1" ht="45">
      <c r="A825" s="498"/>
      <c r="B825" s="221" t="s">
        <v>95</v>
      </c>
      <c r="C825" s="182" t="s">
        <v>60</v>
      </c>
      <c r="D825" s="250"/>
      <c r="E825" s="220"/>
      <c r="F825" s="497"/>
    </row>
    <row r="826" spans="1:6" s="214" customFormat="1" ht="15">
      <c r="A826" s="498"/>
      <c r="B826" s="221" t="s">
        <v>150</v>
      </c>
      <c r="C826" s="182" t="s">
        <v>60</v>
      </c>
      <c r="D826" s="250"/>
      <c r="E826" s="220"/>
      <c r="F826" s="497"/>
    </row>
    <row r="827" spans="1:6" s="214" customFormat="1" ht="30">
      <c r="A827" s="498"/>
      <c r="B827" s="221" t="s">
        <v>149</v>
      </c>
      <c r="C827" s="182" t="s">
        <v>60</v>
      </c>
      <c r="D827" s="250"/>
      <c r="E827" s="220"/>
      <c r="F827" s="497"/>
    </row>
    <row r="828" spans="1:6" s="214" customFormat="1" ht="45">
      <c r="A828" s="498"/>
      <c r="B828" s="221" t="s">
        <v>148</v>
      </c>
      <c r="C828" s="182" t="s">
        <v>60</v>
      </c>
      <c r="D828" s="250"/>
      <c r="E828" s="220"/>
      <c r="F828" s="497"/>
    </row>
    <row r="829" spans="1:6" s="214" customFormat="1" ht="15">
      <c r="A829" s="498"/>
      <c r="B829" s="221" t="s">
        <v>147</v>
      </c>
      <c r="C829" s="182" t="s">
        <v>60</v>
      </c>
      <c r="D829" s="250"/>
      <c r="E829" s="220"/>
      <c r="F829" s="497"/>
    </row>
    <row r="830" spans="1:6" s="214" customFormat="1" ht="15">
      <c r="A830" s="498"/>
      <c r="B830" s="221" t="s">
        <v>146</v>
      </c>
      <c r="C830" s="182" t="s">
        <v>60</v>
      </c>
      <c r="D830" s="250"/>
      <c r="E830" s="220"/>
      <c r="F830" s="497"/>
    </row>
    <row r="831" spans="1:6" s="214" customFormat="1" ht="30">
      <c r="A831" s="498"/>
      <c r="B831" s="221" t="s">
        <v>145</v>
      </c>
      <c r="C831" s="182" t="s">
        <v>60</v>
      </c>
      <c r="D831" s="250"/>
      <c r="E831" s="220"/>
      <c r="F831" s="497"/>
    </row>
    <row r="832" spans="1:6" s="214" customFormat="1" ht="30">
      <c r="A832" s="498"/>
      <c r="B832" s="252" t="s">
        <v>144</v>
      </c>
      <c r="C832" s="182"/>
      <c r="D832" s="250"/>
      <c r="E832" s="220"/>
      <c r="F832" s="497"/>
    </row>
    <row r="833" spans="1:6" s="214" customFormat="1" ht="45">
      <c r="A833" s="498"/>
      <c r="B833" s="221" t="s">
        <v>143</v>
      </c>
      <c r="C833" s="182" t="s">
        <v>60</v>
      </c>
      <c r="D833" s="250"/>
      <c r="E833" s="220"/>
      <c r="F833" s="497"/>
    </row>
    <row r="834" spans="1:6" s="214" customFormat="1" ht="45">
      <c r="A834" s="498"/>
      <c r="B834" s="221" t="s">
        <v>142</v>
      </c>
      <c r="C834" s="182" t="s">
        <v>60</v>
      </c>
      <c r="D834" s="250"/>
      <c r="E834" s="220"/>
      <c r="F834" s="497"/>
    </row>
    <row r="835" spans="1:6" s="214" customFormat="1" ht="15">
      <c r="A835" s="498"/>
      <c r="B835" s="221" t="s">
        <v>141</v>
      </c>
      <c r="C835" s="182" t="s">
        <v>60</v>
      </c>
      <c r="D835" s="250"/>
      <c r="E835" s="220"/>
      <c r="F835" s="497"/>
    </row>
    <row r="836" spans="1:6" s="214" customFormat="1" ht="15">
      <c r="A836" s="498"/>
      <c r="B836" s="221" t="s">
        <v>140</v>
      </c>
      <c r="C836" s="182" t="s">
        <v>60</v>
      </c>
      <c r="D836" s="250"/>
      <c r="E836" s="220"/>
      <c r="F836" s="497"/>
    </row>
    <row r="837" spans="1:6" s="214" customFormat="1" ht="15">
      <c r="A837" s="498"/>
      <c r="B837" s="221" t="s">
        <v>139</v>
      </c>
      <c r="C837" s="182" t="s">
        <v>60</v>
      </c>
      <c r="D837" s="250"/>
      <c r="E837" s="220"/>
      <c r="F837" s="497"/>
    </row>
    <row r="838" spans="1:6" s="214" customFormat="1" ht="15">
      <c r="A838" s="498"/>
      <c r="B838" s="221" t="s">
        <v>138</v>
      </c>
      <c r="C838" s="182" t="s">
        <v>60</v>
      </c>
      <c r="D838" s="250"/>
      <c r="E838" s="220"/>
      <c r="F838" s="497"/>
    </row>
    <row r="839" spans="1:6" s="214" customFormat="1" ht="15.75" thickBot="1">
      <c r="A839" s="488"/>
      <c r="B839" s="234" t="s">
        <v>703</v>
      </c>
      <c r="C839" s="235"/>
      <c r="D839" s="236"/>
      <c r="E839" s="707"/>
      <c r="F839" s="489">
        <f>SUM(F807:F838)</f>
        <v>0</v>
      </c>
    </row>
    <row r="840" spans="1:6" s="214" customFormat="1" ht="45.75" customHeight="1" thickTop="1">
      <c r="A840" s="498"/>
      <c r="B840" s="252" t="s">
        <v>137</v>
      </c>
      <c r="C840" s="182"/>
      <c r="D840" s="250"/>
      <c r="E840" s="220"/>
      <c r="F840" s="497"/>
    </row>
    <row r="841" spans="1:6" s="214" customFormat="1" ht="15">
      <c r="A841" s="498"/>
      <c r="B841" s="221" t="s">
        <v>136</v>
      </c>
      <c r="C841" s="182" t="s">
        <v>60</v>
      </c>
      <c r="D841" s="250"/>
      <c r="E841" s="220"/>
      <c r="F841" s="497"/>
    </row>
    <row r="842" spans="1:6" s="214" customFormat="1" ht="15">
      <c r="A842" s="498"/>
      <c r="B842" s="221" t="s">
        <v>135</v>
      </c>
      <c r="C842" s="182" t="s">
        <v>60</v>
      </c>
      <c r="D842" s="250"/>
      <c r="E842" s="220"/>
      <c r="F842" s="497"/>
    </row>
    <row r="843" spans="1:6" s="214" customFormat="1" ht="15">
      <c r="A843" s="498"/>
      <c r="B843" s="221" t="s">
        <v>134</v>
      </c>
      <c r="C843" s="182" t="s">
        <v>60</v>
      </c>
      <c r="D843" s="250"/>
      <c r="E843" s="220"/>
      <c r="F843" s="497"/>
    </row>
    <row r="844" spans="1:6" s="214" customFormat="1" ht="15">
      <c r="A844" s="498"/>
      <c r="B844" s="221" t="s">
        <v>133</v>
      </c>
      <c r="C844" s="182" t="s">
        <v>60</v>
      </c>
      <c r="D844" s="250"/>
      <c r="E844" s="220"/>
      <c r="F844" s="497"/>
    </row>
    <row r="845" spans="1:6" s="214" customFormat="1" ht="30">
      <c r="A845" s="498"/>
      <c r="B845" s="221" t="s">
        <v>132</v>
      </c>
      <c r="C845" s="182" t="s">
        <v>60</v>
      </c>
      <c r="D845" s="250"/>
      <c r="E845" s="220"/>
      <c r="F845" s="497"/>
    </row>
    <row r="846" spans="1:6" s="214" customFormat="1" ht="30">
      <c r="A846" s="498"/>
      <c r="B846" s="221" t="s">
        <v>131</v>
      </c>
      <c r="C846" s="182" t="s">
        <v>60</v>
      </c>
      <c r="D846" s="250"/>
      <c r="E846" s="220"/>
      <c r="F846" s="497"/>
    </row>
    <row r="847" spans="1:6" s="214" customFormat="1" ht="15">
      <c r="A847" s="498"/>
      <c r="B847" s="228" t="s">
        <v>130</v>
      </c>
      <c r="C847" s="184"/>
      <c r="D847" s="250"/>
      <c r="E847" s="220"/>
      <c r="F847" s="497"/>
    </row>
    <row r="848" spans="1:6" s="214" customFormat="1" ht="45">
      <c r="A848" s="498"/>
      <c r="B848" s="196" t="s">
        <v>129</v>
      </c>
      <c r="C848" s="184"/>
      <c r="D848" s="250"/>
      <c r="E848" s="220"/>
      <c r="F848" s="497"/>
    </row>
    <row r="849" spans="1:6" s="214" customFormat="1" ht="15">
      <c r="A849" s="498">
        <v>7.1</v>
      </c>
      <c r="B849" s="253" t="s">
        <v>128</v>
      </c>
      <c r="C849" s="521">
        <v>60</v>
      </c>
      <c r="D849" s="249" t="s">
        <v>57</v>
      </c>
      <c r="E849" s="220"/>
      <c r="F849" s="497">
        <f>E849*C849</f>
        <v>0</v>
      </c>
    </row>
    <row r="850" spans="1:6" s="214" customFormat="1" ht="15">
      <c r="A850" s="498"/>
      <c r="B850" s="228" t="s">
        <v>126</v>
      </c>
      <c r="C850" s="184"/>
      <c r="D850" s="249"/>
      <c r="E850" s="220"/>
      <c r="F850" s="497"/>
    </row>
    <row r="851" spans="1:6" s="214" customFormat="1" ht="60">
      <c r="A851" s="498"/>
      <c r="B851" s="221" t="s">
        <v>125</v>
      </c>
      <c r="C851" s="182" t="s">
        <v>60</v>
      </c>
      <c r="D851" s="249"/>
      <c r="E851" s="220"/>
      <c r="F851" s="497"/>
    </row>
    <row r="852" spans="1:6" s="214" customFormat="1" ht="15">
      <c r="A852" s="498"/>
      <c r="B852" s="228" t="s">
        <v>124</v>
      </c>
      <c r="C852" s="184"/>
      <c r="D852" s="249"/>
      <c r="E852" s="220"/>
      <c r="F852" s="497"/>
    </row>
    <row r="853" spans="1:6" s="214" customFormat="1" ht="15">
      <c r="A853" s="498">
        <v>7.2</v>
      </c>
      <c r="B853" s="253" t="s">
        <v>123</v>
      </c>
      <c r="C853" s="184">
        <v>2</v>
      </c>
      <c r="D853" s="249" t="s">
        <v>233</v>
      </c>
      <c r="E853" s="220"/>
      <c r="F853" s="497">
        <f>E853*C853</f>
        <v>0</v>
      </c>
    </row>
    <row r="854" spans="1:6" s="214" customFormat="1" ht="45">
      <c r="A854" s="498"/>
      <c r="B854" s="254" t="s">
        <v>442</v>
      </c>
      <c r="C854" s="182" t="s">
        <v>60</v>
      </c>
      <c r="D854" s="249"/>
      <c r="E854" s="220"/>
      <c r="F854" s="497"/>
    </row>
    <row r="855" spans="1:6" s="214" customFormat="1" ht="15">
      <c r="A855" s="498">
        <v>7.3</v>
      </c>
      <c r="B855" s="253" t="s">
        <v>122</v>
      </c>
      <c r="C855" s="184">
        <v>6</v>
      </c>
      <c r="D855" s="249" t="s">
        <v>233</v>
      </c>
      <c r="E855" s="220"/>
      <c r="F855" s="497">
        <f>E855*C855</f>
        <v>0</v>
      </c>
    </row>
    <row r="856" spans="1:6" s="214" customFormat="1" ht="15">
      <c r="A856" s="498"/>
      <c r="B856" s="228" t="s">
        <v>646</v>
      </c>
      <c r="C856" s="184"/>
      <c r="D856" s="249"/>
      <c r="E856" s="220"/>
      <c r="F856" s="497"/>
    </row>
    <row r="857" spans="1:6" s="214" customFormat="1" ht="15">
      <c r="A857" s="498">
        <v>7.4</v>
      </c>
      <c r="B857" s="708" t="s">
        <v>647</v>
      </c>
      <c r="C857" s="184">
        <v>1</v>
      </c>
      <c r="D857" s="249" t="s">
        <v>233</v>
      </c>
      <c r="E857" s="220"/>
      <c r="F857" s="497">
        <f>E857*C857</f>
        <v>0</v>
      </c>
    </row>
    <row r="858" spans="1:6" s="214" customFormat="1" ht="15">
      <c r="A858" s="498"/>
      <c r="B858" s="228" t="s">
        <v>211</v>
      </c>
      <c r="C858" s="184"/>
      <c r="D858" s="249"/>
      <c r="E858" s="220"/>
      <c r="F858" s="497"/>
    </row>
    <row r="859" spans="1:6" s="214" customFormat="1" ht="75">
      <c r="A859" s="498"/>
      <c r="B859" s="196" t="s">
        <v>121</v>
      </c>
      <c r="C859" s="184"/>
      <c r="D859" s="249"/>
      <c r="E859" s="220"/>
      <c r="F859" s="497"/>
    </row>
    <row r="860" spans="1:6" s="214" customFormat="1" ht="15">
      <c r="A860" s="498">
        <v>7.5</v>
      </c>
      <c r="B860" s="253" t="s">
        <v>120</v>
      </c>
      <c r="C860" s="184">
        <v>12</v>
      </c>
      <c r="D860" s="249" t="s">
        <v>57</v>
      </c>
      <c r="E860" s="220"/>
      <c r="F860" s="497">
        <f>E860*C860</f>
        <v>0</v>
      </c>
    </row>
    <row r="861" spans="1:6" s="214" customFormat="1" ht="15">
      <c r="A861" s="498">
        <v>7.6</v>
      </c>
      <c r="B861" s="253" t="s">
        <v>118</v>
      </c>
      <c r="C861" s="184">
        <v>12</v>
      </c>
      <c r="D861" s="249" t="s">
        <v>57</v>
      </c>
      <c r="E861" s="220"/>
      <c r="F861" s="497">
        <f>E861*C861</f>
        <v>0</v>
      </c>
    </row>
    <row r="862" spans="1:6" s="214" customFormat="1" ht="15">
      <c r="A862" s="498"/>
      <c r="B862" s="255" t="s">
        <v>116</v>
      </c>
      <c r="C862" s="256"/>
      <c r="D862" s="257"/>
      <c r="E862" s="220"/>
      <c r="F862" s="497"/>
    </row>
    <row r="863" spans="1:6" s="214" customFormat="1" ht="30">
      <c r="A863" s="498"/>
      <c r="B863" s="259" t="s">
        <v>115</v>
      </c>
      <c r="C863" s="223"/>
      <c r="D863" s="257"/>
      <c r="E863" s="220"/>
      <c r="F863" s="497"/>
    </row>
    <row r="864" spans="1:6" s="214" customFormat="1" ht="30">
      <c r="A864" s="498"/>
      <c r="B864" s="260" t="s">
        <v>114</v>
      </c>
      <c r="C864" s="223" t="s">
        <v>60</v>
      </c>
      <c r="D864" s="257"/>
      <c r="E864" s="220"/>
      <c r="F864" s="497"/>
    </row>
    <row r="865" spans="1:6" s="214" customFormat="1" ht="15">
      <c r="A865" s="498"/>
      <c r="B865" s="260" t="s">
        <v>113</v>
      </c>
      <c r="C865" s="223" t="s">
        <v>60</v>
      </c>
      <c r="D865" s="257"/>
      <c r="E865" s="220"/>
      <c r="F865" s="497"/>
    </row>
    <row r="866" spans="1:6" s="214" customFormat="1" ht="45">
      <c r="A866" s="498"/>
      <c r="B866" s="260" t="s">
        <v>212</v>
      </c>
      <c r="C866" s="223" t="s">
        <v>60</v>
      </c>
      <c r="D866" s="257"/>
      <c r="E866" s="220"/>
      <c r="F866" s="497"/>
    </row>
    <row r="867" spans="1:6" s="214" customFormat="1" ht="45">
      <c r="A867" s="498"/>
      <c r="B867" s="260" t="s">
        <v>112</v>
      </c>
      <c r="C867" s="223" t="s">
        <v>60</v>
      </c>
      <c r="D867" s="257"/>
      <c r="E867" s="220"/>
      <c r="F867" s="497"/>
    </row>
    <row r="868" spans="1:6" s="214" customFormat="1" ht="90">
      <c r="A868" s="501">
        <v>7.7</v>
      </c>
      <c r="B868" s="261" t="s">
        <v>335</v>
      </c>
      <c r="C868" s="256">
        <v>2</v>
      </c>
      <c r="D868" s="257" t="s">
        <v>233</v>
      </c>
      <c r="E868" s="220"/>
      <c r="F868" s="497">
        <f>E868*C868</f>
        <v>0</v>
      </c>
    </row>
    <row r="869" spans="1:6" s="214" customFormat="1" ht="15">
      <c r="A869" s="498"/>
      <c r="B869" s="228" t="s">
        <v>117</v>
      </c>
      <c r="C869" s="184"/>
      <c r="D869" s="249"/>
      <c r="E869" s="220"/>
      <c r="F869" s="497"/>
    </row>
    <row r="870" spans="1:6" s="214" customFormat="1" ht="60">
      <c r="A870" s="501">
        <v>7.8</v>
      </c>
      <c r="B870" s="261" t="s">
        <v>336</v>
      </c>
      <c r="C870" s="522">
        <f>C849</f>
        <v>60</v>
      </c>
      <c r="D870" s="257" t="s">
        <v>57</v>
      </c>
      <c r="E870" s="220"/>
      <c r="F870" s="497">
        <f>E870*C870</f>
        <v>0</v>
      </c>
    </row>
    <row r="871" spans="1:6" s="214" customFormat="1" ht="15">
      <c r="A871" s="501"/>
      <c r="B871" s="261"/>
      <c r="C871" s="522"/>
      <c r="D871" s="257"/>
      <c r="E871" s="220"/>
      <c r="F871" s="497"/>
    </row>
    <row r="872" spans="1:6" s="214" customFormat="1" ht="15">
      <c r="A872" s="501"/>
      <c r="B872" s="261"/>
      <c r="C872" s="522"/>
      <c r="D872" s="257"/>
      <c r="E872" s="220"/>
      <c r="F872" s="497"/>
    </row>
    <row r="873" spans="1:6" s="214" customFormat="1" ht="15">
      <c r="A873" s="501"/>
      <c r="B873" s="261"/>
      <c r="C873" s="522"/>
      <c r="D873" s="257"/>
      <c r="E873" s="220"/>
      <c r="F873" s="497"/>
    </row>
    <row r="874" spans="1:6" s="214" customFormat="1" ht="15">
      <c r="A874" s="501"/>
      <c r="B874" s="261"/>
      <c r="C874" s="522"/>
      <c r="D874" s="257"/>
      <c r="E874" s="220"/>
      <c r="F874" s="497"/>
    </row>
    <row r="875" spans="1:6" s="214" customFormat="1" ht="15">
      <c r="A875" s="501"/>
      <c r="B875" s="263"/>
      <c r="C875" s="264"/>
      <c r="D875" s="265"/>
      <c r="E875" s="266"/>
      <c r="F875" s="483"/>
    </row>
    <row r="876" spans="1:6" s="214" customFormat="1" ht="15.75" thickBot="1">
      <c r="A876" s="488"/>
      <c r="B876" s="234" t="s">
        <v>704</v>
      </c>
      <c r="C876" s="235"/>
      <c r="D876" s="236"/>
      <c r="E876" s="707"/>
      <c r="F876" s="489">
        <f>SUM(F840:F875)</f>
        <v>0</v>
      </c>
    </row>
    <row r="877" spans="1:6" s="214" customFormat="1" ht="15.75" thickTop="1">
      <c r="A877" s="501"/>
      <c r="B877" s="262" t="s">
        <v>231</v>
      </c>
      <c r="C877" s="184"/>
      <c r="D877" s="249"/>
      <c r="E877" s="220"/>
      <c r="F877" s="497"/>
    </row>
    <row r="878" spans="1:6" s="214" customFormat="1" ht="15">
      <c r="A878" s="501"/>
      <c r="B878" s="263"/>
      <c r="C878" s="264"/>
      <c r="D878" s="265"/>
      <c r="E878" s="266"/>
      <c r="F878" s="483"/>
    </row>
    <row r="879" spans="1:6" s="214" customFormat="1" ht="90">
      <c r="A879" s="501">
        <v>7.9</v>
      </c>
      <c r="B879" s="267" t="s">
        <v>337</v>
      </c>
      <c r="C879" s="197">
        <v>1</v>
      </c>
      <c r="D879" s="268" t="s">
        <v>233</v>
      </c>
      <c r="E879" s="220"/>
      <c r="F879" s="504">
        <f>E879*C879</f>
        <v>0</v>
      </c>
    </row>
    <row r="880" spans="1:6" s="180" customFormat="1" ht="45">
      <c r="A880" s="502">
        <v>7.1</v>
      </c>
      <c r="B880" s="267" t="s">
        <v>338</v>
      </c>
      <c r="C880" s="197">
        <v>1</v>
      </c>
      <c r="D880" s="268" t="s">
        <v>233</v>
      </c>
      <c r="E880" s="220"/>
      <c r="F880" s="504">
        <f>E880*C880</f>
        <v>0</v>
      </c>
    </row>
    <row r="881" spans="1:6" s="170" customFormat="1" ht="15">
      <c r="A881" s="502"/>
      <c r="B881" s="267"/>
      <c r="C881" s="197"/>
      <c r="D881" s="268"/>
      <c r="E881" s="269"/>
      <c r="F881" s="504"/>
    </row>
    <row r="882" spans="1:6" s="180" customFormat="1" ht="15">
      <c r="A882" s="505">
        <v>8</v>
      </c>
      <c r="B882" s="270" t="s">
        <v>111</v>
      </c>
      <c r="C882" s="271"/>
      <c r="D882" s="272"/>
      <c r="E882" s="273"/>
      <c r="F882" s="504"/>
    </row>
    <row r="883" spans="1:6" s="306" customFormat="1" ht="15">
      <c r="A883" s="492"/>
      <c r="B883" s="274"/>
      <c r="C883" s="207"/>
      <c r="D883" s="208"/>
      <c r="E883" s="275"/>
      <c r="F883" s="506"/>
    </row>
    <row r="884" spans="1:6" ht="15">
      <c r="A884" s="502"/>
      <c r="B884" s="276" t="s">
        <v>177</v>
      </c>
      <c r="C884" s="277"/>
      <c r="D884" s="278"/>
      <c r="E884" s="273"/>
      <c r="F884" s="504"/>
    </row>
    <row r="885" spans="1:6" ht="60">
      <c r="A885" s="492"/>
      <c r="B885" s="279" t="s">
        <v>110</v>
      </c>
      <c r="C885" s="280" t="s">
        <v>60</v>
      </c>
      <c r="D885" s="281"/>
      <c r="E885" s="275"/>
      <c r="F885" s="506"/>
    </row>
    <row r="886" spans="1:6" ht="74.25" customHeight="1">
      <c r="A886" s="492"/>
      <c r="B886" s="735" t="s">
        <v>109</v>
      </c>
      <c r="C886" s="280" t="s">
        <v>60</v>
      </c>
      <c r="D886" s="281"/>
      <c r="E886" s="275"/>
      <c r="F886" s="506"/>
    </row>
    <row r="887" spans="1:6" ht="90">
      <c r="A887" s="492"/>
      <c r="B887" s="279" t="s">
        <v>108</v>
      </c>
      <c r="C887" s="280" t="s">
        <v>60</v>
      </c>
      <c r="D887" s="281"/>
      <c r="E887" s="275"/>
      <c r="F887" s="506"/>
    </row>
    <row r="888" spans="1:6" ht="75">
      <c r="A888" s="492"/>
      <c r="B888" s="279" t="s">
        <v>232</v>
      </c>
      <c r="C888" s="280" t="s">
        <v>60</v>
      </c>
      <c r="D888" s="281"/>
      <c r="E888" s="275"/>
      <c r="F888" s="506"/>
    </row>
    <row r="889" spans="1:6" ht="30">
      <c r="A889" s="492"/>
      <c r="B889" s="279" t="s">
        <v>107</v>
      </c>
      <c r="C889" s="280" t="s">
        <v>60</v>
      </c>
      <c r="D889" s="281"/>
      <c r="E889" s="275"/>
      <c r="F889" s="506"/>
    </row>
    <row r="890" spans="1:6" ht="60">
      <c r="A890" s="492"/>
      <c r="B890" s="279" t="s">
        <v>179</v>
      </c>
      <c r="C890" s="280" t="s">
        <v>60</v>
      </c>
      <c r="D890" s="281"/>
      <c r="E890" s="275"/>
      <c r="F890" s="506"/>
    </row>
    <row r="891" spans="1:6" ht="30">
      <c r="A891" s="491"/>
      <c r="B891" s="279" t="s">
        <v>178</v>
      </c>
      <c r="C891" s="280" t="s">
        <v>60</v>
      </c>
      <c r="D891" s="281"/>
      <c r="E891" s="282"/>
      <c r="F891" s="507"/>
    </row>
    <row r="892" spans="1:6" ht="15">
      <c r="A892" s="490"/>
      <c r="B892" s="270" t="s">
        <v>106</v>
      </c>
      <c r="C892" s="271"/>
      <c r="D892" s="272"/>
      <c r="E892" s="283"/>
      <c r="F892" s="508"/>
    </row>
    <row r="893" spans="1:6" ht="60">
      <c r="A893" s="490"/>
      <c r="B893" s="279" t="s">
        <v>105</v>
      </c>
      <c r="C893" s="280" t="s">
        <v>60</v>
      </c>
      <c r="D893" s="272"/>
      <c r="E893" s="216"/>
      <c r="F893" s="508"/>
    </row>
    <row r="894" spans="1:6" ht="15">
      <c r="A894" s="490"/>
      <c r="B894" s="270" t="s">
        <v>104</v>
      </c>
      <c r="C894" s="271"/>
      <c r="D894" s="272"/>
      <c r="E894" s="216"/>
      <c r="F894" s="508"/>
    </row>
    <row r="895" spans="1:6" ht="90" customHeight="1">
      <c r="A895" s="509">
        <v>8.1</v>
      </c>
      <c r="B895" s="734" t="s">
        <v>103</v>
      </c>
      <c r="C895" s="271">
        <v>6</v>
      </c>
      <c r="D895" s="284" t="s">
        <v>233</v>
      </c>
      <c r="E895" s="216"/>
      <c r="F895" s="508">
        <f>E895*C895</f>
        <v>0</v>
      </c>
    </row>
    <row r="896" spans="1:6" ht="15">
      <c r="A896" s="490"/>
      <c r="B896" s="270" t="s">
        <v>102</v>
      </c>
      <c r="C896" s="271"/>
      <c r="D896" s="272"/>
      <c r="E896" s="216"/>
      <c r="F896" s="508"/>
    </row>
    <row r="897" spans="1:6" ht="15">
      <c r="A897" s="490"/>
      <c r="B897" s="274"/>
      <c r="C897" s="271"/>
      <c r="D897" s="272"/>
      <c r="E897" s="216"/>
      <c r="F897" s="508"/>
    </row>
    <row r="898" spans="1:6" ht="15">
      <c r="A898" s="490"/>
      <c r="B898" s="285" t="s">
        <v>101</v>
      </c>
      <c r="C898" s="271"/>
      <c r="D898" s="272"/>
      <c r="E898" s="216"/>
      <c r="F898" s="508"/>
    </row>
    <row r="899" spans="1:6" ht="70.5" customHeight="1">
      <c r="A899" s="509">
        <v>8.1999999999999993</v>
      </c>
      <c r="B899" s="736" t="s">
        <v>449</v>
      </c>
      <c r="C899" s="271">
        <v>2</v>
      </c>
      <c r="D899" s="284" t="s">
        <v>233</v>
      </c>
      <c r="E899" s="216"/>
      <c r="F899" s="508">
        <f>E899*C899</f>
        <v>0</v>
      </c>
    </row>
    <row r="900" spans="1:6" ht="45">
      <c r="A900" s="509">
        <v>8.3000000000000007</v>
      </c>
      <c r="B900" s="241" t="s">
        <v>450</v>
      </c>
      <c r="C900" s="271">
        <v>4</v>
      </c>
      <c r="D900" s="284" t="s">
        <v>233</v>
      </c>
      <c r="E900" s="216"/>
      <c r="F900" s="508">
        <f>E900*C900</f>
        <v>0</v>
      </c>
    </row>
    <row r="901" spans="1:6" ht="15.75" thickBot="1">
      <c r="A901" s="488"/>
      <c r="B901" s="234" t="s">
        <v>705</v>
      </c>
      <c r="C901" s="235"/>
      <c r="D901" s="236"/>
      <c r="E901" s="707"/>
      <c r="F901" s="489">
        <f>SUM(F877:F900)</f>
        <v>0</v>
      </c>
    </row>
    <row r="902" spans="1:6" ht="15.75" thickTop="1">
      <c r="A902" s="490"/>
      <c r="B902" s="285" t="s">
        <v>100</v>
      </c>
      <c r="C902" s="271"/>
      <c r="D902" s="272"/>
      <c r="E902" s="216"/>
      <c r="F902" s="508"/>
    </row>
    <row r="903" spans="1:6" ht="30">
      <c r="A903" s="490"/>
      <c r="B903" s="279" t="s">
        <v>210</v>
      </c>
      <c r="C903" s="280" t="s">
        <v>60</v>
      </c>
      <c r="D903" s="272"/>
      <c r="E903" s="216"/>
      <c r="F903" s="508"/>
    </row>
    <row r="904" spans="1:6" ht="30">
      <c r="A904" s="509">
        <v>8.4</v>
      </c>
      <c r="B904" s="198" t="s">
        <v>234</v>
      </c>
      <c r="C904" s="271">
        <f>C870</f>
        <v>60</v>
      </c>
      <c r="D904" s="272" t="s">
        <v>57</v>
      </c>
      <c r="E904" s="216"/>
      <c r="F904" s="508">
        <f>E904*C904</f>
        <v>0</v>
      </c>
    </row>
    <row r="905" spans="1:6" ht="15.75" thickBot="1">
      <c r="A905" s="488"/>
      <c r="B905" s="234" t="s">
        <v>706</v>
      </c>
      <c r="C905" s="235"/>
      <c r="D905" s="236"/>
      <c r="E905" s="707"/>
      <c r="F905" s="489">
        <f>SUM(F902:F904)</f>
        <v>0</v>
      </c>
    </row>
    <row r="906" spans="1:6" ht="15.75" thickTop="1">
      <c r="A906" s="509"/>
      <c r="B906" s="198"/>
      <c r="C906" s="286"/>
      <c r="D906" s="287"/>
      <c r="E906" s="216"/>
      <c r="F906" s="508"/>
    </row>
    <row r="907" spans="1:6" ht="15">
      <c r="A907" s="509"/>
      <c r="B907" s="198"/>
      <c r="C907" s="286"/>
      <c r="D907" s="287"/>
      <c r="E907" s="216"/>
      <c r="F907" s="508"/>
    </row>
    <row r="908" spans="1:6" ht="15">
      <c r="A908" s="509"/>
      <c r="B908" s="198"/>
      <c r="C908" s="286"/>
      <c r="D908" s="287"/>
      <c r="E908" s="216"/>
      <c r="F908" s="508"/>
    </row>
    <row r="909" spans="1:6" ht="15">
      <c r="A909" s="509"/>
      <c r="B909" s="288" t="s">
        <v>734</v>
      </c>
      <c r="C909" s="286"/>
      <c r="D909" s="287"/>
      <c r="E909" s="216"/>
      <c r="F909" s="508"/>
    </row>
    <row r="910" spans="1:6" ht="15">
      <c r="A910" s="509"/>
      <c r="B910" s="289" t="s">
        <v>707</v>
      </c>
      <c r="C910" s="286"/>
      <c r="D910" s="287"/>
      <c r="E910" s="216"/>
      <c r="F910" s="508">
        <f>F774</f>
        <v>0</v>
      </c>
    </row>
    <row r="911" spans="1:6" ht="15">
      <c r="A911" s="509"/>
      <c r="B911" s="289" t="s">
        <v>708</v>
      </c>
      <c r="C911" s="286"/>
      <c r="D911" s="287"/>
      <c r="E911" s="216"/>
      <c r="F911" s="508">
        <f>F806</f>
        <v>0</v>
      </c>
    </row>
    <row r="912" spans="1:6" ht="15">
      <c r="A912" s="509"/>
      <c r="B912" s="289" t="s">
        <v>709</v>
      </c>
      <c r="C912" s="286"/>
      <c r="D912" s="287"/>
      <c r="E912" s="216"/>
      <c r="F912" s="508">
        <f>F839</f>
        <v>0</v>
      </c>
    </row>
    <row r="913" spans="1:6" ht="15">
      <c r="A913" s="509"/>
      <c r="B913" s="289" t="s">
        <v>710</v>
      </c>
      <c r="C913" s="286"/>
      <c r="D913" s="287"/>
      <c r="E913" s="216"/>
      <c r="F913" s="508">
        <f>F876</f>
        <v>0</v>
      </c>
    </row>
    <row r="914" spans="1:6" ht="15">
      <c r="A914" s="509"/>
      <c r="B914" s="289" t="s">
        <v>711</v>
      </c>
      <c r="C914" s="286"/>
      <c r="D914" s="287"/>
      <c r="E914" s="216"/>
      <c r="F914" s="508">
        <f>F901</f>
        <v>0</v>
      </c>
    </row>
    <row r="915" spans="1:6" ht="15">
      <c r="A915" s="509"/>
      <c r="B915" s="289" t="s">
        <v>712</v>
      </c>
      <c r="C915" s="286"/>
      <c r="D915" s="287"/>
      <c r="E915" s="216"/>
      <c r="F915" s="508">
        <f>F905</f>
        <v>0</v>
      </c>
    </row>
    <row r="916" spans="1:6" ht="15">
      <c r="A916" s="509"/>
      <c r="B916" s="289"/>
      <c r="C916" s="286"/>
      <c r="D916" s="287"/>
      <c r="E916" s="216"/>
      <c r="F916" s="508"/>
    </row>
    <row r="917" spans="1:6" ht="15">
      <c r="A917" s="509"/>
      <c r="B917" s="289"/>
      <c r="C917" s="286"/>
      <c r="D917" s="287"/>
      <c r="E917" s="216"/>
      <c r="F917" s="508"/>
    </row>
    <row r="918" spans="1:6" ht="15">
      <c r="A918" s="509"/>
      <c r="B918" s="289"/>
      <c r="C918" s="286"/>
      <c r="D918" s="287"/>
      <c r="E918" s="216"/>
      <c r="F918" s="508"/>
    </row>
    <row r="919" spans="1:6" ht="15">
      <c r="A919" s="509"/>
      <c r="B919" s="289"/>
      <c r="C919" s="286"/>
      <c r="D919" s="287"/>
      <c r="E919" s="216"/>
      <c r="F919" s="508"/>
    </row>
    <row r="920" spans="1:6" ht="15">
      <c r="A920" s="509"/>
      <c r="B920" s="289"/>
      <c r="C920" s="286"/>
      <c r="D920" s="287"/>
      <c r="E920" s="216"/>
      <c r="F920" s="508"/>
    </row>
    <row r="921" spans="1:6" ht="15">
      <c r="A921" s="509"/>
      <c r="B921" s="289"/>
      <c r="C921" s="286"/>
      <c r="D921" s="287"/>
      <c r="E921" s="216"/>
      <c r="F921" s="508"/>
    </row>
    <row r="922" spans="1:6" ht="15">
      <c r="A922" s="509"/>
      <c r="B922" s="289"/>
      <c r="C922" s="286"/>
      <c r="D922" s="287"/>
      <c r="E922" s="216"/>
      <c r="F922" s="508"/>
    </row>
    <row r="923" spans="1:6" ht="15">
      <c r="A923" s="509"/>
      <c r="B923" s="289"/>
      <c r="C923" s="286"/>
      <c r="D923" s="287"/>
      <c r="E923" s="216"/>
      <c r="F923" s="508"/>
    </row>
    <row r="924" spans="1:6" ht="15">
      <c r="A924" s="509"/>
      <c r="B924" s="289"/>
      <c r="C924" s="286"/>
      <c r="D924" s="287"/>
      <c r="E924" s="216"/>
      <c r="F924" s="508"/>
    </row>
    <row r="925" spans="1:6" ht="15">
      <c r="A925" s="509"/>
      <c r="B925" s="289"/>
      <c r="C925" s="286"/>
      <c r="D925" s="287"/>
      <c r="E925" s="216"/>
      <c r="F925" s="508"/>
    </row>
    <row r="926" spans="1:6" ht="15">
      <c r="A926" s="509"/>
      <c r="B926" s="289"/>
      <c r="C926" s="286"/>
      <c r="D926" s="287"/>
      <c r="E926" s="216"/>
      <c r="F926" s="508"/>
    </row>
    <row r="927" spans="1:6" ht="15">
      <c r="A927" s="509"/>
      <c r="B927" s="289"/>
      <c r="C927" s="286"/>
      <c r="D927" s="287"/>
      <c r="E927" s="216"/>
      <c r="F927" s="508"/>
    </row>
    <row r="928" spans="1:6" ht="15">
      <c r="A928" s="509"/>
      <c r="B928" s="289"/>
      <c r="C928" s="286"/>
      <c r="D928" s="287"/>
      <c r="E928" s="216"/>
      <c r="F928" s="508"/>
    </row>
    <row r="929" spans="1:6" ht="15">
      <c r="A929" s="509"/>
      <c r="B929" s="289"/>
      <c r="C929" s="286"/>
      <c r="D929" s="287"/>
      <c r="E929" s="216"/>
      <c r="F929" s="508"/>
    </row>
    <row r="930" spans="1:6" ht="15">
      <c r="A930" s="509"/>
      <c r="B930" s="289"/>
      <c r="C930" s="286"/>
      <c r="D930" s="287"/>
      <c r="E930" s="216"/>
      <c r="F930" s="508"/>
    </row>
    <row r="931" spans="1:6" ht="15">
      <c r="A931" s="509"/>
      <c r="B931" s="289"/>
      <c r="C931" s="286"/>
      <c r="D931" s="287"/>
      <c r="E931" s="216"/>
      <c r="F931" s="508"/>
    </row>
    <row r="932" spans="1:6" ht="15">
      <c r="A932" s="509"/>
      <c r="B932" s="289"/>
      <c r="C932" s="286"/>
      <c r="D932" s="287"/>
      <c r="E932" s="216"/>
      <c r="F932" s="508"/>
    </row>
    <row r="933" spans="1:6" ht="15">
      <c r="A933" s="509"/>
      <c r="B933" s="289"/>
      <c r="C933" s="286"/>
      <c r="D933" s="287"/>
      <c r="E933" s="216"/>
      <c r="F933" s="508"/>
    </row>
    <row r="934" spans="1:6" ht="15">
      <c r="A934" s="509"/>
      <c r="B934" s="289"/>
      <c r="C934" s="286"/>
      <c r="D934" s="287"/>
      <c r="E934" s="216"/>
      <c r="F934" s="508"/>
    </row>
    <row r="935" spans="1:6" ht="15">
      <c r="A935" s="509"/>
      <c r="B935" s="289"/>
      <c r="C935" s="286"/>
      <c r="D935" s="287"/>
      <c r="E935" s="216"/>
      <c r="F935" s="508"/>
    </row>
    <row r="936" spans="1:6" ht="15">
      <c r="A936" s="509"/>
      <c r="B936" s="289"/>
      <c r="C936" s="286"/>
      <c r="D936" s="287"/>
      <c r="E936" s="216"/>
      <c r="F936" s="508"/>
    </row>
    <row r="937" spans="1:6" ht="15">
      <c r="A937" s="509"/>
      <c r="B937" s="289"/>
      <c r="C937" s="286"/>
      <c r="D937" s="287"/>
      <c r="E937" s="216"/>
      <c r="F937" s="508"/>
    </row>
    <row r="938" spans="1:6" ht="15">
      <c r="A938" s="509"/>
      <c r="B938" s="289"/>
      <c r="C938" s="286"/>
      <c r="D938" s="287"/>
      <c r="E938" s="216"/>
      <c r="F938" s="508"/>
    </row>
    <row r="939" spans="1:6" ht="15">
      <c r="A939" s="509"/>
      <c r="B939" s="289"/>
      <c r="C939" s="286"/>
      <c r="D939" s="287"/>
      <c r="E939" s="216"/>
      <c r="F939" s="508"/>
    </row>
    <row r="940" spans="1:6" ht="15">
      <c r="A940" s="509"/>
      <c r="B940" s="289"/>
      <c r="C940" s="286"/>
      <c r="D940" s="287"/>
      <c r="E940" s="216"/>
      <c r="F940" s="508"/>
    </row>
    <row r="941" spans="1:6" ht="15">
      <c r="A941" s="509"/>
      <c r="B941" s="289"/>
      <c r="C941" s="286"/>
      <c r="D941" s="287"/>
      <c r="E941" s="216"/>
      <c r="F941" s="508"/>
    </row>
    <row r="942" spans="1:6" ht="15">
      <c r="A942" s="509"/>
      <c r="B942" s="289"/>
      <c r="C942" s="286"/>
      <c r="D942" s="287"/>
      <c r="E942" s="216"/>
      <c r="F942" s="508"/>
    </row>
    <row r="943" spans="1:6" ht="15">
      <c r="A943" s="509"/>
      <c r="B943" s="289"/>
      <c r="C943" s="286"/>
      <c r="D943" s="287"/>
      <c r="E943" s="216"/>
      <c r="F943" s="508"/>
    </row>
    <row r="944" spans="1:6" ht="15">
      <c r="A944" s="509"/>
      <c r="B944" s="289"/>
      <c r="C944" s="286"/>
      <c r="D944" s="287"/>
      <c r="E944" s="216"/>
      <c r="F944" s="508"/>
    </row>
    <row r="945" spans="1:6" ht="15">
      <c r="A945" s="509"/>
      <c r="B945" s="289"/>
      <c r="C945" s="286"/>
      <c r="D945" s="287"/>
      <c r="E945" s="216"/>
      <c r="F945" s="508"/>
    </row>
    <row r="946" spans="1:6" ht="15">
      <c r="A946" s="509"/>
      <c r="B946" s="289"/>
      <c r="C946" s="286"/>
      <c r="D946" s="287"/>
      <c r="E946" s="216"/>
      <c r="F946" s="508"/>
    </row>
    <row r="947" spans="1:6" ht="15">
      <c r="A947" s="509"/>
      <c r="B947" s="289"/>
      <c r="C947" s="286"/>
      <c r="D947" s="287"/>
      <c r="E947" s="216"/>
      <c r="F947" s="508"/>
    </row>
    <row r="948" spans="1:6" ht="15">
      <c r="A948" s="509"/>
      <c r="B948" s="289"/>
      <c r="C948" s="286"/>
      <c r="D948" s="287"/>
      <c r="E948" s="216"/>
      <c r="F948" s="508"/>
    </row>
    <row r="949" spans="1:6" ht="15">
      <c r="A949" s="509"/>
      <c r="B949" s="289"/>
      <c r="C949" s="286"/>
      <c r="D949" s="287"/>
      <c r="E949" s="216"/>
      <c r="F949" s="508"/>
    </row>
    <row r="950" spans="1:6" ht="15">
      <c r="A950" s="509"/>
      <c r="B950" s="289"/>
      <c r="C950" s="286"/>
      <c r="D950" s="287"/>
      <c r="E950" s="216"/>
      <c r="F950" s="508"/>
    </row>
    <row r="951" spans="1:6" ht="15">
      <c r="A951" s="509"/>
      <c r="B951" s="289"/>
      <c r="C951" s="286"/>
      <c r="D951" s="287"/>
      <c r="E951" s="216"/>
      <c r="F951" s="508"/>
    </row>
    <row r="952" spans="1:6" ht="15">
      <c r="A952" s="509"/>
      <c r="B952" s="289"/>
      <c r="C952" s="286"/>
      <c r="D952" s="287"/>
      <c r="E952" s="216"/>
      <c r="F952" s="508"/>
    </row>
    <row r="953" spans="1:6" ht="15">
      <c r="A953" s="509"/>
      <c r="B953" s="289"/>
      <c r="C953" s="286"/>
      <c r="D953" s="287"/>
      <c r="E953" s="216"/>
      <c r="F953" s="508"/>
    </row>
    <row r="954" spans="1:6" ht="15">
      <c r="A954" s="509"/>
      <c r="B954" s="289"/>
      <c r="C954" s="286"/>
      <c r="D954" s="287"/>
      <c r="E954" s="216"/>
      <c r="F954" s="508"/>
    </row>
    <row r="955" spans="1:6" ht="15">
      <c r="A955" s="509"/>
      <c r="B955" s="289"/>
      <c r="C955" s="286"/>
      <c r="D955" s="287"/>
      <c r="E955" s="216"/>
      <c r="F955" s="508"/>
    </row>
    <row r="956" spans="1:6" ht="15">
      <c r="A956" s="509"/>
      <c r="B956" s="289"/>
      <c r="C956" s="286"/>
      <c r="D956" s="287"/>
      <c r="E956" s="216"/>
      <c r="F956" s="508"/>
    </row>
    <row r="957" spans="1:6" ht="15">
      <c r="A957" s="509"/>
      <c r="B957" s="289"/>
      <c r="C957" s="286"/>
      <c r="D957" s="287"/>
      <c r="E957" s="216"/>
      <c r="F957" s="508"/>
    </row>
    <row r="958" spans="1:6" ht="15">
      <c r="A958" s="509"/>
      <c r="B958" s="289"/>
      <c r="C958" s="286"/>
      <c r="D958" s="287"/>
      <c r="E958" s="216"/>
      <c r="F958" s="508"/>
    </row>
    <row r="959" spans="1:6" ht="15">
      <c r="A959" s="509"/>
      <c r="B959" s="289"/>
      <c r="C959" s="286"/>
      <c r="D959" s="287"/>
      <c r="E959" s="216"/>
      <c r="F959" s="508"/>
    </row>
    <row r="960" spans="1:6" ht="15">
      <c r="A960" s="509"/>
      <c r="B960" s="289"/>
      <c r="C960" s="286"/>
      <c r="D960" s="287"/>
      <c r="E960" s="216"/>
      <c r="F960" s="508"/>
    </row>
    <row r="961" spans="1:6" ht="15">
      <c r="A961" s="509"/>
      <c r="B961" s="289"/>
      <c r="C961" s="286"/>
      <c r="D961" s="287"/>
      <c r="E961" s="216"/>
      <c r="F961" s="508"/>
    </row>
    <row r="962" spans="1:6" ht="15">
      <c r="A962" s="509"/>
      <c r="B962" s="289"/>
      <c r="C962" s="286"/>
      <c r="D962" s="287"/>
      <c r="E962" s="216"/>
      <c r="F962" s="508"/>
    </row>
    <row r="963" spans="1:6" ht="15">
      <c r="A963" s="509"/>
      <c r="B963" s="289"/>
      <c r="C963" s="286"/>
      <c r="D963" s="287"/>
      <c r="E963" s="216"/>
      <c r="F963" s="508"/>
    </row>
    <row r="964" spans="1:6" ht="30.75" thickBot="1">
      <c r="A964" s="479"/>
      <c r="B964" s="480" t="s">
        <v>621</v>
      </c>
      <c r="C964" s="307" t="s">
        <v>155</v>
      </c>
      <c r="D964" s="345"/>
      <c r="E964" s="680"/>
      <c r="F964" s="481">
        <f>SUM(F909:F963)</f>
        <v>0</v>
      </c>
    </row>
    <row r="965" spans="1:6" ht="13.5" thickTop="1">
      <c r="A965" s="164"/>
    </row>
    <row r="966" spans="1:6">
      <c r="A966" s="164"/>
    </row>
    <row r="967" spans="1:6">
      <c r="A967" s="164"/>
    </row>
    <row r="968" spans="1:6">
      <c r="A968" s="164"/>
    </row>
    <row r="969" spans="1:6">
      <c r="A969" s="164"/>
    </row>
    <row r="970" spans="1:6">
      <c r="A970" s="164"/>
    </row>
    <row r="971" spans="1:6">
      <c r="A971" s="164"/>
    </row>
    <row r="972" spans="1:6">
      <c r="A972" s="164"/>
    </row>
    <row r="973" spans="1:6">
      <c r="A973" s="164"/>
    </row>
    <row r="974" spans="1:6">
      <c r="A974" s="164"/>
    </row>
    <row r="975" spans="1:6">
      <c r="A975" s="164"/>
    </row>
    <row r="976" spans="1:6">
      <c r="A976" s="164"/>
    </row>
    <row r="977" spans="1:1">
      <c r="A977" s="164"/>
    </row>
    <row r="978" spans="1:1">
      <c r="A978" s="164"/>
    </row>
    <row r="979" spans="1:1">
      <c r="A979" s="164"/>
    </row>
    <row r="980" spans="1:1">
      <c r="A980" s="164"/>
    </row>
    <row r="981" spans="1:1">
      <c r="A981" s="164"/>
    </row>
    <row r="982" spans="1:1">
      <c r="A982" s="164"/>
    </row>
    <row r="983" spans="1:1">
      <c r="A983" s="164"/>
    </row>
    <row r="984" spans="1:1">
      <c r="A984" s="164"/>
    </row>
    <row r="985" spans="1:1">
      <c r="A985" s="164"/>
    </row>
    <row r="986" spans="1:1">
      <c r="A986" s="164"/>
    </row>
    <row r="987" spans="1:1">
      <c r="A987" s="164"/>
    </row>
    <row r="988" spans="1:1">
      <c r="A988" s="164"/>
    </row>
    <row r="989" spans="1:1">
      <c r="A989" s="164"/>
    </row>
    <row r="990" spans="1:1">
      <c r="A990" s="164"/>
    </row>
    <row r="991" spans="1:1">
      <c r="A991" s="164"/>
    </row>
    <row r="992" spans="1:1">
      <c r="A992" s="164"/>
    </row>
    <row r="993" spans="1:1">
      <c r="A993" s="164"/>
    </row>
    <row r="994" spans="1:1">
      <c r="A994" s="164"/>
    </row>
    <row r="995" spans="1:1">
      <c r="A995" s="164"/>
    </row>
    <row r="996" spans="1:1">
      <c r="A996" s="164"/>
    </row>
    <row r="997" spans="1:1">
      <c r="A997" s="164"/>
    </row>
    <row r="998" spans="1:1">
      <c r="A998" s="164"/>
    </row>
    <row r="999" spans="1:1">
      <c r="A999" s="164"/>
    </row>
    <row r="1000" spans="1:1">
      <c r="A1000" s="164"/>
    </row>
    <row r="1001" spans="1:1">
      <c r="A1001" s="164"/>
    </row>
    <row r="1002" spans="1:1">
      <c r="A1002" s="164"/>
    </row>
    <row r="1003" spans="1:1">
      <c r="A1003" s="164"/>
    </row>
    <row r="1004" spans="1:1">
      <c r="A1004" s="164"/>
    </row>
    <row r="1005" spans="1:1">
      <c r="A1005" s="164"/>
    </row>
    <row r="1006" spans="1:1">
      <c r="A1006" s="164"/>
    </row>
    <row r="1007" spans="1:1">
      <c r="A1007" s="164"/>
    </row>
    <row r="1008" spans="1:1">
      <c r="A1008" s="164"/>
    </row>
    <row r="1009" spans="1:1">
      <c r="A1009" s="164"/>
    </row>
    <row r="1010" spans="1:1">
      <c r="A1010" s="164"/>
    </row>
    <row r="1011" spans="1:1">
      <c r="A1011" s="164"/>
    </row>
    <row r="1012" spans="1:1">
      <c r="A1012" s="164"/>
    </row>
    <row r="1013" spans="1:1">
      <c r="A1013" s="164"/>
    </row>
    <row r="1014" spans="1:1">
      <c r="A1014" s="164"/>
    </row>
    <row r="1015" spans="1:1">
      <c r="A1015" s="164"/>
    </row>
  </sheetData>
  <mergeCells count="14">
    <mergeCell ref="H114:L114"/>
    <mergeCell ref="H127:M127"/>
    <mergeCell ref="H98:L98"/>
    <mergeCell ref="H109:L109"/>
    <mergeCell ref="H111:L111"/>
    <mergeCell ref="H112:L112"/>
    <mergeCell ref="H113:L113"/>
    <mergeCell ref="A7:F7"/>
    <mergeCell ref="A1:F1"/>
    <mergeCell ref="A2:F2"/>
    <mergeCell ref="A3:F3"/>
    <mergeCell ref="A5:F5"/>
    <mergeCell ref="A6:F6"/>
    <mergeCell ref="A4:F4"/>
  </mergeCells>
  <phoneticPr fontId="20" type="noConversion"/>
  <pageMargins left="0.75" right="0.23" top="0.64" bottom="0.5" header="0.2" footer="0.3"/>
  <pageSetup scale="71" orientation="portrait" r:id="rId1"/>
  <headerFooter differentFirst="1" alignWithMargins="0">
    <oddHeader>&amp;RBoQ-JGMUST-Bor</oddHeader>
    <oddFooter>&amp;CPage &amp;P of &amp;N</oddFooter>
    <firstFooter>&amp;CPage &amp;P of &amp;N</firstFooter>
  </headerFooter>
  <ignoredErrors>
    <ignoredError sqref="F27" formula="1"/>
    <ignoredError sqref="A340 F344 A263 C344:D344"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cover</vt:lpstr>
      <vt:lpstr>Notes</vt:lpstr>
      <vt:lpstr> Summary </vt:lpstr>
      <vt:lpstr>boq cover M&amp;E</vt:lpstr>
      <vt:lpstr>BOQ-Grand Summary_ME</vt:lpstr>
      <vt:lpstr>BOQ</vt:lpstr>
      <vt:lpstr>' Summary '!Print_Area</vt:lpstr>
      <vt:lpstr>BOQ!Print_Area</vt:lpstr>
      <vt:lpstr>'boq cover M&amp;E'!Print_Area</vt:lpstr>
      <vt:lpstr>'BOQ-Grand Summary_ME'!Print_Area</vt:lpstr>
      <vt:lpstr>Notes!Print_Area</vt:lpstr>
      <vt:lpstr>BOQ!Print_Titles</vt:lpstr>
    </vt:vector>
  </TitlesOfParts>
  <Company>UNOPS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ChamilaA</dc:creator>
  <cp:lastModifiedBy>georgek</cp:lastModifiedBy>
  <cp:lastPrinted>2012-10-12T11:32:20Z</cp:lastPrinted>
  <dcterms:created xsi:type="dcterms:W3CDTF">2009-09-01T05:14:51Z</dcterms:created>
  <dcterms:modified xsi:type="dcterms:W3CDTF">2012-10-12T11:33:14Z</dcterms:modified>
</cp:coreProperties>
</file>