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waziri\Downloads\"/>
    </mc:Choice>
  </mc:AlternateContent>
  <xr:revisionPtr revIDLastSave="0" documentId="8_{71F5642E-E718-473E-8B6D-D4ECEFC25AF3}" xr6:coauthVersionLast="45" xr6:coauthVersionMax="45" xr10:uidLastSave="{00000000-0000-0000-0000-000000000000}"/>
  <bookViews>
    <workbookView xWindow="-110" yWindow="-110" windowWidth="19420" windowHeight="10420" xr2:uid="{30620682-2D2F-4F52-8037-B1C90EE8C1F0}"/>
  </bookViews>
  <sheets>
    <sheet name="ESK T2 200" sheetId="3" r:id="rId1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RATE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3" l="1"/>
  <c r="F23" i="3"/>
  <c r="F24" i="3"/>
  <c r="F25" i="3"/>
  <c r="F26" i="3"/>
  <c r="D26" i="3" l="1"/>
  <c r="D25" i="3"/>
  <c r="D24" i="3"/>
  <c r="D23" i="3"/>
  <c r="D22" i="3"/>
  <c r="D21" i="3"/>
  <c r="D20" i="3"/>
  <c r="D18" i="3"/>
  <c r="D19" i="3"/>
  <c r="D17" i="3"/>
  <c r="D12" i="3"/>
  <c r="D13" i="3"/>
  <c r="D14" i="3"/>
  <c r="D15" i="3"/>
  <c r="D16" i="3"/>
  <c r="D11" i="3"/>
  <c r="D10" i="3"/>
  <c r="D9" i="3"/>
  <c r="D8" i="3"/>
  <c r="D7" i="3"/>
  <c r="D6" i="3"/>
  <c r="D5" i="3"/>
  <c r="F21" i="3" l="1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27" i="3" l="1"/>
</calcChain>
</file>

<file path=xl/sharedStrings.xml><?xml version="1.0" encoding="utf-8"?>
<sst xmlns="http://schemas.openxmlformats.org/spreadsheetml/2006/main" count="60" uniqueCount="44">
  <si>
    <t>No.</t>
  </si>
  <si>
    <t>Description</t>
  </si>
  <si>
    <t>Unit</t>
  </si>
  <si>
    <t>Quantity</t>
  </si>
  <si>
    <t>Estimated Cost (NGN)</t>
  </si>
  <si>
    <t>Remarks</t>
  </si>
  <si>
    <t>Unit Cost
(NGN)</t>
  </si>
  <si>
    <t>Total Cost
(NGN)</t>
  </si>
  <si>
    <t>Pcs</t>
  </si>
  <si>
    <t>Packet</t>
  </si>
  <si>
    <t>Iron Nails 3"</t>
  </si>
  <si>
    <t>Shovels (round pt with Y handle presses carbon steel)</t>
  </si>
  <si>
    <t>Shared for a community of 5 households, shared between fewer in dispersed settlements</t>
  </si>
  <si>
    <t>to be supplied by IOM</t>
  </si>
  <si>
    <t>Hammer: size (13" by 5.7") with claw/peen, face, bell/poll, cheek and handle made of high carbon steel with a grip.</t>
  </si>
  <si>
    <t>Packaging bag size (0.6m x 0.98m)</t>
  </si>
  <si>
    <t>Plastic Sheeting (4m x 6m) with holes on 4 sides at 1m intervals, aluminium reinforced, label with IOM Logo.</t>
  </si>
  <si>
    <t>pcs</t>
  </si>
  <si>
    <t>Timber Batten: 12.5mm x 50mm x 3m; packaged in bundles of 50pcs</t>
  </si>
  <si>
    <t>Tie wire, galvanised steel,1.5mm diam (750m per roll)</t>
  </si>
  <si>
    <t>roll</t>
  </si>
  <si>
    <t>equivalent to 150m per kit</t>
  </si>
  <si>
    <t>Umbrella nails (75mm, head diameter 20mm, thickness 2mm)</t>
  </si>
  <si>
    <t>Iron Nails 4"</t>
  </si>
  <si>
    <t>Kg</t>
  </si>
  <si>
    <t>Iron Nails 1½"</t>
  </si>
  <si>
    <t>100 mm (4 inch) Door hinges</t>
  </si>
  <si>
    <t>Pairs</t>
  </si>
  <si>
    <t>75 mm (3 inch) Window hinges</t>
  </si>
  <si>
    <t>125mm External Door latches</t>
  </si>
  <si>
    <t>Nr</t>
  </si>
  <si>
    <t>125mm Internal Door latches</t>
  </si>
  <si>
    <t>100mm (4 inches) Tower bolts for windows (internal)</t>
  </si>
  <si>
    <t>pairs</t>
  </si>
  <si>
    <t>Handsaw (24” long with 4" wide handle) Locally known as Blackberry saw</t>
  </si>
  <si>
    <t>Digging bar, 36" long by 30mm thick deformed bar with straight chiesel end and pencil point on opposite end</t>
  </si>
  <si>
    <t>2" x 2" x 10' Obeche Timber poles - full length 3.048m pre-treated with antitermite/engine oil solution.</t>
  </si>
  <si>
    <t>2" x 3" x 10' Obeche Timber poles - full length of 3.048m pre-treated with antitermite/engine oil solution.</t>
  </si>
  <si>
    <t>2" x 4" x 10' Obeche Timber poles - full length of 3.048m pre-treated with antitermite/engine oil solution.</t>
  </si>
  <si>
    <t>Black-oil (used engine oil in 25 litres jerrycan)</t>
  </si>
  <si>
    <t>Ltrs</t>
  </si>
  <si>
    <t>Termiguard anti-termite treatment (in 4 litres capacity container)</t>
  </si>
  <si>
    <t>Total</t>
  </si>
  <si>
    <t>REVISED Bill of Quantities For 820 Emergency Shelter Kit-2 to be Delivered to IOM Warehouse Maiduguri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</si>
</sst>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0"/>
      <name val="Gill Sans MT"/>
      <family val="2"/>
    </font>
    <font>
      <sz val="11"/>
      <color theme="1"/>
      <name val="Gill Sans MT"/>
      <family val="2"/>
    </font>
    <font>
      <sz val="11"/>
      <color theme="0"/>
      <name val="Gill Sans MT"/>
      <family val="2"/>
    </font>
    <font>
      <b/>
      <i/>
      <sz val="10"/>
      <color theme="1"/>
      <name val="Gill Sans MT"/>
      <family val="2"/>
    </font>
    <font>
      <i/>
      <sz val="10"/>
      <color theme="1"/>
      <name val="Gill Sans MT"/>
      <family val="2"/>
    </font>
    <font>
      <sz val="10"/>
      <color theme="1"/>
      <name val="Gill Sans MT"/>
      <family val="2"/>
    </font>
    <font>
      <sz val="10"/>
      <name val="Gill Sans MT"/>
      <family val="2"/>
    </font>
    <font>
      <b/>
      <sz val="11"/>
      <color theme="1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1" applyFont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6" fillId="2" borderId="5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left" vertical="center" wrapText="1"/>
    </xf>
    <xf numFmtId="0" fontId="7" fillId="4" borderId="5" xfId="1" applyFont="1" applyFill="1" applyBorder="1" applyAlignment="1">
      <alignment horizontal="center" vertical="center"/>
    </xf>
    <xf numFmtId="0" fontId="8" fillId="3" borderId="7" xfId="1" applyFont="1" applyFill="1" applyBorder="1" applyAlignment="1" applyProtection="1">
      <alignment horizontal="center" vertical="center"/>
      <protection locked="0"/>
    </xf>
    <xf numFmtId="0" fontId="8" fillId="3" borderId="8" xfId="1" applyFont="1" applyFill="1" applyBorder="1" applyAlignment="1" applyProtection="1">
      <alignment vertical="center" wrapText="1"/>
      <protection locked="0"/>
    </xf>
    <xf numFmtId="0" fontId="8" fillId="3" borderId="8" xfId="1" applyFont="1" applyFill="1" applyBorder="1" applyAlignment="1" applyProtection="1">
      <alignment horizontal="center" vertical="center"/>
      <protection locked="0"/>
    </xf>
    <xf numFmtId="2" fontId="8" fillId="3" borderId="8" xfId="1" applyNumberFormat="1" applyFont="1" applyFill="1" applyBorder="1" applyAlignment="1" applyProtection="1">
      <alignment horizontal="center" vertical="center"/>
      <protection locked="0"/>
    </xf>
    <xf numFmtId="4" fontId="8" fillId="4" borderId="8" xfId="1" applyNumberFormat="1" applyFont="1" applyFill="1" applyBorder="1" applyAlignment="1" applyProtection="1">
      <alignment horizontal="center" vertical="center"/>
      <protection locked="0"/>
    </xf>
    <xf numFmtId="4" fontId="8" fillId="3" borderId="8" xfId="1" applyNumberFormat="1" applyFont="1" applyFill="1" applyBorder="1" applyAlignment="1" applyProtection="1">
      <alignment horizontal="center" vertical="center"/>
      <protection locked="0"/>
    </xf>
    <xf numFmtId="0" fontId="8" fillId="3" borderId="9" xfId="1" applyFont="1" applyFill="1" applyBorder="1" applyAlignment="1" applyProtection="1">
      <alignment vertical="center"/>
      <protection locked="0"/>
    </xf>
    <xf numFmtId="0" fontId="8" fillId="0" borderId="7" xfId="1" applyFont="1" applyBorder="1" applyAlignment="1" applyProtection="1">
      <alignment horizontal="center" vertical="center"/>
      <protection locked="0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8" xfId="1" applyFont="1" applyBorder="1" applyAlignment="1" applyProtection="1">
      <alignment horizontal="center" vertical="center"/>
      <protection locked="0"/>
    </xf>
    <xf numFmtId="2" fontId="8" fillId="0" borderId="8" xfId="1" applyNumberFormat="1" applyFont="1" applyBorder="1" applyAlignment="1" applyProtection="1">
      <alignment horizontal="center" vertical="center"/>
      <protection locked="0"/>
    </xf>
    <xf numFmtId="4" fontId="9" fillId="4" borderId="8" xfId="1" applyNumberFormat="1" applyFont="1" applyFill="1" applyBorder="1" applyAlignment="1" applyProtection="1">
      <alignment horizontal="center" vertical="center"/>
      <protection locked="0"/>
    </xf>
    <xf numFmtId="4" fontId="8" fillId="0" borderId="8" xfId="1" applyNumberFormat="1" applyFont="1" applyBorder="1" applyAlignment="1" applyProtection="1">
      <alignment horizontal="center" vertical="center"/>
      <protection locked="0"/>
    </xf>
    <xf numFmtId="0" fontId="8" fillId="0" borderId="9" xfId="1" applyFont="1" applyBorder="1" applyAlignment="1" applyProtection="1">
      <alignment vertical="center"/>
      <protection locked="0"/>
    </xf>
    <xf numFmtId="0" fontId="8" fillId="3" borderId="8" xfId="1" applyFont="1" applyFill="1" applyBorder="1" applyAlignment="1" applyProtection="1">
      <alignment horizontal="center" vertical="center" wrapText="1"/>
      <protection locked="0"/>
    </xf>
    <xf numFmtId="2" fontId="8" fillId="3" borderId="8" xfId="1" applyNumberFormat="1" applyFont="1" applyFill="1" applyBorder="1" applyAlignment="1" applyProtection="1">
      <alignment horizontal="center" vertical="center" wrapText="1"/>
      <protection locked="0"/>
    </xf>
    <xf numFmtId="4" fontId="8" fillId="4" borderId="8" xfId="1" applyNumberFormat="1" applyFont="1" applyFill="1" applyBorder="1" applyAlignment="1" applyProtection="1">
      <alignment horizontal="center" vertical="center" wrapText="1"/>
      <protection locked="0"/>
    </xf>
    <xf numFmtId="4" fontId="8" fillId="3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3" borderId="9" xfId="1" applyFont="1" applyFill="1" applyBorder="1" applyAlignment="1" applyProtection="1">
      <alignment vertical="center" wrapText="1"/>
      <protection locked="0"/>
    </xf>
    <xf numFmtId="0" fontId="8" fillId="3" borderId="8" xfId="1" applyFont="1" applyFill="1" applyBorder="1" applyAlignment="1" applyProtection="1">
      <alignment vertical="center"/>
      <protection locked="0"/>
    </xf>
    <xf numFmtId="0" fontId="8" fillId="3" borderId="8" xfId="1" applyFont="1" applyFill="1" applyBorder="1" applyAlignment="1" applyProtection="1">
      <alignment horizontal="left" vertical="center" wrapText="1"/>
      <protection locked="0"/>
    </xf>
    <xf numFmtId="0" fontId="8" fillId="3" borderId="5" xfId="2" applyFont="1" applyFill="1" applyBorder="1" applyAlignment="1" applyProtection="1">
      <alignment vertical="center" wrapText="1"/>
      <protection locked="0"/>
    </xf>
    <xf numFmtId="0" fontId="8" fillId="3" borderId="4" xfId="1" applyFont="1" applyFill="1" applyBorder="1" applyAlignment="1" applyProtection="1">
      <alignment horizontal="center" vertical="center"/>
      <protection locked="0"/>
    </xf>
    <xf numFmtId="0" fontId="8" fillId="3" borderId="5" xfId="1" applyFont="1" applyFill="1" applyBorder="1" applyAlignment="1" applyProtection="1">
      <alignment vertical="center" wrapText="1"/>
      <protection locked="0"/>
    </xf>
    <xf numFmtId="2" fontId="8" fillId="3" borderId="5" xfId="1" applyNumberFormat="1" applyFont="1" applyFill="1" applyBorder="1" applyAlignment="1" applyProtection="1">
      <alignment horizontal="center" vertical="center"/>
      <protection locked="0"/>
    </xf>
    <xf numFmtId="0" fontId="8" fillId="3" borderId="6" xfId="1" applyFont="1" applyFill="1" applyBorder="1" applyAlignment="1" applyProtection="1">
      <alignment vertical="center" wrapText="1"/>
      <protection locked="0"/>
    </xf>
    <xf numFmtId="0" fontId="8" fillId="4" borderId="5" xfId="1" applyFont="1" applyFill="1" applyBorder="1" applyAlignment="1">
      <alignment vertical="center" wrapText="1"/>
    </xf>
    <xf numFmtId="0" fontId="8" fillId="3" borderId="5" xfId="1" applyFont="1" applyFill="1" applyBorder="1" applyAlignment="1" applyProtection="1">
      <alignment horizontal="center" vertical="center"/>
      <protection locked="0"/>
    </xf>
    <xf numFmtId="4" fontId="8" fillId="4" borderId="5" xfId="1" applyNumberFormat="1" applyFont="1" applyFill="1" applyBorder="1" applyAlignment="1" applyProtection="1">
      <alignment horizontal="center" vertical="center"/>
      <protection locked="0"/>
    </xf>
    <xf numFmtId="0" fontId="8" fillId="4" borderId="5" xfId="1" applyFont="1" applyFill="1" applyBorder="1" applyAlignment="1">
      <alignment horizontal="center" vertical="center" wrapText="1"/>
    </xf>
    <xf numFmtId="2" fontId="8" fillId="4" borderId="5" xfId="1" applyNumberFormat="1" applyFont="1" applyFill="1" applyBorder="1" applyAlignment="1">
      <alignment horizontal="center" vertical="center" wrapText="1"/>
    </xf>
    <xf numFmtId="4" fontId="8" fillId="4" borderId="5" xfId="1" applyNumberFormat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vertical="center" wrapText="1"/>
    </xf>
    <xf numFmtId="0" fontId="8" fillId="0" borderId="7" xfId="2" applyFont="1" applyBorder="1" applyAlignment="1">
      <alignment horizontal="center" vertical="center"/>
    </xf>
    <xf numFmtId="0" fontId="8" fillId="0" borderId="5" xfId="2" applyFont="1" applyBorder="1" applyAlignment="1" applyProtection="1">
      <alignment vertical="center"/>
      <protection locked="0"/>
    </xf>
    <xf numFmtId="0" fontId="8" fillId="3" borderId="5" xfId="2" applyFont="1" applyFill="1" applyBorder="1" applyAlignment="1" applyProtection="1">
      <alignment horizontal="center" vertical="center"/>
      <protection locked="0"/>
    </xf>
    <xf numFmtId="2" fontId="8" fillId="3" borderId="5" xfId="2" applyNumberFormat="1" applyFont="1" applyFill="1" applyBorder="1" applyAlignment="1" applyProtection="1">
      <alignment horizontal="center" vertical="center"/>
      <protection locked="0"/>
    </xf>
    <xf numFmtId="4" fontId="8" fillId="4" borderId="5" xfId="2" applyNumberFormat="1" applyFont="1" applyFill="1" applyBorder="1" applyAlignment="1" applyProtection="1">
      <alignment horizontal="center" vertical="center"/>
      <protection locked="0"/>
    </xf>
    <xf numFmtId="0" fontId="8" fillId="3" borderId="6" xfId="2" applyFont="1" applyFill="1" applyBorder="1" applyAlignment="1" applyProtection="1">
      <alignment vertical="center" wrapText="1"/>
      <protection locked="0"/>
    </xf>
    <xf numFmtId="0" fontId="10" fillId="0" borderId="8" xfId="1" applyFont="1" applyBorder="1" applyAlignment="1">
      <alignment horizontal="center" vertical="center"/>
    </xf>
    <xf numFmtId="0" fontId="10" fillId="4" borderId="8" xfId="1" applyFont="1" applyFill="1" applyBorder="1" applyAlignment="1">
      <alignment horizontal="center" vertical="center"/>
    </xf>
    <xf numFmtId="4" fontId="10" fillId="0" borderId="8" xfId="1" applyNumberFormat="1" applyFont="1" applyBorder="1" applyAlignment="1">
      <alignment horizontal="center" vertical="center"/>
    </xf>
    <xf numFmtId="0" fontId="0" fillId="4" borderId="0" xfId="0" applyFill="1"/>
    <xf numFmtId="2" fontId="8" fillId="3" borderId="0" xfId="1" applyNumberFormat="1" applyFont="1" applyFill="1" applyBorder="1" applyAlignment="1" applyProtection="1">
      <alignment horizontal="center" vertical="center"/>
      <protection locked="0"/>
    </xf>
    <xf numFmtId="2" fontId="8" fillId="0" borderId="0" xfId="1" applyNumberFormat="1" applyFont="1" applyBorder="1" applyAlignment="1" applyProtection="1">
      <alignment horizontal="center" vertical="center"/>
      <protection locked="0"/>
    </xf>
    <xf numFmtId="2" fontId="8" fillId="3" borderId="0" xfId="1" applyNumberFormat="1" applyFont="1" applyFill="1" applyBorder="1" applyAlignment="1" applyProtection="1">
      <alignment horizontal="center" vertical="center" wrapText="1"/>
      <protection locked="0"/>
    </xf>
    <xf numFmtId="2" fontId="8" fillId="4" borderId="0" xfId="1" applyNumberFormat="1" applyFont="1" applyFill="1" applyBorder="1" applyAlignment="1">
      <alignment horizontal="center" vertical="center" wrapText="1"/>
    </xf>
    <xf numFmtId="2" fontId="8" fillId="3" borderId="0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6" fillId="4" borderId="10" xfId="1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horizontal="center" vertical="center"/>
    </xf>
    <xf numFmtId="0" fontId="6" fillId="4" borderId="12" xfId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</cellXfs>
  <cellStyles count="7">
    <cellStyle name="Comma 12" xfId="6" xr:uid="{9FB1B221-F2E1-425E-8D8F-F8D093387EC1}"/>
    <cellStyle name="Comma 3" xfId="3" xr:uid="{3F5B7114-5C4E-47EB-BAA8-A8F9D65F63D2}"/>
    <cellStyle name="Normal" xfId="0" builtinId="0"/>
    <cellStyle name="Normal 2 2" xfId="2" xr:uid="{E5ABA48C-6A65-40E3-BA51-81EE7D647449}"/>
    <cellStyle name="Normal 2 2 2" xfId="1" xr:uid="{54338661-9370-40F1-B47E-41A330980296}"/>
    <cellStyle name="Normal 24" xfId="5" xr:uid="{D9092672-7C7C-4BCC-9025-5511D2A1709C}"/>
    <cellStyle name="Percent 2" xfId="4" xr:uid="{FE6C2F42-9315-4E7D-8BD4-BA89EB2016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8E8D9-9D02-411A-893A-3BA441C19A22}">
  <dimension ref="A1:J27"/>
  <sheetViews>
    <sheetView tabSelected="1" topLeftCell="A25" zoomScale="115" zoomScaleNormal="115" workbookViewId="0">
      <selection activeCell="A2" sqref="A2"/>
    </sheetView>
  </sheetViews>
  <sheetFormatPr defaultRowHeight="14.5" x14ac:dyDescent="0.35"/>
  <cols>
    <col min="1" max="1" width="4.54296875" bestFit="1" customWidth="1"/>
    <col min="2" max="2" width="55.81640625" customWidth="1"/>
    <col min="3" max="3" width="6.81640625" bestFit="1" customWidth="1"/>
    <col min="4" max="4" width="9" bestFit="1" customWidth="1"/>
    <col min="5" max="5" width="11" style="50" customWidth="1"/>
    <col min="6" max="6" width="15.1796875" customWidth="1"/>
    <col min="7" max="7" width="49.1796875" customWidth="1"/>
  </cols>
  <sheetData>
    <row r="1" spans="1:10" ht="21" x14ac:dyDescent="0.35">
      <c r="A1" s="61" t="s">
        <v>43</v>
      </c>
      <c r="B1" s="61"/>
      <c r="C1" s="61"/>
      <c r="D1" s="61"/>
      <c r="E1" s="61"/>
      <c r="F1" s="61"/>
      <c r="G1" s="61"/>
      <c r="H1" s="1"/>
    </row>
    <row r="2" spans="1:10" ht="17" thickBot="1" x14ac:dyDescent="0.4">
      <c r="A2" s="1"/>
      <c r="B2" s="1"/>
      <c r="C2" s="1"/>
      <c r="D2" s="1"/>
      <c r="E2" s="2"/>
      <c r="F2" s="1"/>
      <c r="G2" s="3">
        <v>426.33</v>
      </c>
      <c r="H2" s="3">
        <v>820</v>
      </c>
    </row>
    <row r="3" spans="1:10" ht="16.5" x14ac:dyDescent="0.35">
      <c r="A3" s="62" t="s">
        <v>0</v>
      </c>
      <c r="B3" s="64" t="s">
        <v>1</v>
      </c>
      <c r="C3" s="64" t="s">
        <v>2</v>
      </c>
      <c r="D3" s="64" t="s">
        <v>3</v>
      </c>
      <c r="E3" s="64" t="s">
        <v>4</v>
      </c>
      <c r="F3" s="64"/>
      <c r="G3" s="66" t="s">
        <v>5</v>
      </c>
      <c r="H3" s="1"/>
    </row>
    <row r="4" spans="1:10" ht="32" x14ac:dyDescent="0.35">
      <c r="A4" s="63"/>
      <c r="B4" s="65"/>
      <c r="C4" s="65"/>
      <c r="D4" s="65"/>
      <c r="E4" s="4" t="s">
        <v>6</v>
      </c>
      <c r="F4" s="4" t="s">
        <v>7</v>
      </c>
      <c r="G4" s="67"/>
      <c r="H4" s="1"/>
    </row>
    <row r="5" spans="1:10" ht="32" x14ac:dyDescent="0.35">
      <c r="A5" s="5">
        <v>1</v>
      </c>
      <c r="B5" s="6" t="s">
        <v>16</v>
      </c>
      <c r="C5" s="7" t="s">
        <v>17</v>
      </c>
      <c r="D5" s="7">
        <f>2*H$2</f>
        <v>1640</v>
      </c>
      <c r="E5" s="58" t="s">
        <v>13</v>
      </c>
      <c r="F5" s="59"/>
      <c r="G5" s="60"/>
      <c r="H5" s="1"/>
      <c r="I5" s="57"/>
    </row>
    <row r="6" spans="1:10" ht="16.5" x14ac:dyDescent="0.35">
      <c r="A6" s="8">
        <v>2</v>
      </c>
      <c r="B6" s="9" t="s">
        <v>18</v>
      </c>
      <c r="C6" s="10" t="s">
        <v>17</v>
      </c>
      <c r="D6" s="11">
        <f>20*H$2</f>
        <v>16400</v>
      </c>
      <c r="E6" s="12"/>
      <c r="F6" s="13">
        <f t="shared" ref="F6:F26" si="0">D6*E6</f>
        <v>0</v>
      </c>
      <c r="G6" s="14"/>
      <c r="H6" s="1"/>
      <c r="I6" s="57"/>
      <c r="J6" s="51"/>
    </row>
    <row r="7" spans="1:10" ht="16.5" x14ac:dyDescent="0.35">
      <c r="A7" s="15">
        <v>3</v>
      </c>
      <c r="B7" s="16" t="s">
        <v>19</v>
      </c>
      <c r="C7" s="17" t="s">
        <v>20</v>
      </c>
      <c r="D7" s="18">
        <f>0.2*H$2</f>
        <v>164</v>
      </c>
      <c r="E7" s="19"/>
      <c r="F7" s="20">
        <f t="shared" si="0"/>
        <v>0</v>
      </c>
      <c r="G7" s="21" t="s">
        <v>21</v>
      </c>
      <c r="H7" s="1"/>
      <c r="I7" s="57"/>
      <c r="J7" s="52"/>
    </row>
    <row r="8" spans="1:10" ht="16.5" x14ac:dyDescent="0.35">
      <c r="A8" s="8">
        <v>4</v>
      </c>
      <c r="B8" s="9" t="s">
        <v>22</v>
      </c>
      <c r="C8" s="22" t="s">
        <v>9</v>
      </c>
      <c r="D8" s="23">
        <f>0.5*H$2</f>
        <v>410</v>
      </c>
      <c r="E8" s="24"/>
      <c r="F8" s="25">
        <f t="shared" si="0"/>
        <v>0</v>
      </c>
      <c r="G8" s="26"/>
      <c r="H8" s="1"/>
      <c r="I8" s="57"/>
      <c r="J8" s="53"/>
    </row>
    <row r="9" spans="1:10" ht="16.5" x14ac:dyDescent="0.35">
      <c r="A9" s="8">
        <v>5</v>
      </c>
      <c r="B9" s="27" t="s">
        <v>23</v>
      </c>
      <c r="C9" s="10" t="s">
        <v>24</v>
      </c>
      <c r="D9" s="11">
        <f>1*H$2</f>
        <v>820</v>
      </c>
      <c r="E9" s="12"/>
      <c r="F9" s="13">
        <f t="shared" si="0"/>
        <v>0</v>
      </c>
      <c r="G9" s="14"/>
      <c r="H9" s="1"/>
      <c r="I9" s="57"/>
      <c r="J9" s="51"/>
    </row>
    <row r="10" spans="1:10" ht="16.5" x14ac:dyDescent="0.35">
      <c r="A10" s="8">
        <v>6</v>
      </c>
      <c r="B10" s="27" t="s">
        <v>10</v>
      </c>
      <c r="C10" s="10" t="s">
        <v>24</v>
      </c>
      <c r="D10" s="11">
        <f>3*H$2</f>
        <v>2460</v>
      </c>
      <c r="E10" s="12"/>
      <c r="F10" s="13">
        <f t="shared" si="0"/>
        <v>0</v>
      </c>
      <c r="G10" s="14"/>
      <c r="H10" s="1"/>
      <c r="I10" s="57"/>
      <c r="J10" s="51"/>
    </row>
    <row r="11" spans="1:10" ht="16.5" x14ac:dyDescent="0.35">
      <c r="A11" s="8">
        <v>7</v>
      </c>
      <c r="B11" s="27" t="s">
        <v>25</v>
      </c>
      <c r="C11" s="10" t="s">
        <v>24</v>
      </c>
      <c r="D11" s="11">
        <f>1*H$2</f>
        <v>820</v>
      </c>
      <c r="E11" s="12"/>
      <c r="F11" s="13">
        <f t="shared" si="0"/>
        <v>0</v>
      </c>
      <c r="G11" s="14"/>
      <c r="H11" s="1"/>
      <c r="I11" s="57"/>
      <c r="J11" s="51"/>
    </row>
    <row r="12" spans="1:10" ht="16.5" x14ac:dyDescent="0.35">
      <c r="A12" s="8">
        <v>8</v>
      </c>
      <c r="B12" s="27" t="s">
        <v>26</v>
      </c>
      <c r="C12" s="10" t="s">
        <v>27</v>
      </c>
      <c r="D12" s="11">
        <f t="shared" ref="D12:D16" si="1">1*H$2</f>
        <v>820</v>
      </c>
      <c r="E12" s="12"/>
      <c r="F12" s="13">
        <f>D12*E12</f>
        <v>0</v>
      </c>
      <c r="G12" s="14"/>
      <c r="H12" s="1"/>
      <c r="I12" s="57"/>
      <c r="J12" s="51"/>
    </row>
    <row r="13" spans="1:10" ht="16.5" x14ac:dyDescent="0.35">
      <c r="A13" s="8">
        <v>9</v>
      </c>
      <c r="B13" s="27" t="s">
        <v>28</v>
      </c>
      <c r="C13" s="10" t="s">
        <v>27</v>
      </c>
      <c r="D13" s="11">
        <f t="shared" si="1"/>
        <v>820</v>
      </c>
      <c r="E13" s="12"/>
      <c r="F13" s="13">
        <f>D13*E13</f>
        <v>0</v>
      </c>
      <c r="G13" s="14"/>
      <c r="H13" s="1"/>
      <c r="I13" s="57"/>
      <c r="J13" s="51"/>
    </row>
    <row r="14" spans="1:10" ht="16.5" x14ac:dyDescent="0.35">
      <c r="A14" s="8">
        <v>10</v>
      </c>
      <c r="B14" s="27" t="s">
        <v>29</v>
      </c>
      <c r="C14" s="10" t="s">
        <v>30</v>
      </c>
      <c r="D14" s="11">
        <f t="shared" si="1"/>
        <v>820</v>
      </c>
      <c r="E14" s="12"/>
      <c r="F14" s="13">
        <f t="shared" ref="F14:F16" si="2">D14*E14</f>
        <v>0</v>
      </c>
      <c r="G14" s="14"/>
      <c r="H14" s="1"/>
      <c r="I14" s="57"/>
      <c r="J14" s="51"/>
    </row>
    <row r="15" spans="1:10" ht="16.5" x14ac:dyDescent="0.35">
      <c r="A15" s="8">
        <v>11</v>
      </c>
      <c r="B15" s="27" t="s">
        <v>31</v>
      </c>
      <c r="C15" s="10" t="s">
        <v>30</v>
      </c>
      <c r="D15" s="11">
        <f t="shared" si="1"/>
        <v>820</v>
      </c>
      <c r="E15" s="12"/>
      <c r="F15" s="13">
        <f t="shared" si="2"/>
        <v>0</v>
      </c>
      <c r="G15" s="14"/>
      <c r="H15" s="1"/>
      <c r="I15" s="57"/>
      <c r="J15" s="51"/>
    </row>
    <row r="16" spans="1:10" ht="16.5" x14ac:dyDescent="0.35">
      <c r="A16" s="8">
        <v>12</v>
      </c>
      <c r="B16" s="27" t="s">
        <v>32</v>
      </c>
      <c r="C16" s="10" t="s">
        <v>33</v>
      </c>
      <c r="D16" s="11">
        <f t="shared" si="1"/>
        <v>820</v>
      </c>
      <c r="E16" s="12"/>
      <c r="F16" s="13">
        <f t="shared" si="2"/>
        <v>0</v>
      </c>
      <c r="G16" s="14"/>
      <c r="H16" s="1"/>
      <c r="I16" s="57"/>
      <c r="J16" s="51"/>
    </row>
    <row r="17" spans="1:10" ht="32" x14ac:dyDescent="0.35">
      <c r="A17" s="8">
        <v>13</v>
      </c>
      <c r="B17" s="27" t="s">
        <v>11</v>
      </c>
      <c r="C17" s="10" t="s">
        <v>8</v>
      </c>
      <c r="D17" s="11">
        <f>0.2*H$2</f>
        <v>164</v>
      </c>
      <c r="E17" s="12"/>
      <c r="F17" s="13">
        <f t="shared" si="0"/>
        <v>0</v>
      </c>
      <c r="G17" s="26" t="s">
        <v>12</v>
      </c>
      <c r="H17" s="1"/>
      <c r="I17" s="57"/>
      <c r="J17" s="51"/>
    </row>
    <row r="18" spans="1:10" ht="32" x14ac:dyDescent="0.35">
      <c r="A18" s="8">
        <v>14</v>
      </c>
      <c r="B18" s="28" t="s">
        <v>14</v>
      </c>
      <c r="C18" s="10" t="s">
        <v>8</v>
      </c>
      <c r="D18" s="11">
        <f t="shared" ref="D18:D19" si="3">0.2*H$2</f>
        <v>164</v>
      </c>
      <c r="E18" s="12"/>
      <c r="F18" s="13">
        <f>D18*E18</f>
        <v>0</v>
      </c>
      <c r="G18" s="26" t="s">
        <v>12</v>
      </c>
      <c r="H18" s="1"/>
      <c r="I18" s="57"/>
      <c r="J18" s="51"/>
    </row>
    <row r="19" spans="1:10" ht="32" x14ac:dyDescent="0.35">
      <c r="A19" s="8">
        <v>15</v>
      </c>
      <c r="B19" s="9" t="s">
        <v>34</v>
      </c>
      <c r="C19" s="10" t="s">
        <v>8</v>
      </c>
      <c r="D19" s="11">
        <f t="shared" si="3"/>
        <v>164</v>
      </c>
      <c r="E19" s="12"/>
      <c r="F19" s="13">
        <f t="shared" si="0"/>
        <v>0</v>
      </c>
      <c r="G19" s="26" t="s">
        <v>12</v>
      </c>
      <c r="H19" s="1"/>
      <c r="I19" s="57"/>
      <c r="J19" s="51"/>
    </row>
    <row r="20" spans="1:10" ht="32" x14ac:dyDescent="0.35">
      <c r="A20" s="8">
        <v>16</v>
      </c>
      <c r="B20" s="29" t="s">
        <v>35</v>
      </c>
      <c r="C20" s="10" t="s">
        <v>8</v>
      </c>
      <c r="D20" s="11">
        <f>0.4*H$2</f>
        <v>328</v>
      </c>
      <c r="E20" s="12"/>
      <c r="F20" s="13">
        <f t="shared" si="0"/>
        <v>0</v>
      </c>
      <c r="G20" s="26" t="s">
        <v>12</v>
      </c>
      <c r="H20" s="1"/>
      <c r="I20" s="57"/>
      <c r="J20" s="51"/>
    </row>
    <row r="21" spans="1:10" ht="32" x14ac:dyDescent="0.35">
      <c r="A21" s="30">
        <v>17</v>
      </c>
      <c r="B21" s="31" t="s">
        <v>36</v>
      </c>
      <c r="C21" s="10" t="s">
        <v>8</v>
      </c>
      <c r="D21" s="32">
        <f>20*H$2</f>
        <v>16400</v>
      </c>
      <c r="E21" s="12"/>
      <c r="F21" s="13">
        <f t="shared" si="0"/>
        <v>0</v>
      </c>
      <c r="G21" s="33"/>
      <c r="H21" s="1"/>
      <c r="I21" s="57"/>
      <c r="J21" s="51"/>
    </row>
    <row r="22" spans="1:10" ht="32" x14ac:dyDescent="0.35">
      <c r="A22" s="30">
        <v>18</v>
      </c>
      <c r="B22" s="34" t="s">
        <v>37</v>
      </c>
      <c r="C22" s="35" t="s">
        <v>17</v>
      </c>
      <c r="D22" s="32">
        <f>4*H$2</f>
        <v>3280</v>
      </c>
      <c r="E22" s="36"/>
      <c r="F22" s="13">
        <f t="shared" si="0"/>
        <v>0</v>
      </c>
      <c r="G22" s="33"/>
      <c r="H22" s="1"/>
      <c r="I22" s="57"/>
      <c r="J22" s="51"/>
    </row>
    <row r="23" spans="1:10" ht="32" x14ac:dyDescent="0.35">
      <c r="A23" s="30">
        <v>19</v>
      </c>
      <c r="B23" s="34" t="s">
        <v>38</v>
      </c>
      <c r="C23" s="37" t="s">
        <v>8</v>
      </c>
      <c r="D23" s="38">
        <f>6*H$2</f>
        <v>4920</v>
      </c>
      <c r="E23" s="39"/>
      <c r="F23" s="13">
        <f t="shared" si="0"/>
        <v>0</v>
      </c>
      <c r="G23" s="40"/>
      <c r="H23" s="1"/>
      <c r="I23" s="57"/>
      <c r="J23" s="54"/>
    </row>
    <row r="24" spans="1:10" ht="16.5" x14ac:dyDescent="0.35">
      <c r="A24" s="41">
        <v>20</v>
      </c>
      <c r="B24" s="42" t="s">
        <v>39</v>
      </c>
      <c r="C24" s="43" t="s">
        <v>40</v>
      </c>
      <c r="D24" s="44">
        <f>2*H$2</f>
        <v>1640</v>
      </c>
      <c r="E24" s="45"/>
      <c r="F24" s="13">
        <f t="shared" si="0"/>
        <v>0</v>
      </c>
      <c r="G24" s="46"/>
      <c r="H24" s="1"/>
      <c r="I24" s="57"/>
      <c r="J24" s="55"/>
    </row>
    <row r="25" spans="1:10" ht="16.5" x14ac:dyDescent="0.35">
      <c r="A25" s="41">
        <v>21</v>
      </c>
      <c r="B25" s="42" t="s">
        <v>41</v>
      </c>
      <c r="C25" s="43" t="s">
        <v>40</v>
      </c>
      <c r="D25" s="44">
        <f>0.2*H$2</f>
        <v>164</v>
      </c>
      <c r="E25" s="45"/>
      <c r="F25" s="13">
        <f t="shared" si="0"/>
        <v>0</v>
      </c>
      <c r="G25" s="46"/>
      <c r="H25" s="1"/>
      <c r="I25" s="57"/>
      <c r="J25" s="55"/>
    </row>
    <row r="26" spans="1:10" ht="16.5" x14ac:dyDescent="0.35">
      <c r="A26" s="30">
        <v>22</v>
      </c>
      <c r="B26" s="34" t="s">
        <v>15</v>
      </c>
      <c r="C26" s="37" t="s">
        <v>8</v>
      </c>
      <c r="D26" s="38">
        <f>1*H$2</f>
        <v>820</v>
      </c>
      <c r="E26" s="39"/>
      <c r="F26" s="13">
        <f t="shared" si="0"/>
        <v>0</v>
      </c>
      <c r="G26" s="40"/>
      <c r="H26" s="1"/>
      <c r="I26" s="57"/>
      <c r="J26" s="54"/>
    </row>
    <row r="27" spans="1:10" ht="16.5" x14ac:dyDescent="0.35">
      <c r="A27" s="47"/>
      <c r="B27" s="47" t="s">
        <v>42</v>
      </c>
      <c r="C27" s="47"/>
      <c r="D27" s="47"/>
      <c r="E27" s="48"/>
      <c r="F27" s="49">
        <f>SUM(F6:F26)</f>
        <v>0</v>
      </c>
      <c r="G27" s="47"/>
      <c r="H27" s="1"/>
      <c r="J27" s="56"/>
    </row>
  </sheetData>
  <mergeCells count="8">
    <mergeCell ref="E5:G5"/>
    <mergeCell ref="A1:G1"/>
    <mergeCell ref="A3:A4"/>
    <mergeCell ref="B3:B4"/>
    <mergeCell ref="C3:C4"/>
    <mergeCell ref="D3:D4"/>
    <mergeCell ref="E3:F3"/>
    <mergeCell ref="G3:G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-Content-Length xmlns="d19f79d6-6f02-48c0-bb3a-bd4410d3caa6">28044</X-Content-Length>
    <X-timeC xmlns="d19f79d6-6f02-48c0-bb3a-bd4410d3caa6" xsi:nil="true"/>
    <X-compTimeC xmlns="d19f79d6-6f02-48c0-bb3a-bd4410d3caa6">16:45:50</X-compTimeC>
    <boundary xmlns="d19f79d6-6f02-48c0-bb3a-bd4410d3caa6" xsi:nil="true"/>
    <X-compDateC xmlns="d19f79d6-6f02-48c0-bb3a-bd4410d3caa6">2023-02-13</X-compDateC>
    <X-pVersion xmlns="d19f79d6-6f02-48c0-bb3a-bd4410d3caa6">0045</X-pVersion>
    <X-compDateM xmlns="d19f79d6-6f02-48c0-bb3a-bd4410d3caa6">2023-02-13</X-compDateM>
    <X-contRep xmlns="d19f79d6-6f02-48c0-bb3a-bd4410d3caa6">P6</X-contRep>
    <X-docId xmlns="d19f79d6-6f02-48c0-bb3a-bd4410d3caa6">000D3A21A51B1EDDAAF7BB7B97CFC123</X-docId>
    <X-compTimeM xmlns="d19f79d6-6f02-48c0-bb3a-bd4410d3caa6">16:45:50</X-compTimeM>
    <charset xmlns="d19f79d6-6f02-48c0-bb3a-bd4410d3caa6" xsi:nil="true"/>
    <DocStatus xmlns="d19f79d6-6f02-48c0-bb3a-bd4410d3caa6" xsi:nil="true"/>
    <X-compId xmlns="d19f79d6-6f02-48c0-bb3a-bd4410d3caa6">data</X-compId>
    <X-dateM xmlns="d19f79d6-6f02-48c0-bb3a-bd4410d3caa6" xsi:nil="true"/>
    <Content-Type xmlns="d19f79d6-6f02-48c0-bb3a-bd4410d3caa6">application/vnd.openxmlformats-officedocument.spreadsheetml.sheet</Content-Type>
    <X-timeM xmlns="d19f79d6-6f02-48c0-bb3a-bd4410d3caa6" xsi:nil="true"/>
    <X-dateC xmlns="d19f79d6-6f02-48c0-bb3a-bd4410d3caa6" xsi:nil="true"/>
    <Content-Length xmlns="d19f79d6-6f02-48c0-bb3a-bd4410d3caa6">28044</Content-Length>
    <docProt xmlns="d19f79d6-6f02-48c0-bb3a-bd4410d3caa6">rcud</docProt>
    <X-numComps xmlns="d19f79d6-6f02-48c0-bb3a-bd4410d3caa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RP-Link DM Component" ma:contentTypeID="0x010100425E4FEA7D099642AAA0DD04D8D52E24001031C0AD6F45114AA486E11B593AB501" ma:contentTypeVersion="26" ma:contentTypeDescription="Gimmal Link DM SAP Component content type" ma:contentTypeScope="" ma:versionID="62f856f2e81282f26417bff885ff930c">
  <xsd:schema xmlns:xsd="http://www.w3.org/2001/XMLSchema" xmlns:xs="http://www.w3.org/2001/XMLSchema" xmlns:p="http://schemas.microsoft.com/office/2006/metadata/properties" xmlns:ns2="d19f79d6-6f02-48c0-bb3a-bd4410d3caa6" xmlns:ns3="1fe6770b-bf65-4124-8120-b35021e96cc2" targetNamespace="http://schemas.microsoft.com/office/2006/metadata/properties" ma:root="true" ma:fieldsID="20302e3d983993d5d0706b11091494a7" ns2:_="" ns3:_="">
    <xsd:import namespace="d19f79d6-6f02-48c0-bb3a-bd4410d3caa6"/>
    <xsd:import namespace="1fe6770b-bf65-4124-8120-b35021e96cc2"/>
    <xsd:element name="properties">
      <xsd:complexType>
        <xsd:sequence>
          <xsd:element name="documentManagement">
            <xsd:complexType>
              <xsd:all>
                <xsd:element ref="ns2:boundary" minOccurs="0"/>
                <xsd:element ref="ns2:charset" minOccurs="0"/>
                <xsd:element ref="ns2:Content-Length" minOccurs="0"/>
                <xsd:element ref="ns2:Content-Type" minOccurs="0"/>
                <xsd:element ref="ns2:docProt" minOccurs="0"/>
                <xsd:element ref="ns2:DocStatus" minOccurs="0"/>
                <xsd:element ref="ns2:X-compDateC" minOccurs="0"/>
                <xsd:element ref="ns2:X-compDateM" minOccurs="0"/>
                <xsd:element ref="ns2:X-compId" minOccurs="0"/>
                <xsd:element ref="ns2:X-compTimeC" minOccurs="0"/>
                <xsd:element ref="ns2:X-compTimeM" minOccurs="0"/>
                <xsd:element ref="ns2:X-Content-Length" minOccurs="0"/>
                <xsd:element ref="ns2:X-contRep" minOccurs="0"/>
                <xsd:element ref="ns2:X-dateC" minOccurs="0"/>
                <xsd:element ref="ns2:X-dateM" minOccurs="0"/>
                <xsd:element ref="ns2:X-docId" minOccurs="0"/>
                <xsd:element ref="ns2:X-numComps" minOccurs="0"/>
                <xsd:element ref="ns2:X-pVersion" minOccurs="0"/>
                <xsd:element ref="ns2:X-timeC" minOccurs="0"/>
                <xsd:element ref="ns2:X-timeM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f79d6-6f02-48c0-bb3a-bd4410d3caa6" elementFormDefault="qualified">
    <xsd:import namespace="http://schemas.microsoft.com/office/2006/documentManagement/types"/>
    <xsd:import namespace="http://schemas.microsoft.com/office/infopath/2007/PartnerControls"/>
    <xsd:element name="boundary" ma:index="8" nillable="true" ma:displayName="boundary" ma:internalName="boundary">
      <xsd:simpleType>
        <xsd:restriction base="dms:Text"/>
      </xsd:simpleType>
    </xsd:element>
    <xsd:element name="charset" ma:index="9" nillable="true" ma:displayName="charset" ma:internalName="charset">
      <xsd:simpleType>
        <xsd:restriction base="dms:Text"/>
      </xsd:simpleType>
    </xsd:element>
    <xsd:element name="Content-Length" ma:index="10" nillable="true" ma:displayName="Content-Length" ma:internalName="Content_x002d_Length">
      <xsd:simpleType>
        <xsd:restriction base="dms:Text"/>
      </xsd:simpleType>
    </xsd:element>
    <xsd:element name="Content-Type" ma:index="11" nillable="true" ma:displayName="Content-Type" ma:internalName="Content_x002d_Type">
      <xsd:simpleType>
        <xsd:restriction base="dms:Text"/>
      </xsd:simpleType>
    </xsd:element>
    <xsd:element name="docProt" ma:index="12" nillable="true" ma:displayName="docProt" ma:internalName="docProt">
      <xsd:simpleType>
        <xsd:restriction base="dms:Text"/>
      </xsd:simpleType>
    </xsd:element>
    <xsd:element name="DocStatus" ma:index="13" nillable="true" ma:displayName="DocStatus" ma:internalName="DocStatus">
      <xsd:simpleType>
        <xsd:restriction base="dms:Text"/>
      </xsd:simpleType>
    </xsd:element>
    <xsd:element name="X-compDateC" ma:index="14" nillable="true" ma:displayName="X-compDateC" ma:internalName="X_x002d_compDateC">
      <xsd:simpleType>
        <xsd:restriction base="dms:Text"/>
      </xsd:simpleType>
    </xsd:element>
    <xsd:element name="X-compDateM" ma:index="15" nillable="true" ma:displayName="X-compDateM" ma:internalName="X_x002d_compDateM">
      <xsd:simpleType>
        <xsd:restriction base="dms:Text"/>
      </xsd:simpleType>
    </xsd:element>
    <xsd:element name="X-compId" ma:index="16" nillable="true" ma:displayName="X-compId" ma:internalName="X_x002d_compId">
      <xsd:simpleType>
        <xsd:restriction base="dms:Text"/>
      </xsd:simpleType>
    </xsd:element>
    <xsd:element name="X-compTimeC" ma:index="17" nillable="true" ma:displayName="X-compTimeC" ma:internalName="X_x002d_compTimeC">
      <xsd:simpleType>
        <xsd:restriction base="dms:Text"/>
      </xsd:simpleType>
    </xsd:element>
    <xsd:element name="X-compTimeM" ma:index="18" nillable="true" ma:displayName="X-compTimeM" ma:internalName="X_x002d_compTimeM">
      <xsd:simpleType>
        <xsd:restriction base="dms:Text"/>
      </xsd:simpleType>
    </xsd:element>
    <xsd:element name="X-Content-Length" ma:index="19" nillable="true" ma:displayName="X-Content-Length" ma:internalName="X_x002d_Content_x002d_Length">
      <xsd:simpleType>
        <xsd:restriction base="dms:Text"/>
      </xsd:simpleType>
    </xsd:element>
    <xsd:element name="X-contRep" ma:index="20" nillable="true" ma:displayName="X-contRep" ma:internalName="X_x002d_contRep">
      <xsd:simpleType>
        <xsd:restriction base="dms:Text"/>
      </xsd:simpleType>
    </xsd:element>
    <xsd:element name="X-dateC" ma:index="21" nillable="true" ma:displayName="X-dateC" ma:internalName="X_x002d_dateC">
      <xsd:simpleType>
        <xsd:restriction base="dms:Text"/>
      </xsd:simpleType>
    </xsd:element>
    <xsd:element name="X-dateM" ma:index="22" nillable="true" ma:displayName="X-dateM" ma:internalName="X_x002d_dateM">
      <xsd:simpleType>
        <xsd:restriction base="dms:Text"/>
      </xsd:simpleType>
    </xsd:element>
    <xsd:element name="X-docId" ma:index="23" nillable="true" ma:displayName="X-docId" ma:internalName="X_x002d_docId">
      <xsd:simpleType>
        <xsd:restriction base="dms:Text"/>
      </xsd:simpleType>
    </xsd:element>
    <xsd:element name="X-numComps" ma:index="24" nillable="true" ma:displayName="X-numComps" ma:internalName="X_x002d_numComps">
      <xsd:simpleType>
        <xsd:restriction base="dms:Text"/>
      </xsd:simpleType>
    </xsd:element>
    <xsd:element name="X-pVersion" ma:index="25" nillable="true" ma:displayName="X-pVersion" ma:internalName="X_x002d_pVersion">
      <xsd:simpleType>
        <xsd:restriction base="dms:Text"/>
      </xsd:simpleType>
    </xsd:element>
    <xsd:element name="X-timeC" ma:index="26" nillable="true" ma:displayName="X-timeC" ma:internalName="X_x002d_timeC">
      <xsd:simpleType>
        <xsd:restriction base="dms:Text"/>
      </xsd:simpleType>
    </xsd:element>
    <xsd:element name="X-timeM" ma:index="27" nillable="true" ma:displayName="X-timeM" ma:internalName="X_x002d_timeM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770b-bf65-4124-8120-b35021e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A1D862-037D-45DC-BE96-9E74DD5556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25A10E-A75C-43AF-B0BE-C602B2007438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efb5a8be-e742-4d99-abde-98041d4c4a95"/>
    <ds:schemaRef ds:uri="2bedcba2-ec34-4ca0-8313-0e86e053bc6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94C56D2-CE21-4623-A7C3-F860694AC0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ESK T2 200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ZAMANI Barnabas</dc:creator>
  <cp:lastModifiedBy>WAZIRI Jummai</cp:lastModifiedBy>
  <dcterms:created xsi:type="dcterms:W3CDTF">2022-04-08T12:18:27Z</dcterms:created>
  <dcterms:modified xsi:type="dcterms:W3CDTF">2023-02-13T16:45:36Z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2022-04-08T12:18:28Z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3753959b-1794-4372-881b-1bddbabe256c</vt:lpwstr>
  </property>
  <property fmtid="{D5CDD505-2E9C-101B-9397-08002B2CF9AE}" pid="8" name="MSIP_Label_2059aa38-f392-4105-be92-628035578272_ContentBits">
    <vt:lpwstr>0</vt:lpwstr>
  </property>
  <property fmtid="{D5CDD505-2E9C-101B-9397-08002B2CF9AE}" pid="9" name="ContentTypeId">
    <vt:lpwstr>0x010100425E4FEA7D099642AAA0DD04D8D52E24001031C0AD6F45114AA486E11B593AB501</vt:lpwstr>
  </property>
</Properties>
</file>