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2.xml" ContentType="application/vnd.openxmlformats-officedocument.drawing+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906"/>
  <workbookPr defaultThemeVersion="124226"/>
  <mc:AlternateContent xmlns:mc="http://schemas.openxmlformats.org/markup-compatibility/2006">
    <mc:Choice Requires="x15">
      <x15ac:absPath xmlns:x15ac="http://schemas.microsoft.com/office/spreadsheetml/2010/11/ac" url="K:\Supply Chain\2022\RFQs- ITBs - RFP-WCBs\2.ITBs\ITB012 Construction Projects\ITB012 Tender Package\Tender 012 Package\"/>
    </mc:Choice>
  </mc:AlternateContent>
  <xr:revisionPtr revIDLastSave="0" documentId="13_ncr:1_{DFE31F85-D7DD-449E-B0F4-2AC83528F7D6}" xr6:coauthVersionLast="47" xr6:coauthVersionMax="47" xr10:uidLastSave="{00000000-0000-0000-0000-000000000000}"/>
  <bookViews>
    <workbookView xWindow="-110" yWindow="-110" windowWidth="19420" windowHeight="10420" tabRatio="931" xr2:uid="{00000000-000D-0000-FFFF-FFFF00000000}"/>
  </bookViews>
  <sheets>
    <sheet name="2+2 Dhinda, Haripur-Civil" sheetId="68" r:id="rId1"/>
    <sheet name="GGHS Dhinda Harpur ELECTRICAL " sheetId="69" r:id="rId2"/>
    <sheet name="GGHS Dhinda Harpur PLUMBING" sheetId="70" r:id="rId3"/>
  </sheets>
  <externalReferences>
    <externalReference r:id="rId4"/>
    <externalReference r:id="rId5"/>
    <externalReference r:id="rId6"/>
    <externalReference r:id="rId7"/>
    <externalReference r:id="rId8"/>
    <externalReference r:id="rId9"/>
    <externalReference r:id="rId10"/>
    <externalReference r:id="rId11"/>
  </externalReferences>
  <definedNames>
    <definedName name="_Order1" hidden="1">255</definedName>
    <definedName name="_Order2" hidden="1">0</definedName>
    <definedName name="ADH">[1]MAT!$B$119:$H$119</definedName>
    <definedName name="AI.BR">[1]MAT!$B$159:$H$159</definedName>
    <definedName name="AL.AT">[1]MAT!$B$5:$H$5</definedName>
    <definedName name="Al.TB8">[1]MAT!$B$6:$H$6</definedName>
    <definedName name="ANI">[1]MAT!$B$7:$H$7</definedName>
    <definedName name="AR.C">[1]MAT!$B$8:$H$8</definedName>
    <definedName name="B.1">[1]CIV!$G$23</definedName>
    <definedName name="B.10">[1]CIV!$G$247</definedName>
    <definedName name="b.11">[1]PLB!$F$78</definedName>
    <definedName name="B.12">[1]PLB!$F$136</definedName>
    <definedName name="B.13">[1]PLB!$G$140</definedName>
    <definedName name="B.14">[1]ELE!$F$38</definedName>
    <definedName name="B.15">[1]ELE!$F$684</definedName>
    <definedName name="B.2">[1]CIV!$G$26</definedName>
    <definedName name="B.3">[1]CIV!$G$95</definedName>
    <definedName name="B.4">[1]CIV!$G$109</definedName>
    <definedName name="B.5">[1]CIV!$G$112</definedName>
    <definedName name="B.6">[1]CIV!$G$139</definedName>
    <definedName name="b.7">[1]CIV!$G$160</definedName>
    <definedName name="B.8">[1]CIV!$G$187</definedName>
    <definedName name="B.9">[1]CIV!$G$227</definedName>
    <definedName name="B.BC12">[1]MAT!$B$225:$H$225</definedName>
    <definedName name="B.BH3">[1]MAT!$B$14:$H$14</definedName>
    <definedName name="B.BH4">[1]MAT!$B$120:$H$120</definedName>
    <definedName name="B.BH5">[1]MAT!$B$121:$H$121</definedName>
    <definedName name="B.BOLT">[1]MAT!$B$277:$H$277</definedName>
    <definedName name="B.BT12">[1]MAT!$B$122:$H$122</definedName>
    <definedName name="B.BT6">[1]MAT!$B$15:$H$15</definedName>
    <definedName name="B.BT9">[1]MAT!$B$123:$H$123</definedName>
    <definedName name="B.CIV">[1]SUMM!$C$18</definedName>
    <definedName name="B.E1">[1]ELE!$F$44</definedName>
    <definedName name="B.E2">[1]ELE!$F$517</definedName>
    <definedName name="B.E3">[1]ELE!$F$531</definedName>
    <definedName name="B.E4">[1]ELE!$F$568</definedName>
    <definedName name="B.E5">[1]ELE!$F$581</definedName>
    <definedName name="B.E6">[1]ELE!$F$605</definedName>
    <definedName name="B.E7">[1]ELE!$F$628</definedName>
    <definedName name="B.E8">[1]ELE!$F$642</definedName>
    <definedName name="B.E9">[1]ELE!$F$683</definedName>
    <definedName name="B.ELE">[1]SUMM!$C$28</definedName>
    <definedName name="B.MEC">[1]SUMM!$C$24</definedName>
    <definedName name="B.PH5">[1]MAT!$B$126:$H$126</definedName>
    <definedName name="B.PLU">[1]SUMM!$C$22</definedName>
    <definedName name="B.SC1">[1]MAT!$B$17:$H$17</definedName>
    <definedName name="B.SC1.25">[1]MAT!$B$16:$H$16</definedName>
    <definedName name="B.SC1.5">[1]MAT!$B$124:$H$124</definedName>
    <definedName name="B.SC19">[1]MAT!$B$125:$H$125</definedName>
    <definedName name="B.WIRE">[1]MAT!$B$9:$H$9</definedName>
    <definedName name="BAH">[1]LAB!$B$4:$H$4</definedName>
    <definedName name="BBO">[1]LAB!$B$6:$H$6</definedName>
    <definedName name="BGV.20">[1]MAT!$B$223:$H$223</definedName>
    <definedName name="BGV.25">[1]MAT!$B$224:$H$224</definedName>
    <definedName name="BHO">[1]MAT!$B$10:$H$10</definedName>
    <definedName name="BIT.60">[1]MAT!$B$12:$H$12</definedName>
    <definedName name="BIT.80">[1]MAT!$B$13:$H$13</definedName>
    <definedName name="BLO.4">[1]MAT!$B$58:$H$58</definedName>
    <definedName name="BLO.8">[1]MAT!$B$59:$H$59</definedName>
    <definedName name="blockwork" localSheetId="0">[1]CIV!#REF!</definedName>
    <definedName name="BR">[1]MAT!$B$18:$H$18</definedName>
    <definedName name="BR.BA">[1]MAT!$B$20:$H$20</definedName>
    <definedName name="BR.T">[1]MAT!$B$19:$H$19</definedName>
    <definedName name="BT">[1]MAT!$B$160:$H$160</definedName>
    <definedName name="BULO">[1]EQP!$B$9:$H$9</definedName>
    <definedName name="BUM">[1]LAB!$B$10:$H$10</definedName>
    <definedName name="BUS">[1]MAT!$B$154:$H$154</definedName>
    <definedName name="BUSH">[1]MAT!$B$22:$H$22</definedName>
    <definedName name="BW">[1]MAT!$B$11:$H$11</definedName>
    <definedName name="C.Anch" localSheetId="0">'[2]MAtt Enamel'!#REF!</definedName>
    <definedName name="C.BW" localSheetId="0">'[2]MAtt Enamel'!#REF!</definedName>
    <definedName name="C.CAB" localSheetId="0">'[2]MAtt Enamel'!#REF!</definedName>
    <definedName name="C.GATE" localSheetId="0">'[2]MAtt Enamel'!#REF!</definedName>
    <definedName name="C.GFC" localSheetId="0">'[2]MAtt Enamel'!#REF!</definedName>
    <definedName name="C.GT1" localSheetId="0">'[2]MAtt Enamel'!#REF!</definedName>
    <definedName name="C.GT2" localSheetId="0">'[2]MAtt Enamel'!#REF!</definedName>
    <definedName name="C.MFC" localSheetId="0">'[2]MAtt Enamel'!#REF!</definedName>
    <definedName name="C.MS50">'[1]P-NS'!$H$199</definedName>
    <definedName name="C.MSH">'[1]P-NS'!$H$631</definedName>
    <definedName name="C.PBL" localSheetId="0">'[2]MAtt Enamel'!#REF!</definedName>
    <definedName name="C.PPR40">'[1]P-NS'!$H$110</definedName>
    <definedName name="C.PPR50">'[1]P-NS'!$H$132</definedName>
    <definedName name="C.PPR63">'[1]P-NS'!$H$154</definedName>
    <definedName name="C.PPR90">'[1]P-NS'!$H$176</definedName>
    <definedName name="C.PT1" localSheetId="0">'[2]MAtt Enamel'!#REF!</definedName>
    <definedName name="C.PT2" localSheetId="0">'[2]MAtt Enamel'!#REF!</definedName>
    <definedName name="C.PVM" localSheetId="0">'[2]MAtt Enamel'!#REF!</definedName>
    <definedName name="C.SAN" localSheetId="0">'[2]MAtt Enamel'!#REF!</definedName>
    <definedName name="C.UPVC150">'[1]P-NS'!$H$331</definedName>
    <definedName name="C.UPVC250">'[1]P-NS'!$H$375</definedName>
    <definedName name="C.UPVC300">'[1]P-NS'!$H$397</definedName>
    <definedName name="C.UPVC50">'[1]P-NS'!$H$265</definedName>
    <definedName name="C.UPVC75">'[1]P-NS'!$H$287</definedName>
    <definedName name="C.W">[1]MAT!$B$25:$H$25</definedName>
    <definedName name="C.WP" localSheetId="0">'[2]MAtt Enamel'!#REF!</definedName>
    <definedName name="C10.2a3NS">'[1]10'!$H$651</definedName>
    <definedName name="c10.2c3">'[1]10'!$H$228</definedName>
    <definedName name="C10.2C3NS">'[1]10'!$H$677</definedName>
    <definedName name="c10.4a3">'[1]10'!$H$409</definedName>
    <definedName name="C10.4A3NS">'[1]10'!$H$703</definedName>
    <definedName name="c10.4c3">'[1]10'!$H$501</definedName>
    <definedName name="C10.4C3NS">'[1]10'!$H$729</definedName>
    <definedName name="c10.5">'[1]10'!$J$609</definedName>
    <definedName name="c10.6">'[1]10'!$J$625</definedName>
    <definedName name="C13.1A">'[1]13'!$H$50</definedName>
    <definedName name="c14.1b">'[1]14'!$H$26</definedName>
    <definedName name="c14.22">'[1]14'!$H$251</definedName>
    <definedName name="c14.24a">'[1]14'!$H$265</definedName>
    <definedName name="c14.25a">'[1]14'!$H$293</definedName>
    <definedName name="c14.25c">'[1]14'!$H$305</definedName>
    <definedName name="c14.25d">'[1]14'!$H$316</definedName>
    <definedName name="c14.2a2">'[1]14'!$H$56</definedName>
    <definedName name="c14.2c1">'[1]14'!$H$98</definedName>
    <definedName name="c14.32b">'[1]14'!$H$360</definedName>
    <definedName name="c14.32c">'[1]14'!$H$372</definedName>
    <definedName name="C14.4c">'[1]14'!$H$158</definedName>
    <definedName name="c14.50a">'[1]14'!$H$408</definedName>
    <definedName name="c14.55a">'[1]14'!$H$479</definedName>
    <definedName name="c14.55b">'[1]14'!$H$491</definedName>
    <definedName name="c14.55c">'[1]14'!$H$503</definedName>
    <definedName name="c14.64a">'[1]14'!$H$531</definedName>
    <definedName name="c14.64b">'[1]14'!$H$542</definedName>
    <definedName name="c14.64c">'[1]14'!$H$553</definedName>
    <definedName name="c14.64d">'[1]14'!$H$564</definedName>
    <definedName name="c15.1a2">'[1]15'!$H$26</definedName>
    <definedName name="c15.3.2">'[1]15'!$H$50</definedName>
    <definedName name="c15.34a">'[1]15'!$H$141</definedName>
    <definedName name="c15.34b">'[1]15'!$H$161</definedName>
    <definedName name="c15.35a">'[1]15'!$H$181</definedName>
    <definedName name="c15.35b">'[1]15'!$H$201</definedName>
    <definedName name="c15.4.3">'[1]15'!$H$122</definedName>
    <definedName name="c15.61">'[1]15'!$H$245</definedName>
    <definedName name="c15.65">'[1]15'!$H$294</definedName>
    <definedName name="c16.11c1">'[1]16'!$H$174</definedName>
    <definedName name="c16.66c">'[1]16'!$H$195</definedName>
    <definedName name="c16.72a">'[1]16'!$H$216</definedName>
    <definedName name="c16.75c3">'[1]16'!$H$237</definedName>
    <definedName name="c17.13">'[1]17'!$H$91</definedName>
    <definedName name="c17.8" localSheetId="0">#REF!</definedName>
    <definedName name="C23.14">'[1]23'!$H$258</definedName>
    <definedName name="c23.15">'[1]23'!$H$277</definedName>
    <definedName name="c23.1a1">'[1]23'!$H$28</definedName>
    <definedName name="c23.23b">'[1]23'!$H$325</definedName>
    <definedName name="c23.2a1">'[1]23'!$H$57</definedName>
    <definedName name="C23.30D">'[1]23'!$H$382</definedName>
    <definedName name="C23.34a">'[1]23'!$H$401</definedName>
    <definedName name="C23.35">'[1]23'!$H$420</definedName>
    <definedName name="C23.37">'[1]23'!$H$439</definedName>
    <definedName name="C23.39A4">'[1]23'!$H$496</definedName>
    <definedName name="C23.39A5">'[1]23'!$H$515</definedName>
    <definedName name="c23.39a7">'[1]23'!$H$553</definedName>
    <definedName name="c23.39a8">'[1]23'!$H$572</definedName>
    <definedName name="C23.39A9">'[1]23'!$H$591</definedName>
    <definedName name="c23.47c">'[1]23'!$H$750</definedName>
    <definedName name="c23.53b">'[1]23'!$H$788</definedName>
    <definedName name="C23.54A">'[1]23'!$H$883</definedName>
    <definedName name="C23.55A">'[1]23'!$H$902</definedName>
    <definedName name="C23.58">'[1]23'!$H$921</definedName>
    <definedName name="C23.59B">'[1]23'!$H$940</definedName>
    <definedName name="C23.5A1">'[1]23'!$H$115</definedName>
    <definedName name="c23.5d1">'[1]23'!$H$192</definedName>
    <definedName name="c23.8a">'[1]23'!$H$220</definedName>
    <definedName name="c25.12a">'[1]25'!$H$233</definedName>
    <definedName name="c25.15">'[1]25'!$H$256</definedName>
    <definedName name="c25.2a">'[1]25'!$H$60</definedName>
    <definedName name="C25.5A">'[1]25'!$H$175</definedName>
    <definedName name="C25.5B">'[1]25'!$H$198</definedName>
    <definedName name="c26.10">'[1]26'!$H$79</definedName>
    <definedName name="c26.2c8">'[1]26'!$H$18</definedName>
    <definedName name="c26.8a">'[1]26'!$H$48</definedName>
    <definedName name="C27.23B4">'[1]27'!$H$86</definedName>
    <definedName name="C27.23B5">'[1]27'!$H$109</definedName>
    <definedName name="C27.23B8">'[1]27'!$H$154</definedName>
    <definedName name="C27.23B9">'[1]27'!$H$177</definedName>
    <definedName name="C28.14">'[1]28'!$H$110</definedName>
    <definedName name="C28.25">'[1]28'!$H$181</definedName>
    <definedName name="c28.26a">'[1]28'!$H$205</definedName>
    <definedName name="c28.40a">'[1]28'!$H$281</definedName>
    <definedName name="c28.40b">'[1]28'!$H$302</definedName>
    <definedName name="c28.41">'[1]28'!$H$330</definedName>
    <definedName name="c28.51a">'[1]28'!$H$358</definedName>
    <definedName name="c28.53">'[1]28'!$H$399</definedName>
    <definedName name="c28.54a">'[1]28'!$H$434</definedName>
    <definedName name="c3.12d">'[1]3'!$H$80</definedName>
    <definedName name="c3.16a">'[1]3'!$H$108</definedName>
    <definedName name="c3.16b">'[1]3'!$H$125</definedName>
    <definedName name="c3.18c">'[1]3'!$H$139</definedName>
    <definedName name="c3.21b">'[1]3'!$H$152</definedName>
    <definedName name="C3.21NS2">'[1]3'!$H$209</definedName>
    <definedName name="C3.24B4">'[1]3'!$H$286</definedName>
    <definedName name="C30.11">'[1]30'!$H$99</definedName>
    <definedName name="C30.114">'[1]30'!$H$925</definedName>
    <definedName name="C30.12">'[1]30'!$H$122</definedName>
    <definedName name="C30.13">'[1]30'!$H$145</definedName>
    <definedName name="C30.14">'[1]30'!$H$168</definedName>
    <definedName name="C30.19">'[1]30'!$H$238</definedName>
    <definedName name="C30.1A">'[1]30'!$H$21</definedName>
    <definedName name="C30.20">'[1]30'!$H$261</definedName>
    <definedName name="C30.21">'[1]30'!$H$284</definedName>
    <definedName name="C30.22">'[1]30'!$H$307</definedName>
    <definedName name="C30.24">'[1]30'!$H$330</definedName>
    <definedName name="C30.25">'[1]30'!$H$353</definedName>
    <definedName name="C30.32">'[1]30'!$H$376</definedName>
    <definedName name="C30.33">'[1]30'!$H$399</definedName>
    <definedName name="C30.3A">'[1]30'!$H$43</definedName>
    <definedName name="C30.40">'[1]30'!$H$514</definedName>
    <definedName name="C30.43">'[1]30'!$H$560</definedName>
    <definedName name="C30.44">'[1]30'!$H$583</definedName>
    <definedName name="C30.4A">'[1]30'!$J$53</definedName>
    <definedName name="C30.55">'[1]30'!$H$607</definedName>
    <definedName name="C30.59">'[1]30'!$H$629</definedName>
    <definedName name="C30.70">'[1]30'!$H$694</definedName>
    <definedName name="C30.70NS">'[1]30'!$H$715</definedName>
    <definedName name="C30.90">'[1]30'!$H$753</definedName>
    <definedName name="C30.93">'[1]30'!$H$806</definedName>
    <definedName name="C30.95">'[1]30'!$H$830</definedName>
    <definedName name="C30.96">'[1]30'!$H$854</definedName>
    <definedName name="C30.97">'[1]30'!$H$878</definedName>
    <definedName name="c31.31b">'[1]31'!$H$21</definedName>
    <definedName name="c31.74">'[1]31'!$H$41</definedName>
    <definedName name="c4.13b">'[1]4'!$H$36</definedName>
    <definedName name="c4.19a">'[1]4'!$H$53</definedName>
    <definedName name="c4.20">'[1]4'!$H$70</definedName>
    <definedName name="C4.3">'[1]4'!$H$24</definedName>
    <definedName name="C4006.W">[1]MAT!$B$161:$H$161</definedName>
    <definedName name="c5.11n1" localSheetId="0">'[2]MAtt Enamel'!#REF!</definedName>
    <definedName name="c5.11n2" localSheetId="0">'[2]MAtt Enamel'!#REF!</definedName>
    <definedName name="C5.12NS" localSheetId="0">'[2]MAtt Enamel'!#REF!</definedName>
    <definedName name="C5.12NS2" localSheetId="0">'[2]MAtt Enamel'!#REF!</definedName>
    <definedName name="C5.13F">'[1]5'!$H$578</definedName>
    <definedName name="C5.13G">'[1]5'!$H$606</definedName>
    <definedName name="C5.13ns1" localSheetId="0">'[2]MAtt Enamel'!#REF!</definedName>
    <definedName name="C5.14G">'[1]5'!$H$737</definedName>
    <definedName name="C5.15B">'[1]5'!$H$774</definedName>
    <definedName name="C5.15E">'[1]5'!$H$839</definedName>
    <definedName name="C5.15F">'[1]5'!$H$867</definedName>
    <definedName name="C5.16A">'[1]5'!$H$905</definedName>
    <definedName name="C5.16B">'[1]5'!$H$933</definedName>
    <definedName name="C5.16C">'[1]5'!$H$961</definedName>
    <definedName name="C5.17A1">'[1]5'!$H$1001</definedName>
    <definedName name="C5.17B1">'[1]5'!$H$1098</definedName>
    <definedName name="C5.17B2">'[1]5'!$H$1126</definedName>
    <definedName name="C5.17B3">'[1]5'!$H$1155</definedName>
    <definedName name="C5.17C1">'[1]5'!$H$1194</definedName>
    <definedName name="C5.17C2">'[1]5'!$H$1222</definedName>
    <definedName name="C5.17C3">'[1]5'!$H$1250</definedName>
    <definedName name="C5.20A">'[1]5'!$H$1422</definedName>
    <definedName name="c5.20b">'[1]5'!$H$1450</definedName>
    <definedName name="C5.20C">'[1]5'!$H$1478</definedName>
    <definedName name="C5.21A">'[1]5'!$H$1525</definedName>
    <definedName name="C5.21B">'[1]5'!$H$1553</definedName>
    <definedName name="C5.21C">'[1]5'!$H$1581</definedName>
    <definedName name="C5.22A">'[1]5'!$H$1630</definedName>
    <definedName name="C5.22B">'[1]5'!$H$1665</definedName>
    <definedName name="C5.22C">'[1]5'!$H$1704</definedName>
    <definedName name="C5.24">'[1]5'!$H$1730</definedName>
    <definedName name="C5.27A">'[1]5'!$H$1807</definedName>
    <definedName name="C5.28a">'[1]5'!$H$1845</definedName>
    <definedName name="C5.35">'[1]5'!$H$1871</definedName>
    <definedName name="C5.44A">'[1]5'!$H$1943</definedName>
    <definedName name="C5.44F">'[1]5'!$H$1955</definedName>
    <definedName name="C5.44G">'[1]5'!$H$1967</definedName>
    <definedName name="C5.44H">'[1]5'!$H$1980</definedName>
    <definedName name="c5.8c">'[1]5'!$H$168</definedName>
    <definedName name="C5.8E">'[1]5'!$H$229</definedName>
    <definedName name="C8.1A">'[1]8'!$H$30</definedName>
    <definedName name="CAH">[1]LAB!$B$14:$H$14</definedName>
    <definedName name="CAR">[1]LAB!$B$12:$H$12</definedName>
    <definedName name="CAR.1">[1]LAB!$B$13:$H$13</definedName>
    <definedName name="CAR.S">[1]LAB!$B$15:$H$15</definedName>
    <definedName name="CE.CT2">'[3]E-NS'!$H$1671</definedName>
    <definedName name="CE.CT3">'[3]E-NS'!$H$1692</definedName>
    <definedName name="ce1.02">'[1]E-NS'!$H$50</definedName>
    <definedName name="CE2.01">'[1]E-NS'!$H$95</definedName>
    <definedName name="CE2.02">'[1]E-NS'!$H$117</definedName>
    <definedName name="CE2.03">'[1]E-NS'!$H$140</definedName>
    <definedName name="CE2.04">'[1]E-NS'!$H$186</definedName>
    <definedName name="CE2.05">'[1]E-NS'!$H$209</definedName>
    <definedName name="CE2.06">'[1]E-NS'!$H$232</definedName>
    <definedName name="CE2.07">'[1]E-NS'!$H$255</definedName>
    <definedName name="CE2.08">'[1]E-NS'!$H$278</definedName>
    <definedName name="CE2.09">'[1]E-NS'!$H$301</definedName>
    <definedName name="CE2.10">'[1]E-NS'!$H$324</definedName>
    <definedName name="CE2.11">'[1]E-NS'!$H$347</definedName>
    <definedName name="CE2.12">'[1]E-NS'!$H$370</definedName>
    <definedName name="CE2.13">'[1]E-NS'!$H$393</definedName>
    <definedName name="CE2.14">'[1]E-NS'!$H$416</definedName>
    <definedName name="CE2.15">'[1]E-NS'!$H$439</definedName>
    <definedName name="CE2.16">'[1]E-NS'!$H$462</definedName>
    <definedName name="CE2.17">'[1]E-NS'!$H$485</definedName>
    <definedName name="CE2.18">'[1]E-NS'!$H$508</definedName>
    <definedName name="CE2.19">'[1]E-NS'!$H$531</definedName>
    <definedName name="CE2.20">'[1]E-NS'!$H$554</definedName>
    <definedName name="CE2.21">'[1]E-NS'!$H$577</definedName>
    <definedName name="CE2.22">'[1]E-NS'!$H$600</definedName>
    <definedName name="CE2.23">'[1]E-NS'!$H$623</definedName>
    <definedName name="CE2.24">'[1]E-NS'!$H$646</definedName>
    <definedName name="CE2.25">'[1]E-NS'!$H$669</definedName>
    <definedName name="CE2.26">'[1]E-NS'!$H$692</definedName>
    <definedName name="CE2.27">'[1]E-NS'!$H$715</definedName>
    <definedName name="CE2.28">'[1]E-NS'!$H$738</definedName>
    <definedName name="CE2.29">'[1]E-NS'!$H$761</definedName>
    <definedName name="CE2.30">'[1]E-NS'!$H$784</definedName>
    <definedName name="CE4.001">'[1]E-NS'!$H$1006</definedName>
    <definedName name="CE4.02A">'[1]E-NS'!$H$1363</definedName>
    <definedName name="CE4.02B">'[1]E-NS'!$H$1384</definedName>
    <definedName name="CE4.02C">'[1]E-NS'!$H$1405</definedName>
    <definedName name="CE5.01">'[1]E-NS'!$H$1475</definedName>
    <definedName name="CE5.02">'[1]E-NS'!$H$1495</definedName>
    <definedName name="CE5.03">'[1]E-NS'!$H$1515</definedName>
    <definedName name="CE6.02">'[1]E-NS'!$H$1597</definedName>
    <definedName name="CE7.01">'[1]E-NS'!$H$1740</definedName>
    <definedName name="CE9.01">'[1]E-NS'!$F$1917</definedName>
    <definedName name="CE9.02">'[1]E-NS'!$H$1940</definedName>
    <definedName name="CE9.03">'[1]E-NS'!$H$1962</definedName>
    <definedName name="CE9.05">'[1]E-NS'!$H$1985</definedName>
    <definedName name="CE9.06">'[1]E-NS'!$H$2009</definedName>
    <definedName name="CEM">[1]MAT!$B$24:$H$24</definedName>
    <definedName name="CHA">[1]MAT!$B$27:$H$27</definedName>
    <definedName name="CHAN">[1]MAT!$B$32:$H$32</definedName>
    <definedName name="CHI">[1]LAB!$B$17:$H$17</definedName>
    <definedName name="CHI.M">[1]LAB!$B$20:$H$20</definedName>
    <definedName name="CHI.S">[1]LAB!$B$21:$H$21</definedName>
    <definedName name="CHK">[1]MAT!$B$26:$H$26</definedName>
    <definedName name="CHO">[1]LAB!$B$22:$H$22</definedName>
    <definedName name="CI.C24">[1]MAT!$B$279:$H$279</definedName>
    <definedName name="CI.CF">[1]MAT!$B$28:$H$28</definedName>
    <definedName name="CI.F">[1]MAT!$B$29:$H$29</definedName>
    <definedName name="CI.FR">[1]MAT!$B$30:$H$30</definedName>
    <definedName name="CI.GT4">[1]MAT!$B$233:$H$233</definedName>
    <definedName name="CI.MC">[1]MAT!$B$164:$H$164</definedName>
    <definedName name="CI.P150">[1]MAT!$B$228:$H$228</definedName>
    <definedName name="CI.P230">[1]MAT!$B$229:$H$229</definedName>
    <definedName name="CI.P250">[1]MAT!$B$230:$H$230</definedName>
    <definedName name="CI.SV150">[1]MAT!$B$231:$H$231</definedName>
    <definedName name="CI.SV225">[1]MAT!$B$232:$H$232</definedName>
    <definedName name="CIG">[1]MAT!$B$127:$H$127</definedName>
    <definedName name="CIV" localSheetId="0">[1]SUMM!#REF!</definedName>
    <definedName name="cnsi.1" localSheetId="0">'[2]MAtt Enamel'!#REF!</definedName>
    <definedName name="cnsi.4" localSheetId="0">'[2]MAtt Enamel'!#REF!</definedName>
    <definedName name="COH">[1]LAB!$B$23:$H$23</definedName>
    <definedName name="CONCRETE" localSheetId="0">[1]CIV!#REF!</definedName>
    <definedName name="COWD">[1]MAT!$B$31:$H$31</definedName>
    <definedName name="CP.BC1">[1]MAT!$B$165:$H$165</definedName>
    <definedName name="CP.BTPH">[1]MAT!$B$166:$H$166</definedName>
    <definedName name="CP.BW">[1]MAT!$B$167:$H$167</definedName>
    <definedName name="CP.CP30">[1]MAT!$B$168:$H$168</definedName>
    <definedName name="CP.CV20">[1]MAT!$B$169:$H$169</definedName>
    <definedName name="CP.M">[1]MAT!$B$170:$H$170</definedName>
    <definedName name="CP.SNCS">[1]MAT!$B$238:$H$238</definedName>
    <definedName name="CP.TR24">[1]MAT!$B$172:$H$172</definedName>
    <definedName name="CP.TSC">[1]MAT!$B$171:$H$171</definedName>
    <definedName name="CP.WC30">[1]MAT!$B$173:$H$173</definedName>
    <definedName name="CPOH">[1]LAB!$B$85:$H$85</definedName>
    <definedName name="CR.6">[1]EQP!$B$13:$H$13</definedName>
    <definedName name="CR.L">[1]MAT!$B$35:$H$35</definedName>
    <definedName name="CR.LP">[4]MAT!$B$134:$H$134</definedName>
    <definedName name="CR.M">[1]MAT!$B$33:$H$33</definedName>
    <definedName name="CR.M37">[1]MAT!$B$34:$H$34</definedName>
    <definedName name="CRL1.5">[1]MAT!$B$36:$H$36</definedName>
    <definedName name="CRO">[1]LAB!$B$27:$H$27</definedName>
    <definedName name="csr" localSheetId="0">'[5]CSR-1999'!$A:$IV</definedName>
    <definedName name="D.BC">[1]MAT!$B$174:$H$174</definedName>
    <definedName name="DF.ASW">[1]MAT!$B$40:$H$40</definedName>
    <definedName name="DF.DL48">[1]MAT!$B$130:$H$130</definedName>
    <definedName name="DF.SL30">[1]MAT!$B$129:$H$129</definedName>
    <definedName name="DF.SLD">[1]MAT!$B$41:$H$41</definedName>
    <definedName name="DF.ST10">[1]MAT!$B$39:$H$39</definedName>
    <definedName name="DF.ST5">[1]MAT!$B$38:$H$38</definedName>
    <definedName name="DI.P150">[1]MAT!$B$239:$H$239</definedName>
    <definedName name="DI.P250">[1]MAT!$B$240:$H$240</definedName>
    <definedName name="DIG">[1]LAB!$B$28:$H$28</definedName>
    <definedName name="doors" localSheetId="0">[1]CIV!#REF!</definedName>
    <definedName name="DRM">[1]EQP!$B$16:$H$16</definedName>
    <definedName name="E.AMP1000W">[1]MAT!$B$302:$H$302</definedName>
    <definedName name="E.B1">[1]MAT!$B$280:$H$280</definedName>
    <definedName name="E.B2">[1]MAT!$B$281:$H$281</definedName>
    <definedName name="E.CIS6W">[1]MAT!$B$300:$H$300</definedName>
    <definedName name="E.COS36W">[1]MAT!$B$301:$H$301</definedName>
    <definedName name="E.CT150">[1]MAT!$B$312:$H$312</definedName>
    <definedName name="E.CT300">[1]MAT!$B$313:$H$313</definedName>
    <definedName name="E.CT450">[1]MAT!$B$314:$H$314</definedName>
    <definedName name="E.FB">[1]MAT!$B$282:$H$282</definedName>
    <definedName name="E.PAJB">[1]MAT!$B$303:$H$303</definedName>
    <definedName name="E.PBOX">[1]MAT!$B$285:$H$285</definedName>
    <definedName name="E.S1G">[1]MAT!$B$290:$H$290</definedName>
    <definedName name="E.S2G">[1]MAT!$B$291:$H$291</definedName>
    <definedName name="E.S3G">[1]MAT!$B$292:$H$292</definedName>
    <definedName name="E.S4G">[1]MAT!$B$293:$H$293</definedName>
    <definedName name="E.SP">[1]MAT!$B$331:$H$331</definedName>
    <definedName name="E.SS15">[1]MAT!$B$295:$H$295</definedName>
    <definedName name="E.SS5">[1]MAT!$B$294:$H$294</definedName>
    <definedName name="E.TLRM">[1]MAT!$B$296:$H$296</definedName>
    <definedName name="E.TLRP">[1]MAT!$B$297:$H$297</definedName>
    <definedName name="E.TLS">[1]MAT!$B$284:$H$284</definedName>
    <definedName name="E.WB">[1]MAT!$B$298:$H$298</definedName>
    <definedName name="EAC">[1]EQP!$B$17:$H$17</definedName>
    <definedName name="EAR">[1]MAT!$B$42:$H$42</definedName>
    <definedName name="EC1.5SC">[1]MAT!$B$271:$H$271</definedName>
    <definedName name="EC1.5TC">[1]MAT!$B$306:$H$306</definedName>
    <definedName name="EC120FC">[1]MAT!$B$310:$H$310</definedName>
    <definedName name="EC150FC">[1]MAT!$B$311:$H$311</definedName>
    <definedName name="EC2.53C">[1]MAT!$B$307:$H$307</definedName>
    <definedName name="EC2.5SC">[1]MAT!$B$272:$H$272</definedName>
    <definedName name="EC25FC">[1]MAT!$B$274:$H$274</definedName>
    <definedName name="EC35FC">[1]MAT!$B$320:$H$320</definedName>
    <definedName name="EC4SC">[1]MAT!$B$273:$H$273</definedName>
    <definedName name="EC5.04">'[1]E-NS'!$H$1534</definedName>
    <definedName name="EC6FC">[1]MAT!$B$309:$H$309</definedName>
    <definedName name="EC70.3C">[1]MAT!$B$308:$H$308</definedName>
    <definedName name="EC70FC">[1]MAT!$B$275:$H$275</definedName>
    <definedName name="EC95FC">[1]MAT!$B$276:$H$276</definedName>
    <definedName name="ECW">[1]MAT!$B$283:$H$283</definedName>
    <definedName name="EF.56">[1]MAT!$B$322:$H$322</definedName>
    <definedName name="ELE">[1]LAB!$B$35:$H$35</definedName>
    <definedName name="ELEC" localSheetId="0">[1]SUMM!#REF!</definedName>
    <definedName name="ENS.PAJB">'[1]E-NS'!$H$1554</definedName>
    <definedName name="ENS.PVC100">'[1]E-NS'!$H$1429</definedName>
    <definedName name="ESC40TC">[1]MAT!$B$315:$H$315</definedName>
    <definedName name="external" localSheetId="0">[1]CIV!#REF!</definedName>
    <definedName name="finishing" localSheetId="0">[1]CIV!#REF!</definedName>
    <definedName name="FLG">[1]LAB!$B$40:$H$40</definedName>
    <definedName name="FLI">[1]MAT!$B$43:$H$43</definedName>
    <definedName name="flooring" localSheetId="0">[1]CIV!#REF!</definedName>
    <definedName name="GI.65">[1]MAT!$B$247:$H$247</definedName>
    <definedName name="GI.BN">[6]Material!$A$563:$I$563</definedName>
    <definedName name="GI.C2">[1]MAT!$B$52:$H$52</definedName>
    <definedName name="GI.G">[1]MAT!$B$249:$H$249</definedName>
    <definedName name="GI.P100MD">[1]MAT!$B$184:$H$184</definedName>
    <definedName name="GI.P30MD">[1]MAT!$B$181:$H$181</definedName>
    <definedName name="GI.P40MD">[1]MAT!$B$182:$H$182</definedName>
    <definedName name="GI.P50LD">[1]MAT!$B$132:$H$132</definedName>
    <definedName name="GI.P50MD">[1]MAT!$B$248:$H$248</definedName>
    <definedName name="GI.P75MD">[1]MAT!$B$183:$H$183</definedName>
    <definedName name="GI.S">[6]Material!$B$595:$I$595</definedName>
    <definedName name="GI.T2">[1]MAT!$B$53:$H$53</definedName>
    <definedName name="GL.P5">[1]MAT!$B$45:$H$45</definedName>
    <definedName name="GL.SH">[1]MAT!$B$246:$H$246</definedName>
    <definedName name="GL.T5">[1]MAT!$B$46:$H$46</definedName>
    <definedName name="GLA">[7]labour!$A$43:$I$43</definedName>
    <definedName name="GLU">[1]MAT!$B$47:$H$47</definedName>
    <definedName name="GR.SB">[1]MAT!$B$131:$H$131</definedName>
    <definedName name="GRA.20">[1]MAT!$B$49:$H$49</definedName>
    <definedName name="GRA.25">[1]MAT!$B$50:$H$50</definedName>
    <definedName name="GRAS">[1]MAT!$B$48:$H$48</definedName>
    <definedName name="GUM">[1]MAT!$B$55:$H$55</definedName>
    <definedName name="GV.100">[1]MAT!$B$180:$H$180</definedName>
    <definedName name="GV.13">[1]MAT!$B$242:$H$242</definedName>
    <definedName name="GV.150">[1]MAT!$B$245:$H$245</definedName>
    <definedName name="GV.20">[1]MAT!$B$243:$H$243</definedName>
    <definedName name="GV.30">[1]MAT!$B$176:$H$176</definedName>
    <definedName name="GV.40">[1]MAT!$B$177:$H$177</definedName>
    <definedName name="GV.50">[1]MAT!$B$244:$H$244</definedName>
    <definedName name="GV.65">[1]MAT!$B$178:$H$178</definedName>
    <definedName name="GV.75">[1]MAT!$B$179:$H$179</definedName>
    <definedName name="GYP.B">[1]MAT!$B$51:$H$51</definedName>
    <definedName name="HAM">[1]LAB!$B$44:$H$44</definedName>
    <definedName name="HEL">[1]LAB!$B$45:$H$45</definedName>
    <definedName name="HIN">[1]MAT!$B$56:$H$56</definedName>
    <definedName name="HOOK">[1]MAT!$B$57:$H$57</definedName>
    <definedName name="I.S37">[1]MAT!$B$60:$H$60</definedName>
    <definedName name="I.S75">[1]MAT!$B$61:$H$61</definedName>
    <definedName name="ITax">[1]LAB!$B$86:$H$86</definedName>
    <definedName name="j.2" localSheetId="0">[1]CIV!#REF!</definedName>
    <definedName name="L.10">[1]CIV!$I$247</definedName>
    <definedName name="L.11" localSheetId="0">[1]CIV!#REF!</definedName>
    <definedName name="L.12" localSheetId="0">[1]CIV!#REF!</definedName>
    <definedName name="L.13" localSheetId="0">[1]CIV!#REF!</definedName>
    <definedName name="L.14" localSheetId="0">[1]CIV!#REF!</definedName>
    <definedName name="L.4">[1]CIV!$I$109</definedName>
    <definedName name="L.5">[1]CIV!$I$112</definedName>
    <definedName name="L.6">[1]CIV!$I$139</definedName>
    <definedName name="L.7">[1]CIV!$I$160</definedName>
    <definedName name="L.8">[1]CIV!$I$187</definedName>
    <definedName name="L.9">[1]CIV!$I$227</definedName>
    <definedName name="L.GRA">[1]MAT!$B$134:$H$134</definedName>
    <definedName name="L.Y">[1]MAT!$B$135:$H$135</definedName>
    <definedName name="L15.3">'[1]15'!$J$37</definedName>
    <definedName name="L5.13">'[1]5'!$J$487</definedName>
    <definedName name="LAB">[1]LAB!$B$24:$H$24</definedName>
    <definedName name="LAB.S">[1]LAB!$B$25:$H$25</definedName>
    <definedName name="LB.18">[1]MAT!$B$185:$H$185</definedName>
    <definedName name="LIM">[1]MAT!$B$62:$H$62</definedName>
    <definedName name="LM">[1]MAT!$B$186:$H$186</definedName>
    <definedName name="LM.CAB" localSheetId="0">'[2]MAtt Enamel'!#REF!</definedName>
    <definedName name="LM.GFC" localSheetId="0">'[2]MAtt Enamel'!#REF!</definedName>
    <definedName name="LM.GR1" localSheetId="0">'[2]MAtt Enamel'!#REF!</definedName>
    <definedName name="LM.GR2" localSheetId="0">'[2]MAtt Enamel'!#REF!</definedName>
    <definedName name="lm10.4a3">'[1]10'!$J$394</definedName>
    <definedName name="lm10.4c3">'[1]10'!$J$486</definedName>
    <definedName name="LM13.1a">'[1]13'!$J$29</definedName>
    <definedName name="lm14.1b">'[1]14'!$J$16</definedName>
    <definedName name="lm14.25a">'[1]14'!$J$279</definedName>
    <definedName name="lm14.2a2">'[1]14'!$J$42</definedName>
    <definedName name="lm14.4c">'[1]14'!$J$136</definedName>
    <definedName name="lm14.50a">'[1]14'!$J$393</definedName>
    <definedName name="lm14.64a">'[1]14'!$J$517</definedName>
    <definedName name="lm15.1a2">'[1]15'!$J$15</definedName>
    <definedName name="lm15.3.2">'[1]15'!$J$40</definedName>
    <definedName name="lm15.4.3">'[1]15'!$J$112</definedName>
    <definedName name="lm15.61">'[1]15'!$J$222</definedName>
    <definedName name="lm15.65">'[1]15'!$J$284</definedName>
    <definedName name="lm16.11c1">'[1]16'!$J$161</definedName>
    <definedName name="lm16.66c">'[1]16'!$J$187</definedName>
    <definedName name="lm16.72a">'[1]16'!$J$208</definedName>
    <definedName name="lm16.75c3">'[1]16'!$J$229</definedName>
    <definedName name="lm17.13">'[1]17'!$J$67</definedName>
    <definedName name="lm17.8" localSheetId="0">#REF!</definedName>
    <definedName name="lm23.15">'[1]23'!$J$271</definedName>
    <definedName name="lm23.1a1">'[1]23'!$J$13</definedName>
    <definedName name="lm23.23b">'[1]23'!$J$309</definedName>
    <definedName name="lm23.2a1">'[1]23'!$J$41</definedName>
    <definedName name="LM23.34a">'[1]23'!$J$395</definedName>
    <definedName name="lm23.39a10">'[1]23'!$J$604</definedName>
    <definedName name="lm23.39a7">'[1]23'!$J$547</definedName>
    <definedName name="lm23.39a8">'[1]23'!$J$566</definedName>
    <definedName name="lm23.47c">'[1]23'!$J$744</definedName>
    <definedName name="lm23.53b">'[1]23'!$J$782</definedName>
    <definedName name="lm25.12a">'[1]25'!$J$225</definedName>
    <definedName name="lm25.15">'[1]25'!$J$247</definedName>
    <definedName name="lm25.2a">'[1]25'!$J$40</definedName>
    <definedName name="lm25.4a">'[1]25'!$J$111</definedName>
    <definedName name="lm25.4b">'[1]25'!$J$138</definedName>
    <definedName name="lm26.10">'[1]26'!$J$68</definedName>
    <definedName name="lm26.8a">'[1]26'!$J$33</definedName>
    <definedName name="lm27.24a7">'[1]27'!$J$234</definedName>
    <definedName name="lm27.24a8">'[1]27'!$J$256</definedName>
    <definedName name="lm27.24a9">'[1]27'!$J$278</definedName>
    <definedName name="LM28.14">'[1]28'!$J$89</definedName>
    <definedName name="LM28.25">'[1]28'!$J$171</definedName>
    <definedName name="lm28.26a">'[1]28'!$J$195</definedName>
    <definedName name="lm28.40a">'[1]28'!$J$273</definedName>
    <definedName name="lm28.40b">'[1]28'!$J$294</definedName>
    <definedName name="lm28.41">'[1]28'!$J$318</definedName>
    <definedName name="lm28.51a">'[1]28'!$J$346</definedName>
    <definedName name="lm28.53">'[1]28'!$J$379</definedName>
    <definedName name="lm28.54a">'[1]28'!$J$417</definedName>
    <definedName name="LM3.12d">'[1]3'!$J$74</definedName>
    <definedName name="lm30.11">'[1]30'!$J$89</definedName>
    <definedName name="lm30.114">'[1]30'!$J$917</definedName>
    <definedName name="lm30.12">'[1]30'!$J$112</definedName>
    <definedName name="lm30.13">'[1]30'!$J$135</definedName>
    <definedName name="lm30.14">'[1]30'!$J$158</definedName>
    <definedName name="lm30.15">'[1]30'!$J$181</definedName>
    <definedName name="lm30.17">'[1]30'!$J$205</definedName>
    <definedName name="lm30.19">'[1]30'!$J$228</definedName>
    <definedName name="lm30.1a">'[1]30'!$J$13</definedName>
    <definedName name="lm30.20">'[1]30'!$J$251</definedName>
    <definedName name="lm30.21">'[1]30'!$J$274</definedName>
    <definedName name="lm30.22">'[1]30'!$J$297</definedName>
    <definedName name="lm30.24">'[1]30'!$J$320</definedName>
    <definedName name="lm30.25">'[1]30'!$J$343</definedName>
    <definedName name="lm30.32">'[1]30'!$J$366</definedName>
    <definedName name="lm30.33">'[1]30'!$J$389</definedName>
    <definedName name="lm30.34">'[1]30'!$J$412</definedName>
    <definedName name="lm30.35">'[1]30'!$J$435</definedName>
    <definedName name="lm30.3a">'[1]30'!$J$34</definedName>
    <definedName name="lm30.41">'[1]30'!$J$527</definedName>
    <definedName name="lm30.43">'[1]30'!$J$550</definedName>
    <definedName name="lm30.44">'[1]30'!$J$573</definedName>
    <definedName name="lm30.4a">'[1]30'!$J$51</definedName>
    <definedName name="lm30.55">'[1]30'!$J$596</definedName>
    <definedName name="lm30.59">'[1]30'!$J$620</definedName>
    <definedName name="lm30.5a">'[1]30'!$J$67</definedName>
    <definedName name="LM30.70">'[1]30'!$J$685</definedName>
    <definedName name="lm30.90">'[1]30'!$J$747</definedName>
    <definedName name="lm30.91">'[1]30'!$J$770</definedName>
    <definedName name="lm30.93">'[1]30'!$J$796</definedName>
    <definedName name="lm30.95">'[1]30'!$J$819</definedName>
    <definedName name="lm30.96">'[1]30'!$J$843</definedName>
    <definedName name="lm30.97">'[1]30'!$J$868</definedName>
    <definedName name="lm31.31b">'[1]31'!$J$14</definedName>
    <definedName name="lm31.74">'[1]31'!$J$34</definedName>
    <definedName name="LM5.12A">'[1]5'!$J$348</definedName>
    <definedName name="LM5.13B">'[1]5'!$J$490</definedName>
    <definedName name="LM5.13F">'[1]5'!$J$564</definedName>
    <definedName name="LM5.13G">'[1]5'!$J$593</definedName>
    <definedName name="LM5.14B">'[1]5'!$J$621</definedName>
    <definedName name="LM5.14F">'[1]5'!$J$695</definedName>
    <definedName name="LM5.14G">'[1]5'!$J$723</definedName>
    <definedName name="LM5.15B">'[1]5'!$J$752</definedName>
    <definedName name="LM5.15E">'[1]5'!$J$826</definedName>
    <definedName name="LM5.15F">'[1]5'!$J$854</definedName>
    <definedName name="LM5.16A">'[1]5'!$J$882</definedName>
    <definedName name="LM5.16B">'[1]5'!$J$920</definedName>
    <definedName name="LM5.16C">'[1]5'!$J$948</definedName>
    <definedName name="LM5.17A1">'[1]5'!$J$977</definedName>
    <definedName name="LM5.17B1">'[1]5'!$J$1074</definedName>
    <definedName name="LM5.17B2">'[1]5'!$J$1113</definedName>
    <definedName name="LM5.17B3">'[1]5'!$J$1142</definedName>
    <definedName name="LM5.17C1">'[1]5'!$J$1170</definedName>
    <definedName name="LM5.17C2">'[1]5'!$J$1209</definedName>
    <definedName name="LM5.17C3">'[1]5'!$J$1237</definedName>
    <definedName name="LM5.20A">'[1]5'!$J$1398</definedName>
    <definedName name="lm5.20b">'[1]5'!$J$1437</definedName>
    <definedName name="LM5.20C">'[1]5'!$J$1465</definedName>
    <definedName name="LM5.21A">'[1]5'!$J$1493</definedName>
    <definedName name="LM5.21B">'[1]5'!$J$1540</definedName>
    <definedName name="LM5.21C">'[1]5'!$J$1568</definedName>
    <definedName name="LM5.22B">'[1]5'!$J$1645</definedName>
    <definedName name="LM5.27A">'[1]5'!$J$1745</definedName>
    <definedName name="LM5.35">'[1]5'!$J$1858</definedName>
    <definedName name="LM5.44A">'[1]5'!$J$1929</definedName>
    <definedName name="lm8.1a">'[1]8'!$J$13</definedName>
    <definedName name="lmnsi.1" localSheetId="0">'[2]MAtt Enamel'!#REF!</definedName>
    <definedName name="M.MO">[1]MAT!$B$69:$H$69</definedName>
    <definedName name="M.P">[1]MAT!$B$65:$H$65</definedName>
    <definedName name="M1.2">[1]MORTAR!$B$10:$H$10</definedName>
    <definedName name="M1.3">[1]MORTAR!$B$18:$H$18</definedName>
    <definedName name="M1.4">[1]MORTAR!$B$26:$H$26</definedName>
    <definedName name="M1.5">[1]MORTAR!$B$30:$H$30</definedName>
    <definedName name="M1.6">[1]MORTAR!$B$34:$H$34</definedName>
    <definedName name="M15.3.2">'[1]15'!$J$46</definedName>
    <definedName name="M5.13C">'[1]5'!$J$545</definedName>
    <definedName name="m5.17a1">'[1]5'!$J$997</definedName>
    <definedName name="m5.8c">'[1]5'!$J$159</definedName>
    <definedName name="MAP">[1]MAT!$B$63:$H$63</definedName>
    <definedName name="MAS">[1]LAB!$B$47:$H$47</definedName>
    <definedName name="MES">[1]MAT!$B$139:$H$139</definedName>
    <definedName name="MIS">[1]LAB!$B$52:$H$52</definedName>
    <definedName name="MS.F75">[1]MAT!$B$73:$H$73</definedName>
    <definedName name="MS.P100">[1]MAT!$B$188:$H$188</definedName>
    <definedName name="MS.P150">[1]MAT!$B$189:$H$189</definedName>
    <definedName name="MS.P50">[1]MAT!$B$187:$H$187</definedName>
    <definedName name="MS.PLA">[1]MAT!$B$74:$H$74</definedName>
    <definedName name="MS.R">[1]MAT!$B$75:$H$75</definedName>
    <definedName name="MS.SQRB">[1]MAT!$B$70:$H$70</definedName>
    <definedName name="MS.SW25">[1]MAT!$B$66:$H$66</definedName>
    <definedName name="MS.T30">[1]MAT!$B$72:$H$72</definedName>
    <definedName name="MS.T50">[1]MAT!$B$71:$H$71</definedName>
    <definedName name="MSB">[1]MAT!$B$67:$H$67</definedName>
    <definedName name="MT.B10">[1]MAT!$B$138:$H$138</definedName>
    <definedName name="MT.L10">[1]MAT!$B$137:$H$137</definedName>
    <definedName name="MT.SW10">[1]MAT!$B$136:$H$136</definedName>
    <definedName name="NAIL">[1]MAT!$B$76:$H$76</definedName>
    <definedName name="OIL.K">[1]MAT!$B$77:$H$77</definedName>
    <definedName name="OIL.LB">[1]MAT!$B$78:$H$78</definedName>
    <definedName name="OIL.LR">[1]MAT!$B$140:$H$140</definedName>
    <definedName name="OIL.P">[1]MAT!$B$80:$H$80</definedName>
    <definedName name="OIL.PUT">[1]MAT!$B$81:$H$81</definedName>
    <definedName name="OIL.T">[1]MAT!$B$79:$H$79</definedName>
    <definedName name="P.BR">[1]MAT!$B$86:$H$86</definedName>
    <definedName name="P.IB">[1]MAT!$B$87:$H$87</definedName>
    <definedName name="P.ME">[1]MAT!$B$143:$H$143</definedName>
    <definedName name="P.PI">[1]MAT!$B$88:$H$88</definedName>
    <definedName name="P.RO2">[1]MAT!$B$142:$H$142</definedName>
    <definedName name="P.ROP">[1]MAT!$B$85:$H$85</definedName>
    <definedName name="P.SE">[1]MAT!$B$83:$H$83</definedName>
    <definedName name="P.VE">[1]MAT!$B$84:$H$84</definedName>
    <definedName name="P.WC">[1]MAT!$B$144:$H$144</definedName>
    <definedName name="PAD">[1]MAT!$B$82:$H$82</definedName>
    <definedName name="PAI">[1]LAB!$B$56:$H$56</definedName>
    <definedName name="PBL">[1]MAT!$B$90:$H$90</definedName>
    <definedName name="PD.W">[1]MAT!$B$190:$H$190</definedName>
    <definedName name="PIF">[1]LAB!$B$57:$H$57</definedName>
    <definedName name="PIG">[7]Material!$B$813:$I$813</definedName>
    <definedName name="PLA">[1]LAB!$B$58:$H$58</definedName>
    <definedName name="PLT">[1]LAB!$B$59:$H$59</definedName>
    <definedName name="PLU">[1]LAB!$B$61:$H$61</definedName>
    <definedName name="PLUMB" localSheetId="0">[1]SUMM!#REF!</definedName>
    <definedName name="PO.T">[1]MAT!$B$94:$H$94</definedName>
    <definedName name="PO.WO">[1]MAT!$B$89:$H$89</definedName>
    <definedName name="PPR.13">[1]MAT!$B$191:$H$191</definedName>
    <definedName name="PPR.20">[1]MAT!$B$192:$H$192</definedName>
    <definedName name="PPR.25">[1]MAT!$B$193:$H$193</definedName>
    <definedName name="PPR.30">[1]MAT!$B$194:$H$194</definedName>
    <definedName name="PPR.40">[1]MAT!$B$195:$H$195</definedName>
    <definedName name="PPR.50">[1]MAT!$B$196:$H$196</definedName>
    <definedName name="PPR.63">[1]MAT!$B$197:$H$197</definedName>
    <definedName name="PPR.90">[1]MAT!$B$198:$H$198</definedName>
    <definedName name="_xlnm.Print_Area" localSheetId="0">'2+2 Dhinda, Haripur-Civil'!$A$1:$H$382</definedName>
    <definedName name="_xlnm.Print_Area">#REF!</definedName>
    <definedName name="PRINT_AREA_MI">#N/A</definedName>
    <definedName name="_xlnm.Print_Titles" localSheetId="0">'2+2 Dhinda, Haripur-Civil'!$7:$13</definedName>
    <definedName name="_xlnm.Print_Titles">#REF!</definedName>
    <definedName name="PT4G">[1]MAT!$B$256:$H$256</definedName>
    <definedName name="PUL">[1]MAT!$B$93:$H$93</definedName>
    <definedName name="PUM">[1]EQP!$B$30:$H$30</definedName>
    <definedName name="PVC.CP100">[1]MAT!$B$304:$H$304</definedName>
    <definedName name="PVC.CP150">[1]MAT!$B$305:$H$305</definedName>
    <definedName name="PVC.CP20">[1]MAT!$B$286:$H$286</definedName>
    <definedName name="PVC.CP25">[1]MAT!$B$287:$H$287</definedName>
    <definedName name="PVC.CP40">[1]MAT!$B$288:$H$288</definedName>
    <definedName name="PVC.CP50">[1]MAT!$B$289:$H$289</definedName>
    <definedName name="PVC.P100">[1]MAT!$B$96:$H$96</definedName>
    <definedName name="PVC.WS8">[1]MAT!$B$95:$H$95</definedName>
    <definedName name="PVC.WS9">[1]MAT!$B$146:$H$146</definedName>
    <definedName name="QUM">[1]LAB!$B$63:$H$63</definedName>
    <definedName name="R.BAR">[1]MAT!$B$97:$H$97</definedName>
    <definedName name="RAM">[1]EQP!$B$32:$H$32</definedName>
    <definedName name="rc15.1a3">[1]Ref!$H$138</definedName>
    <definedName name="rc5.15c">[1]Ref!$H$113</definedName>
    <definedName name="RCC.P225B">[1]MAT!$B$257:$H$257</definedName>
    <definedName name="RE.L">[1]MAT!$B$148:$H$148</definedName>
    <definedName name="_xlnm.Recorder" localSheetId="0">#REF!</definedName>
    <definedName name="_xlnm.Recorder">#REF!</definedName>
    <definedName name="rl11.2">[1]Ref!$J$198</definedName>
    <definedName name="rl14.2b">[1]Ref!$J$247</definedName>
    <definedName name="rl15.3">[1]Ref!$J$173</definedName>
    <definedName name="rm11.3b2">[1]Ref!$J$230</definedName>
    <definedName name="rm14.2b1">[1]Ref!$J$259</definedName>
    <definedName name="rm15.2">[1]Ref!$J$156</definedName>
    <definedName name="rm15.3b">[1]Ref!$J$180</definedName>
    <definedName name="rm5.13d">[1]Ref!$J$72</definedName>
    <definedName name="roofing" localSheetId="0">[1]CIV!#REF!</definedName>
    <definedName name="SAC">[1]LAB!$B$65:$H$65</definedName>
    <definedName name="SAN">[1]MAT!$B$100:$H$100</definedName>
    <definedName name="SAN.L">[1]MAT!$B$99:$H$99</definedName>
    <definedName name="SAW">[1]MAT!$B$150:$H$150</definedName>
    <definedName name="SBM">[1]EQP!$B$38:$H$38</definedName>
    <definedName name="SBO">[1]LAB!$B$70:$H$70</definedName>
    <definedName name="SC.RF">[1]Shutt!$K$83</definedName>
    <definedName name="SC5.13">'[1]5'!$J$544</definedName>
    <definedName name="SC5.17A">'[1]5'!$J$996</definedName>
    <definedName name="SCM">[1]EQP!$B$39:$H$39</definedName>
    <definedName name="SCO">[1]LAB!$B$71:$H$71</definedName>
    <definedName name="SEAL">[1]MAT!$B$152:$H$152</definedName>
    <definedName name="SH.P">[1]MAT!$B$205:$H$205</definedName>
    <definedName name="SH.SF">[1]Shutt!$K$40</definedName>
    <definedName name="SH.SM">[1]Shutt!$K$38</definedName>
    <definedName name="SH5.13">'[1]5'!$J$542</definedName>
    <definedName name="SH5.17A">'[1]5'!$J$994</definedName>
    <definedName name="SHI.75D">[6]Material!$B$1051:$I$1051</definedName>
    <definedName name="SHM">[1]LAB!$B$66:$H$66</definedName>
    <definedName name="SI.BCI">[1]MAT!$B$201:$H$201</definedName>
    <definedName name="SI.CPBW">[1]MAT!$B$203:$H$203</definedName>
    <definedName name="SI.PT2">[1]MAT!$B$204:$H$204</definedName>
    <definedName name="SI.PWC">[1]MAT!$B$202:$H$202</definedName>
    <definedName name="SI.ST1000">[1]MAT!$B$200:$H$200</definedName>
    <definedName name="SKW">[1]LAB!$B$67:$H$67</definedName>
    <definedName name="SO.DCP">[1]MAT!$B$260:$H$260</definedName>
    <definedName name="SPM">[1]LAB!$B$69:$H$69</definedName>
    <definedName name="SS.GR">[1]MAT!$B$207:$H$207</definedName>
    <definedName name="ST.40">[1]MAT!$B$103:$H$103</definedName>
    <definedName name="ST.60">[1]MAT!$B$102:$H$102</definedName>
    <definedName name="ST.BO">[1]MAT!$B$153:$H$153</definedName>
    <definedName name="ST.P">[1]MAT!$B$106:$H$106</definedName>
    <definedName name="ST.P50">[1]MAT!$B$105:$H$105</definedName>
    <definedName name="STF">[1]LAB!$B$72:$H$72</definedName>
    <definedName name="STFI">[1]LAB!$B$73:$H$73</definedName>
    <definedName name="STH">[1]LAB!$B$74:$H$74</definedName>
    <definedName name="STLM">[1]LAB!$B$75:$H$75</definedName>
    <definedName name="STM">[1]LAB!$B$76:$H$76</definedName>
    <definedName name="STR.ST">[1]MAT!$B$104:$H$104</definedName>
    <definedName name="SU.S">[1]MAT!$B$107:$H$107</definedName>
    <definedName name="SUP">[8]LAB!$B$77:$H$77</definedName>
    <definedName name="SWE">[1]MAT!$B$108:$H$108</definedName>
    <definedName name="T.ANCH" localSheetId="0">'[2]MAtt Enamel'!#REF!</definedName>
    <definedName name="T.CAB" localSheetId="0">'[2]MAtt Enamel'!#REF!</definedName>
    <definedName name="T.GFC" localSheetId="0">'[2]MAtt Enamel'!#REF!</definedName>
    <definedName name="T.GN2" localSheetId="0">'[2]MAtt Enamel'!#REF!</definedName>
    <definedName name="t10.1b2">'[1]10'!$C$5</definedName>
    <definedName name="t10.1c">'[1]10'!$C$50</definedName>
    <definedName name="t10.1c3">'[1]10'!$C$51</definedName>
    <definedName name="t10.2">'[1]10'!$A$141</definedName>
    <definedName name="T10.2NS">'[1]10'!$A$629</definedName>
    <definedName name="t10.3">'[1]10'!$A$277</definedName>
    <definedName name="t10.4">'[1]10'!$A$505</definedName>
    <definedName name="T10.4NS">'[1]10'!$A$681</definedName>
    <definedName name="t10.5">'[1]10'!$A$597</definedName>
    <definedName name="t10.6">'[1]10'!$A$613</definedName>
    <definedName name="T13.1a">'[1]13'!$A$4</definedName>
    <definedName name="t14.1">'[1]14'!$A$4</definedName>
    <definedName name="T14.22">'[1]14'!$A$240</definedName>
    <definedName name="T14.24a">'[1]14'!$A$255</definedName>
    <definedName name="t14.25a">'[1]14'!$A$269</definedName>
    <definedName name="t14.2a">'[1]14'!$A$30</definedName>
    <definedName name="T14.2c">'[1]14'!$A$90</definedName>
    <definedName name="T14.4">'[1]14'!$A$162</definedName>
    <definedName name="T14.4c">'[1]14'!$C$115</definedName>
    <definedName name="t14.50">'[1]14'!$A$376</definedName>
    <definedName name="t14.50a">'[1]14'!$C$377</definedName>
    <definedName name="t14.55">'[1]14'!$A$471</definedName>
    <definedName name="t14.64">'[1]14'!$A$507</definedName>
    <definedName name="T15.1">'[1]15'!$A$4</definedName>
    <definedName name="T15.3">'[1]15'!$A$30</definedName>
    <definedName name="T15.34a">'[1]15'!$A$126</definedName>
    <definedName name="T15.34b">'[1]15'!$A$145</definedName>
    <definedName name="T15.35a">'[1]15'!$A$165</definedName>
    <definedName name="T15.35b">'[1]15'!$A$185</definedName>
    <definedName name="T15.4">'[1]15'!$A$102</definedName>
    <definedName name="T15.61">'[1]15'!$A$205</definedName>
    <definedName name="T15.65">'[1]15'!$A$275</definedName>
    <definedName name="t16.11">'[1]16'!$A$138</definedName>
    <definedName name="t16.11c">'[1]16'!$C$139</definedName>
    <definedName name="T16.66">'[1]16'!$A$178</definedName>
    <definedName name="T16.72">'[1]16'!$A$199</definedName>
    <definedName name="T16.75">'[1]16'!$A$220</definedName>
    <definedName name="T17.13">'[1]17'!$A$52</definedName>
    <definedName name="t23.1">'[1]23'!$A$4</definedName>
    <definedName name="t23.13">'[1]23'!$A$224</definedName>
    <definedName name="t23.14">'[1]23'!$A$243</definedName>
    <definedName name="T23.15">'[1]23'!$A$262</definedName>
    <definedName name="T23.2">'[1]23'!$A$32</definedName>
    <definedName name="T23.23">'[1]23'!$A$300</definedName>
    <definedName name="t23.30">'[1]23'!$A$367</definedName>
    <definedName name="T23.34">'[1]23'!$A$386</definedName>
    <definedName name="T23.35">'[1]23'!$A$405</definedName>
    <definedName name="T23.37">'[1]23'!$A$424</definedName>
    <definedName name="t23.39">'[1]23'!$A$443</definedName>
    <definedName name="T23.47">'[1]23'!$A$716</definedName>
    <definedName name="T23.5">'[1]23'!$A$90</definedName>
    <definedName name="T23.53">'[1]23'!$A$754</definedName>
    <definedName name="T23.54">'[1]23'!$A$868</definedName>
    <definedName name="T23.55">'[1]23'!$A$887</definedName>
    <definedName name="T23.58">'[1]23'!$A$906</definedName>
    <definedName name="T23.59">'[1]23'!$A$925</definedName>
    <definedName name="T23.5A">'[1]23'!$C$91</definedName>
    <definedName name="T23.5d">'[1]23'!$C$178</definedName>
    <definedName name="T23.8">'[1]23'!$A$196</definedName>
    <definedName name="T25.12">'[1]25'!$A$215</definedName>
    <definedName name="t25.2">'[1]25'!$A$27</definedName>
    <definedName name="t25.2a">'[1]25'!$B$28</definedName>
    <definedName name="t25.5">'[1]25'!$A$151</definedName>
    <definedName name="T25.5b">'[1]25'!$C$179</definedName>
    <definedName name="T27.23">'[1]27'!$A$67</definedName>
    <definedName name="T28.14">'[1]28'!$A$50</definedName>
    <definedName name="T28.25">'[1]28'!$A$161</definedName>
    <definedName name="T28.26a">'[1]28'!$A$185</definedName>
    <definedName name="T28.40">'[1]28'!$A$264</definedName>
    <definedName name="T28.41">'[1]28'!$A$306</definedName>
    <definedName name="t28.51">'[1]28'!$A$334</definedName>
    <definedName name="T28.53">'[1]28'!$A$362</definedName>
    <definedName name="T28.54">'[1]28'!$A$403</definedName>
    <definedName name="T3.12">'[1]3'!$A$61</definedName>
    <definedName name="T3.18">'[1]3'!$A$129</definedName>
    <definedName name="T3.21NS">'[1]3'!$A$182</definedName>
    <definedName name="t3.24">'[1]3'!$A$258</definedName>
    <definedName name="t30.1">'[1]30'!$A$4</definedName>
    <definedName name="T30.11">'[1]30'!$A$80</definedName>
    <definedName name="T30.114">'[1]30'!$A$908</definedName>
    <definedName name="T30.12">'[1]30'!$A$103</definedName>
    <definedName name="T30.13">'[1]30'!$A$126</definedName>
    <definedName name="T30.14">'[1]30'!$A$149</definedName>
    <definedName name="T30.19">'[1]30'!$A$219</definedName>
    <definedName name="T30.1a">'[1]30'!$C$5</definedName>
    <definedName name="T30.20">'[1]30'!$A$242</definedName>
    <definedName name="T30.21">'[1]30'!$A$265</definedName>
    <definedName name="T30.32">'[1]30'!$A$357</definedName>
    <definedName name="T30.33">'[1]30'!$A$380</definedName>
    <definedName name="T30.4">'[1]30'!$A$47</definedName>
    <definedName name="T30.40">'[1]30'!$A$495</definedName>
    <definedName name="T30.43">'[1]30'!$A$541</definedName>
    <definedName name="T30.4a">'[1]30'!$C$48</definedName>
    <definedName name="T30.55">'[1]30'!$A$587</definedName>
    <definedName name="T30.59">'[1]30'!$A$611</definedName>
    <definedName name="T30.70NS">'[1]30'!$A$698</definedName>
    <definedName name="T30.90">'[1]30'!$A$738</definedName>
    <definedName name="T30.93">'[1]30'!$A$787</definedName>
    <definedName name="T30.95">'[1]30'!$A$810</definedName>
    <definedName name="T30.96">'[1]30'!$A$834</definedName>
    <definedName name="T30.97">'[1]30'!$A$858</definedName>
    <definedName name="t31.31b">'[1]31'!$A$4</definedName>
    <definedName name="t31.74">'[1]31'!$A$25</definedName>
    <definedName name="T4.13b">'[1]4'!$A$28</definedName>
    <definedName name="T4.19">'[1]4'!$A$40</definedName>
    <definedName name="T4.20">'[1]4'!$A$57</definedName>
    <definedName name="T4.3">'[1]4'!$A$16</definedName>
    <definedName name="T5.11">'[1]5'!$A$263</definedName>
    <definedName name="t5.12">'[1]5'!$A$337</definedName>
    <definedName name="T5.12NS" localSheetId="0">'[2]MAtt Enamel'!#REF!</definedName>
    <definedName name="t5.15">'[1]5'!$A$741</definedName>
    <definedName name="t5.16">'[1]5'!$A$871</definedName>
    <definedName name="t5.17">'[1]5'!$A$965</definedName>
    <definedName name="t5.17a">'[1]5'!$C$967</definedName>
    <definedName name="t5.17b">'[1]5'!$C$1064</definedName>
    <definedName name="t5.17c">'[1]5'!$C$1160</definedName>
    <definedName name="t5.20">'[1]5'!$A$1387</definedName>
    <definedName name="t5.21">'[1]5'!$A$1482</definedName>
    <definedName name="t5.22">'[1]5'!$A$1585</definedName>
    <definedName name="t5.24">'[1]5'!$A$1708</definedName>
    <definedName name="t5.27">'[1]5'!$A$1734</definedName>
    <definedName name="T5.28">'[1]5'!$A$1811</definedName>
    <definedName name="t5.35">'[1]5'!$A$1849</definedName>
    <definedName name="t5.44a">'[1]5'!$A$1895</definedName>
    <definedName name="t5.44f">'[1]5'!$A$1947</definedName>
    <definedName name="t5.44g">'[1]5'!$A$1959</definedName>
    <definedName name="t5.44h">'[1]5'!$A$1971</definedName>
    <definedName name="t5.8">'[1]5'!$A$111</definedName>
    <definedName name="T9.1">'[1]9'!$A$3</definedName>
    <definedName name="TB.A">[1]EQP!$B$44:$H$44</definedName>
    <definedName name="tE1.01">'[1]E-NS'!$A$39</definedName>
    <definedName name="TI.M1">[1]MAT!$B$155:$H$155</definedName>
    <definedName name="TIG">[7]Material!$B$1117:$I$1117</definedName>
    <definedName name="TL">[1]LAB!$B$80:$H$80</definedName>
    <definedName name="TRA.630">[1]MAT!$B$299:$H$299</definedName>
    <definedName name="TS.B">[1]MAT!$B$109:$H$109</definedName>
    <definedName name="TU.T">[1]MAT!$B$156:$H$156</definedName>
    <definedName name="UPVC.110">[1]MAT!$B$210:$H$210</definedName>
    <definedName name="UPVC.160">[1]MAT!$B$211:$H$211</definedName>
    <definedName name="UPVC.200">[1]MAT!$B$266:$H$266</definedName>
    <definedName name="UPVC.250">[1]MAT!$B$212:$H$212</definedName>
    <definedName name="UPVC.300">[1]MAT!$B$213:$H$213</definedName>
    <definedName name="UPVC.56">[1]MAT!$B$208:$H$208</definedName>
    <definedName name="UPVC.82">[1]MAT!$B$209:$H$209</definedName>
    <definedName name="UPVC.PT">[1]MAT!$B$214:$H$214</definedName>
    <definedName name="VIB">[1]EQP!$B$51:$H$51</definedName>
    <definedName name="W.AH">[1]MAT!$B$113:$H$113</definedName>
    <definedName name="W.ALF">[1]MAT!$B$114:$H$114</definedName>
    <definedName name="W.ALFH">[1]MAT!$B$115:$H$115</definedName>
    <definedName name="W.BR">[1]MAT!$B$111:$H$111</definedName>
    <definedName name="WB.18W">[1]MAT!$B$215:$H$215</definedName>
    <definedName name="WB.24W">[1]MAT!$B$267:$H$267</definedName>
    <definedName name="WB.26W">[1]MAT!$B$268:$H$268</definedName>
    <definedName name="WB.BC">[1]MAT!$B$218:$H$218</definedName>
    <definedName name="WB.BK">[1]MAT!$B$216:$H$216</definedName>
    <definedName name="WB.SC">[1]MAT!$B$217:$H$217</definedName>
    <definedName name="WC.CBK">[1]MAT!$B$162:$H$162</definedName>
    <definedName name="WC.FCW">[1]MAT!$B$220:$H$220</definedName>
    <definedName name="WC.INW">[1]MAT!$B$219:$H$219</definedName>
    <definedName name="WC.PVCDP">[1]MAT!$B$221:$H$221</definedName>
    <definedName name="WC.SC">[1]MAT!$B$199:$H$199</definedName>
    <definedName name="WC.SC13">[1]MAT!$B$206:$H$206</definedName>
    <definedName name="WC.T4">[1]MAT!$B$222:$H$222</definedName>
    <definedName name="WEL">[1]LAB!$B$82:$H$82</definedName>
    <definedName name="WEM">[1]EQP!$B$54:$H$54</definedName>
    <definedName name="WEP">[1]EQP!$B$55:$H$55</definedName>
    <definedName name="WHL">[1]MAT!$B$112:$H$112</definedName>
    <definedName name="WO.DE">[1]MAT!$B$116:$H$116</definedName>
    <definedName name="WO.PA">[1]MAT!$B$117:$H$117</definedName>
    <definedName name="WO.SH">[1]MAT!$B$118:$H$118</definedName>
    <definedName name="WPR">[1]MAT!$B$157:$H$157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0" i="70" l="1"/>
  <c r="G128" i="70"/>
  <c r="G121" i="70"/>
  <c r="G108" i="70"/>
  <c r="G106" i="70"/>
  <c r="G100" i="70"/>
  <c r="G98" i="70"/>
  <c r="G96" i="70"/>
  <c r="G92" i="70"/>
  <c r="G90" i="70"/>
  <c r="G84" i="70"/>
  <c r="G82" i="70"/>
  <c r="G80" i="70"/>
  <c r="G76" i="70"/>
  <c r="G74" i="70"/>
  <c r="G72" i="70"/>
  <c r="G68" i="70"/>
  <c r="G66" i="70"/>
  <c r="G62" i="70"/>
  <c r="G60" i="70"/>
  <c r="G58" i="70"/>
  <c r="G52" i="70"/>
  <c r="G50" i="70"/>
  <c r="G46" i="70"/>
  <c r="G40" i="70"/>
  <c r="G38" i="70"/>
  <c r="G36" i="70"/>
  <c r="G34" i="70"/>
  <c r="G32" i="70"/>
  <c r="G30" i="70"/>
  <c r="G28" i="70"/>
  <c r="G26" i="70"/>
  <c r="G24" i="70"/>
  <c r="G22" i="70"/>
  <c r="G20" i="70"/>
  <c r="G18" i="70"/>
  <c r="A20" i="70"/>
  <c r="A22" i="70" s="1"/>
  <c r="A24" i="70" s="1"/>
  <c r="A26" i="70" s="1"/>
  <c r="A28" i="70" s="1"/>
  <c r="A30" i="70" s="1"/>
  <c r="A32" i="70" s="1"/>
  <c r="A34" i="70" s="1"/>
  <c r="A36" i="70" s="1"/>
  <c r="A38" i="70" s="1"/>
  <c r="A40" i="70" s="1"/>
  <c r="A44" i="70" s="1"/>
  <c r="A48" i="70" s="1"/>
  <c r="A56" i="70" s="1"/>
  <c r="A64" i="70" s="1"/>
  <c r="A70" i="70" s="1"/>
  <c r="A76" i="70" s="1"/>
  <c r="A78" i="70" s="1"/>
  <c r="A84" i="70" s="1"/>
  <c r="A88" i="70" s="1"/>
  <c r="A94" i="70" s="1"/>
  <c r="A98" i="70" s="1"/>
  <c r="A100" i="70" s="1"/>
  <c r="A106" i="70" s="1"/>
  <c r="A108" i="70" s="1"/>
  <c r="A121" i="70" s="1"/>
  <c r="A126" i="70" s="1"/>
  <c r="H216" i="69"/>
  <c r="H214" i="69"/>
  <c r="H210" i="69"/>
  <c r="H208" i="69"/>
  <c r="H206" i="69"/>
  <c r="H204" i="69"/>
  <c r="H179" i="69"/>
  <c r="H149" i="69"/>
  <c r="H147" i="69"/>
  <c r="H141" i="69"/>
  <c r="H139" i="69"/>
  <c r="H137" i="69"/>
  <c r="H135" i="69"/>
  <c r="H133" i="69"/>
  <c r="H131" i="69"/>
  <c r="H129" i="69"/>
  <c r="H127" i="69"/>
  <c r="H125" i="69"/>
  <c r="H123" i="69"/>
  <c r="H121" i="69"/>
  <c r="H119" i="69"/>
  <c r="H113" i="69"/>
  <c r="H109" i="69"/>
  <c r="H107" i="69"/>
  <c r="H103" i="69"/>
  <c r="H101" i="69"/>
  <c r="H97" i="69"/>
  <c r="H95" i="69"/>
  <c r="H90" i="69"/>
  <c r="H86" i="69"/>
  <c r="H84" i="69"/>
  <c r="H62" i="69"/>
  <c r="H60" i="69"/>
  <c r="H56" i="69"/>
  <c r="H54" i="69"/>
  <c r="H52" i="69"/>
  <c r="H50" i="69"/>
  <c r="H48" i="69"/>
  <c r="H44" i="69"/>
  <c r="H42" i="69"/>
  <c r="H40" i="69"/>
  <c r="H38" i="69"/>
  <c r="H36" i="69"/>
  <c r="H32" i="69"/>
  <c r="H26" i="69"/>
  <c r="H24" i="69"/>
  <c r="H22" i="69"/>
  <c r="A22" i="69"/>
  <c r="A24" i="69" s="1"/>
  <c r="A26" i="69" s="1"/>
  <c r="A32" i="69" s="1"/>
  <c r="A36" i="69" s="1"/>
  <c r="A38" i="69" s="1"/>
  <c r="A40" i="69" s="1"/>
  <c r="A42" i="69" s="1"/>
  <c r="A44" i="69" s="1"/>
  <c r="A48" i="69" s="1"/>
  <c r="A50" i="69" s="1"/>
  <c r="A52" i="69" s="1"/>
  <c r="A54" i="69" s="1"/>
  <c r="A56" i="69" s="1"/>
  <c r="A60" i="69" s="1"/>
  <c r="A62" i="69" s="1"/>
  <c r="A84" i="69" s="1"/>
  <c r="A86" i="69" s="1"/>
  <c r="A90" i="69" s="1"/>
  <c r="A95" i="69" s="1"/>
  <c r="A97" i="69" s="1"/>
  <c r="A101" i="69" s="1"/>
  <c r="A103" i="69" s="1"/>
  <c r="A107" i="69" s="1"/>
  <c r="A109" i="69" s="1"/>
  <c r="A113" i="69" s="1"/>
  <c r="A119" i="69" s="1"/>
  <c r="A121" i="69" s="1"/>
  <c r="A123" i="69" s="1"/>
  <c r="A125" i="69" s="1"/>
  <c r="A127" i="69" s="1"/>
  <c r="A129" i="69" s="1"/>
  <c r="A131" i="69" s="1"/>
  <c r="A133" i="69" s="1"/>
  <c r="A135" i="69" s="1"/>
  <c r="A137" i="69" s="1"/>
  <c r="A139" i="69" s="1"/>
  <c r="A141" i="69" s="1"/>
  <c r="A147" i="69" s="1"/>
  <c r="A149" i="69" s="1"/>
  <c r="A167" i="69" s="1"/>
  <c r="A191" i="69" s="1"/>
  <c r="A206" i="69" s="1"/>
  <c r="A208" i="69" s="1"/>
  <c r="A210" i="69" s="1"/>
  <c r="A214" i="69" s="1"/>
  <c r="A216" i="69" s="1"/>
  <c r="H20" i="69"/>
  <c r="G132" i="70" l="1"/>
  <c r="G110" i="70"/>
  <c r="H218" i="69"/>
  <c r="H151" i="69"/>
  <c r="G133" i="70" l="1"/>
  <c r="H219" i="69"/>
  <c r="H379" i="68"/>
  <c r="H374" i="68"/>
  <c r="H362" i="68"/>
  <c r="H360" i="68"/>
  <c r="H358" i="68"/>
  <c r="H356" i="68"/>
  <c r="H354" i="68"/>
  <c r="H352" i="68"/>
  <c r="H350" i="68"/>
  <c r="H346" i="68"/>
  <c r="H342" i="68"/>
  <c r="H340" i="68"/>
  <c r="H338" i="68"/>
  <c r="H336" i="68"/>
  <c r="H334" i="68"/>
  <c r="H332" i="68"/>
  <c r="H330" i="68"/>
  <c r="H326" i="68"/>
  <c r="H324" i="68"/>
  <c r="H322" i="68"/>
  <c r="H320" i="68"/>
  <c r="H316" i="68"/>
  <c r="H312" i="68"/>
  <c r="H310" i="68"/>
  <c r="H306" i="68"/>
  <c r="H304" i="68"/>
  <c r="H300" i="68"/>
  <c r="H298" i="68"/>
  <c r="H294" i="68"/>
  <c r="H292" i="68"/>
  <c r="H290" i="68"/>
  <c r="H288" i="68"/>
  <c r="H286" i="68"/>
  <c r="H284" i="68"/>
  <c r="H282" i="68"/>
  <c r="H278" i="68"/>
  <c r="H276" i="68"/>
  <c r="H270" i="68"/>
  <c r="H268" i="68"/>
  <c r="H264" i="68"/>
  <c r="H262" i="68"/>
  <c r="H260" i="68"/>
  <c r="H253" i="68"/>
  <c r="H251" i="68"/>
  <c r="H249" i="68"/>
  <c r="H247" i="68"/>
  <c r="H245" i="68"/>
  <c r="H243" i="68"/>
  <c r="H237" i="68"/>
  <c r="H231" i="68"/>
  <c r="H229" i="68"/>
  <c r="H221" i="68"/>
  <c r="H219" i="68"/>
  <c r="H215" i="68"/>
  <c r="H211" i="68"/>
  <c r="H209" i="68"/>
  <c r="H205" i="68"/>
  <c r="H201" i="68"/>
  <c r="H199" i="68"/>
  <c r="H197" i="68"/>
  <c r="H195" i="68"/>
  <c r="H193" i="68"/>
  <c r="H191" i="68"/>
  <c r="H189" i="68"/>
  <c r="H187" i="68"/>
  <c r="H185" i="68"/>
  <c r="H183" i="68"/>
  <c r="H178" i="68"/>
  <c r="H176" i="68"/>
  <c r="H172" i="68"/>
  <c r="H170" i="68"/>
  <c r="H164" i="68"/>
  <c r="H162" i="68"/>
  <c r="H158" i="68"/>
  <c r="H156" i="68"/>
  <c r="H154" i="68"/>
  <c r="H152" i="68"/>
  <c r="H150" i="68"/>
  <c r="H148" i="68"/>
  <c r="H142" i="68"/>
  <c r="H140" i="68"/>
  <c r="H138" i="68"/>
  <c r="H130" i="68"/>
  <c r="H128" i="68"/>
  <c r="H122" i="68"/>
  <c r="H120" i="68"/>
  <c r="H118" i="68"/>
  <c r="H112" i="68"/>
  <c r="H104" i="68"/>
  <c r="H100" i="68"/>
  <c r="H92" i="68"/>
  <c r="H86" i="68"/>
  <c r="H84" i="68"/>
  <c r="H78" i="68"/>
  <c r="H76" i="68"/>
  <c r="H70" i="68"/>
  <c r="H68" i="68"/>
  <c r="H60" i="68"/>
  <c r="H56" i="68"/>
  <c r="H54" i="68"/>
  <c r="H52" i="68"/>
  <c r="H50" i="68"/>
  <c r="H48" i="68"/>
  <c r="H46" i="68"/>
  <c r="H40" i="68"/>
  <c r="H38" i="68"/>
  <c r="H36" i="68"/>
  <c r="H34" i="68"/>
  <c r="H30" i="68"/>
  <c r="H28" i="68"/>
  <c r="H26" i="68"/>
  <c r="H22" i="68"/>
  <c r="H20" i="68"/>
  <c r="F98" i="68" l="1"/>
  <c r="F96" i="68"/>
  <c r="H96" i="68" s="1"/>
  <c r="F227" i="68"/>
  <c r="H227" i="68" s="1"/>
  <c r="H74" i="68"/>
  <c r="H217" i="68"/>
  <c r="F144" i="68"/>
  <c r="H144" i="68" s="1"/>
  <c r="F108" i="68"/>
  <c r="H344" i="68"/>
  <c r="H223" i="68"/>
  <c r="H174" i="68"/>
  <c r="H132" i="68"/>
  <c r="H134" i="68"/>
  <c r="H126" i="68"/>
  <c r="H124" i="68"/>
  <c r="H106" i="68"/>
  <c r="H102" i="68"/>
  <c r="H64" i="68"/>
  <c r="H62" i="68"/>
  <c r="H82" i="68" l="1"/>
  <c r="H80" i="68"/>
  <c r="H44" i="68"/>
  <c r="H42" i="68"/>
  <c r="H108" i="68"/>
  <c r="H98" i="68"/>
  <c r="H90" i="68"/>
  <c r="H88" i="68"/>
  <c r="H24" i="68"/>
  <c r="F241" i="68" l="1"/>
  <c r="H241" i="68" s="1"/>
  <c r="F239" i="68"/>
  <c r="H239" i="68" s="1"/>
  <c r="F255" i="68"/>
  <c r="H255" i="68" s="1"/>
  <c r="F233" i="68" l="1"/>
  <c r="H233" i="68" l="1"/>
  <c r="M302" i="68"/>
  <c r="M298" i="68"/>
  <c r="M297" i="68"/>
  <c r="M296" i="68"/>
  <c r="R290" i="68"/>
  <c r="H381" i="68" l="1"/>
  <c r="F116" i="68" l="1"/>
  <c r="H116" i="68" s="1"/>
  <c r="F114" i="68"/>
  <c r="H114" i="68" s="1"/>
  <c r="A22" i="68" l="1"/>
  <c r="A24" i="68" s="1"/>
  <c r="A26" i="68" s="1"/>
  <c r="A28" i="68" l="1"/>
  <c r="A30" i="68" l="1"/>
  <c r="A34" i="68" s="1"/>
  <c r="A36" i="68" s="1"/>
  <c r="A38" i="68" s="1"/>
  <c r="A40" i="68" s="1"/>
  <c r="A42" i="68" s="1"/>
  <c r="A44" i="68" s="1"/>
  <c r="A46" i="68" s="1"/>
  <c r="A48" i="68" s="1"/>
  <c r="A50" i="68" s="1"/>
  <c r="A52" i="68" s="1"/>
  <c r="A54" i="68" s="1"/>
  <c r="A56" i="68" s="1"/>
  <c r="A60" i="68" s="1"/>
  <c r="A62" i="68" s="1"/>
  <c r="A64" i="68" l="1"/>
  <c r="A68" i="68" s="1"/>
  <c r="A70" i="68" s="1"/>
  <c r="A74" i="68" l="1"/>
  <c r="A76" i="68" s="1"/>
  <c r="A78" i="68" s="1"/>
  <c r="A80" i="68" s="1"/>
  <c r="A82" i="68" l="1"/>
  <c r="A84" i="68" s="1"/>
  <c r="A86" i="68" s="1"/>
  <c r="A88" i="68" s="1"/>
  <c r="A90" i="68" l="1"/>
  <c r="A92" i="68" s="1"/>
  <c r="A96" i="68" s="1"/>
  <c r="A98" i="68" s="1"/>
  <c r="A100" i="68" s="1"/>
  <c r="A102" i="68" s="1"/>
  <c r="A104" i="68" s="1"/>
  <c r="A106" i="68" s="1"/>
  <c r="A108" i="68" s="1"/>
  <c r="A112" i="68" s="1"/>
  <c r="H364" i="68" l="1"/>
  <c r="H382" i="68" s="1"/>
  <c r="A114" i="68"/>
  <c r="A116" i="68" s="1"/>
  <c r="A118" i="68" l="1"/>
  <c r="A120" i="68" s="1"/>
  <c r="A122" i="68" s="1"/>
  <c r="A124" i="68" s="1"/>
  <c r="A126" i="68" s="1"/>
  <c r="A128" i="68" s="1"/>
  <c r="A130" i="68" s="1"/>
  <c r="A132" i="68" s="1"/>
  <c r="A134" i="68" s="1"/>
  <c r="A138" i="68" l="1"/>
  <c r="A140" i="68" s="1"/>
  <c r="A142" i="68" s="1"/>
  <c r="A144" i="68" l="1"/>
  <c r="A148" i="68" s="1"/>
  <c r="A150" i="68" s="1"/>
  <c r="A152" i="68" s="1"/>
  <c r="A154" i="68" s="1"/>
  <c r="A156" i="68" s="1"/>
  <c r="A158" i="68" s="1"/>
  <c r="A162" i="68" s="1"/>
  <c r="A164" i="68" s="1"/>
  <c r="A170" i="68" s="1"/>
  <c r="A172" i="68" s="1"/>
  <c r="A174" i="68" s="1"/>
  <c r="A176" i="68" s="1"/>
  <c r="A178" i="68" l="1"/>
  <c r="A183" i="68" s="1"/>
  <c r="A185" i="68" s="1"/>
  <c r="A187" i="68" s="1"/>
  <c r="A189" i="68" s="1"/>
  <c r="A191" i="68" s="1"/>
  <c r="A193" i="68" s="1"/>
  <c r="A195" i="68" s="1"/>
  <c r="A197" i="68" s="1"/>
  <c r="A199" i="68" s="1"/>
  <c r="A201" i="68" s="1"/>
  <c r="A205" i="68" s="1"/>
  <c r="A209" i="68" s="1"/>
  <c r="A211" i="68" s="1"/>
  <c r="A215" i="68" s="1"/>
  <c r="A217" i="68" s="1"/>
  <c r="A219" i="68" s="1"/>
  <c r="A221" i="68" s="1"/>
  <c r="A223" i="68" s="1"/>
  <c r="A227" i="68" s="1"/>
  <c r="A229" i="68" s="1"/>
  <c r="A231" i="68" s="1"/>
  <c r="A233" i="68" s="1"/>
  <c r="A237" i="68" s="1"/>
  <c r="A239" i="68" s="1"/>
  <c r="A241" i="68" s="1"/>
  <c r="A243" i="68" s="1"/>
  <c r="A245" i="68" s="1"/>
  <c r="A247" i="68" s="1"/>
  <c r="A249" i="68" s="1"/>
  <c r="A251" i="68" s="1"/>
  <c r="A253" i="68" s="1"/>
  <c r="A255" i="68" s="1"/>
  <c r="A260" i="68" s="1"/>
  <c r="A262" i="68" s="1"/>
  <c r="A264" i="68" s="1"/>
  <c r="A268" i="68" s="1"/>
  <c r="A270" i="68" s="1"/>
  <c r="A276" i="68" s="1"/>
  <c r="A278" i="68" s="1"/>
  <c r="A282" i="68" s="1"/>
  <c r="A284" i="68" s="1"/>
  <c r="A286" i="68" s="1"/>
  <c r="A288" i="68" s="1"/>
  <c r="A290" i="68" s="1"/>
  <c r="A292" i="68" s="1"/>
  <c r="A294" i="68" s="1"/>
  <c r="A298" i="68" s="1"/>
  <c r="A300" i="68" s="1"/>
  <c r="A304" i="68" s="1"/>
  <c r="A306" i="68" s="1"/>
  <c r="A310" i="68" s="1"/>
  <c r="A312" i="68" s="1"/>
  <c r="A316" i="68" s="1"/>
  <c r="A320" i="68" s="1"/>
  <c r="A322" i="68" s="1"/>
  <c r="A324" i="68" s="1"/>
  <c r="A326" i="68" s="1"/>
  <c r="A330" i="68" s="1"/>
  <c r="A332" i="68" s="1"/>
  <c r="A334" i="68" s="1"/>
  <c r="A336" i="68" s="1"/>
  <c r="A338" i="68" s="1"/>
  <c r="A340" i="68" s="1"/>
  <c r="A342" i="68" s="1"/>
  <c r="A344" i="68" s="1"/>
  <c r="A346" i="68" s="1"/>
  <c r="A350" i="68" s="1"/>
  <c r="A352" i="68" s="1"/>
  <c r="A354" i="68" s="1"/>
  <c r="A356" i="68" s="1"/>
  <c r="A358" i="68" s="1"/>
  <c r="A360" i="68" s="1"/>
  <c r="A362" i="68" s="1"/>
  <c r="A374" i="68" s="1"/>
  <c r="A379" i="68" s="1"/>
</calcChain>
</file>

<file path=xl/sharedStrings.xml><?xml version="1.0" encoding="utf-8"?>
<sst xmlns="http://schemas.openxmlformats.org/spreadsheetml/2006/main" count="887" uniqueCount="481">
  <si>
    <t>UNHCR PAKISTAN</t>
  </si>
  <si>
    <t>CONSTRUCTION OF GOVT. GIRLS HIGH SCHOOL DHINDA, HARIPUR</t>
  </si>
  <si>
    <t>ENGINEER'S ESTIMATE</t>
  </si>
  <si>
    <t>CIVIL WORKS</t>
  </si>
  <si>
    <t>ITEM
NO.</t>
  </si>
  <si>
    <t>KPK MRS 2022 
REF. NO. / NS (2nd BI ANNUAL)</t>
  </si>
  <si>
    <t>DESCRIPTION</t>
  </si>
  <si>
    <t>UNIT</t>
  </si>
  <si>
    <t>QTY</t>
  </si>
  <si>
    <t>UNIT
RATE
(Rs.)</t>
  </si>
  <si>
    <t>TOTAL
AMOUNT
(Rs.)</t>
  </si>
  <si>
    <t>(a)</t>
  </si>
  <si>
    <t>(b)</t>
  </si>
  <si>
    <t>(c)</t>
  </si>
  <si>
    <t>(d)</t>
  </si>
  <si>
    <t>(e)</t>
  </si>
  <si>
    <t>(f)</t>
  </si>
  <si>
    <t>(g)</t>
  </si>
  <si>
    <t>SCHEDULED ITEMS</t>
  </si>
  <si>
    <t>A</t>
  </si>
  <si>
    <t>CIVIL WORKS SCHOOL BUILDING 4 (2+2) CLASS ROOMS</t>
  </si>
  <si>
    <t>EARTHWORK (EXCAVATION AND EMBANKMENT)</t>
  </si>
  <si>
    <t>03-18-a</t>
  </si>
  <si>
    <t>Filling watering and ramming earth under floor with surplus earth from foundation etc.</t>
  </si>
  <si>
    <t>Cft</t>
  </si>
  <si>
    <t>03-18-d</t>
  </si>
  <si>
    <t>Filling, watering and ramming earth under floor with earth excavated from outside lead upto 30m</t>
  </si>
  <si>
    <t>03-19-a</t>
  </si>
  <si>
    <t>Extra for every 15 m extra lead or part thereof for earthwork soft, ordinary, hard &amp; very hard (for 16 No. of trip) (apply 169.32 x No. of Trip)</t>
  </si>
  <si>
    <t>03-20-a</t>
  </si>
  <si>
    <t>Transportation of earth all types beyond 250 m and upto 500 m.</t>
  </si>
  <si>
    <t>03-25-b</t>
  </si>
  <si>
    <t>Excavation in foundation of building, bridges etc complete: in ordinary soil.</t>
  </si>
  <si>
    <t>03-67-d</t>
  </si>
  <si>
    <t>Structural Backfill using Granular Material brought from outside</t>
  </si>
  <si>
    <t>CONCRETE</t>
  </si>
  <si>
    <t>06-02</t>
  </si>
  <si>
    <t>Dry rammed shingle brick ballast or stone ballast 1.5" to 2" gauge</t>
  </si>
  <si>
    <t>Cft.</t>
  </si>
  <si>
    <t>06-05-h</t>
  </si>
  <si>
    <t>Plain Cement Concrete including placing, compacting, finishing &amp; curing (Ratio 1:3:6)</t>
  </si>
  <si>
    <t xml:space="preserve"> Cft.</t>
  </si>
  <si>
    <t>06-05-i</t>
  </si>
  <si>
    <t>Plain Cement Concrete including placing, compacting, finishing &amp; curing (Ratio 1:4:8)</t>
  </si>
  <si>
    <t>06-07-a-02</t>
  </si>
  <si>
    <t xml:space="preserve">RCC in roof slab, beam, column &amp; other structural members, insitu or precast. (1:1.5:3) </t>
  </si>
  <si>
    <t>06-07-a-02     +06-07-e</t>
  </si>
  <si>
    <t>RCC in roof slab, beam, column &amp; other structural members, insitu or precast. (1:1.5:3) in 2nd storey.</t>
  </si>
  <si>
    <t>06-07-a-02     +2x(06-07-e)</t>
  </si>
  <si>
    <t>RCC in roof slab, beam, column &amp; other structural members, insitu or precast. (1:1.5:3) in 3rd storey.</t>
  </si>
  <si>
    <t>06-07-b-02</t>
  </si>
  <si>
    <t>RCC in raft foundation slab, base slab of column &amp; ret.wall etc, not including in 06-06 (1:1.5:3)</t>
  </si>
  <si>
    <t>06-08-b</t>
  </si>
  <si>
    <t>Supply &amp; fabricate M.S. reinforcement for cement concrete (Hot rolled deformed bars Grade 60)</t>
  </si>
  <si>
    <t xml:space="preserve">
Kg</t>
  </si>
  <si>
    <t>06-08-c</t>
  </si>
  <si>
    <t>Supply &amp; fabricate M.S. reinforcement for cement concrete (Hot rolled deformed bars Grade 40)</t>
  </si>
  <si>
    <t>06-23</t>
  </si>
  <si>
    <t xml:space="preserve">Fill expansion joints with bitumen, sand &amp; saw dust in Ratio 1:2:2
</t>
  </si>
  <si>
    <t>Rft</t>
  </si>
  <si>
    <t>6-46-a</t>
  </si>
  <si>
    <t xml:space="preserve">Erection and removal of Form work with Wood Surface Finishing for RCC or Plain cement Concrete in any shape -Position / Horizontal
</t>
  </si>
  <si>
    <t>Sft.</t>
  </si>
  <si>
    <t>6-46-b</t>
  </si>
  <si>
    <t>Erection and removal of Form work with Wood Surface Finishing for RCC or Plain cement Concrete in any shape - Position / Vertical</t>
  </si>
  <si>
    <t>BRICK MASONRY</t>
  </si>
  <si>
    <t>07-05-a-04</t>
  </si>
  <si>
    <t xml:space="preserve">1st class brick work in ground floor Cement, sand mortar 1:5 </t>
  </si>
  <si>
    <t>07-05-a-04                                 + 07-06-a</t>
  </si>
  <si>
    <t>1st class brick work in first floor in Cement, sand mortar 1:5</t>
  </si>
  <si>
    <t>07-05-a-04                   + 07-06-b</t>
  </si>
  <si>
    <t>1st class brick work in 2nd floor in Cement, sand mortar 1:5</t>
  </si>
  <si>
    <t>ROOFING</t>
  </si>
  <si>
    <t>09-11-a</t>
  </si>
  <si>
    <t>Earth filling over roof including watering, ramming etc 3" thick earth filling and 1" mud plaster</t>
  </si>
  <si>
    <t>09-16</t>
  </si>
  <si>
    <t>Khuras on roof 2'x2'x6"</t>
  </si>
  <si>
    <t>Each</t>
  </si>
  <si>
    <t>FLOORING</t>
  </si>
  <si>
    <t>10-12 +                  2x10-18</t>
  </si>
  <si>
    <t>Brick tiles (9"x4.5"x1.5") laid flat in 1:3 c/s mortar over a bed of 3/4" thick cement mortar 1:6</t>
  </si>
  <si>
    <t>10-14-b</t>
  </si>
  <si>
    <t>Cement concrete tiles laid in 1:2 c/s mortar over 3/4" thick bed of c/s mortar 1:2: 12" x 12" x 1"</t>
  </si>
  <si>
    <t xml:space="preserve"> Sft.</t>
  </si>
  <si>
    <t>10-26-c-iii</t>
  </si>
  <si>
    <t>Provide &amp; lay marble fine dressed stone flooring on surface in white cement complete: 3/4" thick 12 x 12 Sunny Grey Marble. Ground Floor</t>
  </si>
  <si>
    <t>10-26-c-iii+  
10-18</t>
  </si>
  <si>
    <t>Provide &amp; lay marble fine dressed stone flooring on surface in white cement complete: 3/4" thick 12 x 12 Sunny Grey Marble. 1st Floor</t>
  </si>
  <si>
    <t>10-26-c-iii+  
2x10-18</t>
  </si>
  <si>
    <t>Provide &amp; lay marble fine dressed stone flooring on surface in white cement complete: 3/4" thick 12 x 12 Sunny Grey Marble. 2nd Floor</t>
  </si>
  <si>
    <t>10-26-e</t>
  </si>
  <si>
    <t>Providing and Laying  marble fine dressed stone 4-5 feet and 12" wide 1" thick for stairs steps</t>
  </si>
  <si>
    <t>10-44</t>
  </si>
  <si>
    <t>Providing and laying 1/2" thick marble in dado / skirting with matching colour mortar in joints set over 1/2" thick roughcast 1:4 cement sand plaster. Ground Floor</t>
  </si>
  <si>
    <t>10-44 +  
10-18</t>
  </si>
  <si>
    <t>Providing and laying 1/2" thick marble in dado / skirting with matching colour mortar in joints set over 1/2" thick roughcast 1:4 cement sand plaster.1st Floor</t>
  </si>
  <si>
    <t>Providing and laying 1/2" thick marble in dado / skirting with matching colour mortar in joints set over 1/2" thick roughcast 1:4 cement sand plaster.2nd Floor</t>
  </si>
  <si>
    <t>10-64</t>
  </si>
  <si>
    <t>Chemical polishing of marble floor/Dado</t>
  </si>
  <si>
    <t>SURFACE RENDERING</t>
  </si>
  <si>
    <t>11-09-b</t>
  </si>
  <si>
    <t>Cement plaster 1:4 upto 20' height 1/2" thick</t>
  </si>
  <si>
    <t>11-09-b                        + 11-26</t>
  </si>
  <si>
    <t>Cement plaster 1:4 from 20'  to 30' height 1/2" thick</t>
  </si>
  <si>
    <t>11-10-c</t>
  </si>
  <si>
    <t>Cement plaster 3/8" thick under soffit of RCC roof slabs only upto 20' height : (1:4)</t>
  </si>
  <si>
    <t>11-10-c        +11-26</t>
  </si>
  <si>
    <t>Cement plaster 3/8" thick under soffit of RCC roof slabs only from 20' to 30' height : (1:4)</t>
  </si>
  <si>
    <t>11-18-b</t>
  </si>
  <si>
    <t>Cement pointing struck joints, on walls, upto 20' height : Ratio 1:3</t>
  </si>
  <si>
    <t>11-18-b        +11-26</t>
  </si>
  <si>
    <t>Cement pointing struck joints, on walls,  from 20'  to 30' height : Ratio 1:3</t>
  </si>
  <si>
    <t>11-29</t>
  </si>
  <si>
    <t>Extra cost of labour &amp; material for red oxide pigment in cement pointing to match bricks</t>
  </si>
  <si>
    <t>PAINTING AND VARNISHING</t>
  </si>
  <si>
    <t>11-20-a</t>
  </si>
  <si>
    <t>Priming coat of chalk under distemper</t>
  </si>
  <si>
    <t>11-20-b</t>
  </si>
  <si>
    <t>Providing and applying wall putty of 2mm thickness over plastered surface to prepare the surface even and smooth complete.</t>
  </si>
  <si>
    <t>11-21-a-03</t>
  </si>
  <si>
    <t>Distempering New surface : Three coats</t>
  </si>
  <si>
    <t>13-08-a</t>
  </si>
  <si>
    <t>Bitumen coating to plastered / cement concrete surface : 20 Ibs. per 100 sft.</t>
  </si>
  <si>
    <t>13-22-a</t>
  </si>
  <si>
    <t>Preparing surface and painting with emulsion paint : upto 20' height First coat.</t>
  </si>
  <si>
    <t>13-22-b</t>
  </si>
  <si>
    <t>Preparing surface and painting with emulsion paint : upto 20' height 2nd &amp; each subsequent coat. (two coats)</t>
  </si>
  <si>
    <t>13-22-a +                13-24</t>
  </si>
  <si>
    <t>Preparing surface and painting with emulsion paint, from 20'  to 30' height: First coat.</t>
  </si>
  <si>
    <t>13-22-b +          13-24</t>
  </si>
  <si>
    <t>Preparing surface and painting with emulsion paint, from 20'  to 30' height: 2nd &amp; each subsequent coat. (two coats)</t>
  </si>
  <si>
    <t>13-25-a</t>
  </si>
  <si>
    <t>Preparing surface &amp; painting with snowcem / weather shield paint: upto 20' height First coat</t>
  </si>
  <si>
    <t>13-25-b</t>
  </si>
  <si>
    <t>Preparing surface &amp; painting with snowcem / weather shield paint: upto 20' height 2nd &amp; subsequent coats.</t>
  </si>
  <si>
    <t>13-25-a +                                  13-24</t>
  </si>
  <si>
    <t>Preparing surface &amp; painting with snowcem / weather shield paint 20' to 30': First coat</t>
  </si>
  <si>
    <t>13-25-b +                    13-24</t>
  </si>
  <si>
    <t>Preparing surface &amp; painting with snowcem / weather shield paint 20' to30': 2nd &amp; subsequent coats.</t>
  </si>
  <si>
    <t>PLUMBING WORKS</t>
  </si>
  <si>
    <t>14-97</t>
  </si>
  <si>
    <t>Supply of 150 Micron Polythene sheet of approved quality</t>
  </si>
  <si>
    <t>Kg</t>
  </si>
  <si>
    <t xml:space="preserve"> 14-160-b</t>
  </si>
  <si>
    <t>Electric water coolers of 40 gallons capacity, including inlet and outlet connections, gate valve on inlet, electric connection upto power socket, and all other accessories for complete installation.</t>
  </si>
  <si>
    <t xml:space="preserve"> 14-161</t>
  </si>
  <si>
    <t>Triple water filter (10") including inlet and outlet connections, power supply, and all accessories for complete installation.</t>
  </si>
  <si>
    <t>15-02-a-08</t>
  </si>
  <si>
    <t>Supply and Fixing PVC pipe for draining rain water (from roof) complete On surface including clamps etc: 4" i/d</t>
  </si>
  <si>
    <t>IRON WORK</t>
  </si>
  <si>
    <t>12-61</t>
  </si>
  <si>
    <t>MS flat 1/2"x1/8" grill in windows of approved design</t>
  </si>
  <si>
    <t>Sft</t>
  </si>
  <si>
    <t>12-70-a</t>
  </si>
  <si>
    <t xml:space="preserve">Supply and Fixing MS Sheet 16 guage(10'' x 2'') box type chowkats including fixing in position with all charges for Hold fast, Hinges and Painting etc
</t>
  </si>
  <si>
    <t>25-39-b-05</t>
  </si>
  <si>
    <t xml:space="preserve">Providing and Fixing steel windows 18 gauge with openable glazed panels With 22 SWG wire gauze :Glass pane 5mm
</t>
  </si>
  <si>
    <t>25-44</t>
  </si>
  <si>
    <t xml:space="preserve">Supplying and Fixing 18SWG Steel Almirah, 12"max depth including box shelves, back, shelves,lock, spray paint complete.(4'x7.5')
</t>
  </si>
  <si>
    <t>25-45-a</t>
  </si>
  <si>
    <t>Supplying and Fixing 18 SWG MS Sheet Door with angle iron frame (1.5"x1.5"x1/8"), bolt, hinges, paint etc complete</t>
  </si>
  <si>
    <t>25-47</t>
  </si>
  <si>
    <t xml:space="preserve">Supply and fixing of fancy type stainless steel chromium plate 2" dia pipes stair railing 3/4" dia pipe fixed on specified space on steps in horizontal positions, complete in all respects
</t>
  </si>
  <si>
    <t>MISCELLANEOUS</t>
  </si>
  <si>
    <t>28-15</t>
  </si>
  <si>
    <t>Pre anti Termite Treatment in the building mixed with water of mixing ratio as per the manufacturer's certified manual</t>
  </si>
  <si>
    <t xml:space="preserve">Sft </t>
  </si>
  <si>
    <t>28-18</t>
  </si>
  <si>
    <t>Providing and fixing with steel nails and washers,the chicken wire mesh of approved quality, at joint of concrete and masonry work (4" wide strip)before plastering etc complete.</t>
  </si>
  <si>
    <t>B</t>
  </si>
  <si>
    <t>CIVIL WORK TOILET BLOCK (06 No. Toilets)</t>
  </si>
  <si>
    <t xml:space="preserve">Erection and removal of Form work with Wood Surface Finshing for RCC or Plain cement Concrete in any shape -Position / Horizontal
</t>
  </si>
  <si>
    <t>Erection and removal of Form work with Wood Surface Finshing for RCC or Plain cement Concrete in any shape - Position / Vertical</t>
  </si>
  <si>
    <t>07-30'</t>
  </si>
  <si>
    <t>Supplying and filling sand under floor or plugging in wells</t>
  </si>
  <si>
    <t>10-12+                  10-18</t>
  </si>
  <si>
    <t>10-39-a</t>
  </si>
  <si>
    <t>Glazed tile 1/4" thick dado jointed in white cement complete : Ceramic Tile - 6"x6" white</t>
  </si>
  <si>
    <t>10-50-a</t>
  </si>
  <si>
    <t>Providing and Fixing Ceramic Floor Tiles of approved quality of Size : 12" x 12"</t>
  </si>
  <si>
    <t>25-39-a-05</t>
  </si>
  <si>
    <t>Providing and fixing steel windows/Ventilator with openable glazed pannels, using beam section for frame 1-1/2" x 1" x 5/8" x 1/8", z-section for leaves 3/4" x 1" x 3/4" x 1/8", T- section sashes 1"x1"x1/8", glass panes, wooden screed for glazing embded over a thin layer of putty duly screwed with leaves, brass fittings holdfast, duly painted, complete in all respects, including all cost of material and labour etc. as per approved design and as directed by the engineer - in -charge Glass pane 5mm thick</t>
  </si>
  <si>
    <t xml:space="preserve">Supplying and Fixing 18 SWG MS Sheet Door with angle iron frame (1.5"x1.5"x1/8"), bolt,hinges, paint etc complete
</t>
  </si>
  <si>
    <t>C</t>
  </si>
  <si>
    <t>CIVIL WORKS- EXTERNAL SEWERAGE (SOAKAGE PIT, SEPTIC TANK)</t>
  </si>
  <si>
    <t>03-49-a</t>
  </si>
  <si>
    <t>Excavation in open cut for sewers &amp; manhole except shingle, gravel &amp; rock : Upto 2m</t>
  </si>
  <si>
    <t>Plain Cement Concrete inluding placing, compacting, finishing and curing ( Ratio 1:4:8)</t>
  </si>
  <si>
    <t>06-07-a-03</t>
  </si>
  <si>
    <t>RCC in roof slab, beam, column &amp; other structural members, insitu or precast. (1:2:4)</t>
  </si>
  <si>
    <t>06-07-b-03</t>
  </si>
  <si>
    <t>RCC in raft foundation slab, base slab of column &amp; ret. wall etc, not including in 06-06. (1:2:4)</t>
  </si>
  <si>
    <t>07-04-a-04</t>
  </si>
  <si>
    <t>1st class brick work in foundation and plinth in Cement, sand mortar 1:5</t>
  </si>
  <si>
    <t>07-10</t>
  </si>
  <si>
    <t>Extra for 1st class brick work in steining of wells or any other circular masonry.</t>
  </si>
  <si>
    <t>PLUMBING</t>
  </si>
  <si>
    <t>14-37-c</t>
  </si>
  <si>
    <t>Supply and Fixing cast iron (CI) manhole cover with frame etc (Heavy  Type) of approved quality complete: 24" (610 mm) dia</t>
  </si>
  <si>
    <t>14-155</t>
  </si>
  <si>
    <t>Galvanised MS ladder rings 3/4" dia inside and outside water tanks; Each rung of 12" width, 6" projected outside the wall and 6" embeded in RCC on both ends; including all necessary works for complete installation.</t>
  </si>
  <si>
    <t>kg</t>
  </si>
  <si>
    <t>PROTECTION &amp; DIVERSION</t>
  </si>
  <si>
    <t>19-15-c</t>
  </si>
  <si>
    <t>Supply &amp; dump at site, without boat, including handling within 100m : Brick bats</t>
  </si>
  <si>
    <t>SINKING OF WELLS</t>
  </si>
  <si>
    <t>21-01-a-01</t>
  </si>
  <si>
    <t>Excavate well in dry &amp; dispose of soil within 50m in ordinary soil or sand : 0' (0 m) Upto 5' (1.5 m) depth</t>
  </si>
  <si>
    <t xml:space="preserve">  Cft</t>
  </si>
  <si>
    <t>21-01-a-02</t>
  </si>
  <si>
    <t xml:space="preserve">Excavate well in dry &amp; dispose of soil within 50m in ordinary soil or sand :From 5.1' to 10' (1.530 m to 3.000 m) depth </t>
  </si>
  <si>
    <t xml:space="preserve">    Cft</t>
  </si>
  <si>
    <t>21-01-a-03</t>
  </si>
  <si>
    <t xml:space="preserve">Excavate well in dry &amp; dispose of soil within 50m in ordinary soil or sand :From 10.1' to 15' (3.030 
m to 4.500 m) depth   </t>
  </si>
  <si>
    <t>21-01-a-04</t>
  </si>
  <si>
    <t>Excavate well in dry &amp; dispose of soil within 50m in ordinary soil or sand : From 15.1' to 20' (4.530m to 6.000 m) depth</t>
  </si>
  <si>
    <t xml:space="preserve">   Cft</t>
  </si>
  <si>
    <t>D</t>
  </si>
  <si>
    <t xml:space="preserve">HAND WASH FACILITY </t>
  </si>
  <si>
    <t>Excavation in foundation of building, bridges etc complete : in ordinary soil.</t>
  </si>
  <si>
    <t xml:space="preserve">06-07-b-03  </t>
  </si>
  <si>
    <t>Plumbing  and Sewerage Works</t>
  </si>
  <si>
    <t>14-13</t>
  </si>
  <si>
    <t>Providing and fixing chromium plated soap dish complete.</t>
  </si>
  <si>
    <t>14-24-b</t>
  </si>
  <si>
    <t>Providing and fixing chromium plated (CP) bib-cock heavy duty of approved quality : 1.5 cm 1/2"</t>
  </si>
  <si>
    <t>14-28-f</t>
  </si>
  <si>
    <t>Providing and fixing gun metal peet / gate valve (screwed) 20 mm (3/4") dia of approved quality.</t>
  </si>
  <si>
    <t xml:space="preserve">Each </t>
  </si>
  <si>
    <t>14-55-e</t>
  </si>
  <si>
    <t>Providing and Fixing GI pipe &amp; including specials complete: 3/4" dia (light)</t>
  </si>
  <si>
    <t>14-55-f</t>
  </si>
  <si>
    <t>Providing and Fixing GI pipe &amp; including specials complete: 1/2" dia (light)</t>
  </si>
  <si>
    <t>14-69-a-02</t>
  </si>
  <si>
    <t>Providing and fixing Fibre Glass , corrosion resistant, UV stablized Water Tank : 400 gallons</t>
  </si>
  <si>
    <t>25-58-b</t>
  </si>
  <si>
    <t>Providing and fixing of parking shed consisting of CGI Sheet, tubular pipe frame (heavy) quality and circular columns excluding cost of foundation.</t>
  </si>
  <si>
    <t>Total Cost of Scheduled Items (Rs.)</t>
  </si>
  <si>
    <t>E</t>
  </si>
  <si>
    <t>NON-SCHEDULED ITEMS</t>
  </si>
  <si>
    <t xml:space="preserve">GENERAL NOTE </t>
  </si>
  <si>
    <t>Supply, installation, testing and commissioning of the following items of work, including all labour, tools, plant, accessories, etc. required for completion of each item as per specifications and as approved by the Engineer.</t>
  </si>
  <si>
    <t>NS-01</t>
  </si>
  <si>
    <t>Making of White Board (8'x4')</t>
  </si>
  <si>
    <t>No</t>
  </si>
  <si>
    <t>Ref .Spec . No . 4200</t>
  </si>
  <si>
    <t>NS-02</t>
  </si>
  <si>
    <t>Pacca Dry brick work in soakage well</t>
  </si>
  <si>
    <t>Cost of Non-Scheduled Items (Rs.)</t>
  </si>
  <si>
    <t>Total Cost of Scheduled Items &amp; Non-Scheduled Items (Rs.)</t>
  </si>
  <si>
    <t xml:space="preserve">UNHCR PAKISTAN  </t>
  </si>
  <si>
    <t xml:space="preserve">ENGINEER'S ESTIMATE </t>
  </si>
  <si>
    <t>ELECTRICAL WORKS</t>
  </si>
  <si>
    <t>KPK MRS 2022 
REF. NO. / NS
(2nd BI ANNUAL)</t>
  </si>
  <si>
    <t>SCHOOL BUILDING</t>
  </si>
  <si>
    <t>FANS &amp; EXHAUST FANS</t>
  </si>
  <si>
    <t>15-68-c</t>
  </si>
  <si>
    <t>Supply and Erection best quality AC ceiling fan complete with GI rod, canopy, blades &amp; regulator: 56" sweep.</t>
  </si>
  <si>
    <t>15-78</t>
  </si>
  <si>
    <t>Supply and Fixing of 18" dia Direct axial Wall Bracket fan,1450Rpm, Max 50db sound level Fan shall be made with 99% purity Copper windings</t>
  </si>
  <si>
    <t>15-69-a</t>
  </si>
  <si>
    <t>Supply &amp; Erection best quality exhaust fan complete with shutter &amp; regulator: 12" sweep.</t>
  </si>
  <si>
    <t xml:space="preserve">  </t>
  </si>
  <si>
    <t>15-25</t>
  </si>
  <si>
    <t>Supply and Erection girder clamp hook, 5/8" dia.for hanging ceiling fans.</t>
  </si>
  <si>
    <r>
      <rPr>
        <b/>
        <sz val="10"/>
        <rFont val="Arial"/>
        <family val="2"/>
      </rPr>
      <t>NOTE</t>
    </r>
    <r>
      <rPr>
        <sz val="10"/>
        <rFont val="Arial"/>
        <family val="2"/>
      </rPr>
      <t>:The contractor/supplier shall ensure that the supplied fans are wound with pure 99.9% pure enamelled copper winding.The core of the fans shall be made from grain oriented electrical steel sheet.The exhaust fans shall follow the same standards described above. Moreover all fans should be NEECA approved.The fans shall be installed at the bottom level of structural beams. The contractor is required to get the approval from the site staff.</t>
    </r>
  </si>
  <si>
    <t>LT CABLES</t>
  </si>
  <si>
    <t>15-06-f</t>
  </si>
  <si>
    <t xml:space="preserve">Supply and Erection single core PVC insulated+sheathed copper conductor 250/440 V grade cable : 7/0.064"  for DB </t>
  </si>
  <si>
    <t>RM</t>
  </si>
  <si>
    <t>CONDUITS &amp; PIPES</t>
  </si>
  <si>
    <t>15-02-b-06</t>
  </si>
  <si>
    <r>
      <t>Supply and Erection PVC pipe for wiring purpose complete Recessed in walls including chase etc : 2" i/d</t>
    </r>
    <r>
      <rPr>
        <b/>
        <sz val="10"/>
        <rFont val="Arial"/>
        <family val="2"/>
      </rPr>
      <t xml:space="preserve"> </t>
    </r>
  </si>
  <si>
    <t>Rft.</t>
  </si>
  <si>
    <t>15-02-b-03</t>
  </si>
  <si>
    <r>
      <t>Supply and Erection PVC pipe for wiring purpose complete Recessed in walls including chase etc : 1" i/d</t>
    </r>
    <r>
      <rPr>
        <b/>
        <sz val="10"/>
        <rFont val="Arial"/>
        <family val="2"/>
      </rPr>
      <t xml:space="preserve"> </t>
    </r>
  </si>
  <si>
    <t>15-02-b-02</t>
  </si>
  <si>
    <t xml:space="preserve">Supply and Erection PVC pipe for wiring purpose complete Recessed in walls including chase etc: 3/4" i/d </t>
  </si>
  <si>
    <t>15-79-b</t>
  </si>
  <si>
    <t>PVC conduit for surface wiring (duraduct) 1" including all charges for nail screws etc</t>
  </si>
  <si>
    <t>15-79-c</t>
  </si>
  <si>
    <t>PVC conduit for surface wiring (duraduct) 1.5" including all charges for nail screws etc</t>
  </si>
  <si>
    <t>WIRING ACCESSORIES</t>
  </si>
  <si>
    <t>15-127-b</t>
  </si>
  <si>
    <t>Supply at site, installation, testing and commissioning of Two gang light control switches 10 Amps, 250Volts one way, including appropriate size concealed MS, powder coated back box, complete in all respects.</t>
  </si>
  <si>
    <t>No.</t>
  </si>
  <si>
    <t>15-127-d</t>
  </si>
  <si>
    <t>Supply at site, installation, testing and commissioning of Four gang light control switches 10 Amps, 250 Volts one way, including appropriate size concealed MS, powder coated back box, complete in all respects.</t>
  </si>
  <si>
    <t>15-156</t>
  </si>
  <si>
    <t>Supply, Installation, Connecting, testing and commissioning of 400 watt Fan dimmer, polycarbonate flame retardant with fancy gang plate fixed on die fabricated poweder coated metal board recessed in wall or column , Complete in all respects</t>
  </si>
  <si>
    <t>15-155-c</t>
  </si>
  <si>
    <t>Supply, installation, connecting, testing &amp; commissioning of flush type 13 Amps 3-pin simplex outlet with 3 pin switch and socket combine unit with neon bulb fixed on plastic or fiber top covered, including 14 SWG metal board with earth</t>
  </si>
  <si>
    <t>15-127-j</t>
  </si>
  <si>
    <t>Supply at site, installation, testing and commissioning of 3 pin switched socket unit 13/15 Amps, 250Volts, round pin including appropriate size MS, powder coated back box, complete in allrespects.</t>
  </si>
  <si>
    <t>WIRING IN CONCEALED CONDUITS</t>
  </si>
  <si>
    <t>15-06-a</t>
  </si>
  <si>
    <r>
      <t>Supply and Erection single core PVC insulated+sheathed copper conductor 250/440 V grade cable : 3/0.029"</t>
    </r>
    <r>
      <rPr>
        <i/>
        <sz val="10"/>
        <rFont val="Arial"/>
        <family val="2"/>
      </rPr>
      <t>(1.5mm</t>
    </r>
    <r>
      <rPr>
        <i/>
        <vertAlign val="superscript"/>
        <sz val="10"/>
        <rFont val="Arial"/>
        <family val="2"/>
      </rPr>
      <t>2</t>
    </r>
    <r>
      <rPr>
        <i/>
        <sz val="10"/>
        <rFont val="Arial"/>
        <family val="2"/>
      </rPr>
      <t>)</t>
    </r>
    <r>
      <rPr>
        <sz val="10"/>
        <rFont val="Arial"/>
        <family val="2"/>
      </rPr>
      <t>.</t>
    </r>
  </si>
  <si>
    <t>15-06-c</t>
  </si>
  <si>
    <r>
      <t>Supply and Erection single core PVC insulated+sheathed copper conductor 250/440 V grade cable : 7/0.029"</t>
    </r>
    <r>
      <rPr>
        <i/>
        <sz val="10"/>
        <rFont val="Arial"/>
        <family val="2"/>
      </rPr>
      <t>(2.5mm</t>
    </r>
    <r>
      <rPr>
        <i/>
        <vertAlign val="superscript"/>
        <sz val="10"/>
        <rFont val="Arial"/>
        <family val="2"/>
      </rPr>
      <t>2</t>
    </r>
    <r>
      <rPr>
        <i/>
        <sz val="10"/>
        <rFont val="Arial"/>
        <family val="2"/>
      </rPr>
      <t>)</t>
    </r>
    <r>
      <rPr>
        <sz val="10"/>
        <rFont val="Arial"/>
        <family val="2"/>
      </rPr>
      <t xml:space="preserve"> .</t>
    </r>
  </si>
  <si>
    <r>
      <t xml:space="preserve">NOTE: </t>
    </r>
    <r>
      <rPr>
        <sz val="10"/>
        <rFont val="Arial"/>
        <family val="2"/>
      </rPr>
      <t xml:space="preserve"> The wiring shall be done as following.</t>
    </r>
  </si>
  <si>
    <t>a</t>
  </si>
  <si>
    <t>Wiring of light circuit from Distribution Board to switch, including circuit wiring between switches on the same circuit with Two nos. single core 2.5 Sqmm and One no.1.5 sq mm PVC insulated 300/500 Volts grade stranded copper conductor cables in concealed 1 " PVC conduits including PVC conduit, conduit accessories (junction box, pull box, metal fan box etc) complete in all respects.</t>
  </si>
  <si>
    <t>b</t>
  </si>
  <si>
    <t>Wiring from switch to light or fan point (1 way /  2 way) with 3 Nos. single core 1.5 Sqmm PVC insulated 300/500 Volts grade stranded copper conductor cables in concealed 1" PVC conduit including PVC conduit, conduit accessories (junction box, pull box, metal fan box etc) complete in all respects.</t>
  </si>
  <si>
    <t>c</t>
  </si>
  <si>
    <t>Wiring from light to light with 3 Nos. single core 1.5 Sqmm PVC insulated 300/500 Volts grade stranded copper conductor cables in concealed 3/4" PVC conduit including PVC conduit, conduit accessories (junction box, pull box, metal fan box etc) complete in all respects.</t>
  </si>
  <si>
    <t>d</t>
  </si>
  <si>
    <t>Wiring of circuit from Distribution Board to 13A , 230 Volts, 3 pin switched socket outlet with Two nos. single core 4 sqmm and One no. 2.5 sqmm PVC insulated 300/500 Volts grade stranded copper conductor cables in 1" dia concealed PVC conduit laid underfloor including PVC conduit, conduit accessories, etc. complete in all respects.</t>
  </si>
  <si>
    <t>e</t>
  </si>
  <si>
    <t>Wiring from 13 Amps, 3 pin socket to socket with Two nos. single core 2.5 Sqmm and One no. 1.5 sq mm PVC insulated 300/500 Volts grade stranded copper conductor cables in concealed 1" PVC conduit laid underfloor including PVC conduit, conduit accessories, etc.complete in all respects.</t>
  </si>
  <si>
    <t>f</t>
  </si>
  <si>
    <t>Wiring of circuit from distribution board to 15A, 230 Volts, 3 Pin switched socket outlet with 2 Nos. one core 4 Sqmm and One no. 2.5 sq mm PVC insulated 300/500 Volts grade  copper conductor cables in concealed 1" PVC conduit laid underfloor including PVC conduit, conduit accessories, etc. complete  in all respects.</t>
  </si>
  <si>
    <t>g</t>
  </si>
  <si>
    <t>Wiring from 15 Amps, 3 pin socket to socket with Two nos. single core 2.5 Sqmm and One no. 1.5 sq mm PVC insulated 300/500 Volts grade stranded copper conductor cables in concealed 1" PVC conduit laid underfloor including PVC conduit, conduit accessories, etc.complete in all respects.</t>
  </si>
  <si>
    <r>
      <rPr>
        <b/>
        <sz val="10"/>
        <rFont val="Arial"/>
        <family val="2"/>
      </rPr>
      <t xml:space="preserve">NOTE: </t>
    </r>
    <r>
      <rPr>
        <sz val="10"/>
        <rFont val="Arial"/>
        <family val="2"/>
      </rPr>
      <t>PVC pipes &amp; all its accessories shall not catch/support fire. 1.5mm</t>
    </r>
    <r>
      <rPr>
        <vertAlign val="superscript"/>
        <sz val="10"/>
        <rFont val="Arial"/>
        <family val="2"/>
      </rPr>
      <t xml:space="preserve">2 </t>
    </r>
    <r>
      <rPr>
        <sz val="10"/>
        <rFont val="Arial"/>
        <family val="2"/>
      </rPr>
      <t>(3/0.029) &amp; 2.5mm</t>
    </r>
    <r>
      <rPr>
        <vertAlign val="superscript"/>
        <sz val="10"/>
        <rFont val="Arial"/>
        <family val="2"/>
      </rPr>
      <t>2</t>
    </r>
    <r>
      <rPr>
        <sz val="10"/>
        <rFont val="Arial"/>
        <family val="2"/>
      </rPr>
      <t xml:space="preserve"> (7/0.029) single core cables are stranded having 3 strands &amp; 7 strands respectively.</t>
    </r>
  </si>
  <si>
    <t>LIGHT FIXTURES</t>
  </si>
  <si>
    <t>15-36-k-01</t>
  </si>
  <si>
    <t>Supply, installation, connecting, testing and commissioning of Surface mounting LED tube light with 2x2000 lumens, complete in all respects</t>
  </si>
  <si>
    <t>15-36-i-7</t>
  </si>
  <si>
    <t>Supply, installation, testing and commissioning of 1x23 Watt, E-27 base, wall bracket light, complete in all respects.</t>
  </si>
  <si>
    <t>EARTHING SYSTEM</t>
  </si>
  <si>
    <t>15-105-f</t>
  </si>
  <si>
    <t>Supply and Erection of Grounding connecting points</t>
  </si>
  <si>
    <t>TOILET BLOCK</t>
  </si>
  <si>
    <t xml:space="preserve">Supply and Erection PVC pipe for wiring purpose complete Recessed in walls including chase etc : 3/4" i/d </t>
  </si>
  <si>
    <t>SOLAR SYSTEM  (PHOTOVOLTAIC)</t>
  </si>
  <si>
    <t>26-01-d-01</t>
  </si>
  <si>
    <t>Supply and Erection of Solar PV Module (Solar Panel) Mono-crystalline A-Grade (per Watt) (As per Approved Specifications) Mono Perk Half cut</t>
  </si>
  <si>
    <t>Watt</t>
  </si>
  <si>
    <t>26-01-m-01</t>
  </si>
  <si>
    <t>Supply and Erection of hot dipped (80 microns Average) galvanized steel of minimum thickness of 12 SWG / 2.64 mm Channel / Pipe or 8 SWG / 4.06 mm Angle</t>
  </si>
  <si>
    <t>26-01-i-03-d</t>
  </si>
  <si>
    <t xml:space="preserve">Supply and Erection of GRID TIE INVERTER (ON-Grid Inverter) </t>
  </si>
  <si>
    <t>Per 
Watt</t>
  </si>
  <si>
    <t>26-01-g-03</t>
  </si>
  <si>
    <t>Supply and Erection 1x6 sq.mm single core (XPLE/XPLO insulated/PCV sheathed) flexible copper cable</t>
  </si>
  <si>
    <t>26-01-g-04</t>
  </si>
  <si>
    <t>Supply and Erection 1x10sq.mm Copper cable (G/Y Flexible)</t>
  </si>
  <si>
    <t>26-01-g-06</t>
  </si>
  <si>
    <t>Supply and Erection 1x25sq.mm Copper cable (G/Y Flexible)</t>
  </si>
  <si>
    <t>26-01-b-01</t>
  </si>
  <si>
    <t xml:space="preserve">Supply and Erection PVC flexible pipe : 1" i/d </t>
  </si>
  <si>
    <t>15-02-a-03</t>
  </si>
  <si>
    <t xml:space="preserve">Supply and Erection PVC pipe for wiring purpose complete On surface including clamps etc.: 1" i/d </t>
  </si>
  <si>
    <t>26-01-n-03</t>
  </si>
  <si>
    <t>Supply and Erection of Stainless Steel Nuts and Bolts</t>
  </si>
  <si>
    <t>26-01-h-01</t>
  </si>
  <si>
    <t>Supply and Erection MC4 connector (TUV Approved)</t>
  </si>
  <si>
    <t>Pair</t>
  </si>
  <si>
    <t>26-01-h-02</t>
  </si>
  <si>
    <t xml:space="preserve">Supply and Erection MC4 Branch connector </t>
  </si>
  <si>
    <t>15-105-a</t>
  </si>
  <si>
    <t>Supply &amp; erection of Earth Rod</t>
  </si>
  <si>
    <t>LT CABLES/CABLE TRAY, CONDUITS &amp; PIPES</t>
  </si>
  <si>
    <t>Supply at site, installation, testing and commissioning of PVC insulated un-armoured copper conductor cable 600 / 1000 Volt grade (or otherwise mentioned in cable description ) in prelaid conduits / trenches to be installed as per routes shown on drawings including cost of all necessary materials, connections, identification tags, cables lugs properly crimped at both ends for the following sizes complete in all respects</t>
  </si>
  <si>
    <t>06-05-f</t>
  </si>
  <si>
    <t>Plain Cement Concrete including placing, compacting, finishing &amp; curing (Ratio 1:2:4)</t>
  </si>
  <si>
    <t>Plain Cement Concrete including placing, compacting, finishing &amp; curing (Ratio 1:2:4) (1'x1'x1') Foundation for  Solar Panels Structure)</t>
  </si>
  <si>
    <t>LT DISTRIBUTION BOARD</t>
  </si>
  <si>
    <t>(Ref. Specification Section-8001, 8133)</t>
  </si>
  <si>
    <t>LT 415V AC Main DB/Sub-Main DBs shall be made from 14 SWG sheet steel, while all other DBs must be of 16SWG. This shall be designed, fabricated and manufactured as a free standing floor type. The sheet metal work shall be cleaned down to bare shining metal degreased, derusted and painted with TWO base coats of antirust RED paint. The sheet  metal work shall  be  finished in TWO coats of   powder paint. The color and shade shall be as approved by the Engineer. The distribution Board shall be complete with all internal wirings, tags, identification labels, TPN and E copper busbars, accessories etc. The DB should be provided with the armored glands. The bus-bars shall be insulated in RED, YELLOW, BLUE and BLACK insulations. The insulation shall be heat shrinkable type or as directed by the Engineer.</t>
  </si>
  <si>
    <t>DB-SCHOOL</t>
  </si>
  <si>
    <t>INCOMING (MAIN  Supply)</t>
  </si>
  <si>
    <t>1 No. 40 Amps DP MCB  RC=16KA</t>
  </si>
  <si>
    <t>02 Nos. 2 Amps Protection fuses.</t>
  </si>
  <si>
    <t>01 No.   0-230 Volts AC Analog Voltmeter</t>
  </si>
  <si>
    <t>02 Nos. R-Y-B Indication lamps</t>
  </si>
  <si>
    <t>02 Nos. Cu Bus Bars complete with</t>
  </si>
  <si>
    <t>Nut &amp; bolts, washers/ insulation.</t>
  </si>
  <si>
    <t xml:space="preserve">01 Nos. Earth Bus Bar </t>
  </si>
  <si>
    <t>OUTGOINGS</t>
  </si>
  <si>
    <t>15 Nos. 10 Amps SP  MCB  RC-6kA.</t>
  </si>
  <si>
    <t>Job</t>
  </si>
  <si>
    <r>
      <t xml:space="preserve">NOTE: </t>
    </r>
    <r>
      <rPr>
        <sz val="10"/>
        <rFont val="Arial"/>
        <family val="2"/>
      </rPr>
      <t>Cable Glands should be of non-magnetic material i.e. Stainless Steel or Aluminum</t>
    </r>
  </si>
  <si>
    <t>MAIN DISTRIBUTION BOX  (For  Solar System)</t>
  </si>
  <si>
    <t>LT Panel    shall be made from 14 SWG sheet steel, while all other DBs must be of 14SWG. This shall be designed, fabricated and manufactured as a free standing floor type or Wall Mounted. The sheet metal work shall be cleaned down to bare shining metal degreased, derusted and painted with TWO base coats of antirust RED paint. The sheet  metal work shall  be  finished in TWO coats of   powder paint. The color and shade shall be as approved by the Engineer. The distribution Board shall be complete with all internal wirings, tags, identification labels, TPN and E copper busbars, accessories etc. The DB should be provided with the armored glands. The bus-bars shall be insulated in RED, YELLOW, BLUE and BLACK insulations. The insulation shall be heat shrinkable type or as directed by the Engineer.</t>
  </si>
  <si>
    <t xml:space="preserve">Includes </t>
  </si>
  <si>
    <t xml:space="preserve">1 No  MCCB 63 A 4 POLE 25KA </t>
  </si>
  <si>
    <t xml:space="preserve">2 No  MCCB 32 A 4 POLE 35KA </t>
  </si>
  <si>
    <t>02 No Volt meter Digital</t>
  </si>
  <si>
    <t>02 No Amp meter Digital</t>
  </si>
  <si>
    <t>01 No Energy Analayser</t>
  </si>
  <si>
    <t>03*5 Nos. R-Y,B Indication lamps. control fuses</t>
  </si>
  <si>
    <t xml:space="preserve"> Bus Bar RYB N E</t>
  </si>
  <si>
    <t>2 no o/u  voltage and OL Protection Phase failure</t>
  </si>
  <si>
    <t>1 No Interphase protection relay</t>
  </si>
  <si>
    <t>2 No SPD</t>
  </si>
  <si>
    <t xml:space="preserve">Includes other Necessary Equipment as per Instruction as per single Line diagram or as required to complete the necessary Requirement </t>
  </si>
  <si>
    <t>NS-03</t>
  </si>
  <si>
    <t>Providing and fixing Lightning Arrestor  1" Copper  rod  6ft long with 4'' Bowl  five spikes  complete in all respect (above top structure level)</t>
  </si>
  <si>
    <t>NS-04</t>
  </si>
  <si>
    <t>Providing and fixing Earth Connecting Point 12"x1.5"x 6-8mm insulators with  complete Accessories.</t>
  </si>
  <si>
    <t>NS-05</t>
  </si>
  <si>
    <t xml:space="preserve">Providing and fixing of 75mmx10mm copper Busbar in addition with  Existing LT Panel Busbar RYB </t>
  </si>
  <si>
    <t>RFT</t>
  </si>
  <si>
    <t>GREEN ENERGY METER &amp; CONTROL EQUIPMENT</t>
  </si>
  <si>
    <t>NS-06</t>
  </si>
  <si>
    <t xml:space="preserve">Supply and Erection of Green Meter  including Certification Regulations or Related NEPRA and  PESCO Fee for  installation and Activation of Green Energy Meter include Grid Flow Study from approved consultant of PESCO </t>
  </si>
  <si>
    <t>NS-07</t>
  </si>
  <si>
    <t xml:space="preserve">Providing Fixing of water Proof Type DC Distribution box  MCB/FUSES for Each Strings (for each Inverter) including DC Breakers SPD with Terminals Complete in all respects </t>
  </si>
  <si>
    <t>PLUMBING  WORKS</t>
  </si>
  <si>
    <t>SANITARY FIXTURES AND FITTINGS</t>
  </si>
  <si>
    <t xml:space="preserve">14-03-a
+ 14-25-a             + 14-78 
+14-157  </t>
  </si>
  <si>
    <t>Providing and fitting glazed earthenware White water closet (WC), squatter type (orisa pattern) combined with foot rest, including low level plastic flushing cistern 3 gallons (13.63 litres) capacity, P-Trap (uPVC),  1/2" CP tee stop-cock, complete in all respects.</t>
  </si>
  <si>
    <t xml:space="preserve">14-01-a          +14-02-b         +14-10-a              +14-25-a                         </t>
  </si>
  <si>
    <t>Providing and Fixing glazed Earthen ware White WC European type of approved make/size with plastic double seat and cover , glazed earthenware White low down flushing cistern 3 gallons (13.63 Liters) capacity including bracket set, copper connection etc, 1/2" CP tee stop-cock, complete in all respects.</t>
  </si>
  <si>
    <t xml:space="preserve">14-05-a-01         +14-25a             +14-29-b                           +14-45-a  </t>
  </si>
  <si>
    <t>Providing &amp; Fixing glazed earthen ware White wash hand basin (WHB) with pedestal (Best Quality) complete of size 22"x16" including bracket set, waste coupling, CP swan-neck double way cock ½"dia , 1/2" CP tee stop-cocks(02 Nos.), and CP bottle trough with waste pipe 1.25"(32mm) i/d, etc. complete in all respects.</t>
  </si>
  <si>
    <t>Providing &amp; Fixing CP soap dish.</t>
  </si>
  <si>
    <t>14-15</t>
  </si>
  <si>
    <t>Providing &amp; Fixing  CP toilet paper holder.</t>
  </si>
  <si>
    <t>14-16-a</t>
  </si>
  <si>
    <t>Providing &amp; Fixing CP towel rail complete: 24" long, 3/4" dia.</t>
  </si>
  <si>
    <t>14-17-b</t>
  </si>
  <si>
    <t>Providing and fixing best quality looking glass 5mm thick neatly fitted with bracket as per instruction of Engineer In-charge complete</t>
  </si>
  <si>
    <t>14-18-a</t>
  </si>
  <si>
    <t xml:space="preserve">Providing &amp; Fixing best quality 5mm glass shelf (60x13 cm) 24"x5" with chromium plated brackets &amp; railing. </t>
  </si>
  <si>
    <t>14-158</t>
  </si>
  <si>
    <t>Grab bar (ROCA make) with W.C of special person's toilet including all fittings with complete installation.</t>
  </si>
  <si>
    <t>14-86</t>
  </si>
  <si>
    <t>Providing &amp; fixing chromium plated double bib-cock with Muslim Shower of approved quality Complete is all respects</t>
  </si>
  <si>
    <t>23-05-a</t>
  </si>
  <si>
    <t>Constructing gully grating chamber complete with CI gully trap, weighing 81 lbs. frame hinged.</t>
  </si>
  <si>
    <t>14-69-b-01</t>
  </si>
  <si>
    <t>Supplying and Fixing Polyethylene Water Tank made from food grade FDA Certified raw material, 3 layers UV stablized, inert with water, anti-fungus and anti-bacterial and have a service life of more than 10 years:200 gallons
(Horizontal)</t>
  </si>
  <si>
    <t>WATER SUPPLY PIPES AND FITTINGS</t>
  </si>
  <si>
    <t>G.I. water pipes (cold and hot water, in ducts &amp; in exposed condition) Conforming to BS-1387 (1985), Medium Grade, I/c all fittings, wraping glasswool thermal insulation with aluminium vapour barrier, making holes in concrete or masonry and then repairing holes, supports and hangers etc. of approved make of the following diameters, complete in all respects:</t>
  </si>
  <si>
    <t>14-162-a</t>
  </si>
  <si>
    <t>(a) 1 inch</t>
  </si>
  <si>
    <t>Providing, laying cutting, jointing, testing PPRC pipeline in walls/trenches with pipes (confirming to DIN 8077/8078, PN 20 of approved quality &amp; fittings conforming to DIN 16962,PN25 of the same manufacturer) for cold/hot water supply systems including specials complete in all respect as per specifications:</t>
  </si>
  <si>
    <t>14-35-g</t>
  </si>
  <si>
    <t>1/2" i/d (25mm o/d)</t>
  </si>
  <si>
    <t>14-35-a</t>
  </si>
  <si>
    <t>3/4" i/d (32mm o/d)</t>
  </si>
  <si>
    <t>SOIL, WASTE, VENT AND STORM DRAINAGE PIPES</t>
  </si>
  <si>
    <t>Supplying and Fixing UPVC soil waste and vent pipe class B of following diameter for sanitary drainage:</t>
  </si>
  <si>
    <t>14-144-a</t>
  </si>
  <si>
    <t>6" dia</t>
  </si>
  <si>
    <t>14-144-b</t>
  </si>
  <si>
    <t>4" dia</t>
  </si>
  <si>
    <t>14-144-c</t>
  </si>
  <si>
    <t>3" dia</t>
  </si>
  <si>
    <t>Supplying and Fixing UPVC soil waste and vent pipe class B of following diameter for storm drainage:</t>
  </si>
  <si>
    <t>uPVC Soil, Waste and vent pipes conforming to ISO:3633 type "B" or BS-4514/5255 class "A" ,including imported rubber ring/solvent cement fittings, jointing, cutting, and breaking concrete/masonry and then making it good, applying painting, cleaning and testing etc. complete in all respects.(for sanitary drainage)</t>
  </si>
  <si>
    <t>14-144-d</t>
  </si>
  <si>
    <t>2" dia</t>
  </si>
  <si>
    <t>14-144-e</t>
  </si>
  <si>
    <t>1-1/2" dia</t>
  </si>
  <si>
    <t>14-164</t>
  </si>
  <si>
    <t>uPVC Multi Floor Trap (110x75mm) including strainer; supports; making required number of connections; breaking concrete or masonry work &amp; then making it good; etc.</t>
  </si>
  <si>
    <t xml:space="preserve">uPVC floor Cleanout including 2 No. 45o elbows, transition pipe, SS screwed plug/cover assembly jointed air-tight with pipe, breaking concrete or masonry work &amp; then making it good, etc complete in all respects </t>
  </si>
  <si>
    <t>14-165-a</t>
  </si>
  <si>
    <t>(i) 3" dia</t>
  </si>
  <si>
    <t>14-165-b</t>
  </si>
  <si>
    <t>(ii) 4" dia</t>
  </si>
  <si>
    <t>14-170</t>
  </si>
  <si>
    <t>Cowel on vent pipes of the following diameter.
(i) 3"</t>
  </si>
  <si>
    <t>VALVES</t>
  </si>
  <si>
    <t>Providing &amp; Fixing gun metal peet/gate valve (screwed) of following diameters:</t>
  </si>
  <si>
    <t>3/4" dia</t>
  </si>
  <si>
    <t>14-28-g</t>
  </si>
  <si>
    <t>1 inch.</t>
  </si>
  <si>
    <t>14-169</t>
  </si>
  <si>
    <t>Air relief valves, of approved make (Italy or equivalent), including jointing arrangement with pipe; nuts, bolts etc. complete in all respects.</t>
  </si>
  <si>
    <t>(i) 3/4 "</t>
  </si>
  <si>
    <t>14-48-f</t>
  </si>
  <si>
    <t>Providing and Fixing brass ball float valve of approved quality: 2" dia</t>
  </si>
  <si>
    <t>14-168</t>
  </si>
  <si>
    <t>Brass/Bronze swing type check valves on water supply pipes, conforming to BS standards, including jointing arrangement of pipes on both ends of valves; nuts, bolts etc. complete in all respects, of following internal diameters. 1-1/4 "</t>
  </si>
  <si>
    <t>FIRE FIGHTING</t>
  </si>
  <si>
    <t>14-172-a</t>
  </si>
  <si>
    <t>Supplying and fixing of Dry Chemical Powder Fire Extinguisher 6Kg Capacity complete in all respect</t>
  </si>
  <si>
    <t>14-172-b</t>
  </si>
  <si>
    <t>Supplying and fixing of Foam Type fire extinguishers capacity 12 liters complete in all respect</t>
  </si>
  <si>
    <t>(Ref. Specification Section-5100)</t>
  </si>
  <si>
    <t>CP Small hook  of any size and shape,of approved make, with plugs and screws, fixed to concrete, brick, stone or wood work, complete in all respects.</t>
  </si>
  <si>
    <t>RAIN WATER DRAINAGE PIPES AND FITTINGS</t>
  </si>
  <si>
    <t>Supply &amp; installation of C.I. roof  drain of following diameters, including strainer, flushing material, and all accessories for complete installation, as per specifications.</t>
  </si>
  <si>
    <t>3 inches</t>
  </si>
  <si>
    <t>4 inches</t>
  </si>
  <si>
    <t>Total Cost of Non-Scheduled Items (Rs.)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</si>
</sst>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General_)"/>
    <numFmt numFmtId="165" formatCode="#,##0."/>
    <numFmt numFmtId="166" formatCode="&quot;$&quot;#."/>
    <numFmt numFmtId="167" formatCode="#.00"/>
    <numFmt numFmtId="168" formatCode="_(* #,##0_);_(* \(#,##0\);_(* &quot;-&quot;??_);_(@_)"/>
    <numFmt numFmtId="169" formatCode="00000"/>
    <numFmt numFmtId="170" formatCode="#,##0.00;[Red]#,##0.00"/>
  </numFmts>
  <fonts count="4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9"/>
      <name val="Arial"/>
      <family val="2"/>
    </font>
    <font>
      <sz val="9"/>
      <name val="Arial"/>
      <family val="2"/>
    </font>
    <font>
      <b/>
      <u/>
      <sz val="10"/>
      <name val="Arial"/>
      <family val="2"/>
    </font>
    <font>
      <b/>
      <sz val="11"/>
      <name val="Arial"/>
      <family val="2"/>
    </font>
    <font>
      <sz val="11"/>
      <name val="Arial"/>
      <family val="2"/>
    </font>
    <font>
      <sz val="10"/>
      <color rgb="FFFF0000"/>
      <name val="Arial"/>
      <family val="2"/>
    </font>
    <font>
      <sz val="1"/>
      <color indexed="8"/>
      <name val="Courier"/>
      <family val="3"/>
    </font>
    <font>
      <sz val="12"/>
      <name val="Courier"/>
      <family val="3"/>
    </font>
    <font>
      <vertAlign val="superscript"/>
      <sz val="10"/>
      <name val="Arial"/>
      <family val="2"/>
    </font>
    <font>
      <b/>
      <u/>
      <sz val="11"/>
      <name val="Arial"/>
      <family val="2"/>
    </font>
    <font>
      <sz val="10"/>
      <name val="Arial"/>
      <family val="2"/>
    </font>
    <font>
      <sz val="11"/>
      <name val="Arial"/>
      <family val="2"/>
      <charset val="178"/>
    </font>
    <font>
      <sz val="12"/>
      <name val="宋体"/>
      <charset val="134"/>
    </font>
    <font>
      <sz val="10"/>
      <name val="Arial"/>
      <family val="2"/>
    </font>
    <font>
      <sz val="10"/>
      <name val="Courier"/>
      <family val="3"/>
    </font>
    <font>
      <sz val="11"/>
      <color indexed="8"/>
      <name val="Calibri"/>
      <family val="2"/>
    </font>
    <font>
      <sz val="12"/>
      <color theme="1"/>
      <name val="Arial"/>
      <family val="2"/>
    </font>
    <font>
      <sz val="10"/>
      <name val="Arial"/>
      <family val="2"/>
    </font>
    <font>
      <sz val="12"/>
      <name val="Times New Roman"/>
      <family val="1"/>
    </font>
    <font>
      <sz val="10"/>
      <color rgb="FF000000"/>
      <name val="Arial"/>
      <family val="2"/>
    </font>
    <font>
      <sz val="10"/>
      <color theme="1"/>
      <name val="Arial"/>
      <family val="2"/>
    </font>
    <font>
      <b/>
      <u/>
      <sz val="10"/>
      <color indexed="8"/>
      <name val="Arial"/>
      <family val="2"/>
    </font>
    <font>
      <i/>
      <sz val="10"/>
      <name val="Arial"/>
      <family val="2"/>
    </font>
    <font>
      <i/>
      <vertAlign val="superscript"/>
      <sz val="10"/>
      <name val="Arial"/>
      <family val="2"/>
    </font>
    <font>
      <b/>
      <sz val="10"/>
      <color indexed="8"/>
      <name val="Arial"/>
      <family val="2"/>
    </font>
    <font>
      <b/>
      <sz val="10"/>
      <name val="Courier"/>
      <family val="3"/>
    </font>
    <font>
      <b/>
      <sz val="10"/>
      <color rgb="FFFF0000"/>
      <name val="Courier"/>
      <family val="3"/>
    </font>
    <font>
      <b/>
      <sz val="10"/>
      <color theme="1"/>
      <name val="Arial"/>
      <family val="2"/>
    </font>
    <font>
      <b/>
      <u/>
      <sz val="10"/>
      <color theme="1"/>
      <name val="Arial"/>
      <family val="2"/>
    </font>
    <font>
      <sz val="10"/>
      <color indexed="8"/>
      <name val="Arial"/>
      <family val="2"/>
    </font>
    <font>
      <b/>
      <sz val="10"/>
      <color rgb="FFFF0000"/>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17">
    <xf numFmtId="0" fontId="0" fillId="0" borderId="0"/>
    <xf numFmtId="0" fontId="9" fillId="0" borderId="0"/>
    <xf numFmtId="43" fontId="9" fillId="0" borderId="0" applyFont="0" applyFill="0" applyBorder="0" applyAlignment="0" applyProtection="0"/>
    <xf numFmtId="165" fontId="17" fillId="0" borderId="0">
      <protection locked="0"/>
    </xf>
    <xf numFmtId="166" fontId="17" fillId="0" borderId="0">
      <protection locked="0"/>
    </xf>
    <xf numFmtId="0" fontId="17" fillId="0" borderId="0">
      <protection locked="0"/>
    </xf>
    <xf numFmtId="167" fontId="17" fillId="0" borderId="0">
      <protection locked="0"/>
    </xf>
    <xf numFmtId="164" fontId="18" fillId="0" borderId="0"/>
    <xf numFmtId="0" fontId="9" fillId="0" borderId="0"/>
    <xf numFmtId="1" fontId="22" fillId="0" borderId="0">
      <protection locked="0"/>
    </xf>
    <xf numFmtId="0" fontId="9" fillId="0" borderId="0"/>
    <xf numFmtId="0" fontId="19" fillId="0" borderId="0"/>
    <xf numFmtId="43" fontId="2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9" fillId="0" borderId="0"/>
    <xf numFmtId="169" fontId="19" fillId="0" borderId="0"/>
    <xf numFmtId="0" fontId="9" fillId="0" borderId="0"/>
    <xf numFmtId="0" fontId="9" fillId="0" borderId="0"/>
    <xf numFmtId="0" fontId="23" fillId="0" borderId="0"/>
    <xf numFmtId="43" fontId="2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8" fillId="0" borderId="0"/>
    <xf numFmtId="0" fontId="9" fillId="0" borderId="0"/>
    <xf numFmtId="165" fontId="25" fillId="0" borderId="0"/>
    <xf numFmtId="0" fontId="26" fillId="0" borderId="0">
      <alignment vertical="center"/>
    </xf>
    <xf numFmtId="0" fontId="8" fillId="0" borderId="0"/>
    <xf numFmtId="0" fontId="9" fillId="0" borderId="0"/>
    <xf numFmtId="0" fontId="27" fillId="0" borderId="0"/>
    <xf numFmtId="0" fontId="9" fillId="0" borderId="0"/>
    <xf numFmtId="0" fontId="9" fillId="0" borderId="0"/>
    <xf numFmtId="0" fontId="9" fillId="0" borderId="0"/>
    <xf numFmtId="0" fontId="8" fillId="0" borderId="0"/>
    <xf numFmtId="0" fontId="8" fillId="0" borderId="0"/>
    <xf numFmtId="9" fontId="9" fillId="0" borderId="0" applyFont="0" applyFill="0" applyBorder="0" applyAlignment="0" applyProtection="0"/>
    <xf numFmtId="9" fontId="8"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6" fillId="0" borderId="0"/>
    <xf numFmtId="0" fontId="6" fillId="0" borderId="0"/>
    <xf numFmtId="0" fontId="6" fillId="0" borderId="0"/>
    <xf numFmtId="0" fontId="6" fillId="0" borderId="0"/>
    <xf numFmtId="0" fontId="6" fillId="0" borderId="0"/>
    <xf numFmtId="0" fontId="5" fillId="0" borderId="0"/>
    <xf numFmtId="43" fontId="28"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1" fillId="0" borderId="0" applyFont="0" applyFill="0" applyBorder="0" applyAlignment="0" applyProtection="0"/>
  </cellStyleXfs>
  <cellXfs count="381">
    <xf numFmtId="0" fontId="0" fillId="0" borderId="0" xfId="0"/>
    <xf numFmtId="0" fontId="9" fillId="2" borderId="0" xfId="1" applyFill="1"/>
    <xf numFmtId="0" fontId="9" fillId="2" borderId="0" xfId="0" applyFont="1" applyFill="1"/>
    <xf numFmtId="0" fontId="15" fillId="2" borderId="0" xfId="23" applyFont="1" applyFill="1"/>
    <xf numFmtId="0" fontId="15" fillId="0" borderId="0" xfId="0" applyFont="1"/>
    <xf numFmtId="43" fontId="14" fillId="2" borderId="0" xfId="47" applyFont="1" applyFill="1" applyAlignment="1">
      <alignment horizontal="right" vertical="top"/>
    </xf>
    <xf numFmtId="0" fontId="15" fillId="2" borderId="0" xfId="1" applyFont="1" applyFill="1"/>
    <xf numFmtId="0" fontId="15" fillId="2" borderId="0" xfId="23" applyFont="1" applyFill="1" applyAlignment="1">
      <alignment horizontal="left"/>
    </xf>
    <xf numFmtId="0" fontId="12" fillId="2" borderId="0" xfId="23" applyFont="1" applyFill="1" applyAlignment="1">
      <alignment horizontal="center" vertical="center"/>
    </xf>
    <xf numFmtId="43" fontId="9" fillId="2" borderId="0" xfId="47" applyFont="1" applyFill="1" applyBorder="1" applyAlignment="1"/>
    <xf numFmtId="0" fontId="9" fillId="2" borderId="0" xfId="23" applyFill="1"/>
    <xf numFmtId="43" fontId="9" fillId="2" borderId="0" xfId="47" applyFont="1" applyFill="1" applyAlignment="1"/>
    <xf numFmtId="43" fontId="10" fillId="2" borderId="0" xfId="47" applyFont="1" applyFill="1" applyAlignment="1">
      <alignment horizontal="right"/>
    </xf>
    <xf numFmtId="0" fontId="10" fillId="2" borderId="0" xfId="23" applyFont="1" applyFill="1"/>
    <xf numFmtId="43" fontId="9" fillId="2" borderId="0" xfId="47" applyFont="1" applyFill="1" applyAlignment="1">
      <alignment horizontal="center"/>
    </xf>
    <xf numFmtId="43" fontId="9" fillId="2" borderId="0" xfId="47" applyFont="1" applyFill="1" applyAlignment="1">
      <alignment horizontal="right"/>
    </xf>
    <xf numFmtId="43" fontId="9" fillId="2" borderId="0" xfId="27" applyFont="1" applyFill="1" applyAlignment="1">
      <alignment horizontal="right"/>
    </xf>
    <xf numFmtId="43" fontId="9" fillId="2" borderId="0" xfId="23" applyNumberFormat="1" applyFill="1"/>
    <xf numFmtId="43" fontId="9" fillId="2" borderId="0" xfId="27" applyFont="1" applyFill="1" applyAlignment="1">
      <alignment horizontal="center"/>
    </xf>
    <xf numFmtId="43" fontId="9" fillId="2" borderId="0" xfId="47" applyFont="1" applyFill="1"/>
    <xf numFmtId="10" fontId="9" fillId="2" borderId="0" xfId="16" applyNumberFormat="1" applyFont="1" applyFill="1" applyAlignment="1">
      <alignment horizontal="right"/>
    </xf>
    <xf numFmtId="43" fontId="10" fillId="2" borderId="0" xfId="47" applyFont="1" applyFill="1" applyBorder="1" applyAlignment="1">
      <alignment horizontal="right" vertical="center"/>
    </xf>
    <xf numFmtId="43" fontId="9" fillId="2" borderId="0" xfId="2" applyFont="1" applyFill="1" applyAlignment="1">
      <alignment horizontal="right"/>
    </xf>
    <xf numFmtId="0" fontId="10" fillId="2" borderId="0" xfId="1" applyFont="1" applyFill="1"/>
    <xf numFmtId="43" fontId="16" fillId="2" borderId="0" xfId="47" applyFont="1" applyFill="1" applyAlignment="1">
      <alignment horizontal="right"/>
    </xf>
    <xf numFmtId="43" fontId="9" fillId="2" borderId="0" xfId="84" applyFont="1" applyFill="1"/>
    <xf numFmtId="43" fontId="15" fillId="2" borderId="0" xfId="84" applyFont="1" applyFill="1"/>
    <xf numFmtId="43" fontId="15" fillId="2" borderId="0" xfId="84" applyFont="1" applyFill="1" applyAlignment="1">
      <alignment horizontal="left"/>
    </xf>
    <xf numFmtId="43" fontId="12" fillId="2" borderId="0" xfId="84" applyFont="1" applyFill="1" applyAlignment="1">
      <alignment horizontal="center" vertical="center"/>
    </xf>
    <xf numFmtId="43" fontId="10" fillId="2" borderId="0" xfId="84" applyFont="1" applyFill="1"/>
    <xf numFmtId="43" fontId="9" fillId="2" borderId="0" xfId="84" applyFont="1" applyFill="1" applyAlignment="1">
      <alignment horizontal="right"/>
    </xf>
    <xf numFmtId="43" fontId="9" fillId="2" borderId="0" xfId="84" applyFont="1" applyFill="1" applyBorder="1"/>
    <xf numFmtId="43" fontId="9" fillId="2" borderId="0" xfId="84" applyFont="1" applyFill="1" applyBorder="1" applyAlignment="1"/>
    <xf numFmtId="43" fontId="16" fillId="2" borderId="0" xfId="84" applyFont="1" applyFill="1" applyAlignment="1">
      <alignment horizontal="center"/>
    </xf>
    <xf numFmtId="168" fontId="16" fillId="2" borderId="0" xfId="47" applyNumberFormat="1" applyFont="1" applyFill="1"/>
    <xf numFmtId="0" fontId="16" fillId="2" borderId="0" xfId="83" applyFont="1" applyFill="1"/>
    <xf numFmtId="0" fontId="14" fillId="0" borderId="0" xfId="1" applyFont="1" applyAlignment="1">
      <alignment horizontal="center" vertical="top"/>
    </xf>
    <xf numFmtId="0" fontId="14" fillId="2" borderId="0" xfId="23" applyFont="1" applyFill="1" applyAlignment="1">
      <alignment horizontal="left" vertical="top"/>
    </xf>
    <xf numFmtId="164" fontId="20" fillId="2" borderId="0" xfId="23" applyNumberFormat="1" applyFont="1" applyFill="1" applyAlignment="1">
      <alignment horizontal="center"/>
    </xf>
    <xf numFmtId="43" fontId="11" fillId="2" borderId="0" xfId="47" applyFont="1" applyFill="1" applyBorder="1" applyAlignment="1">
      <alignment horizontal="center" vertical="center" wrapText="1"/>
    </xf>
    <xf numFmtId="43" fontId="11" fillId="2" borderId="0" xfId="47" quotePrefix="1" applyFont="1" applyFill="1" applyBorder="1" applyAlignment="1">
      <alignment horizontal="center" vertical="center"/>
    </xf>
    <xf numFmtId="168" fontId="10" fillId="2" borderId="0" xfId="47" applyNumberFormat="1" applyFont="1" applyFill="1" applyBorder="1" applyAlignment="1">
      <alignment horizontal="right" vertical="center"/>
    </xf>
    <xf numFmtId="43" fontId="9" fillId="2" borderId="0" xfId="47" applyFont="1" applyFill="1" applyBorder="1"/>
    <xf numFmtId="43" fontId="10" fillId="2" borderId="0" xfId="47" applyFont="1" applyFill="1"/>
    <xf numFmtId="0" fontId="9" fillId="0" borderId="0" xfId="0" applyFont="1" applyAlignment="1">
      <alignment horizontal="justify" vertical="top" wrapText="1"/>
    </xf>
    <xf numFmtId="0" fontId="9" fillId="0" borderId="0" xfId="0" quotePrefix="1" applyFont="1" applyAlignment="1">
      <alignment horizontal="center" vertical="top" wrapText="1"/>
    </xf>
    <xf numFmtId="43" fontId="9" fillId="3" borderId="0" xfId="47" applyFont="1" applyFill="1" applyAlignment="1"/>
    <xf numFmtId="43" fontId="9" fillId="3" borderId="0" xfId="84" applyFont="1" applyFill="1"/>
    <xf numFmtId="0" fontId="9" fillId="3" borderId="0" xfId="23" applyFill="1"/>
    <xf numFmtId="0" fontId="14" fillId="0" borderId="0" xfId="1" applyFont="1" applyAlignment="1">
      <alignment horizontal="right" vertical="top"/>
    </xf>
    <xf numFmtId="0" fontId="14" fillId="0" borderId="0" xfId="1" applyFont="1" applyAlignment="1">
      <alignment horizontal="left" vertical="top"/>
    </xf>
    <xf numFmtId="43" fontId="9" fillId="3" borderId="0" xfId="47" applyFont="1" applyFill="1" applyAlignment="1">
      <alignment horizontal="right"/>
    </xf>
    <xf numFmtId="0" fontId="9" fillId="0" borderId="0" xfId="23"/>
    <xf numFmtId="43" fontId="9" fillId="0" borderId="0" xfId="47" applyFont="1" applyFill="1" applyBorder="1" applyAlignment="1"/>
    <xf numFmtId="0" fontId="9" fillId="0" borderId="0" xfId="8"/>
    <xf numFmtId="0" fontId="10" fillId="0" borderId="0" xfId="77" applyFont="1"/>
    <xf numFmtId="43" fontId="10" fillId="0" borderId="0" xfId="2" applyFont="1" applyFill="1" applyAlignment="1">
      <alignment horizontal="right"/>
    </xf>
    <xf numFmtId="0" fontId="9" fillId="0" borderId="0" xfId="23" applyAlignment="1">
      <alignment horizontal="center" vertical="top" wrapText="1"/>
    </xf>
    <xf numFmtId="43" fontId="9" fillId="0" borderId="0" xfId="47" applyFont="1" applyFill="1" applyAlignment="1">
      <alignment horizontal="right"/>
    </xf>
    <xf numFmtId="43" fontId="9" fillId="0" borderId="0" xfId="47" applyFont="1" applyFill="1"/>
    <xf numFmtId="43" fontId="9" fillId="0" borderId="0" xfId="23" applyNumberFormat="1"/>
    <xf numFmtId="43" fontId="9" fillId="0" borderId="0" xfId="47" applyFont="1" applyFill="1" applyAlignment="1">
      <alignment horizontal="center"/>
    </xf>
    <xf numFmtId="0" fontId="9" fillId="0" borderId="0" xfId="77"/>
    <xf numFmtId="43" fontId="9" fillId="0" borderId="0" xfId="2" applyFont="1" applyFill="1" applyAlignment="1">
      <alignment horizontal="right"/>
    </xf>
    <xf numFmtId="3" fontId="9" fillId="0" borderId="0" xfId="8" applyNumberFormat="1"/>
    <xf numFmtId="0" fontId="9" fillId="0" borderId="0" xfId="1"/>
    <xf numFmtId="0" fontId="10" fillId="0" borderId="0" xfId="23" applyFont="1"/>
    <xf numFmtId="43" fontId="9" fillId="0" borderId="0" xfId="47" applyFont="1" applyFill="1" applyBorder="1"/>
    <xf numFmtId="0" fontId="9" fillId="0" borderId="0" xfId="23" applyAlignment="1">
      <alignment wrapText="1"/>
    </xf>
    <xf numFmtId="43" fontId="9" fillId="2" borderId="0" xfId="47" applyFont="1" applyFill="1" applyBorder="1" applyAlignment="1">
      <alignment horizontal="right"/>
    </xf>
    <xf numFmtId="0" fontId="29" fillId="0" borderId="0" xfId="0" applyFont="1"/>
    <xf numFmtId="43" fontId="9" fillId="3" borderId="0" xfId="23" applyNumberFormat="1" applyFill="1"/>
    <xf numFmtId="0" fontId="10" fillId="3" borderId="0" xfId="23" applyFont="1" applyFill="1"/>
    <xf numFmtId="43" fontId="10" fillId="3" borderId="0" xfId="47" applyFont="1" applyFill="1"/>
    <xf numFmtId="43" fontId="9" fillId="3" borderId="0" xfId="84" applyFont="1" applyFill="1" applyAlignment="1">
      <alignment horizontal="right"/>
    </xf>
    <xf numFmtId="0" fontId="9" fillId="3" borderId="0" xfId="8" applyFill="1"/>
    <xf numFmtId="0" fontId="9" fillId="0" borderId="0" xfId="0" applyFont="1" applyAlignment="1">
      <alignment horizontal="right" wrapText="1"/>
    </xf>
    <xf numFmtId="0" fontId="9" fillId="0" borderId="0" xfId="23" applyAlignment="1">
      <alignment horizontal="left" wrapText="1"/>
    </xf>
    <xf numFmtId="3" fontId="9" fillId="0" borderId="0" xfId="47" applyNumberFormat="1" applyFont="1" applyFill="1" applyAlignment="1">
      <alignment horizontal="center"/>
    </xf>
    <xf numFmtId="4" fontId="9" fillId="0" borderId="0" xfId="27" applyNumberFormat="1" applyFont="1" applyFill="1" applyAlignment="1">
      <alignment horizontal="center"/>
    </xf>
    <xf numFmtId="4" fontId="9" fillId="0" borderId="0" xfId="47" applyNumberFormat="1" applyFont="1" applyFill="1" applyAlignment="1">
      <alignment horizontal="center"/>
    </xf>
    <xf numFmtId="0" fontId="14" fillId="0" borderId="0" xfId="1" applyFont="1" applyAlignment="1">
      <alignment horizontal="center" vertical="top" wrapText="1"/>
    </xf>
    <xf numFmtId="43" fontId="14" fillId="0" borderId="0" xfId="47" applyFont="1" applyFill="1" applyAlignment="1">
      <alignment horizontal="center" vertical="top"/>
    </xf>
    <xf numFmtId="43" fontId="14" fillId="0" borderId="0" xfId="47" applyFont="1" applyFill="1" applyAlignment="1">
      <alignment horizontal="right" vertical="top"/>
    </xf>
    <xf numFmtId="0" fontId="14" fillId="0" borderId="0" xfId="23" applyFont="1" applyAlignment="1">
      <alignment horizontal="center" vertical="top"/>
    </xf>
    <xf numFmtId="0" fontId="14" fillId="0" borderId="0" xfId="23" applyFont="1" applyAlignment="1">
      <alignment horizontal="right" vertical="top"/>
    </xf>
    <xf numFmtId="0" fontId="14" fillId="0" borderId="0" xfId="23" applyFont="1" applyAlignment="1">
      <alignment horizontal="left" vertical="top"/>
    </xf>
    <xf numFmtId="0" fontId="11" fillId="0" borderId="1" xfId="23" quotePrefix="1" applyFont="1" applyBorder="1" applyAlignment="1">
      <alignment horizontal="center" vertical="top" wrapText="1"/>
    </xf>
    <xf numFmtId="43" fontId="11" fillId="0" borderId="1" xfId="47" quotePrefix="1" applyFont="1" applyFill="1" applyBorder="1" applyAlignment="1">
      <alignment horizontal="center" vertical="center"/>
    </xf>
    <xf numFmtId="43" fontId="9" fillId="0" borderId="0" xfId="47" applyFont="1" applyFill="1" applyAlignment="1"/>
    <xf numFmtId="0" fontId="9" fillId="0" borderId="0" xfId="23" applyAlignment="1">
      <alignment horizontal="right"/>
    </xf>
    <xf numFmtId="0" fontId="10" fillId="0" borderId="0" xfId="1" applyFont="1" applyAlignment="1">
      <alignment horizontal="right" vertical="center" wrapText="1"/>
    </xf>
    <xf numFmtId="168" fontId="10" fillId="0" borderId="0" xfId="47" applyNumberFormat="1" applyFont="1" applyFill="1" applyBorder="1" applyAlignment="1">
      <alignment horizontal="right" vertical="center"/>
    </xf>
    <xf numFmtId="0" fontId="9" fillId="0" borderId="0" xfId="23" applyAlignment="1">
      <alignment horizontal="left" vertical="top"/>
    </xf>
    <xf numFmtId="43" fontId="10" fillId="0" borderId="1" xfId="84" applyFont="1" applyFill="1" applyBorder="1" applyAlignment="1">
      <alignment horizontal="right" vertical="center"/>
    </xf>
    <xf numFmtId="0" fontId="0" fillId="0" borderId="0" xfId="0" applyAlignment="1">
      <alignment horizontal="left"/>
    </xf>
    <xf numFmtId="0" fontId="14" fillId="0" borderId="0" xfId="1" applyFont="1" applyAlignment="1">
      <alignment horizontal="left"/>
    </xf>
    <xf numFmtId="43" fontId="14" fillId="0" borderId="0" xfId="47" applyFont="1" applyFill="1" applyAlignment="1">
      <alignment horizontal="left" vertical="top"/>
    </xf>
    <xf numFmtId="43" fontId="14" fillId="0" borderId="0" xfId="2" applyFont="1" applyFill="1" applyAlignment="1">
      <alignment horizontal="left" vertical="top"/>
    </xf>
    <xf numFmtId="43" fontId="14" fillId="0" borderId="0" xfId="2" applyFont="1" applyFill="1" applyAlignment="1">
      <alignment horizontal="left"/>
    </xf>
    <xf numFmtId="0" fontId="11" fillId="0" borderId="1" xfId="23" quotePrefix="1" applyFont="1" applyBorder="1" applyAlignment="1">
      <alignment horizontal="left" vertical="center"/>
    </xf>
    <xf numFmtId="43" fontId="11" fillId="0" borderId="1" xfId="47" quotePrefix="1" applyFont="1" applyFill="1" applyBorder="1" applyAlignment="1">
      <alignment horizontal="left" vertical="center"/>
    </xf>
    <xf numFmtId="43" fontId="10" fillId="0" borderId="1" xfId="47" applyFont="1" applyFill="1" applyBorder="1" applyAlignment="1">
      <alignment horizontal="left" vertical="center"/>
    </xf>
    <xf numFmtId="39" fontId="10" fillId="0" borderId="1" xfId="47" applyNumberFormat="1" applyFont="1" applyFill="1" applyBorder="1" applyAlignment="1">
      <alignment horizontal="left" vertical="center"/>
    </xf>
    <xf numFmtId="4" fontId="10" fillId="0" borderId="1" xfId="47" applyNumberFormat="1" applyFont="1" applyFill="1" applyBorder="1" applyAlignment="1">
      <alignment horizontal="left" vertical="center"/>
    </xf>
    <xf numFmtId="0" fontId="10" fillId="0" borderId="1" xfId="1" applyFont="1" applyBorder="1" applyAlignment="1">
      <alignment horizontal="right" vertical="center" wrapText="1"/>
    </xf>
    <xf numFmtId="0" fontId="11" fillId="0" borderId="1" xfId="23" quotePrefix="1" applyFont="1" applyBorder="1" applyAlignment="1">
      <alignment horizontal="center" vertical="center"/>
    </xf>
    <xf numFmtId="0" fontId="11" fillId="0" borderId="1" xfId="23" applyFont="1" applyBorder="1" applyAlignment="1">
      <alignment horizontal="center" vertical="center" wrapText="1"/>
    </xf>
    <xf numFmtId="43" fontId="11" fillId="0" borderId="1" xfId="47" applyFont="1" applyFill="1" applyBorder="1" applyAlignment="1">
      <alignment horizontal="center" vertical="center"/>
    </xf>
    <xf numFmtId="0" fontId="10" fillId="0" borderId="1" xfId="1" applyFont="1" applyBorder="1" applyAlignment="1">
      <alignment horizontal="left" vertical="center" wrapText="1"/>
    </xf>
    <xf numFmtId="0" fontId="11" fillId="0" borderId="1" xfId="23" applyFont="1" applyBorder="1" applyAlignment="1">
      <alignment horizontal="left" vertical="center" wrapText="1"/>
    </xf>
    <xf numFmtId="0" fontId="11" fillId="0" borderId="1" xfId="23" applyFont="1" applyBorder="1" applyAlignment="1">
      <alignment horizontal="left" vertical="center"/>
    </xf>
    <xf numFmtId="43" fontId="11" fillId="0" borderId="1" xfId="47" applyFont="1" applyFill="1" applyBorder="1" applyAlignment="1">
      <alignment horizontal="left" vertical="center"/>
    </xf>
    <xf numFmtId="0" fontId="14" fillId="0" borderId="0" xfId="1" applyFont="1" applyAlignment="1">
      <alignment horizontal="left" vertical="top" wrapText="1"/>
    </xf>
    <xf numFmtId="0" fontId="11" fillId="0" borderId="1" xfId="23" quotePrefix="1" applyFont="1" applyBorder="1" applyAlignment="1">
      <alignment horizontal="left" vertical="top" wrapText="1"/>
    </xf>
    <xf numFmtId="164" fontId="9" fillId="0" borderId="1" xfId="23" applyNumberFormat="1" applyBorder="1" applyAlignment="1">
      <alignment horizontal="left"/>
    </xf>
    <xf numFmtId="164" fontId="9" fillId="0" borderId="1" xfId="23" applyNumberFormat="1" applyBorder="1" applyAlignment="1">
      <alignment horizontal="left" vertical="top"/>
    </xf>
    <xf numFmtId="3" fontId="9" fillId="0" borderId="1" xfId="47" applyNumberFormat="1" applyFont="1" applyFill="1" applyBorder="1" applyAlignment="1">
      <alignment horizontal="left"/>
    </xf>
    <xf numFmtId="43" fontId="9" fillId="0" borderId="1" xfId="47" applyFont="1" applyFill="1" applyBorder="1" applyAlignment="1">
      <alignment horizontal="left"/>
    </xf>
    <xf numFmtId="168" fontId="9" fillId="0" borderId="1" xfId="47" applyNumberFormat="1" applyFont="1" applyFill="1" applyBorder="1" applyAlignment="1">
      <alignment horizontal="left"/>
    </xf>
    <xf numFmtId="0" fontId="10" fillId="0" borderId="1" xfId="23" quotePrefix="1" applyFont="1" applyBorder="1" applyAlignment="1">
      <alignment horizontal="left"/>
    </xf>
    <xf numFmtId="0" fontId="10" fillId="0" borderId="1" xfId="23" quotePrefix="1" applyFont="1" applyBorder="1" applyAlignment="1">
      <alignment horizontal="left" vertical="top"/>
    </xf>
    <xf numFmtId="0" fontId="13" fillId="0" borderId="1" xfId="23" applyFont="1" applyBorder="1" applyAlignment="1">
      <alignment horizontal="left"/>
    </xf>
    <xf numFmtId="3" fontId="10" fillId="0" borderId="1" xfId="47" quotePrefix="1" applyNumberFormat="1" applyFont="1" applyFill="1" applyBorder="1" applyAlignment="1">
      <alignment horizontal="left"/>
    </xf>
    <xf numFmtId="0" fontId="10" fillId="0" borderId="1" xfId="8" applyFont="1" applyBorder="1" applyAlignment="1">
      <alignment horizontal="left"/>
    </xf>
    <xf numFmtId="0" fontId="13" fillId="0" borderId="1" xfId="8" applyFont="1" applyBorder="1" applyAlignment="1">
      <alignment horizontal="left"/>
    </xf>
    <xf numFmtId="3" fontId="10" fillId="0" borderId="1" xfId="47" applyNumberFormat="1" applyFont="1" applyFill="1" applyBorder="1" applyAlignment="1">
      <alignment horizontal="left"/>
    </xf>
    <xf numFmtId="43" fontId="10" fillId="0" borderId="1" xfId="47" applyFont="1" applyFill="1" applyBorder="1" applyAlignment="1">
      <alignment horizontal="left"/>
    </xf>
    <xf numFmtId="168" fontId="10" fillId="0" borderId="1" xfId="47" applyNumberFormat="1" applyFont="1" applyFill="1" applyBorder="1" applyAlignment="1">
      <alignment horizontal="left"/>
    </xf>
    <xf numFmtId="0" fontId="9" fillId="0" borderId="1" xfId="8" applyBorder="1" applyAlignment="1">
      <alignment horizontal="left"/>
    </xf>
    <xf numFmtId="0" fontId="9" fillId="0" borderId="1" xfId="1" applyBorder="1" applyAlignment="1">
      <alignment horizontal="left" vertical="top"/>
    </xf>
    <xf numFmtId="0" fontId="9" fillId="0" borderId="1" xfId="8" applyBorder="1" applyAlignment="1">
      <alignment horizontal="left" vertical="top" wrapText="1"/>
    </xf>
    <xf numFmtId="2" fontId="9" fillId="0" borderId="1" xfId="23" applyNumberFormat="1" applyBorder="1" applyAlignment="1">
      <alignment horizontal="left"/>
    </xf>
    <xf numFmtId="170" fontId="9" fillId="0" borderId="1" xfId="47" applyNumberFormat="1" applyFont="1" applyFill="1" applyBorder="1" applyAlignment="1">
      <alignment horizontal="left"/>
    </xf>
    <xf numFmtId="0" fontId="16" fillId="0" borderId="1" xfId="8" applyFont="1" applyBorder="1" applyAlignment="1">
      <alignment horizontal="left"/>
    </xf>
    <xf numFmtId="3" fontId="16" fillId="0" borderId="1" xfId="47" applyNumberFormat="1" applyFont="1" applyFill="1" applyBorder="1" applyAlignment="1">
      <alignment horizontal="left"/>
    </xf>
    <xf numFmtId="0" fontId="9" fillId="0" borderId="1" xfId="8" applyBorder="1" applyAlignment="1">
      <alignment horizontal="left" vertical="top"/>
    </xf>
    <xf numFmtId="0" fontId="9" fillId="0" borderId="1" xfId="1" applyBorder="1" applyAlignment="1">
      <alignment horizontal="left"/>
    </xf>
    <xf numFmtId="0" fontId="9" fillId="0" borderId="1" xfId="1" applyBorder="1" applyAlignment="1">
      <alignment horizontal="left" vertical="top" wrapText="1"/>
    </xf>
    <xf numFmtId="43" fontId="9" fillId="0" borderId="1" xfId="27" applyFont="1" applyFill="1" applyBorder="1" applyAlignment="1">
      <alignment horizontal="left"/>
    </xf>
    <xf numFmtId="0" fontId="31" fillId="0" borderId="1" xfId="1" applyFont="1" applyBorder="1" applyAlignment="1">
      <alignment horizontal="left" vertical="top"/>
    </xf>
    <xf numFmtId="0" fontId="31" fillId="0" borderId="1" xfId="8" applyFont="1" applyBorder="1" applyAlignment="1">
      <alignment horizontal="left" vertical="top"/>
    </xf>
    <xf numFmtId="0" fontId="31" fillId="0" borderId="1" xfId="8" applyFont="1" applyBorder="1" applyAlignment="1">
      <alignment horizontal="left" vertical="top" wrapText="1"/>
    </xf>
    <xf numFmtId="0" fontId="31" fillId="0" borderId="1" xfId="8" applyFont="1" applyBorder="1" applyAlignment="1">
      <alignment horizontal="left"/>
    </xf>
    <xf numFmtId="3" fontId="31" fillId="0" borderId="1" xfId="47" applyNumberFormat="1" applyFont="1" applyFill="1" applyBorder="1" applyAlignment="1">
      <alignment horizontal="left" wrapText="1"/>
    </xf>
    <xf numFmtId="3" fontId="9" fillId="0" borderId="1" xfId="47" applyNumberFormat="1" applyFont="1" applyFill="1" applyBorder="1" applyAlignment="1">
      <alignment horizontal="left" wrapText="1"/>
    </xf>
    <xf numFmtId="0" fontId="13" fillId="0" borderId="1" xfId="8" applyFont="1" applyBorder="1" applyAlignment="1">
      <alignment horizontal="left" vertical="top" wrapText="1"/>
    </xf>
    <xf numFmtId="0" fontId="41" fillId="0" borderId="1" xfId="8" applyFont="1" applyBorder="1" applyAlignment="1">
      <alignment horizontal="left"/>
    </xf>
    <xf numFmtId="0" fontId="9" fillId="0" borderId="1" xfId="0" applyFont="1" applyBorder="1" applyAlignment="1">
      <alignment horizontal="left" vertical="top"/>
    </xf>
    <xf numFmtId="0" fontId="9" fillId="0" borderId="1" xfId="0" applyFont="1" applyBorder="1" applyAlignment="1">
      <alignment horizontal="left" vertical="top" wrapText="1"/>
    </xf>
    <xf numFmtId="0" fontId="9" fillId="0" borderId="1" xfId="0" applyFont="1" applyBorder="1" applyAlignment="1">
      <alignment horizontal="left"/>
    </xf>
    <xf numFmtId="0" fontId="13" fillId="0" borderId="1" xfId="8" applyFont="1" applyBorder="1" applyAlignment="1">
      <alignment horizontal="left" vertical="top"/>
    </xf>
    <xf numFmtId="168" fontId="9" fillId="0" borderId="1" xfId="27" applyNumberFormat="1" applyFont="1" applyFill="1" applyBorder="1" applyAlignment="1">
      <alignment horizontal="left"/>
    </xf>
    <xf numFmtId="0" fontId="40" fillId="0" borderId="1" xfId="0" quotePrefix="1" applyFont="1" applyBorder="1" applyAlignment="1">
      <alignment horizontal="left" vertical="top" wrapText="1"/>
    </xf>
    <xf numFmtId="0" fontId="10" fillId="0" borderId="1" xfId="1" applyFont="1" applyBorder="1" applyAlignment="1">
      <alignment horizontal="left" vertical="center"/>
    </xf>
    <xf numFmtId="0" fontId="13" fillId="0" borderId="1" xfId="1" applyFont="1" applyBorder="1" applyAlignment="1">
      <alignment horizontal="left" vertical="top" wrapText="1"/>
    </xf>
    <xf numFmtId="0" fontId="10" fillId="0" borderId="1" xfId="1" applyFont="1" applyBorder="1" applyAlignment="1">
      <alignment horizontal="left" vertical="top" wrapText="1"/>
    </xf>
    <xf numFmtId="3" fontId="10" fillId="0" borderId="1" xfId="47" applyNumberFormat="1" applyFont="1" applyFill="1" applyBorder="1" applyAlignment="1">
      <alignment horizontal="left" vertical="center" wrapText="1"/>
    </xf>
    <xf numFmtId="43" fontId="10" fillId="0" borderId="1" xfId="47" applyFont="1" applyFill="1" applyBorder="1" applyAlignment="1">
      <alignment horizontal="left" vertical="center" wrapText="1"/>
    </xf>
    <xf numFmtId="168" fontId="10" fillId="0" borderId="1" xfId="47" applyNumberFormat="1" applyFont="1" applyFill="1" applyBorder="1" applyAlignment="1">
      <alignment horizontal="left" vertical="center"/>
    </xf>
    <xf numFmtId="0" fontId="10" fillId="0" borderId="1" xfId="0" quotePrefix="1" applyFont="1" applyBorder="1" applyAlignment="1">
      <alignment horizontal="left"/>
    </xf>
    <xf numFmtId="0" fontId="10" fillId="0" borderId="1" xfId="0" quotePrefix="1" applyFont="1" applyBorder="1" applyAlignment="1">
      <alignment horizontal="left" vertical="top"/>
    </xf>
    <xf numFmtId="0" fontId="13" fillId="0" borderId="1" xfId="0" applyFont="1" applyBorder="1" applyAlignment="1">
      <alignment horizontal="left"/>
    </xf>
    <xf numFmtId="43" fontId="9" fillId="0" borderId="1" xfId="2" applyFont="1" applyFill="1" applyBorder="1" applyAlignment="1">
      <alignment horizontal="left"/>
    </xf>
    <xf numFmtId="168" fontId="9" fillId="0" borderId="1" xfId="2" applyNumberFormat="1" applyFont="1" applyFill="1" applyBorder="1" applyAlignment="1">
      <alignment horizontal="left"/>
    </xf>
    <xf numFmtId="0" fontId="10" fillId="0" borderId="1" xfId="1" quotePrefix="1" applyFont="1" applyBorder="1" applyAlignment="1">
      <alignment horizontal="left"/>
    </xf>
    <xf numFmtId="0" fontId="13" fillId="0" borderId="1" xfId="1" applyFont="1" applyBorder="1" applyAlignment="1">
      <alignment horizontal="left"/>
    </xf>
    <xf numFmtId="0" fontId="10" fillId="0" borderId="1" xfId="1" applyFont="1" applyBorder="1" applyAlignment="1">
      <alignment horizontal="left"/>
    </xf>
    <xf numFmtId="168" fontId="10" fillId="0" borderId="1" xfId="2" applyNumberFormat="1" applyFont="1" applyFill="1" applyBorder="1" applyAlignment="1">
      <alignment horizontal="left"/>
    </xf>
    <xf numFmtId="0" fontId="13" fillId="0" borderId="1" xfId="1" applyFont="1" applyBorder="1" applyAlignment="1">
      <alignment horizontal="left" vertical="top"/>
    </xf>
    <xf numFmtId="3" fontId="13" fillId="0" borderId="1" xfId="47" applyNumberFormat="1" applyFont="1" applyFill="1" applyBorder="1" applyAlignment="1">
      <alignment horizontal="left" vertical="top" wrapText="1"/>
    </xf>
    <xf numFmtId="0" fontId="9" fillId="0" borderId="1" xfId="23" quotePrefix="1" applyBorder="1" applyAlignment="1">
      <alignment horizontal="left" vertical="top"/>
    </xf>
    <xf numFmtId="43" fontId="10" fillId="0" borderId="1" xfId="47" quotePrefix="1" applyFont="1" applyFill="1" applyBorder="1" applyAlignment="1">
      <alignment horizontal="left"/>
    </xf>
    <xf numFmtId="1" fontId="9" fillId="0" borderId="1" xfId="1" applyNumberFormat="1" applyBorder="1" applyAlignment="1">
      <alignment horizontal="left" vertical="top"/>
    </xf>
    <xf numFmtId="16" fontId="9" fillId="0" borderId="1" xfId="1" applyNumberFormat="1" applyBorder="1" applyAlignment="1">
      <alignment horizontal="left" vertical="top"/>
    </xf>
    <xf numFmtId="0" fontId="32" fillId="0" borderId="1" xfId="1" applyFont="1" applyBorder="1" applyAlignment="1">
      <alignment horizontal="left" vertical="top"/>
    </xf>
    <xf numFmtId="0" fontId="9" fillId="0" borderId="1" xfId="1" applyBorder="1" applyAlignment="1">
      <alignment horizontal="left" wrapText="1"/>
    </xf>
    <xf numFmtId="4" fontId="9" fillId="0" borderId="1" xfId="47" applyNumberFormat="1" applyFont="1" applyFill="1" applyBorder="1" applyAlignment="1">
      <alignment horizontal="left" wrapText="1"/>
    </xf>
    <xf numFmtId="4" fontId="0" fillId="0" borderId="1" xfId="0" applyNumberFormat="1" applyBorder="1" applyAlignment="1">
      <alignment horizontal="left"/>
    </xf>
    <xf numFmtId="4" fontId="9" fillId="0" borderId="1" xfId="47" quotePrefix="1" applyNumberFormat="1" applyFont="1" applyFill="1" applyBorder="1" applyAlignment="1">
      <alignment horizontal="left"/>
    </xf>
    <xf numFmtId="16" fontId="9" fillId="0" borderId="1" xfId="1" applyNumberFormat="1" applyBorder="1" applyAlignment="1">
      <alignment horizontal="left" vertical="top" wrapText="1"/>
    </xf>
    <xf numFmtId="0" fontId="9" fillId="0" borderId="1" xfId="1" applyBorder="1" applyAlignment="1">
      <alignment horizontal="left" vertical="justify" shrinkToFit="1"/>
    </xf>
    <xf numFmtId="0" fontId="9" fillId="0" borderId="1" xfId="1" applyBorder="1" applyAlignment="1">
      <alignment horizontal="left" vertical="top" shrinkToFit="1"/>
    </xf>
    <xf numFmtId="4" fontId="9" fillId="0" borderId="1" xfId="47" applyNumberFormat="1" applyFont="1" applyFill="1" applyBorder="1" applyAlignment="1">
      <alignment horizontal="left"/>
    </xf>
    <xf numFmtId="0" fontId="14" fillId="0" borderId="1" xfId="1" applyFont="1" applyBorder="1" applyAlignment="1">
      <alignment horizontal="left" vertical="top"/>
    </xf>
    <xf numFmtId="3" fontId="16" fillId="0" borderId="1" xfId="47" applyNumberFormat="1" applyFont="1" applyFill="1" applyBorder="1" applyAlignment="1">
      <alignment horizontal="left" wrapText="1"/>
    </xf>
    <xf numFmtId="0" fontId="31" fillId="0" borderId="1" xfId="1" applyFont="1" applyBorder="1" applyAlignment="1">
      <alignment horizontal="left" vertical="top" wrapText="1"/>
    </xf>
    <xf numFmtId="0" fontId="31" fillId="0" borderId="1" xfId="1" applyFont="1" applyBorder="1" applyAlignment="1">
      <alignment horizontal="left"/>
    </xf>
    <xf numFmtId="16" fontId="31" fillId="0" borderId="1" xfId="1" applyNumberFormat="1" applyFont="1" applyBorder="1" applyAlignment="1">
      <alignment horizontal="left" vertical="top"/>
    </xf>
    <xf numFmtId="4" fontId="31" fillId="0" borderId="1" xfId="47" applyNumberFormat="1" applyFont="1" applyFill="1" applyBorder="1" applyAlignment="1">
      <alignment horizontal="left" wrapText="1"/>
    </xf>
    <xf numFmtId="4" fontId="31" fillId="0" borderId="1" xfId="47" applyNumberFormat="1" applyFont="1" applyFill="1" applyBorder="1" applyAlignment="1">
      <alignment horizontal="left"/>
    </xf>
    <xf numFmtId="4" fontId="10" fillId="0" borderId="1" xfId="47" applyNumberFormat="1" applyFont="1" applyFill="1" applyBorder="1" applyAlignment="1">
      <alignment horizontal="left" wrapText="1"/>
    </xf>
    <xf numFmtId="4" fontId="10" fillId="0" borderId="1" xfId="47" applyNumberFormat="1" applyFont="1" applyFill="1" applyBorder="1" applyAlignment="1">
      <alignment horizontal="left"/>
    </xf>
    <xf numFmtId="3" fontId="9" fillId="0" borderId="1" xfId="47" applyNumberFormat="1" applyFont="1" applyFill="1" applyBorder="1" applyAlignment="1" applyProtection="1">
      <alignment horizontal="left"/>
    </xf>
    <xf numFmtId="1" fontId="9" fillId="0" borderId="1" xfId="1" applyNumberFormat="1" applyBorder="1" applyAlignment="1">
      <alignment horizontal="left"/>
    </xf>
    <xf numFmtId="0" fontId="0" fillId="0" borderId="1" xfId="0" applyBorder="1" applyAlignment="1">
      <alignment horizontal="left"/>
    </xf>
    <xf numFmtId="3" fontId="0" fillId="0" borderId="1" xfId="47" applyNumberFormat="1" applyFont="1" applyFill="1" applyBorder="1" applyAlignment="1">
      <alignment horizontal="left"/>
    </xf>
    <xf numFmtId="0" fontId="13" fillId="0" borderId="1" xfId="0" applyFont="1" applyBorder="1" applyAlignment="1">
      <alignment horizontal="left" vertical="justify" wrapText="1"/>
    </xf>
    <xf numFmtId="0" fontId="9" fillId="0" borderId="1" xfId="0" applyFont="1" applyBorder="1" applyAlignment="1">
      <alignment horizontal="left" vertical="justify" wrapText="1"/>
    </xf>
    <xf numFmtId="1" fontId="9" fillId="0" borderId="1" xfId="0" applyNumberFormat="1" applyFont="1" applyBorder="1" applyAlignment="1">
      <alignment horizontal="left" vertical="top"/>
    </xf>
    <xf numFmtId="0" fontId="13" fillId="0" borderId="1" xfId="0" applyFont="1" applyBorder="1" applyAlignment="1">
      <alignment horizontal="left" vertical="top"/>
    </xf>
    <xf numFmtId="0" fontId="10" fillId="0" borderId="1" xfId="0" applyFont="1" applyBorder="1" applyAlignment="1">
      <alignment horizontal="left" vertical="center" wrapText="1"/>
    </xf>
    <xf numFmtId="0" fontId="9" fillId="0" borderId="1" xfId="0" applyFont="1" applyBorder="1" applyAlignment="1">
      <alignment horizontal="left" vertical="center" wrapText="1"/>
    </xf>
    <xf numFmtId="0" fontId="9" fillId="0" borderId="1" xfId="23" applyBorder="1" applyAlignment="1">
      <alignment horizontal="left"/>
    </xf>
    <xf numFmtId="0" fontId="35" fillId="0" borderId="1" xfId="1" applyFont="1" applyBorder="1" applyAlignment="1">
      <alignment horizontal="left"/>
    </xf>
    <xf numFmtId="0" fontId="36" fillId="0" borderId="1" xfId="1" applyFont="1" applyBorder="1" applyAlignment="1">
      <alignment horizontal="left" wrapText="1"/>
    </xf>
    <xf numFmtId="3" fontId="37" fillId="0" borderId="1" xfId="47" applyNumberFormat="1" applyFont="1" applyFill="1" applyBorder="1" applyAlignment="1">
      <alignment horizontal="left" wrapText="1"/>
    </xf>
    <xf numFmtId="3" fontId="36" fillId="0" borderId="1" xfId="47" applyNumberFormat="1" applyFont="1" applyFill="1" applyBorder="1" applyAlignment="1">
      <alignment horizontal="left" wrapText="1"/>
    </xf>
    <xf numFmtId="0" fontId="9" fillId="0" borderId="1" xfId="1" applyBorder="1" applyAlignment="1">
      <alignment horizontal="left" vertical="justify" wrapText="1"/>
    </xf>
    <xf numFmtId="1" fontId="10" fillId="0" borderId="1" xfId="1" applyNumberFormat="1" applyFont="1" applyBorder="1" applyAlignment="1">
      <alignment horizontal="left" vertical="center"/>
    </xf>
    <xf numFmtId="0" fontId="13" fillId="0" borderId="1" xfId="1" applyFont="1" applyBorder="1" applyAlignment="1">
      <alignment horizontal="left" vertical="center" wrapText="1"/>
    </xf>
    <xf numFmtId="0" fontId="38" fillId="0" borderId="1" xfId="0" applyFont="1" applyBorder="1" applyAlignment="1">
      <alignment horizontal="left" vertical="top"/>
    </xf>
    <xf numFmtId="0" fontId="39" fillId="0" borderId="1" xfId="0" applyFont="1" applyBorder="1" applyAlignment="1">
      <alignment horizontal="left" vertical="top"/>
    </xf>
    <xf numFmtId="0" fontId="39" fillId="0" borderId="1" xfId="0" applyFont="1" applyBorder="1" applyAlignment="1">
      <alignment horizontal="left"/>
    </xf>
    <xf numFmtId="0" fontId="38" fillId="0" borderId="1" xfId="0" applyFont="1" applyBorder="1" applyAlignment="1">
      <alignment horizontal="left"/>
    </xf>
    <xf numFmtId="3" fontId="38" fillId="0" borderId="1" xfId="47" applyNumberFormat="1" applyFont="1" applyFill="1" applyBorder="1" applyAlignment="1">
      <alignment horizontal="left"/>
    </xf>
    <xf numFmtId="4" fontId="38" fillId="0" borderId="1" xfId="47" applyNumberFormat="1" applyFont="1" applyFill="1" applyBorder="1" applyAlignment="1">
      <alignment horizontal="left"/>
    </xf>
    <xf numFmtId="0" fontId="10" fillId="0" borderId="1" xfId="23" applyFont="1" applyBorder="1" applyAlignment="1">
      <alignment horizontal="left" vertical="top" wrapText="1"/>
    </xf>
    <xf numFmtId="0" fontId="31" fillId="0" borderId="1" xfId="1" applyFont="1" applyBorder="1" applyAlignment="1">
      <alignment horizontal="left" wrapText="1"/>
    </xf>
    <xf numFmtId="0" fontId="9" fillId="0" borderId="1" xfId="23" applyBorder="1" applyAlignment="1">
      <alignment horizontal="left" wrapText="1"/>
    </xf>
    <xf numFmtId="3" fontId="9" fillId="0" borderId="1" xfId="27" applyNumberFormat="1" applyFont="1" applyFill="1" applyBorder="1" applyAlignment="1">
      <alignment horizontal="left"/>
    </xf>
    <xf numFmtId="0" fontId="40" fillId="0" borderId="1" xfId="1" applyFont="1" applyBorder="1" applyAlignment="1">
      <alignment horizontal="left"/>
    </xf>
    <xf numFmtId="0" fontId="32" fillId="0" borderId="1" xfId="1" applyFont="1" applyBorder="1" applyAlignment="1">
      <alignment horizontal="left"/>
    </xf>
    <xf numFmtId="3" fontId="31" fillId="0" borderId="1" xfId="0" applyNumberFormat="1" applyFont="1" applyBorder="1" applyAlignment="1">
      <alignment horizontal="left"/>
    </xf>
    <xf numFmtId="0" fontId="31" fillId="0" borderId="1" xfId="0" applyFont="1" applyBorder="1" applyAlignment="1">
      <alignment horizontal="left" vertical="top" wrapText="1"/>
    </xf>
    <xf numFmtId="0" fontId="40" fillId="0" borderId="1" xfId="1" applyFont="1" applyBorder="1" applyAlignment="1">
      <alignment horizontal="left" wrapText="1"/>
    </xf>
    <xf numFmtId="0" fontId="31" fillId="0" borderId="1" xfId="0" applyFont="1" applyBorder="1" applyAlignment="1">
      <alignment horizontal="left" vertical="top"/>
    </xf>
    <xf numFmtId="0" fontId="31" fillId="0" borderId="1" xfId="0" applyFont="1" applyBorder="1" applyAlignment="1">
      <alignment horizontal="left" wrapText="1"/>
    </xf>
    <xf numFmtId="168" fontId="31" fillId="0" borderId="1" xfId="47" applyNumberFormat="1" applyFont="1" applyFill="1" applyBorder="1" applyAlignment="1">
      <alignment horizontal="left"/>
    </xf>
    <xf numFmtId="0" fontId="40" fillId="0" borderId="1" xfId="1" applyFont="1" applyBorder="1" applyAlignment="1">
      <alignment horizontal="left" vertical="top" wrapText="1"/>
    </xf>
    <xf numFmtId="43" fontId="31" fillId="0" borderId="1" xfId="47" applyFont="1" applyFill="1" applyBorder="1" applyAlignment="1">
      <alignment horizontal="left"/>
    </xf>
    <xf numFmtId="0" fontId="9" fillId="0" borderId="1" xfId="0" applyFont="1" applyBorder="1" applyAlignment="1">
      <alignment horizontal="left" wrapText="1"/>
    </xf>
    <xf numFmtId="43" fontId="9" fillId="0" borderId="1" xfId="47" quotePrefix="1" applyFont="1" applyFill="1" applyBorder="1" applyAlignment="1">
      <alignment horizontal="left"/>
    </xf>
    <xf numFmtId="0" fontId="9" fillId="0" borderId="1" xfId="0" quotePrefix="1" applyFont="1" applyBorder="1" applyAlignment="1">
      <alignment horizontal="left" vertical="top"/>
    </xf>
    <xf numFmtId="0" fontId="35" fillId="0" borderId="1" xfId="1" applyFont="1" applyBorder="1" applyAlignment="1">
      <alignment horizontal="left" vertical="top"/>
    </xf>
    <xf numFmtId="3" fontId="9" fillId="0" borderId="1" xfId="2" applyNumberFormat="1" applyFont="1" applyFill="1" applyBorder="1" applyAlignment="1">
      <alignment horizontal="left"/>
    </xf>
    <xf numFmtId="4" fontId="9" fillId="0" borderId="1" xfId="1" applyNumberFormat="1" applyBorder="1" applyAlignment="1">
      <alignment horizontal="left"/>
    </xf>
    <xf numFmtId="3" fontId="9" fillId="0" borderId="1" xfId="1" applyNumberFormat="1" applyBorder="1" applyAlignment="1">
      <alignment horizontal="left"/>
    </xf>
    <xf numFmtId="0" fontId="10" fillId="0" borderId="1" xfId="1" applyFont="1" applyBorder="1" applyAlignment="1">
      <alignment horizontal="left" vertical="top"/>
    </xf>
    <xf numFmtId="4" fontId="35" fillId="0" borderId="1" xfId="1" applyNumberFormat="1" applyFont="1" applyBorder="1" applyAlignment="1">
      <alignment horizontal="left"/>
    </xf>
    <xf numFmtId="3" fontId="10" fillId="0" borderId="1" xfId="27" applyNumberFormat="1" applyFont="1" applyFill="1" applyBorder="1" applyAlignment="1">
      <alignment horizontal="left"/>
    </xf>
    <xf numFmtId="4" fontId="9" fillId="0" borderId="1" xfId="1" applyNumberFormat="1" applyBorder="1" applyAlignment="1">
      <alignment horizontal="left" wrapText="1"/>
    </xf>
    <xf numFmtId="3" fontId="9" fillId="0" borderId="1" xfId="27" applyNumberFormat="1" applyFont="1" applyFill="1" applyBorder="1" applyAlignment="1">
      <alignment horizontal="left" wrapText="1"/>
    </xf>
    <xf numFmtId="4" fontId="9" fillId="0" borderId="1" xfId="2" applyNumberFormat="1" applyFont="1" applyFill="1" applyBorder="1" applyAlignment="1">
      <alignment horizontal="left"/>
    </xf>
    <xf numFmtId="0" fontId="40" fillId="0" borderId="1" xfId="1" applyFont="1" applyBorder="1" applyAlignment="1">
      <alignment horizontal="left" vertical="top"/>
    </xf>
    <xf numFmtId="1" fontId="9" fillId="0" borderId="1" xfId="0" quotePrefix="1" applyNumberFormat="1" applyFont="1" applyBorder="1" applyAlignment="1">
      <alignment horizontal="left" vertical="top"/>
    </xf>
    <xf numFmtId="0" fontId="10" fillId="0" borderId="1" xfId="0" applyFont="1" applyBorder="1" applyAlignment="1">
      <alignment horizontal="left" vertical="justify"/>
    </xf>
    <xf numFmtId="4" fontId="10" fillId="0" borderId="1" xfId="0" applyNumberFormat="1" applyFont="1" applyBorder="1" applyAlignment="1">
      <alignment horizontal="left"/>
    </xf>
    <xf numFmtId="3" fontId="10" fillId="0" borderId="1" xfId="47" applyNumberFormat="1" applyFont="1" applyFill="1" applyBorder="1" applyAlignment="1" applyProtection="1">
      <alignment horizontal="left"/>
    </xf>
    <xf numFmtId="164" fontId="9" fillId="0" borderId="1" xfId="23" applyNumberFormat="1" applyBorder="1" applyAlignment="1">
      <alignment horizontal="center" wrapText="1"/>
    </xf>
    <xf numFmtId="164" fontId="9" fillId="0" borderId="1" xfId="23" applyNumberFormat="1" applyBorder="1" applyAlignment="1">
      <alignment horizontal="center" vertical="top" wrapText="1"/>
    </xf>
    <xf numFmtId="164" fontId="9" fillId="0" borderId="1" xfId="23" applyNumberFormat="1" applyBorder="1"/>
    <xf numFmtId="164" fontId="9" fillId="0" borderId="1" xfId="23" applyNumberFormat="1" applyBorder="1" applyAlignment="1">
      <alignment horizontal="right"/>
    </xf>
    <xf numFmtId="43" fontId="9" fillId="0" borderId="1" xfId="47" applyFont="1" applyFill="1" applyBorder="1" applyAlignment="1">
      <alignment horizontal="center"/>
    </xf>
    <xf numFmtId="43" fontId="9" fillId="0" borderId="1" xfId="47" applyFont="1" applyFill="1" applyBorder="1" applyAlignment="1"/>
    <xf numFmtId="0" fontId="10" fillId="0" borderId="1" xfId="23" quotePrefix="1" applyFont="1" applyBorder="1" applyAlignment="1">
      <alignment horizontal="center" wrapText="1"/>
    </xf>
    <xf numFmtId="0" fontId="10" fillId="0" borderId="1" xfId="23" quotePrefix="1" applyFont="1" applyBorder="1" applyAlignment="1">
      <alignment horizontal="center" vertical="top" wrapText="1"/>
    </xf>
    <xf numFmtId="0" fontId="13" fillId="0" borderId="1" xfId="23" applyFont="1" applyBorder="1" applyAlignment="1">
      <alignment horizontal="right"/>
    </xf>
    <xf numFmtId="43" fontId="10" fillId="0" borderId="1" xfId="47" quotePrefix="1" applyFont="1" applyFill="1" applyBorder="1" applyAlignment="1">
      <alignment horizontal="center"/>
    </xf>
    <xf numFmtId="0" fontId="10" fillId="0" borderId="1" xfId="23" applyFont="1" applyBorder="1" applyAlignment="1">
      <alignment horizontal="center" wrapText="1"/>
    </xf>
    <xf numFmtId="0" fontId="10" fillId="0" borderId="1" xfId="23" quotePrefix="1" applyFont="1" applyBorder="1" applyAlignment="1">
      <alignment horizontal="center"/>
    </xf>
    <xf numFmtId="0" fontId="10" fillId="0" borderId="1" xfId="23" quotePrefix="1" applyFont="1" applyBorder="1" applyAlignment="1">
      <alignment horizontal="right"/>
    </xf>
    <xf numFmtId="0" fontId="10" fillId="0" borderId="1" xfId="23" applyFont="1" applyBorder="1" applyAlignment="1">
      <alignment wrapText="1"/>
    </xf>
    <xf numFmtId="0" fontId="10" fillId="0" borderId="1" xfId="23" applyFont="1" applyBorder="1" applyAlignment="1">
      <alignment vertical="top" wrapText="1"/>
    </xf>
    <xf numFmtId="0" fontId="13" fillId="0" borderId="1" xfId="23" applyFont="1" applyBorder="1"/>
    <xf numFmtId="0" fontId="10" fillId="0" borderId="1" xfId="23" applyFont="1" applyBorder="1" applyAlignment="1">
      <alignment horizontal="left"/>
    </xf>
    <xf numFmtId="43" fontId="10" fillId="0" borderId="1" xfId="47" applyFont="1" applyFill="1" applyBorder="1" applyAlignment="1">
      <alignment horizontal="center"/>
    </xf>
    <xf numFmtId="43" fontId="10" fillId="0" borderId="1" xfId="47" applyFont="1" applyFill="1" applyBorder="1" applyAlignment="1">
      <alignment horizontal="right"/>
    </xf>
    <xf numFmtId="0" fontId="9" fillId="0" borderId="1" xfId="23" applyBorder="1" applyAlignment="1">
      <alignment wrapText="1"/>
    </xf>
    <xf numFmtId="0" fontId="9" fillId="0" borderId="1" xfId="23" applyBorder="1" applyAlignment="1">
      <alignment horizontal="left" vertical="top" wrapText="1"/>
    </xf>
    <xf numFmtId="0" fontId="9" fillId="0" borderId="1" xfId="23" applyBorder="1"/>
    <xf numFmtId="0" fontId="9" fillId="0" borderId="1" xfId="23" applyBorder="1" applyAlignment="1">
      <alignment horizontal="right"/>
    </xf>
    <xf numFmtId="43" fontId="9" fillId="0" borderId="1" xfId="47" applyFont="1" applyFill="1" applyBorder="1" applyAlignment="1">
      <alignment horizontal="right"/>
    </xf>
    <xf numFmtId="0" fontId="9" fillId="0" borderId="1" xfId="23" applyBorder="1" applyAlignment="1">
      <alignment horizontal="center" vertical="top" wrapText="1"/>
    </xf>
    <xf numFmtId="0" fontId="9" fillId="0" borderId="1" xfId="0" applyFont="1" applyBorder="1" applyAlignment="1">
      <alignment horizontal="center" vertical="top" wrapText="1"/>
    </xf>
    <xf numFmtId="0" fontId="9" fillId="0" borderId="1" xfId="0" applyFont="1" applyBorder="1" applyAlignment="1">
      <alignment horizontal="justify" vertical="top" wrapText="1"/>
    </xf>
    <xf numFmtId="0" fontId="9" fillId="0" borderId="1" xfId="0" applyFont="1" applyBorder="1" applyAlignment="1">
      <alignment horizontal="right" wrapText="1"/>
    </xf>
    <xf numFmtId="3" fontId="9" fillId="0" borderId="1" xfId="47" applyNumberFormat="1" applyFont="1" applyFill="1" applyBorder="1" applyAlignment="1">
      <alignment horizontal="center"/>
    </xf>
    <xf numFmtId="4" fontId="9" fillId="0" borderId="1" xfId="27" applyNumberFormat="1" applyFont="1" applyFill="1" applyBorder="1" applyAlignment="1">
      <alignment horizontal="center"/>
    </xf>
    <xf numFmtId="4" fontId="9" fillId="0" borderId="1" xfId="47" applyNumberFormat="1" applyFont="1" applyFill="1" applyBorder="1" applyAlignment="1">
      <alignment horizontal="center"/>
    </xf>
    <xf numFmtId="0" fontId="9" fillId="0" borderId="1" xfId="23" applyBorder="1" applyAlignment="1">
      <alignment vertical="top" wrapText="1"/>
    </xf>
    <xf numFmtId="0" fontId="9" fillId="0" borderId="1" xfId="0" applyFont="1" applyBorder="1" applyAlignment="1">
      <alignment wrapText="1"/>
    </xf>
    <xf numFmtId="0" fontId="9" fillId="0" borderId="1" xfId="0" applyFont="1" applyBorder="1"/>
    <xf numFmtId="0" fontId="10" fillId="0" borderId="1" xfId="77" applyFont="1" applyBorder="1" applyAlignment="1">
      <alignment wrapText="1"/>
    </xf>
    <xf numFmtId="0" fontId="9" fillId="0" borderId="1" xfId="0" applyFont="1" applyBorder="1" applyAlignment="1">
      <alignment horizontal="center" vertical="top"/>
    </xf>
    <xf numFmtId="4" fontId="30" fillId="0" borderId="1" xfId="115" applyNumberFormat="1" applyFont="1" applyFill="1" applyBorder="1" applyAlignment="1">
      <alignment horizontal="center"/>
    </xf>
    <xf numFmtId="0" fontId="9" fillId="0" borderId="1" xfId="23" applyBorder="1" applyAlignment="1">
      <alignment horizontal="justify" vertical="top" wrapText="1"/>
    </xf>
    <xf numFmtId="16" fontId="9" fillId="0" borderId="1" xfId="0" quotePrefix="1" applyNumberFormat="1" applyFont="1" applyBorder="1" applyAlignment="1">
      <alignment horizontal="center" vertical="top" wrapText="1"/>
    </xf>
    <xf numFmtId="0" fontId="9" fillId="0" borderId="1" xfId="23" quotePrefix="1" applyBorder="1" applyAlignment="1">
      <alignment horizontal="justify" vertical="top" wrapText="1"/>
    </xf>
    <xf numFmtId="43" fontId="9" fillId="0" borderId="1" xfId="27" applyFont="1" applyFill="1" applyBorder="1" applyAlignment="1">
      <alignment horizontal="right"/>
    </xf>
    <xf numFmtId="49" fontId="9" fillId="0" borderId="1" xfId="0" applyNumberFormat="1" applyFont="1" applyBorder="1" applyAlignment="1">
      <alignment horizontal="center" vertical="top" wrapText="1"/>
    </xf>
    <xf numFmtId="0" fontId="9" fillId="0" borderId="1" xfId="1" applyBorder="1" applyAlignment="1">
      <alignment horizontal="center" vertical="top" wrapText="1"/>
    </xf>
    <xf numFmtId="0" fontId="9" fillId="0" borderId="1" xfId="0" quotePrefix="1" applyFont="1" applyBorder="1" applyAlignment="1">
      <alignment horizontal="center" vertical="top" wrapText="1"/>
    </xf>
    <xf numFmtId="0" fontId="10" fillId="0" borderId="1" xfId="0" applyFont="1" applyBorder="1"/>
    <xf numFmtId="49" fontId="9" fillId="0" borderId="1" xfId="0" quotePrefix="1" applyNumberFormat="1" applyFont="1" applyBorder="1" applyAlignment="1">
      <alignment horizontal="center" vertical="top" wrapText="1"/>
    </xf>
    <xf numFmtId="17" fontId="9" fillId="0" borderId="1" xfId="0" quotePrefix="1" applyNumberFormat="1" applyFont="1" applyBorder="1" applyAlignment="1">
      <alignment horizontal="center" vertical="top" wrapText="1"/>
    </xf>
    <xf numFmtId="0" fontId="9" fillId="0" borderId="1" xfId="23" quotePrefix="1" applyBorder="1" applyAlignment="1">
      <alignment horizontal="center" vertical="top" wrapText="1"/>
    </xf>
    <xf numFmtId="0" fontId="10" fillId="0" borderId="1" xfId="0" applyFont="1" applyBorder="1" applyAlignment="1">
      <alignment wrapText="1"/>
    </xf>
    <xf numFmtId="0" fontId="9" fillId="0" borderId="1" xfId="83" quotePrefix="1" applyFont="1" applyBorder="1" applyAlignment="1">
      <alignment horizontal="center" vertical="top" wrapText="1"/>
    </xf>
    <xf numFmtId="0" fontId="9" fillId="0" borderId="1" xfId="83" applyFont="1" applyBorder="1" applyAlignment="1">
      <alignment horizontal="justify" vertical="top" wrapText="1"/>
    </xf>
    <xf numFmtId="0" fontId="16" fillId="0" borderId="1" xfId="83" quotePrefix="1" applyFont="1" applyBorder="1" applyAlignment="1">
      <alignment horizontal="center" vertical="top" wrapText="1"/>
    </xf>
    <xf numFmtId="0" fontId="16" fillId="0" borderId="1" xfId="83" applyFont="1" applyBorder="1" applyAlignment="1">
      <alignment horizontal="justify" vertical="top" wrapText="1"/>
    </xf>
    <xf numFmtId="0" fontId="10" fillId="0" borderId="1" xfId="23" applyFont="1" applyBorder="1"/>
    <xf numFmtId="0" fontId="9" fillId="0" borderId="1" xfId="0" applyFont="1" applyBorder="1" applyAlignment="1">
      <alignment horizontal="justify" vertical="top"/>
    </xf>
    <xf numFmtId="0" fontId="10" fillId="0" borderId="1" xfId="8" applyFont="1" applyBorder="1" applyAlignment="1">
      <alignment horizontal="center"/>
    </xf>
    <xf numFmtId="0" fontId="10" fillId="0" borderId="1" xfId="8" quotePrefix="1" applyFont="1" applyBorder="1" applyAlignment="1">
      <alignment horizontal="center" vertical="top"/>
    </xf>
    <xf numFmtId="0" fontId="10" fillId="0" borderId="1" xfId="8" quotePrefix="1" applyFont="1" applyBorder="1" applyAlignment="1">
      <alignment horizontal="center"/>
    </xf>
    <xf numFmtId="0" fontId="10" fillId="0" borderId="1" xfId="77" applyFont="1" applyBorder="1"/>
    <xf numFmtId="0" fontId="13" fillId="0" borderId="1" xfId="77" applyFont="1" applyBorder="1"/>
    <xf numFmtId="0" fontId="9" fillId="0" borderId="1" xfId="77" applyBorder="1" applyAlignment="1">
      <alignment wrapText="1"/>
    </xf>
    <xf numFmtId="0" fontId="9" fillId="0" borderId="1" xfId="77" applyBorder="1" applyAlignment="1">
      <alignment horizontal="left"/>
    </xf>
    <xf numFmtId="0" fontId="9" fillId="0" borderId="1" xfId="77" applyBorder="1"/>
    <xf numFmtId="0" fontId="9" fillId="0" borderId="1" xfId="8" quotePrefix="1" applyBorder="1" applyAlignment="1">
      <alignment horizontal="center" vertical="top" wrapText="1"/>
    </xf>
    <xf numFmtId="0" fontId="9" fillId="0" borderId="1" xfId="8" applyBorder="1" applyAlignment="1">
      <alignment horizontal="justify" vertical="top" wrapText="1"/>
    </xf>
    <xf numFmtId="0" fontId="9" fillId="0" borderId="1" xfId="8" applyBorder="1" applyAlignment="1">
      <alignment horizontal="center" vertical="top" wrapText="1"/>
    </xf>
    <xf numFmtId="0" fontId="9" fillId="0" borderId="1" xfId="8" applyBorder="1" applyAlignment="1">
      <alignment horizontal="center" vertical="top"/>
    </xf>
    <xf numFmtId="0" fontId="9" fillId="0" borderId="1" xfId="77" applyBorder="1" applyAlignment="1">
      <alignment horizontal="center" vertical="top" wrapText="1"/>
    </xf>
    <xf numFmtId="0" fontId="15" fillId="0" borderId="1" xfId="8" applyFont="1" applyBorder="1" applyAlignment="1">
      <alignment horizontal="center" vertical="top" wrapText="1"/>
    </xf>
    <xf numFmtId="0" fontId="10" fillId="0" borderId="1" xfId="8" applyFont="1" applyBorder="1" applyAlignment="1">
      <alignment horizontal="justify" vertical="top" wrapText="1"/>
    </xf>
    <xf numFmtId="16" fontId="9" fillId="0" borderId="1" xfId="0" applyNumberFormat="1" applyFont="1" applyBorder="1" applyAlignment="1">
      <alignment horizontal="center" vertical="top" wrapText="1"/>
    </xf>
    <xf numFmtId="0" fontId="13" fillId="0" borderId="1" xfId="8" applyFont="1" applyBorder="1"/>
    <xf numFmtId="0" fontId="9" fillId="0" borderId="1" xfId="8" applyBorder="1"/>
    <xf numFmtId="0" fontId="9" fillId="0" borderId="1" xfId="8" applyBorder="1" applyAlignment="1">
      <alignment horizontal="justify" vertical="top"/>
    </xf>
    <xf numFmtId="0" fontId="10" fillId="0" borderId="1" xfId="8" applyFont="1" applyBorder="1" applyAlignment="1">
      <alignment horizontal="justify" vertical="top"/>
    </xf>
    <xf numFmtId="0" fontId="9" fillId="0" borderId="1" xfId="23" applyBorder="1" applyAlignment="1">
      <alignment horizontal="center" wrapText="1"/>
    </xf>
    <xf numFmtId="0" fontId="10" fillId="0" borderId="1" xfId="23" applyFont="1" applyBorder="1" applyAlignment="1">
      <alignment horizontal="justify" vertical="top" wrapText="1"/>
    </xf>
    <xf numFmtId="0" fontId="9" fillId="0" borderId="1" xfId="23" applyBorder="1" applyAlignment="1">
      <alignment horizontal="center" vertical="center" wrapText="1"/>
    </xf>
    <xf numFmtId="0" fontId="13" fillId="0" borderId="1" xfId="23" applyFont="1" applyBorder="1" applyAlignment="1">
      <alignment horizontal="left" vertical="top"/>
    </xf>
    <xf numFmtId="0" fontId="10" fillId="0" borderId="1" xfId="0" applyFont="1" applyBorder="1" applyAlignment="1">
      <alignment horizontal="center" vertical="center"/>
    </xf>
    <xf numFmtId="0" fontId="10" fillId="0" borderId="1" xfId="23" applyFont="1" applyBorder="1" applyAlignment="1">
      <alignment horizontal="left" vertical="top"/>
    </xf>
    <xf numFmtId="0" fontId="0" fillId="0" borderId="1" xfId="0" applyBorder="1" applyAlignment="1">
      <alignment wrapText="1"/>
    </xf>
    <xf numFmtId="4" fontId="9" fillId="0" borderId="1" xfId="0" applyNumberFormat="1" applyFont="1" applyBorder="1"/>
    <xf numFmtId="4" fontId="10" fillId="0" borderId="1" xfId="47" applyNumberFormat="1" applyFont="1" applyFill="1" applyBorder="1" applyAlignment="1">
      <alignment horizontal="center"/>
    </xf>
    <xf numFmtId="0" fontId="10" fillId="0" borderId="1" xfId="1" applyFont="1" applyBorder="1" applyAlignment="1">
      <alignment horizontal="right" vertical="top" wrapText="1"/>
    </xf>
    <xf numFmtId="43" fontId="10" fillId="0" borderId="1" xfId="47" applyFont="1" applyFill="1" applyBorder="1" applyAlignment="1">
      <alignment horizontal="right" vertical="center" wrapText="1"/>
    </xf>
    <xf numFmtId="43" fontId="10" fillId="0" borderId="1" xfId="47" applyFont="1" applyFill="1" applyBorder="1" applyAlignment="1">
      <alignment horizontal="right" vertical="center"/>
    </xf>
    <xf numFmtId="0" fontId="10" fillId="0" borderId="1" xfId="23" quotePrefix="1" applyFont="1" applyBorder="1" applyAlignment="1">
      <alignment horizontal="center" vertical="top"/>
    </xf>
    <xf numFmtId="0" fontId="10" fillId="0" borderId="1" xfId="1" quotePrefix="1" applyFont="1" applyBorder="1" applyAlignment="1">
      <alignment horizontal="center" wrapText="1"/>
    </xf>
    <xf numFmtId="0" fontId="10" fillId="0" borderId="1" xfId="1" quotePrefix="1" applyFont="1" applyBorder="1" applyAlignment="1">
      <alignment horizontal="center" vertical="top" wrapText="1"/>
    </xf>
    <xf numFmtId="0" fontId="10" fillId="0" borderId="1" xfId="1" quotePrefix="1" applyFont="1" applyBorder="1" applyAlignment="1">
      <alignment horizontal="center"/>
    </xf>
    <xf numFmtId="0" fontId="9" fillId="0" borderId="1" xfId="1" applyBorder="1" applyAlignment="1">
      <alignment horizontal="center" wrapText="1"/>
    </xf>
    <xf numFmtId="0" fontId="9" fillId="0" borderId="1" xfId="1" applyBorder="1" applyAlignment="1">
      <alignment horizontal="justify" vertical="top" wrapText="1"/>
    </xf>
    <xf numFmtId="0" fontId="9" fillId="0" borderId="1" xfId="1" applyBorder="1" applyAlignment="1">
      <alignment horizontal="center"/>
    </xf>
    <xf numFmtId="0" fontId="9" fillId="0" borderId="1" xfId="1" applyBorder="1" applyAlignment="1">
      <alignment wrapText="1"/>
    </xf>
    <xf numFmtId="0" fontId="13" fillId="0" borderId="1" xfId="23" applyFont="1" applyBorder="1" applyAlignment="1">
      <alignment horizontal="left" vertical="top" wrapText="1"/>
    </xf>
    <xf numFmtId="0" fontId="10" fillId="0" borderId="1" xfId="1" applyFont="1" applyBorder="1"/>
    <xf numFmtId="0" fontId="9" fillId="0" borderId="1" xfId="0" applyFont="1" applyBorder="1" applyAlignment="1">
      <alignment horizontal="center" wrapText="1"/>
    </xf>
    <xf numFmtId="0" fontId="9" fillId="0" borderId="1" xfId="110" applyFont="1" applyBorder="1" applyAlignment="1">
      <alignment horizontal="center"/>
    </xf>
    <xf numFmtId="0" fontId="9" fillId="0" borderId="1" xfId="0" applyFont="1" applyBorder="1" applyAlignment="1">
      <alignment horizontal="center" vertical="justify" wrapText="1"/>
    </xf>
    <xf numFmtId="0" fontId="9" fillId="0" borderId="1" xfId="0" applyFont="1" applyBorder="1" applyAlignment="1">
      <alignment horizontal="justify"/>
    </xf>
    <xf numFmtId="2" fontId="9" fillId="0" borderId="1" xfId="0" applyNumberFormat="1" applyFont="1" applyBorder="1" applyAlignment="1">
      <alignment horizontal="center" wrapText="1"/>
    </xf>
    <xf numFmtId="1" fontId="9" fillId="0" borderId="1" xfId="0" applyNumberFormat="1" applyFont="1" applyBorder="1" applyAlignment="1">
      <alignment horizontal="center" wrapText="1"/>
    </xf>
    <xf numFmtId="39" fontId="9" fillId="0" borderId="1" xfId="0" applyNumberFormat="1" applyFont="1" applyBorder="1" applyAlignment="1">
      <alignment horizontal="center" wrapText="1"/>
    </xf>
    <xf numFmtId="0" fontId="9" fillId="0" borderId="1" xfId="8" applyBorder="1" applyAlignment="1">
      <alignment horizontal="center" wrapText="1"/>
    </xf>
    <xf numFmtId="1" fontId="9" fillId="0" borderId="1" xfId="47" applyNumberFormat="1" applyFont="1" applyFill="1" applyBorder="1" applyAlignment="1">
      <alignment horizontal="center"/>
    </xf>
    <xf numFmtId="0" fontId="10" fillId="0" borderId="1" xfId="0" applyFont="1" applyBorder="1" applyAlignment="1">
      <alignment horizontal="justify" vertical="top" wrapText="1"/>
    </xf>
    <xf numFmtId="0" fontId="9" fillId="0" borderId="1" xfId="0" quotePrefix="1" applyFont="1" applyBorder="1" applyAlignment="1">
      <alignment horizontal="left" vertical="top" wrapText="1"/>
    </xf>
    <xf numFmtId="0" fontId="9" fillId="0" borderId="1" xfId="0" applyFont="1" applyBorder="1" applyAlignment="1">
      <alignment horizontal="justify" wrapText="1"/>
    </xf>
    <xf numFmtId="0" fontId="10" fillId="0" borderId="1" xfId="1" applyFont="1" applyBorder="1" applyAlignment="1">
      <alignment horizontal="right" vertical="center" wrapText="1"/>
    </xf>
    <xf numFmtId="0" fontId="14" fillId="0" borderId="0" xfId="23" applyFont="1" applyAlignment="1">
      <alignment horizontal="center" vertical="top"/>
    </xf>
    <xf numFmtId="0" fontId="11" fillId="0" borderId="1" xfId="23" quotePrefix="1" applyFont="1" applyBorder="1" applyAlignment="1">
      <alignment horizontal="center" vertical="center"/>
    </xf>
    <xf numFmtId="0" fontId="14" fillId="0" borderId="0" xfId="1" applyFont="1" applyAlignment="1">
      <alignment horizontal="center" vertical="top"/>
    </xf>
    <xf numFmtId="164" fontId="20" fillId="0" borderId="0" xfId="23" applyNumberFormat="1" applyFont="1" applyAlignment="1">
      <alignment horizontal="center"/>
    </xf>
    <xf numFmtId="43" fontId="11" fillId="0" borderId="1" xfId="47" applyFont="1" applyFill="1" applyBorder="1" applyAlignment="1">
      <alignment horizontal="center" vertical="center" wrapText="1"/>
    </xf>
    <xf numFmtId="0" fontId="11" fillId="0" borderId="1" xfId="23" applyFont="1" applyBorder="1" applyAlignment="1">
      <alignment horizontal="center" vertical="center" wrapText="1"/>
    </xf>
    <xf numFmtId="0" fontId="11" fillId="0" borderId="1" xfId="23" applyFont="1" applyBorder="1" applyAlignment="1">
      <alignment horizontal="center" vertical="center"/>
    </xf>
    <xf numFmtId="43" fontId="11" fillId="0" borderId="1" xfId="47" applyFont="1" applyFill="1" applyBorder="1" applyAlignment="1">
      <alignment horizontal="center" vertical="center"/>
    </xf>
    <xf numFmtId="0" fontId="14" fillId="0" borderId="2" xfId="23" applyFont="1" applyBorder="1" applyAlignment="1">
      <alignment horizontal="left" vertical="top"/>
    </xf>
    <xf numFmtId="0" fontId="14" fillId="0" borderId="0" xfId="1" applyFont="1" applyAlignment="1">
      <alignment horizontal="left" vertical="center"/>
    </xf>
    <xf numFmtId="0" fontId="14" fillId="0" borderId="0" xfId="1" applyFont="1" applyAlignment="1">
      <alignment horizontal="left" vertical="top"/>
    </xf>
    <xf numFmtId="0" fontId="20" fillId="0" borderId="0" xfId="1" applyFont="1" applyAlignment="1">
      <alignment horizontal="left" vertical="top"/>
    </xf>
    <xf numFmtId="164" fontId="10" fillId="0" borderId="0" xfId="0" applyNumberFormat="1" applyFont="1" applyAlignment="1">
      <alignment horizontal="left"/>
    </xf>
    <xf numFmtId="164" fontId="14" fillId="0" borderId="0" xfId="0" applyNumberFormat="1" applyFont="1" applyAlignment="1">
      <alignment horizontal="left"/>
    </xf>
    <xf numFmtId="43" fontId="11" fillId="0" borderId="1" xfId="47" applyFont="1" applyFill="1" applyBorder="1" applyAlignment="1">
      <alignment horizontal="left" vertical="center" wrapText="1"/>
    </xf>
    <xf numFmtId="0" fontId="11" fillId="0" borderId="1" xfId="23" quotePrefix="1" applyFont="1" applyBorder="1" applyAlignment="1">
      <alignment horizontal="left" vertical="center"/>
    </xf>
    <xf numFmtId="0" fontId="10" fillId="0" borderId="1" xfId="1" applyFont="1" applyBorder="1" applyAlignment="1">
      <alignment horizontal="left" vertical="center" wrapText="1"/>
    </xf>
    <xf numFmtId="0" fontId="11" fillId="0" borderId="1" xfId="23" applyFont="1" applyBorder="1" applyAlignment="1">
      <alignment horizontal="left" vertical="center" wrapText="1"/>
    </xf>
    <xf numFmtId="0" fontId="11" fillId="0" borderId="1" xfId="23" applyFont="1" applyBorder="1" applyAlignment="1">
      <alignment horizontal="left" vertical="top" wrapText="1"/>
    </xf>
    <xf numFmtId="0" fontId="11" fillId="0" borderId="1" xfId="23" applyFont="1" applyBorder="1" applyAlignment="1">
      <alignment horizontal="left" vertical="center"/>
    </xf>
    <xf numFmtId="43" fontId="11" fillId="0" borderId="1" xfId="47" applyFont="1" applyFill="1" applyBorder="1" applyAlignment="1">
      <alignment horizontal="left" vertical="center"/>
    </xf>
    <xf numFmtId="164" fontId="20" fillId="0" borderId="0" xfId="23" applyNumberFormat="1" applyFont="1" applyAlignment="1">
      <alignment horizontal="left"/>
    </xf>
  </cellXfs>
  <cellStyles count="117">
    <cellStyle name="Comma" xfId="84" builtinId="3"/>
    <cellStyle name="Comma 10" xfId="47" xr:uid="{00000000-0005-0000-0000-000001000000}"/>
    <cellStyle name="Comma 11" xfId="48" xr:uid="{00000000-0005-0000-0000-000002000000}"/>
    <cellStyle name="Comma 11 2" xfId="85" xr:uid="{00000000-0005-0000-0000-000003000000}"/>
    <cellStyle name="Comma 12" xfId="27" xr:uid="{00000000-0005-0000-0000-000004000000}"/>
    <cellStyle name="Comma 13" xfId="28" xr:uid="{00000000-0005-0000-0000-000005000000}"/>
    <cellStyle name="Comma 14" xfId="115" xr:uid="{00000000-0005-0000-0000-000006000000}"/>
    <cellStyle name="Comma 14 2 2" xfId="116" xr:uid="{00000000-0005-0000-0000-000007000000}"/>
    <cellStyle name="Comma 2" xfId="2" xr:uid="{00000000-0005-0000-0000-000008000000}"/>
    <cellStyle name="Comma 3" xfId="12" xr:uid="{00000000-0005-0000-0000-000009000000}"/>
    <cellStyle name="Comma 3 2" xfId="13" xr:uid="{00000000-0005-0000-0000-00000A000000}"/>
    <cellStyle name="Comma 3 3" xfId="49" xr:uid="{00000000-0005-0000-0000-00000B000000}"/>
    <cellStyle name="Comma 4" xfId="14" xr:uid="{00000000-0005-0000-0000-00000C000000}"/>
    <cellStyle name="Comma 5" xfId="15" xr:uid="{00000000-0005-0000-0000-00000D000000}"/>
    <cellStyle name="Comma 6" xfId="26" xr:uid="{00000000-0005-0000-0000-00000E000000}"/>
    <cellStyle name="Comma 6 2" xfId="50" xr:uid="{00000000-0005-0000-0000-00000F000000}"/>
    <cellStyle name="Comma 7" xfId="30" xr:uid="{00000000-0005-0000-0000-000010000000}"/>
    <cellStyle name="Comma 7 2" xfId="86" xr:uid="{00000000-0005-0000-0000-000011000000}"/>
    <cellStyle name="Comma 8" xfId="31" xr:uid="{00000000-0005-0000-0000-000012000000}"/>
    <cellStyle name="Comma 8 2" xfId="87" xr:uid="{00000000-0005-0000-0000-000013000000}"/>
    <cellStyle name="Comma 9" xfId="32" xr:uid="{00000000-0005-0000-0000-000014000000}"/>
    <cellStyle name="Comma 9 2" xfId="88" xr:uid="{00000000-0005-0000-0000-000015000000}"/>
    <cellStyle name="Comma0" xfId="3" xr:uid="{00000000-0005-0000-0000-000016000000}"/>
    <cellStyle name="Currency0" xfId="4" xr:uid="{00000000-0005-0000-0000-000017000000}"/>
    <cellStyle name="Date" xfId="5" xr:uid="{00000000-0005-0000-0000-000018000000}"/>
    <cellStyle name="Fixed" xfId="6" xr:uid="{00000000-0005-0000-0000-000019000000}"/>
    <cellStyle name="MC" xfId="9" xr:uid="{00000000-0005-0000-0000-00001A000000}"/>
    <cellStyle name="Normal" xfId="0" builtinId="0"/>
    <cellStyle name="Normal 10" xfId="33" xr:uid="{00000000-0005-0000-0000-00001C000000}"/>
    <cellStyle name="Normal 10 2" xfId="51" xr:uid="{00000000-0005-0000-0000-00001D000000}"/>
    <cellStyle name="Normal 10 2 2" xfId="89" xr:uid="{00000000-0005-0000-0000-00001E000000}"/>
    <cellStyle name="Normal 10 3" xfId="90" xr:uid="{00000000-0005-0000-0000-00001F000000}"/>
    <cellStyle name="Normal 11" xfId="52" xr:uid="{00000000-0005-0000-0000-000020000000}"/>
    <cellStyle name="Normal 11 2" xfId="91" xr:uid="{00000000-0005-0000-0000-000021000000}"/>
    <cellStyle name="Normal 12" xfId="53" xr:uid="{00000000-0005-0000-0000-000022000000}"/>
    <cellStyle name="Normal 12 2" xfId="92" xr:uid="{00000000-0005-0000-0000-000023000000}"/>
    <cellStyle name="Normal 13" xfId="23" xr:uid="{00000000-0005-0000-0000-000024000000}"/>
    <cellStyle name="Normal 14" xfId="54" xr:uid="{00000000-0005-0000-0000-000025000000}"/>
    <cellStyle name="Normal 14 2" xfId="93" xr:uid="{00000000-0005-0000-0000-000026000000}"/>
    <cellStyle name="Normal 15" xfId="34" xr:uid="{00000000-0005-0000-0000-000027000000}"/>
    <cellStyle name="Normal 16" xfId="55" xr:uid="{00000000-0005-0000-0000-000028000000}"/>
    <cellStyle name="Normal 16 2" xfId="94" xr:uid="{00000000-0005-0000-0000-000029000000}"/>
    <cellStyle name="Normal 17" xfId="56" xr:uid="{00000000-0005-0000-0000-00002A000000}"/>
    <cellStyle name="Normal 17 2" xfId="95" xr:uid="{00000000-0005-0000-0000-00002B000000}"/>
    <cellStyle name="Normal 18" xfId="83" xr:uid="{00000000-0005-0000-0000-00002C000000}"/>
    <cellStyle name="Normal 18 2" xfId="101" xr:uid="{00000000-0005-0000-0000-00002D000000}"/>
    <cellStyle name="Normal 18 2 2" xfId="108" xr:uid="{00000000-0005-0000-0000-00002E000000}"/>
    <cellStyle name="Normal 2" xfId="7" xr:uid="{00000000-0005-0000-0000-00002F000000}"/>
    <cellStyle name="Normal 2 2" xfId="22" xr:uid="{00000000-0005-0000-0000-000030000000}"/>
    <cellStyle name="Normal 2 2 2" xfId="35" xr:uid="{00000000-0005-0000-0000-000031000000}"/>
    <cellStyle name="Normal 2 3" xfId="8" xr:uid="{00000000-0005-0000-0000-000032000000}"/>
    <cellStyle name="Normal 2 4" xfId="10" xr:uid="{00000000-0005-0000-0000-000033000000}"/>
    <cellStyle name="Normal 2 5" xfId="77" xr:uid="{00000000-0005-0000-0000-000034000000}"/>
    <cellStyle name="Normal 3" xfId="1" xr:uid="{00000000-0005-0000-0000-000035000000}"/>
    <cellStyle name="Normal 3 2" xfId="21" xr:uid="{00000000-0005-0000-0000-000036000000}"/>
    <cellStyle name="Normal 3 3" xfId="36" xr:uid="{00000000-0005-0000-0000-000037000000}"/>
    <cellStyle name="Normal 3 4" xfId="37" xr:uid="{00000000-0005-0000-0000-000038000000}"/>
    <cellStyle name="Normal 3 4 2" xfId="96" xr:uid="{00000000-0005-0000-0000-000039000000}"/>
    <cellStyle name="Normal 4" xfId="38" xr:uid="{00000000-0005-0000-0000-00003A000000}"/>
    <cellStyle name="Normal 4 2" xfId="11" xr:uid="{00000000-0005-0000-0000-00003B000000}"/>
    <cellStyle name="Normal 4 3" xfId="39" xr:uid="{00000000-0005-0000-0000-00003C000000}"/>
    <cellStyle name="Normal 5" xfId="40" xr:uid="{00000000-0005-0000-0000-00003D000000}"/>
    <cellStyle name="Normal 6" xfId="24" xr:uid="{00000000-0005-0000-0000-00003E000000}"/>
    <cellStyle name="Normal 6 2" xfId="57" xr:uid="{00000000-0005-0000-0000-00003F000000}"/>
    <cellStyle name="Normal 6 2 10" xfId="102" xr:uid="{00000000-0005-0000-0000-000040000000}"/>
    <cellStyle name="Normal 6 2 10 2" xfId="109" xr:uid="{00000000-0005-0000-0000-000041000000}"/>
    <cellStyle name="Normal 6 2 2" xfId="58" xr:uid="{00000000-0005-0000-0000-000042000000}"/>
    <cellStyle name="Normal 6 2 2 2" xfId="64" xr:uid="{00000000-0005-0000-0000-000043000000}"/>
    <cellStyle name="Normal 6 2 2 2 2" xfId="79" xr:uid="{00000000-0005-0000-0000-000044000000}"/>
    <cellStyle name="Normal 6 2 2 2 2 2" xfId="104" xr:uid="{00000000-0005-0000-0000-000045000000}"/>
    <cellStyle name="Normal 6 2 2 2 2 2 2" xfId="111" xr:uid="{00000000-0005-0000-0000-000046000000}"/>
    <cellStyle name="Normal 6 2 3" xfId="59" xr:uid="{00000000-0005-0000-0000-000047000000}"/>
    <cellStyle name="Normal 6 2 3 2" xfId="60" xr:uid="{00000000-0005-0000-0000-000048000000}"/>
    <cellStyle name="Normal 6 2 3 2 2" xfId="97" xr:uid="{00000000-0005-0000-0000-000049000000}"/>
    <cellStyle name="Normal 6 2 3 3" xfId="98" xr:uid="{00000000-0005-0000-0000-00004A000000}"/>
    <cellStyle name="Normal 6 2 4" xfId="61" xr:uid="{00000000-0005-0000-0000-00004B000000}"/>
    <cellStyle name="Normal 6 2 4 2" xfId="66" xr:uid="{00000000-0005-0000-0000-00004C000000}"/>
    <cellStyle name="Normal 6 2 4 2 2" xfId="81" xr:uid="{00000000-0005-0000-0000-00004D000000}"/>
    <cellStyle name="Normal 6 2 4 2 2 2" xfId="106" xr:uid="{00000000-0005-0000-0000-00004E000000}"/>
    <cellStyle name="Normal 6 2 4 2 2 2 2" xfId="113" xr:uid="{00000000-0005-0000-0000-00004F000000}"/>
    <cellStyle name="Normal 6 2 4 3" xfId="68" xr:uid="{00000000-0005-0000-0000-000050000000}"/>
    <cellStyle name="Normal 6 2 4 4" xfId="67" xr:uid="{00000000-0005-0000-0000-000051000000}"/>
    <cellStyle name="Normal 6 2 4 4 2" xfId="82" xr:uid="{00000000-0005-0000-0000-000052000000}"/>
    <cellStyle name="Normal 6 2 4 4 2 2" xfId="107" xr:uid="{00000000-0005-0000-0000-000053000000}"/>
    <cellStyle name="Normal 6 2 4 4 2 2 2" xfId="114" xr:uid="{00000000-0005-0000-0000-000054000000}"/>
    <cellStyle name="Normal 6 2 4 5" xfId="69" xr:uid="{00000000-0005-0000-0000-000055000000}"/>
    <cellStyle name="Normal 6 2 4 6" xfId="70" xr:uid="{00000000-0005-0000-0000-000056000000}"/>
    <cellStyle name="Normal 6 2 4 7" xfId="71" xr:uid="{00000000-0005-0000-0000-000057000000}"/>
    <cellStyle name="Normal 6 2 4 8" xfId="72" xr:uid="{00000000-0005-0000-0000-000058000000}"/>
    <cellStyle name="Normal 6 2 5" xfId="62" xr:uid="{00000000-0005-0000-0000-000059000000}"/>
    <cellStyle name="Normal 6 2 5 2" xfId="63" xr:uid="{00000000-0005-0000-0000-00005A000000}"/>
    <cellStyle name="Normal 6 2 5 2 2" xfId="78" xr:uid="{00000000-0005-0000-0000-00005B000000}"/>
    <cellStyle name="Normal 6 2 5 2 2 2" xfId="103" xr:uid="{00000000-0005-0000-0000-00005C000000}"/>
    <cellStyle name="Normal 6 2 5 2 2 2 2" xfId="110" xr:uid="{00000000-0005-0000-0000-00005D000000}"/>
    <cellStyle name="Normal 6 2 6" xfId="73" xr:uid="{00000000-0005-0000-0000-00005E000000}"/>
    <cellStyle name="Normal 6 2 7" xfId="74" xr:uid="{00000000-0005-0000-0000-00005F000000}"/>
    <cellStyle name="Normal 6 2 8" xfId="75" xr:uid="{00000000-0005-0000-0000-000060000000}"/>
    <cellStyle name="Normal 6 2 9" xfId="76" xr:uid="{00000000-0005-0000-0000-000061000000}"/>
    <cellStyle name="Normal 7" xfId="41" xr:uid="{00000000-0005-0000-0000-000062000000}"/>
    <cellStyle name="Normal 7 2" xfId="42" xr:uid="{00000000-0005-0000-0000-000063000000}"/>
    <cellStyle name="Normal 8" xfId="43" xr:uid="{00000000-0005-0000-0000-000064000000}"/>
    <cellStyle name="Normal 8 2" xfId="99" xr:uid="{00000000-0005-0000-0000-000065000000}"/>
    <cellStyle name="Normal 9" xfId="44" xr:uid="{00000000-0005-0000-0000-000066000000}"/>
    <cellStyle name="Normal 9 2" xfId="65" xr:uid="{00000000-0005-0000-0000-000067000000}"/>
    <cellStyle name="Normal 9 2 2" xfId="80" xr:uid="{00000000-0005-0000-0000-000068000000}"/>
    <cellStyle name="Normal 9 2 2 2" xfId="105" xr:uid="{00000000-0005-0000-0000-000069000000}"/>
    <cellStyle name="Normal 9 2 2 2 2" xfId="112" xr:uid="{00000000-0005-0000-0000-00006A000000}"/>
    <cellStyle name="Percent 12" xfId="29" xr:uid="{00000000-0005-0000-0000-00006B000000}"/>
    <cellStyle name="Percent 13" xfId="45" xr:uid="{00000000-0005-0000-0000-00006C000000}"/>
    <cellStyle name="Percent 2" xfId="16" xr:uid="{00000000-0005-0000-0000-00006D000000}"/>
    <cellStyle name="Percent 2 2" xfId="46" xr:uid="{00000000-0005-0000-0000-00006E000000}"/>
    <cellStyle name="Percent 2 2 2" xfId="100" xr:uid="{00000000-0005-0000-0000-00006F000000}"/>
    <cellStyle name="Percent 3" xfId="17" xr:uid="{00000000-0005-0000-0000-000070000000}"/>
    <cellStyle name="Percent 3 2" xfId="18" xr:uid="{00000000-0005-0000-0000-000071000000}"/>
    <cellStyle name="Percent 4" xfId="19" xr:uid="{00000000-0005-0000-0000-000072000000}"/>
    <cellStyle name="Percent 5" xfId="20" xr:uid="{00000000-0005-0000-0000-000073000000}"/>
    <cellStyle name="常规_复件 爬山路 Microsoft Excel 工作表" xfId="25" xr:uid="{00000000-0005-0000-0000-000074000000}"/>
  </cellStyles>
  <dxfs count="0"/>
  <tableStyles count="0" defaultTableStyle="TableStyleMedium9" defaultPivotStyle="PivotStyleLight16"/>
  <colors>
    <mruColors>
      <color rgb="FF0000CC"/>
      <color rgb="FFFFAB2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calcChain" Target="calcChain.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218</xdr:row>
      <xdr:rowOff>0</xdr:rowOff>
    </xdr:from>
    <xdr:to>
      <xdr:col>2</xdr:col>
      <xdr:colOff>313690</xdr:colOff>
      <xdr:row>219</xdr:row>
      <xdr:rowOff>130570</xdr:rowOff>
    </xdr:to>
    <xdr:sp macro="" textlink="">
      <xdr:nvSpPr>
        <xdr:cNvPr id="2" name="AutoShape 1" descr="cid:image002.gif@01C68B21.9782C830">
          <a:extLst>
            <a:ext uri="{FF2B5EF4-FFF2-40B4-BE49-F238E27FC236}">
              <a16:creationId xmlns:a16="http://schemas.microsoft.com/office/drawing/2014/main" id="{0328801B-9480-47D1-B4EB-0F430A8EDE23}"/>
            </a:ext>
          </a:extLst>
        </xdr:cNvPr>
        <xdr:cNvSpPr>
          <a:spLocks noChangeAspect="1" noChangeArrowheads="1"/>
        </xdr:cNvSpPr>
      </xdr:nvSpPr>
      <xdr:spPr bwMode="auto">
        <a:xfrm>
          <a:off x="342900" y="66154300"/>
          <a:ext cx="796290" cy="289320"/>
        </a:xfrm>
        <a:prstGeom prst="rect">
          <a:avLst/>
        </a:prstGeom>
        <a:noFill/>
        <a:ln w="9525">
          <a:noFill/>
          <a:miter lim="800000"/>
          <a:headEnd/>
          <a:tailEnd/>
        </a:ln>
      </xdr:spPr>
    </xdr:sp>
    <xdr:clientData/>
  </xdr:twoCellAnchor>
  <xdr:twoCellAnchor editAs="oneCell">
    <xdr:from>
      <xdr:col>1</xdr:col>
      <xdr:colOff>0</xdr:colOff>
      <xdr:row>218</xdr:row>
      <xdr:rowOff>0</xdr:rowOff>
    </xdr:from>
    <xdr:to>
      <xdr:col>2</xdr:col>
      <xdr:colOff>313690</xdr:colOff>
      <xdr:row>219</xdr:row>
      <xdr:rowOff>130570</xdr:rowOff>
    </xdr:to>
    <xdr:sp macro="" textlink="">
      <xdr:nvSpPr>
        <xdr:cNvPr id="3" name="AutoShape 2" descr="cid:image002.gif@01C68B21.9782C830">
          <a:extLst>
            <a:ext uri="{FF2B5EF4-FFF2-40B4-BE49-F238E27FC236}">
              <a16:creationId xmlns:a16="http://schemas.microsoft.com/office/drawing/2014/main" id="{0DE7ADC1-AE48-4135-B9E4-94B856E8FC64}"/>
            </a:ext>
          </a:extLst>
        </xdr:cNvPr>
        <xdr:cNvSpPr>
          <a:spLocks noChangeAspect="1" noChangeArrowheads="1"/>
        </xdr:cNvSpPr>
      </xdr:nvSpPr>
      <xdr:spPr bwMode="auto">
        <a:xfrm>
          <a:off x="342900" y="66154300"/>
          <a:ext cx="796290" cy="289320"/>
        </a:xfrm>
        <a:prstGeom prst="rect">
          <a:avLst/>
        </a:prstGeom>
        <a:noFill/>
        <a:ln w="9525">
          <a:noFill/>
          <a:miter lim="800000"/>
          <a:headEnd/>
          <a:tailEnd/>
        </a:ln>
      </xdr:spPr>
    </xdr:sp>
    <xdr:clientData/>
  </xdr:twoCellAnchor>
  <xdr:twoCellAnchor editAs="oneCell">
    <xdr:from>
      <xdr:col>1</xdr:col>
      <xdr:colOff>0</xdr:colOff>
      <xdr:row>217</xdr:row>
      <xdr:rowOff>0</xdr:rowOff>
    </xdr:from>
    <xdr:to>
      <xdr:col>2</xdr:col>
      <xdr:colOff>496782</xdr:colOff>
      <xdr:row>218</xdr:row>
      <xdr:rowOff>128187</xdr:rowOff>
    </xdr:to>
    <xdr:sp macro="" textlink="">
      <xdr:nvSpPr>
        <xdr:cNvPr id="4" name="AutoShape 2" descr="cid:image002.gif@01C68B21.9782C830">
          <a:extLst>
            <a:ext uri="{FF2B5EF4-FFF2-40B4-BE49-F238E27FC236}">
              <a16:creationId xmlns:a16="http://schemas.microsoft.com/office/drawing/2014/main" id="{C27D3B2B-3645-4E11-9C34-24DDCF0F96A4}"/>
            </a:ext>
          </a:extLst>
        </xdr:cNvPr>
        <xdr:cNvSpPr>
          <a:spLocks noChangeAspect="1" noChangeArrowheads="1"/>
        </xdr:cNvSpPr>
      </xdr:nvSpPr>
      <xdr:spPr bwMode="auto">
        <a:xfrm>
          <a:off x="342900" y="65900300"/>
          <a:ext cx="979382" cy="286937"/>
        </a:xfrm>
        <a:prstGeom prst="rect">
          <a:avLst/>
        </a:prstGeom>
        <a:noFill/>
        <a:ln w="9525">
          <a:noFill/>
          <a:miter lim="800000"/>
          <a:headEnd/>
          <a:tailEnd/>
        </a:ln>
      </xdr:spPr>
    </xdr:sp>
    <xdr:clientData/>
  </xdr:twoCellAnchor>
  <xdr:twoCellAnchor editAs="oneCell">
    <xdr:from>
      <xdr:col>1</xdr:col>
      <xdr:colOff>0</xdr:colOff>
      <xdr:row>217</xdr:row>
      <xdr:rowOff>0</xdr:rowOff>
    </xdr:from>
    <xdr:to>
      <xdr:col>2</xdr:col>
      <xdr:colOff>582507</xdr:colOff>
      <xdr:row>218</xdr:row>
      <xdr:rowOff>127000</xdr:rowOff>
    </xdr:to>
    <xdr:sp macro="" textlink="">
      <xdr:nvSpPr>
        <xdr:cNvPr id="5" name="AutoShape 1" descr="cid:image002.gif@01C68B21.9782C830">
          <a:extLst>
            <a:ext uri="{FF2B5EF4-FFF2-40B4-BE49-F238E27FC236}">
              <a16:creationId xmlns:a16="http://schemas.microsoft.com/office/drawing/2014/main" id="{71A791B8-22B4-4290-879F-504F5346D027}"/>
            </a:ext>
          </a:extLst>
        </xdr:cNvPr>
        <xdr:cNvSpPr>
          <a:spLocks noChangeAspect="1" noChangeArrowheads="1"/>
        </xdr:cNvSpPr>
      </xdr:nvSpPr>
      <xdr:spPr bwMode="auto">
        <a:xfrm>
          <a:off x="342900" y="65900300"/>
          <a:ext cx="1065107" cy="285750"/>
        </a:xfrm>
        <a:prstGeom prst="rect">
          <a:avLst/>
        </a:prstGeom>
        <a:noFill/>
        <a:ln w="9525">
          <a:noFill/>
          <a:miter lim="800000"/>
          <a:headEnd/>
          <a:tailEnd/>
        </a:ln>
      </xdr:spPr>
    </xdr:sp>
    <xdr:clientData/>
  </xdr:twoCellAnchor>
  <xdr:twoCellAnchor editAs="oneCell">
    <xdr:from>
      <xdr:col>1</xdr:col>
      <xdr:colOff>0</xdr:colOff>
      <xdr:row>217</xdr:row>
      <xdr:rowOff>0</xdr:rowOff>
    </xdr:from>
    <xdr:to>
      <xdr:col>2</xdr:col>
      <xdr:colOff>582507</xdr:colOff>
      <xdr:row>218</xdr:row>
      <xdr:rowOff>127000</xdr:rowOff>
    </xdr:to>
    <xdr:sp macro="" textlink="">
      <xdr:nvSpPr>
        <xdr:cNvPr id="6" name="AutoShape 2" descr="cid:image002.gif@01C68B21.9782C830">
          <a:extLst>
            <a:ext uri="{FF2B5EF4-FFF2-40B4-BE49-F238E27FC236}">
              <a16:creationId xmlns:a16="http://schemas.microsoft.com/office/drawing/2014/main" id="{6C602052-F167-4A49-A1D8-D13935C083D0}"/>
            </a:ext>
          </a:extLst>
        </xdr:cNvPr>
        <xdr:cNvSpPr>
          <a:spLocks noChangeAspect="1" noChangeArrowheads="1"/>
        </xdr:cNvSpPr>
      </xdr:nvSpPr>
      <xdr:spPr bwMode="auto">
        <a:xfrm>
          <a:off x="342900" y="65900300"/>
          <a:ext cx="1065107" cy="285750"/>
        </a:xfrm>
        <a:prstGeom prst="rect">
          <a:avLst/>
        </a:prstGeom>
        <a:noFill/>
        <a:ln w="9525">
          <a:noFill/>
          <a:miter lim="800000"/>
          <a:headEnd/>
          <a:tailEnd/>
        </a:ln>
      </xdr:spPr>
    </xdr:sp>
    <xdr:clientData/>
  </xdr:twoCellAnchor>
  <xdr:twoCellAnchor editAs="oneCell">
    <xdr:from>
      <xdr:col>1</xdr:col>
      <xdr:colOff>0</xdr:colOff>
      <xdr:row>217</xdr:row>
      <xdr:rowOff>0</xdr:rowOff>
    </xdr:from>
    <xdr:to>
      <xdr:col>2</xdr:col>
      <xdr:colOff>582507</xdr:colOff>
      <xdr:row>218</xdr:row>
      <xdr:rowOff>126997</xdr:rowOff>
    </xdr:to>
    <xdr:sp macro="" textlink="">
      <xdr:nvSpPr>
        <xdr:cNvPr id="7" name="AutoShape 1" descr="cid:image002.gif@01C68B21.9782C830">
          <a:extLst>
            <a:ext uri="{FF2B5EF4-FFF2-40B4-BE49-F238E27FC236}">
              <a16:creationId xmlns:a16="http://schemas.microsoft.com/office/drawing/2014/main" id="{F89E4902-B662-4390-8F46-345B219F59ED}"/>
            </a:ext>
          </a:extLst>
        </xdr:cNvPr>
        <xdr:cNvSpPr>
          <a:spLocks noChangeAspect="1" noChangeArrowheads="1"/>
        </xdr:cNvSpPr>
      </xdr:nvSpPr>
      <xdr:spPr bwMode="auto">
        <a:xfrm>
          <a:off x="342900" y="65900300"/>
          <a:ext cx="1065107" cy="285747"/>
        </a:xfrm>
        <a:prstGeom prst="rect">
          <a:avLst/>
        </a:prstGeom>
        <a:noFill/>
        <a:ln w="9525">
          <a:noFill/>
          <a:miter lim="800000"/>
          <a:headEnd/>
          <a:tailEnd/>
        </a:ln>
      </xdr:spPr>
    </xdr:sp>
    <xdr:clientData/>
  </xdr:twoCellAnchor>
  <xdr:twoCellAnchor editAs="oneCell">
    <xdr:from>
      <xdr:col>1</xdr:col>
      <xdr:colOff>0</xdr:colOff>
      <xdr:row>217</xdr:row>
      <xdr:rowOff>0</xdr:rowOff>
    </xdr:from>
    <xdr:to>
      <xdr:col>2</xdr:col>
      <xdr:colOff>582507</xdr:colOff>
      <xdr:row>218</xdr:row>
      <xdr:rowOff>126997</xdr:rowOff>
    </xdr:to>
    <xdr:sp macro="" textlink="">
      <xdr:nvSpPr>
        <xdr:cNvPr id="8" name="AutoShape 2" descr="cid:image002.gif@01C68B21.9782C830">
          <a:extLst>
            <a:ext uri="{FF2B5EF4-FFF2-40B4-BE49-F238E27FC236}">
              <a16:creationId xmlns:a16="http://schemas.microsoft.com/office/drawing/2014/main" id="{07A92374-2DB4-454C-A6A4-DAF8AA3D6EDF}"/>
            </a:ext>
          </a:extLst>
        </xdr:cNvPr>
        <xdr:cNvSpPr>
          <a:spLocks noChangeAspect="1" noChangeArrowheads="1"/>
        </xdr:cNvSpPr>
      </xdr:nvSpPr>
      <xdr:spPr bwMode="auto">
        <a:xfrm>
          <a:off x="342900" y="65900300"/>
          <a:ext cx="1065107" cy="285747"/>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132</xdr:row>
      <xdr:rowOff>0</xdr:rowOff>
    </xdr:from>
    <xdr:to>
      <xdr:col>2</xdr:col>
      <xdr:colOff>114300</xdr:colOff>
      <xdr:row>134</xdr:row>
      <xdr:rowOff>71867</xdr:rowOff>
    </xdr:to>
    <xdr:sp macro="" textlink="">
      <xdr:nvSpPr>
        <xdr:cNvPr id="2" name="AutoShape 1" descr="cid:image002.gif@01C68B21.9782C830">
          <a:extLst>
            <a:ext uri="{FF2B5EF4-FFF2-40B4-BE49-F238E27FC236}">
              <a16:creationId xmlns:a16="http://schemas.microsoft.com/office/drawing/2014/main" id="{6C1F5651-B3E8-4478-9B67-1F19C7B0EFF2}"/>
            </a:ext>
          </a:extLst>
        </xdr:cNvPr>
        <xdr:cNvSpPr>
          <a:spLocks noChangeAspect="1" noChangeArrowheads="1"/>
        </xdr:cNvSpPr>
      </xdr:nvSpPr>
      <xdr:spPr bwMode="auto">
        <a:xfrm>
          <a:off x="355600" y="36537900"/>
          <a:ext cx="800100" cy="3893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132</xdr:row>
      <xdr:rowOff>0</xdr:rowOff>
    </xdr:from>
    <xdr:to>
      <xdr:col>2</xdr:col>
      <xdr:colOff>114300</xdr:colOff>
      <xdr:row>134</xdr:row>
      <xdr:rowOff>71867</xdr:rowOff>
    </xdr:to>
    <xdr:sp macro="" textlink="">
      <xdr:nvSpPr>
        <xdr:cNvPr id="3" name="AutoShape 2" descr="cid:image002.gif@01C68B21.9782C830">
          <a:extLst>
            <a:ext uri="{FF2B5EF4-FFF2-40B4-BE49-F238E27FC236}">
              <a16:creationId xmlns:a16="http://schemas.microsoft.com/office/drawing/2014/main" id="{F9AEA96D-5C4B-4967-8DA1-186A40D6E84F}"/>
            </a:ext>
          </a:extLst>
        </xdr:cNvPr>
        <xdr:cNvSpPr>
          <a:spLocks noChangeAspect="1" noChangeArrowheads="1"/>
        </xdr:cNvSpPr>
      </xdr:nvSpPr>
      <xdr:spPr bwMode="auto">
        <a:xfrm>
          <a:off x="355600" y="36537900"/>
          <a:ext cx="800100" cy="3893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YasirNaeem\COMPLETED%20BOQS\BUILDINGS%20&amp;%20INFRA\MCDP\3.%20SHOPPING%20CENTRE%20BANK%20ROAD\FINAL%20BOQ%20Shopping%20Centre%20Bank%20Road%20(25-05-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44%20-%20Warehouse%20Peshawar%203861\PCCW%20ELECT%2024-5-17\01-Civil\PCCW-Qty-WH-Civil-(12-5-17)-EDITE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Ahmed\AHMED(work)\Work%20Done\CWE\President%20house\PH(21-03-13)\BOQ%20PRESIDENT%20HOUSE%20(NESPAK)%2021-03-1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Y:\RCDP\GOI%20NALLA%20BUS%20TERMINAL\BOQ%20BUS%20TERMINAL\BOQ%20Bus%20Terminal%20(V-2).xlsx"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file:///D:\Users\aamir.rasheed\AppData\Local\Microsoft\Windows\Temporary%20Internet%20Files\Content.Outlook\242L74C8\MrdnPlcLnIIRocord\MrdnPlcLnIIArcDwg\unofficial\IQBAL\judicial%20courts%20Bannu\Work%20Done%20BANNU\Judicial%20Complex%20Bannu%20(Civil%20Works)%20INAM.xls?DE84E25C" TargetMode="External"/><Relationship Id="rId1" Type="http://schemas.openxmlformats.org/officeDocument/2006/relationships/externalLinkPath" Target="file:///\\DE84E25C\Judicial%20Complex%20Bannu%20(Civil%20Works)%20INA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AMIR%20SHAHZAD%20(DATA)\CSR-AJK%202009\Finalized%20CSR%20by%20Miss%20Rubina\CSR%2009(I)%20Final%20Baghs-Aug%20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AMIR%20SHAHZAD%20(DATA)\CSR-AJK%202009\Finalized%20CSR%20by%20Miss%20Rubina\CSR%2009(I)%20Final%20Baghs-Aug%20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CDP\SOUTHERN%20BYPASS\BOQ%20Southern%20Bypass\FINAL%20BOQ%20SOUTHERN%20BYPASS%20(NESPAK)Integ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
      <sheetName val="CIV"/>
      <sheetName val="PLB"/>
      <sheetName val="ELE"/>
      <sheetName val="GN"/>
      <sheetName val="ITEMS"/>
      <sheetName val="ANALYSIS"/>
      <sheetName val="MAT"/>
      <sheetName val="LAB"/>
      <sheetName val="EQP"/>
      <sheetName val="2"/>
      <sheetName val="3"/>
      <sheetName val="4"/>
      <sheetName val="5"/>
      <sheetName val="8"/>
      <sheetName val="9"/>
      <sheetName val="10"/>
      <sheetName val="11"/>
      <sheetName val="12"/>
      <sheetName val="13"/>
      <sheetName val="14"/>
      <sheetName val="15"/>
      <sheetName val="16"/>
      <sheetName val="17"/>
      <sheetName val="19"/>
      <sheetName val="21"/>
      <sheetName val="23"/>
      <sheetName val="25"/>
      <sheetName val="26"/>
      <sheetName val="27"/>
      <sheetName val="28"/>
      <sheetName val="29"/>
      <sheetName val="30"/>
      <sheetName val="31"/>
      <sheetName val="C-NS"/>
      <sheetName val="P-NS"/>
      <sheetName val="E-NS"/>
      <sheetName val="Ref"/>
      <sheetName val="MORTAR"/>
      <sheetName val="Shutt"/>
      <sheetName val="M. MAT"/>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TY Summary"/>
      <sheetName val="BOQ-Civil"/>
      <sheetName val="1-Excavation"/>
      <sheetName val="2-Granular Fill "/>
      <sheetName val="3-Back Filling "/>
      <sheetName val="4-Back Filling out side surce "/>
      <sheetName val="5-PCC 1-3-6"/>
      <sheetName val="6-PCC1-4-8 "/>
      <sheetName val="7-RCC Footing "/>
      <sheetName val="8-RCC (1 1.5 3) SLABS. BEAMS"/>
      <sheetName val="8- RCC  Columns G.F"/>
      <sheetName val="9 - RCC in Roof Beams"/>
      <sheetName val="10- RCC  Slabs G.F"/>
      <sheetName val="11- RCC in Parapet"/>
      <sheetName val="9-Reinforcement"/>
      <sheetName val="10-Brick Work in Footings"/>
      <sheetName val="11-Brick Work9 &amp; 13.5&quot; G.Flooor"/>
      <sheetName val="12-Brick Work 9 &amp; 13.5&quot; F.Floor"/>
      <sheetName val="13-Brick Work 9 &amp; 13.5&quot; Mumty"/>
      <sheetName val="14-Brick Work 4.5 &quot; Thick G.F"/>
      <sheetName val="15-Brick Work 4.5 &quot; Thick F.F"/>
      <sheetName val="16-Stone Ballast "/>
      <sheetName val="17-Sand Under Floor"/>
      <sheetName val="18-Plinth Area"/>
      <sheetName val="19-Bitumen Coating"/>
      <sheetName val="20-Termite Proofing"/>
      <sheetName val="21-Doors"/>
      <sheetName val="22-Windows &amp; Ventilators"/>
      <sheetName val="23-Khura"/>
      <sheetName val="24- Plaster Inner"/>
      <sheetName val="25-Ceiling Plaster "/>
      <sheetName val="HASNAIN-POINTING"/>
      <sheetName val="26-Mat Enamel Paint"/>
      <sheetName val="27-Plaster Outer Surface"/>
      <sheetName val="28-PCC Flooring"/>
      <sheetName val="29-Porceline Tiles Flooring "/>
      <sheetName val="30-Terrazzo Tiles Flooring"/>
      <sheetName val="31-Marble Slab Flooring"/>
      <sheetName val="32-Marble Tile  Flooring"/>
      <sheetName val="33-Ceramic Tiles "/>
      <sheetName val="34-Doors Painting"/>
      <sheetName val="35-Roof Treatment"/>
      <sheetName val="36- PCC (124) FLOORING ON RAMP "/>
      <sheetName val="37- Kitchen Floor"/>
      <sheetName val="38- Kitchen Wall Mounted"/>
      <sheetName val="39-CI Cover"/>
      <sheetName val="17- Brick Work In Ground Floor"/>
      <sheetName val="40-Vinyl Emulsion on Ceilings "/>
      <sheetName val="41-Ceiling Mineral "/>
      <sheetName val="42-Stair Railing"/>
      <sheetName val="43-Water Stopper"/>
      <sheetName val="21- Plaster Outer"/>
      <sheetName val="NS-1= SD-1 Substation"/>
      <sheetName val="SD-5 Pump Room"/>
      <sheetName val="chequered plate-1"/>
      <sheetName val="steel louver door"/>
      <sheetName val="MS Louver Window LV1"/>
      <sheetName val="MS Louver Window LV2"/>
      <sheetName val="MS Louver Window LV3"/>
      <sheetName val="plate form of fuel tank"/>
      <sheetName val="Cork Sheet and Bitumenus Seal R"/>
      <sheetName val="44-WEATHER SHIELD PAINT(B,D,E)"/>
      <sheetName val="45- Texture Coating"/>
      <sheetName val="46-EPOXY PAINT"/>
      <sheetName val="47- Columns Guards"/>
      <sheetName val="48-Groved Plaster Outer Surface"/>
      <sheetName val="49- CONC. PANEL CLADING (A)"/>
      <sheetName val="50- Type-1"/>
      <sheetName val="51- Type -2"/>
      <sheetName val="52- Type -3"/>
      <sheetName val="53- Type -4"/>
      <sheetName val="54- Thermopore sheets"/>
      <sheetName val="55-Expanded Metal"/>
      <sheetName val="56-1&quot;X 2&quot; MS. BOX SECTION"/>
      <sheetName val="57-ALUMINUM COMPOSITE PANEL"/>
      <sheetName val="58 SWG  G.I. Sheet"/>
      <sheetName val="59-BW Footings Under 4.5&quot; Walls"/>
      <sheetName val="60-DPC 2&quot; Thick"/>
      <sheetName val="MAtt Enamel"/>
      <sheetName val="Steel Sliding Door"/>
    </sheetNames>
    <sheetDataSet>
      <sheetData sheetId="0" refreshError="1"/>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sheetData sheetId="46" refreshError="1"/>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
      <sheetName val="CIV"/>
      <sheetName val="PLB"/>
      <sheetName val="ELE"/>
      <sheetName val="E-NS"/>
      <sheetName val="30"/>
      <sheetName val="GEN"/>
      <sheetName val="WORKING"/>
      <sheetName val="ANALYSIS"/>
      <sheetName val="C-NS"/>
      <sheetName val="P-NS"/>
      <sheetName val="MAT"/>
      <sheetName val="LAB"/>
      <sheetName val="EQP"/>
      <sheetName val="1"/>
      <sheetName val="2"/>
      <sheetName val="3"/>
      <sheetName val="4"/>
      <sheetName val="5"/>
      <sheetName val="8"/>
      <sheetName val="9"/>
      <sheetName val="10"/>
      <sheetName val="11"/>
      <sheetName val="12"/>
      <sheetName val="13"/>
      <sheetName val="14"/>
      <sheetName val="15"/>
      <sheetName val="16"/>
      <sheetName val="17"/>
      <sheetName val="19"/>
      <sheetName val="21"/>
      <sheetName val="23"/>
      <sheetName val="25"/>
      <sheetName val="26"/>
      <sheetName val="27"/>
      <sheetName val="28"/>
      <sheetName val="29"/>
      <sheetName val="31"/>
      <sheetName val="Ref"/>
      <sheetName val="MORTAR"/>
      <sheetName val="Shutt"/>
      <sheetName val="M. MAT"/>
      <sheetName val="COM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
      <sheetName val="CIV"/>
      <sheetName val="PLB"/>
      <sheetName val="ELE"/>
      <sheetName val="E-NS"/>
      <sheetName val="30"/>
      <sheetName val="GN"/>
      <sheetName val="ITEMS"/>
      <sheetName val="MAT"/>
      <sheetName val="LAB"/>
      <sheetName val="EQP"/>
      <sheetName val="1"/>
      <sheetName val="2"/>
      <sheetName val="3"/>
      <sheetName val="4"/>
      <sheetName val="5"/>
      <sheetName val="8"/>
      <sheetName val="9"/>
      <sheetName val="10"/>
      <sheetName val="11"/>
      <sheetName val="12"/>
      <sheetName val="13"/>
      <sheetName val="14"/>
      <sheetName val="15"/>
      <sheetName val="16"/>
      <sheetName val="17"/>
      <sheetName val="19"/>
      <sheetName val="21"/>
      <sheetName val="s21"/>
      <sheetName val="23"/>
      <sheetName val="25"/>
      <sheetName val="26"/>
      <sheetName val="27"/>
      <sheetName val="28"/>
      <sheetName val="29"/>
      <sheetName val="31"/>
      <sheetName val="C-NS"/>
      <sheetName val="P-NS"/>
      <sheetName val="Ref"/>
      <sheetName val="MORTAR"/>
      <sheetName val="Shutt-2"/>
      <sheetName val="Shut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SR-1999"/>
      <sheetName val="Title"/>
      <sheetName val="Civil Judge Flats-I"/>
      <sheetName val="Abstract (Cat-II)"/>
      <sheetName val="Category-II"/>
      <sheetName val="C - Wall (Cat-II)"/>
      <sheetName val="Cat-II (W-S)"/>
      <sheetName val="Cat-II Int Electn"/>
      <sheetName val="Abstract (Cat-III)"/>
      <sheetName val="Category-III (No.3)"/>
      <sheetName val="C - Wall (Cat-III)"/>
      <sheetName val="Cat-III (W-S)"/>
      <sheetName val="Cat-III (No.3) Int Electn"/>
      <sheetName val="Abstract (Cat-III) (No.2)"/>
      <sheetName val="Category-III (No.2)"/>
      <sheetName val="C - Wall (Cat-III) (No.2)"/>
      <sheetName val="Cat-III (W-S) (No.2)"/>
      <sheetName val="Int Electn Cat-III (No.2)"/>
      <sheetName val="20000 OHT"/>
      <sheetName val="Staff Flats (No.2)"/>
      <sheetName val="Abstract (Cat-III) (No.1)"/>
      <sheetName val="Category-III (No.1)"/>
      <sheetName val="C - Wall (Cat-III) (No.1)"/>
      <sheetName val="Cat-III (W-S) (No.1)"/>
      <sheetName val="Cat-III (No.1) Int Electn"/>
      <sheetName val="Abstract Bachelor Hostel)"/>
      <sheetName val="Bachelor Hostel"/>
      <sheetName val="Bachelor Hostel (W-S)"/>
      <sheetName val="Bechelor Hostel Int Electn"/>
      <sheetName val="Abstract (Cat-III) (No.4)"/>
      <sheetName val="Category-III (No.4)"/>
      <sheetName val="C - Wall (Cat-III) (No.4)"/>
      <sheetName val="Int Electn (Cat-III) (No.4)"/>
      <sheetName val="Cat-III (04 Nos) GA"/>
      <sheetName val="Abstract (Lock-Ups)"/>
      <sheetName val="Lock-Ups"/>
      <sheetName val="GA of CJ Flats (B 1 &amp; 2)"/>
      <sheetName val="Abstract Civil Judge Flats "/>
      <sheetName val="Civil Judge Flats (Block # 2)"/>
      <sheetName val="Civil Judge Flat (W-S) Block II"/>
      <sheetName val="Abstract Leveling &amp; Dressing"/>
      <sheetName val="Leveling &amp; Dressing"/>
      <sheetName val="Abstract Staff Flats (No.1)"/>
      <sheetName val="Staff Flats (No.1)"/>
      <sheetName val="Abstract Guard Room"/>
      <sheetName val="Guard Room"/>
      <sheetName val="Guard Room (W-S)"/>
      <sheetName val="Abstract Letigent Shed"/>
      <sheetName val="Letigent Sheds"/>
      <sheetName val="Abstract Public Latrine"/>
      <sheetName val="Public Latrine"/>
      <sheetName val="Public Latrine (W-S)"/>
      <sheetName val="Abstract C-Wall with Gate"/>
      <sheetName val="C-Wall with Gate"/>
      <sheetName val="Abstract Staff Flats (No.3)"/>
      <sheetName val="Staff Flats (No.3)"/>
      <sheetName val="Staff Flats No.3 (W-S)"/>
      <sheetName val="GA of Staff Flats (I, II &amp; II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riage Add"/>
      <sheetName val="V-1,S1"/>
      <sheetName val="V-1,S2"/>
      <sheetName val="V-I, S3 "/>
      <sheetName val="V-1,S4"/>
      <sheetName val="V-1,S5"/>
      <sheetName val="V-1,S6"/>
      <sheetName val="V-1,S7"/>
      <sheetName val="V-1,S8"/>
      <sheetName val="V-1,S9"/>
      <sheetName val="V-I,S10"/>
      <sheetName val="V-I,S11"/>
      <sheetName val="V-1,S12"/>
      <sheetName val="V-1,S13"/>
      <sheetName val="V-1,S14"/>
      <sheetName val="V-1,S15"/>
      <sheetName val="V-1,S16"/>
      <sheetName val="V-I,S17"/>
      <sheetName val="V-I,S18"/>
      <sheetName val="V-1,S19"/>
      <sheetName val="V-I,S20"/>
      <sheetName val="V-1,S21"/>
      <sheetName val="V-1,S22"/>
      <sheetName val="V-1,S23"/>
      <sheetName val="V-1,S24"/>
      <sheetName val="V-1,S25"/>
      <sheetName val="V-1,S26"/>
      <sheetName val="V-1,S27"/>
      <sheetName val="V-1,S28"/>
      <sheetName val="V-1,S29"/>
      <sheetName val="V-1,S30"/>
      <sheetName val="V-1,S31"/>
      <sheetName val="sec1a"/>
      <sheetName val="sec1c"/>
      <sheetName val="sec1d"/>
      <sheetName val="sec2"/>
      <sheetName val="sec3"/>
      <sheetName val="sec4"/>
      <sheetName val="Sec5"/>
      <sheetName val="Sec6"/>
      <sheetName val="Sec7"/>
      <sheetName val="Sec8"/>
      <sheetName val="Sec9"/>
      <sheetName val="TAB 9"/>
      <sheetName val="Sec10"/>
      <sheetName val="TAB 10 "/>
      <sheetName val="Sec 11"/>
      <sheetName val="Bw-Calc."/>
      <sheetName val="Bw-Tables"/>
      <sheetName val="TAB-11"/>
      <sheetName val="Sec 12"/>
      <sheetName val="Sec 13"/>
      <sheetName val="Sec 14"/>
      <sheetName val="Sec 15"/>
      <sheetName val="Sec 16"/>
      <sheetName val="Sec17"/>
      <sheetName val="Sec18"/>
      <sheetName val="Sec19"/>
      <sheetName val="Sec20"/>
      <sheetName val="Sec21"/>
      <sheetName val="Sec22"/>
      <sheetName val="Sec23"/>
      <sheetName val="Sec24"/>
      <sheetName val="Sec25"/>
      <sheetName val="Sec26"/>
      <sheetName val="Sec27"/>
      <sheetName val="Sec28"/>
      <sheetName val="Sec29"/>
      <sheetName val="Sec30"/>
      <sheetName val="Sec31"/>
      <sheetName val="shuttering"/>
      <sheetName val="labour"/>
      <sheetName val="Material"/>
      <sheetName val="Equipment"/>
      <sheetName val="Sheet1"/>
      <sheetName val="Sheet2"/>
      <sheetName val="Sheet3"/>
      <sheetName val="Sheet4"/>
      <sheetName val="Sec28 St.Trus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riage Add"/>
      <sheetName val="V-1,S1"/>
      <sheetName val="V-1,S2"/>
      <sheetName val="V-I, S3 "/>
      <sheetName val="V-1,S4"/>
      <sheetName val="V-1,S5"/>
      <sheetName val="V-1,S6"/>
      <sheetName val="V-1,S7"/>
      <sheetName val="V-1,S8"/>
      <sheetName val="V-1,S9"/>
      <sheetName val="V-I,S10"/>
      <sheetName val="V-I,S11"/>
      <sheetName val="V-1,S12"/>
      <sheetName val="V-1,S13"/>
      <sheetName val="V-1,S14"/>
      <sheetName val="V-1,S15"/>
      <sheetName val="V-1,S16"/>
      <sheetName val="V-I,S17"/>
      <sheetName val="V-I,S18"/>
      <sheetName val="V-1,S19"/>
      <sheetName val="V-I,S20"/>
      <sheetName val="V-1,S21"/>
      <sheetName val="V-1,S22"/>
      <sheetName val="V-1,S23"/>
      <sheetName val="V-1,S24"/>
      <sheetName val="V-1,S25"/>
      <sheetName val="V-1,S26"/>
      <sheetName val="V-1,S27"/>
      <sheetName val="V-1,S28"/>
      <sheetName val="V-1,S29"/>
      <sheetName val="V-1,S30"/>
      <sheetName val="V-1,S31"/>
      <sheetName val="sec1a"/>
      <sheetName val="sec1c"/>
      <sheetName val="sec1d"/>
      <sheetName val="sec2"/>
      <sheetName val="sec3"/>
      <sheetName val="sec4"/>
      <sheetName val="Sec5"/>
      <sheetName val="Sec6"/>
      <sheetName val="Sec7"/>
      <sheetName val="Sec8"/>
      <sheetName val="Sec9"/>
      <sheetName val="TAB 9"/>
      <sheetName val="Sec10"/>
      <sheetName val="TAB 10 "/>
      <sheetName val="Sec 11"/>
      <sheetName val="Bw-Calc."/>
      <sheetName val="Bw-Tables"/>
      <sheetName val="TAB-11"/>
      <sheetName val="Sec 12"/>
      <sheetName val="Sec 13"/>
      <sheetName val="Sec 14"/>
      <sheetName val="Sec 15"/>
      <sheetName val="Sec 16"/>
      <sheetName val="Sec17"/>
      <sheetName val="Sec18"/>
      <sheetName val="Sec19"/>
      <sheetName val="Sec20"/>
      <sheetName val="Sec21"/>
      <sheetName val="Sec22"/>
      <sheetName val="Sec23"/>
      <sheetName val="Sec24"/>
      <sheetName val="Sec25"/>
      <sheetName val="Sec26"/>
      <sheetName val="Sec27"/>
      <sheetName val="Sec28"/>
      <sheetName val="Sec29"/>
      <sheetName val="Sec30"/>
      <sheetName val="Sec31"/>
      <sheetName val="shuttering"/>
      <sheetName val="labour"/>
      <sheetName val="Material"/>
      <sheetName val="Equipment"/>
      <sheetName val="Sheet1"/>
      <sheetName val="Sheet2"/>
      <sheetName val="Sheet3"/>
      <sheetName val="Sheet4"/>
      <sheetName val="Sec28 St.Trus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SBP"/>
      <sheetName val="Southern BPR"/>
      <sheetName val="ITEMS"/>
      <sheetName val="ANALYSIS"/>
      <sheetName val="MAT"/>
      <sheetName val="LAB"/>
      <sheetName val="EQP"/>
      <sheetName val="s3"/>
      <sheetName val="s4"/>
      <sheetName val="s5"/>
      <sheetName val="s12"/>
      <sheetName val="s14"/>
      <sheetName val="s19"/>
      <sheetName val="s21"/>
      <sheetName val="s25"/>
      <sheetName val="s31"/>
      <sheetName val="C-NS"/>
      <sheetName val="Ref"/>
      <sheetName val="MORTAR"/>
      <sheetName val="Shutt"/>
      <sheetName val="LABOUR"/>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W385"/>
  <sheetViews>
    <sheetView tabSelected="1" view="pageBreakPreview" zoomScaleSheetLayoutView="100" workbookViewId="0">
      <selection activeCell="H16" sqref="H16"/>
    </sheetView>
  </sheetViews>
  <sheetFormatPr defaultColWidth="9.140625" defaultRowHeight="12.6"/>
  <cols>
    <col min="1" max="1" width="5.140625" style="68" bestFit="1" customWidth="1"/>
    <col min="2" max="2" width="13.85546875" style="57" customWidth="1"/>
    <col min="3" max="3" width="40.85546875" style="52" customWidth="1"/>
    <col min="4" max="4" width="5.140625" style="90" bestFit="1" customWidth="1"/>
    <col min="5" max="5" width="5.140625" style="93" bestFit="1" customWidth="1"/>
    <col min="6" max="6" width="6.5703125" style="61" customWidth="1"/>
    <col min="7" max="7" width="9.140625" style="89" customWidth="1"/>
    <col min="8" max="8" width="14.42578125" style="89" bestFit="1" customWidth="1"/>
    <col min="9" max="11" width="16.5703125" style="11" customWidth="1"/>
    <col min="12" max="12" width="15.42578125" style="25" bestFit="1" customWidth="1"/>
    <col min="13" max="13" width="17" style="10" customWidth="1"/>
    <col min="14" max="14" width="11.5703125" style="10" bestFit="1" customWidth="1"/>
    <col min="15" max="15" width="43" style="10" customWidth="1"/>
    <col min="16" max="16" width="15" style="10" bestFit="1" customWidth="1"/>
    <col min="17" max="17" width="14" style="10" bestFit="1" customWidth="1"/>
    <col min="18" max="16384" width="9.140625" style="10"/>
  </cols>
  <sheetData>
    <row r="1" spans="1:12" s="4" customFormat="1" ht="14.1">
      <c r="A1" s="361" t="s">
        <v>0</v>
      </c>
      <c r="B1" s="361"/>
      <c r="C1" s="361"/>
      <c r="D1" s="361"/>
      <c r="E1" s="361"/>
      <c r="F1" s="361"/>
      <c r="G1" s="361"/>
      <c r="H1" s="361"/>
      <c r="I1" s="36"/>
      <c r="J1" s="36"/>
      <c r="K1" s="36"/>
    </row>
    <row r="2" spans="1:12" s="4" customFormat="1" ht="14.1">
      <c r="A2" s="36"/>
      <c r="B2" s="36"/>
      <c r="C2" s="36"/>
      <c r="D2" s="49"/>
      <c r="E2" s="50"/>
      <c r="F2" s="36"/>
      <c r="G2" s="36"/>
      <c r="H2" s="36"/>
      <c r="I2" s="36"/>
      <c r="J2" s="36"/>
      <c r="K2" s="36"/>
    </row>
    <row r="3" spans="1:12" s="4" customFormat="1" ht="14.1">
      <c r="A3" s="361" t="s">
        <v>1</v>
      </c>
      <c r="B3" s="361"/>
      <c r="C3" s="361"/>
      <c r="D3" s="361"/>
      <c r="E3" s="361"/>
      <c r="F3" s="361"/>
      <c r="G3" s="361"/>
      <c r="H3" s="361"/>
      <c r="I3" s="36"/>
      <c r="J3" s="39"/>
      <c r="K3" s="36"/>
    </row>
    <row r="4" spans="1:12" s="6" customFormat="1" ht="14.1">
      <c r="A4" s="81"/>
      <c r="B4" s="81"/>
      <c r="C4" s="36"/>
      <c r="D4" s="49"/>
      <c r="E4" s="50"/>
      <c r="F4" s="82"/>
      <c r="G4" s="83"/>
      <c r="H4" s="83"/>
      <c r="I4" s="5"/>
      <c r="J4" s="5"/>
      <c r="K4" s="5"/>
      <c r="L4" s="26"/>
    </row>
    <row r="5" spans="1:12" s="3" customFormat="1" ht="14.1">
      <c r="A5" s="362" t="s">
        <v>2</v>
      </c>
      <c r="B5" s="362"/>
      <c r="C5" s="362"/>
      <c r="D5" s="362"/>
      <c r="E5" s="362"/>
      <c r="F5" s="362"/>
      <c r="G5" s="362"/>
      <c r="H5" s="362"/>
      <c r="I5" s="38"/>
      <c r="J5" s="38"/>
      <c r="K5" s="38"/>
      <c r="L5" s="26"/>
    </row>
    <row r="6" spans="1:12" s="6" customFormat="1" ht="14.1">
      <c r="A6" s="81"/>
      <c r="B6" s="81"/>
      <c r="C6" s="36"/>
      <c r="D6" s="49"/>
      <c r="E6" s="50"/>
      <c r="F6" s="82"/>
      <c r="G6" s="83"/>
      <c r="H6" s="83"/>
      <c r="I6" s="5"/>
      <c r="J6" s="5"/>
      <c r="K6" s="5"/>
      <c r="L6" s="26"/>
    </row>
    <row r="7" spans="1:12" s="7" customFormat="1" ht="14.1">
      <c r="A7" s="359" t="s">
        <v>3</v>
      </c>
      <c r="B7" s="359"/>
      <c r="C7" s="359"/>
      <c r="D7" s="359"/>
      <c r="E7" s="359"/>
      <c r="F7" s="359"/>
      <c r="G7" s="359"/>
      <c r="H7" s="359"/>
      <c r="I7" s="37"/>
      <c r="J7" s="37"/>
      <c r="K7" s="37"/>
      <c r="L7" s="27"/>
    </row>
    <row r="8" spans="1:12" s="7" customFormat="1" ht="9.6" customHeight="1">
      <c r="A8" s="84"/>
      <c r="B8" s="84"/>
      <c r="C8" s="84"/>
      <c r="D8" s="85"/>
      <c r="E8" s="86"/>
      <c r="F8" s="84"/>
      <c r="G8" s="84"/>
      <c r="H8" s="84"/>
      <c r="I8" s="37"/>
      <c r="J8" s="37"/>
      <c r="K8" s="37"/>
      <c r="L8" s="27"/>
    </row>
    <row r="9" spans="1:12" s="8" customFormat="1" ht="11.45">
      <c r="A9" s="364" t="s">
        <v>4</v>
      </c>
      <c r="B9" s="364" t="s">
        <v>5</v>
      </c>
      <c r="C9" s="365" t="s">
        <v>6</v>
      </c>
      <c r="D9" s="365" t="s">
        <v>7</v>
      </c>
      <c r="E9" s="365"/>
      <c r="F9" s="366" t="s">
        <v>8</v>
      </c>
      <c r="G9" s="363" t="s">
        <v>9</v>
      </c>
      <c r="H9" s="363" t="s">
        <v>10</v>
      </c>
      <c r="I9" s="39"/>
      <c r="J9" s="39"/>
      <c r="K9" s="39"/>
      <c r="L9" s="28"/>
    </row>
    <row r="10" spans="1:12" s="8" customFormat="1" ht="11.45">
      <c r="A10" s="364"/>
      <c r="B10" s="364"/>
      <c r="C10" s="365"/>
      <c r="D10" s="365"/>
      <c r="E10" s="365"/>
      <c r="F10" s="366"/>
      <c r="G10" s="363"/>
      <c r="H10" s="363"/>
      <c r="I10" s="39"/>
      <c r="J10" s="39"/>
      <c r="K10" s="39"/>
      <c r="L10" s="28"/>
    </row>
    <row r="11" spans="1:12" s="8" customFormat="1" ht="25.7" customHeight="1">
      <c r="A11" s="364"/>
      <c r="B11" s="364"/>
      <c r="C11" s="365"/>
      <c r="D11" s="365"/>
      <c r="E11" s="365"/>
      <c r="F11" s="366"/>
      <c r="G11" s="363"/>
      <c r="H11" s="363"/>
      <c r="I11" s="39"/>
      <c r="J11" s="39"/>
      <c r="K11" s="39"/>
      <c r="L11" s="28"/>
    </row>
    <row r="12" spans="1:12" s="8" customFormat="1" ht="11.45">
      <c r="A12" s="107" t="s">
        <v>11</v>
      </c>
      <c r="B12" s="87" t="s">
        <v>12</v>
      </c>
      <c r="C12" s="106" t="s">
        <v>13</v>
      </c>
      <c r="D12" s="360" t="s">
        <v>14</v>
      </c>
      <c r="E12" s="360"/>
      <c r="F12" s="108" t="s">
        <v>15</v>
      </c>
      <c r="G12" s="88" t="s">
        <v>16</v>
      </c>
      <c r="H12" s="88" t="s">
        <v>17</v>
      </c>
      <c r="I12" s="40"/>
      <c r="J12" s="40"/>
      <c r="K12" s="40"/>
      <c r="L12" s="28"/>
    </row>
    <row r="13" spans="1:12">
      <c r="A13" s="249"/>
      <c r="B13" s="250"/>
      <c r="C13" s="251"/>
      <c r="D13" s="252"/>
      <c r="E13" s="116"/>
      <c r="F13" s="253"/>
      <c r="G13" s="254"/>
      <c r="H13" s="254"/>
      <c r="I13" s="9"/>
      <c r="J13" s="9"/>
      <c r="K13" s="9"/>
    </row>
    <row r="14" spans="1:12" ht="12.95">
      <c r="A14" s="255"/>
      <c r="B14" s="256"/>
      <c r="C14" s="122" t="s">
        <v>18</v>
      </c>
      <c r="D14" s="257"/>
      <c r="E14" s="121"/>
      <c r="F14" s="258"/>
      <c r="G14" s="254"/>
      <c r="H14" s="254"/>
    </row>
    <row r="15" spans="1:12" ht="12.95">
      <c r="A15" s="255"/>
      <c r="B15" s="256"/>
      <c r="C15" s="122"/>
      <c r="D15" s="257"/>
      <c r="E15" s="121"/>
      <c r="F15" s="258"/>
      <c r="G15" s="254"/>
      <c r="H15" s="254"/>
    </row>
    <row r="16" spans="1:12" s="48" customFormat="1" ht="12.95">
      <c r="A16" s="259" t="s">
        <v>19</v>
      </c>
      <c r="B16" s="256"/>
      <c r="C16" s="122" t="s">
        <v>20</v>
      </c>
      <c r="D16" s="257"/>
      <c r="E16" s="121"/>
      <c r="F16" s="258"/>
      <c r="G16" s="254"/>
      <c r="H16" s="254"/>
      <c r="I16" s="46"/>
      <c r="J16" s="46"/>
      <c r="K16" s="46"/>
      <c r="L16" s="47"/>
    </row>
    <row r="17" spans="1:15" ht="12.95">
      <c r="A17" s="255"/>
      <c r="B17" s="256"/>
      <c r="C17" s="260"/>
      <c r="D17" s="261"/>
      <c r="E17" s="121"/>
      <c r="F17" s="258"/>
      <c r="G17" s="254"/>
      <c r="H17" s="254"/>
    </row>
    <row r="18" spans="1:15" s="13" customFormat="1" ht="12.95">
      <c r="A18" s="262"/>
      <c r="B18" s="263"/>
      <c r="C18" s="264" t="s">
        <v>21</v>
      </c>
      <c r="D18" s="257"/>
      <c r="E18" s="265"/>
      <c r="F18" s="266"/>
      <c r="G18" s="267"/>
      <c r="H18" s="267"/>
      <c r="I18" s="12"/>
      <c r="J18" s="12"/>
      <c r="K18" s="12"/>
      <c r="L18" s="29"/>
    </row>
    <row r="19" spans="1:15">
      <c r="A19" s="268"/>
      <c r="B19" s="269"/>
      <c r="C19" s="270"/>
      <c r="D19" s="271"/>
      <c r="E19" s="203"/>
      <c r="F19" s="253"/>
      <c r="G19" s="272"/>
      <c r="H19" s="272"/>
      <c r="I19" s="15"/>
      <c r="J19" s="15"/>
      <c r="K19" s="15"/>
    </row>
    <row r="20" spans="1:15" ht="24.95">
      <c r="A20" s="273">
        <v>1</v>
      </c>
      <c r="B20" s="274" t="s">
        <v>22</v>
      </c>
      <c r="C20" s="275" t="s">
        <v>23</v>
      </c>
      <c r="D20" s="276">
        <v>1000</v>
      </c>
      <c r="E20" s="219" t="s">
        <v>24</v>
      </c>
      <c r="F20" s="277">
        <v>5940</v>
      </c>
      <c r="G20" s="278">
        <v>0</v>
      </c>
      <c r="H20" s="279">
        <f>ROUND(F20*G20/D20,2)</f>
        <v>0</v>
      </c>
      <c r="I20" s="15"/>
      <c r="J20" s="15"/>
      <c r="K20" s="15"/>
      <c r="M20" s="17"/>
      <c r="O20" s="14"/>
    </row>
    <row r="21" spans="1:15">
      <c r="A21" s="268"/>
      <c r="B21" s="280"/>
      <c r="C21" s="270"/>
      <c r="D21" s="271"/>
      <c r="E21" s="203"/>
      <c r="F21" s="277"/>
      <c r="G21" s="278"/>
      <c r="H21" s="279"/>
      <c r="I21" s="15"/>
      <c r="J21" s="15"/>
      <c r="K21" s="15"/>
      <c r="M21" s="17"/>
      <c r="O21" s="14"/>
    </row>
    <row r="22" spans="1:15" s="2" customFormat="1" ht="24.95">
      <c r="A22" s="273">
        <f>A20+1</f>
        <v>2</v>
      </c>
      <c r="B22" s="274" t="s">
        <v>25</v>
      </c>
      <c r="C22" s="275" t="s">
        <v>26</v>
      </c>
      <c r="D22" s="276">
        <v>1000</v>
      </c>
      <c r="E22" s="219" t="s">
        <v>24</v>
      </c>
      <c r="F22" s="277">
        <v>220</v>
      </c>
      <c r="G22" s="278">
        <v>0</v>
      </c>
      <c r="H22" s="279">
        <f>ROUND(F22*G22/D22,2)</f>
        <v>0</v>
      </c>
      <c r="I22" s="15"/>
      <c r="J22" s="15"/>
      <c r="K22" s="15"/>
      <c r="L22" s="25"/>
      <c r="M22" s="17"/>
      <c r="O22" s="14"/>
    </row>
    <row r="23" spans="1:15" s="2" customFormat="1">
      <c r="A23" s="268"/>
      <c r="B23" s="281"/>
      <c r="C23" s="282"/>
      <c r="D23" s="276"/>
      <c r="E23" s="219"/>
      <c r="F23" s="277"/>
      <c r="G23" s="278"/>
      <c r="H23" s="279"/>
      <c r="I23" s="15"/>
      <c r="J23" s="15"/>
      <c r="K23" s="15"/>
      <c r="L23" s="25"/>
      <c r="M23" s="17"/>
      <c r="O23" s="14"/>
    </row>
    <row r="24" spans="1:15" ht="37.5">
      <c r="A24" s="273">
        <f>A22+1</f>
        <v>3</v>
      </c>
      <c r="B24" s="274" t="s">
        <v>27</v>
      </c>
      <c r="C24" s="275" t="s">
        <v>28</v>
      </c>
      <c r="D24" s="276">
        <v>1000</v>
      </c>
      <c r="E24" s="219" t="s">
        <v>24</v>
      </c>
      <c r="F24" s="277">
        <v>100</v>
      </c>
      <c r="G24" s="278">
        <v>0</v>
      </c>
      <c r="H24" s="279">
        <f>ROUND(F24*G24/D24,2)</f>
        <v>0</v>
      </c>
      <c r="I24" s="15"/>
      <c r="J24" s="15"/>
      <c r="K24" s="15"/>
      <c r="L24" s="30"/>
      <c r="M24" s="17"/>
      <c r="O24" s="14"/>
    </row>
    <row r="25" spans="1:15">
      <c r="A25" s="268"/>
      <c r="B25" s="280"/>
      <c r="C25" s="270"/>
      <c r="D25" s="276"/>
      <c r="E25" s="219"/>
      <c r="F25" s="277"/>
      <c r="G25" s="278"/>
      <c r="H25" s="279"/>
      <c r="I25" s="15"/>
      <c r="J25" s="15"/>
      <c r="K25" s="15"/>
      <c r="M25" s="17"/>
      <c r="O25" s="14"/>
    </row>
    <row r="26" spans="1:15" ht="24.95">
      <c r="A26" s="273">
        <f>A24+1</f>
        <v>4</v>
      </c>
      <c r="B26" s="274" t="s">
        <v>29</v>
      </c>
      <c r="C26" s="275" t="s">
        <v>30</v>
      </c>
      <c r="D26" s="276">
        <v>1000</v>
      </c>
      <c r="E26" s="219" t="s">
        <v>24</v>
      </c>
      <c r="F26" s="277">
        <v>120</v>
      </c>
      <c r="G26" s="278">
        <v>0</v>
      </c>
      <c r="H26" s="279">
        <f>ROUND(F26*G26/D26,2)</f>
        <v>0</v>
      </c>
      <c r="I26" s="15"/>
      <c r="J26" s="15"/>
      <c r="K26" s="15"/>
      <c r="M26" s="17"/>
      <c r="O26" s="14"/>
    </row>
    <row r="27" spans="1:15">
      <c r="A27" s="268"/>
      <c r="B27" s="273"/>
      <c r="C27" s="270"/>
      <c r="D27" s="276"/>
      <c r="E27" s="219"/>
      <c r="F27" s="277"/>
      <c r="G27" s="278"/>
      <c r="H27" s="279"/>
      <c r="I27" s="15"/>
      <c r="J27" s="15"/>
      <c r="K27" s="15"/>
      <c r="M27" s="17"/>
      <c r="O27" s="14"/>
    </row>
    <row r="28" spans="1:15" ht="24.95">
      <c r="A28" s="273">
        <f>A26+1</f>
        <v>5</v>
      </c>
      <c r="B28" s="274" t="s">
        <v>31</v>
      </c>
      <c r="C28" s="275" t="s">
        <v>32</v>
      </c>
      <c r="D28" s="276">
        <v>1000</v>
      </c>
      <c r="E28" s="219" t="s">
        <v>24</v>
      </c>
      <c r="F28" s="277">
        <v>8640</v>
      </c>
      <c r="G28" s="278">
        <v>0</v>
      </c>
      <c r="H28" s="279">
        <f>ROUND(F28*G28/D28,2)</f>
        <v>0</v>
      </c>
      <c r="I28" s="15"/>
      <c r="J28" s="15"/>
      <c r="K28" s="15"/>
      <c r="M28" s="17"/>
      <c r="O28" s="14"/>
    </row>
    <row r="29" spans="1:15">
      <c r="A29" s="268"/>
      <c r="B29" s="273"/>
      <c r="C29" s="270"/>
      <c r="D29" s="276"/>
      <c r="E29" s="219"/>
      <c r="F29" s="277"/>
      <c r="G29" s="278"/>
      <c r="H29" s="279"/>
      <c r="I29" s="15"/>
      <c r="J29" s="15"/>
      <c r="K29" s="15"/>
      <c r="M29" s="17"/>
    </row>
    <row r="30" spans="1:15" ht="24.95">
      <c r="A30" s="273">
        <f>A28+1</f>
        <v>6</v>
      </c>
      <c r="B30" s="274" t="s">
        <v>33</v>
      </c>
      <c r="C30" s="275" t="s">
        <v>34</v>
      </c>
      <c r="D30" s="276">
        <v>1000</v>
      </c>
      <c r="E30" s="219" t="s">
        <v>24</v>
      </c>
      <c r="F30" s="277">
        <v>4030</v>
      </c>
      <c r="G30" s="278">
        <v>0</v>
      </c>
      <c r="H30" s="279">
        <f>ROUND(F30*G30/D30,2)</f>
        <v>0</v>
      </c>
      <c r="I30" s="15"/>
      <c r="J30" s="15"/>
      <c r="K30" s="15"/>
      <c r="M30" s="17"/>
      <c r="O30" s="14"/>
    </row>
    <row r="31" spans="1:15">
      <c r="A31" s="268"/>
      <c r="B31" s="273"/>
      <c r="C31" s="270"/>
      <c r="D31" s="276"/>
      <c r="E31" s="219"/>
      <c r="F31" s="277"/>
      <c r="G31" s="278"/>
      <c r="H31" s="279"/>
      <c r="I31" s="15"/>
      <c r="J31" s="15"/>
      <c r="K31" s="15"/>
      <c r="M31" s="17"/>
    </row>
    <row r="32" spans="1:15" s="13" customFormat="1" ht="12.95">
      <c r="A32" s="262"/>
      <c r="B32" s="263"/>
      <c r="C32" s="264" t="s">
        <v>35</v>
      </c>
      <c r="D32" s="276"/>
      <c r="E32" s="219"/>
      <c r="F32" s="277"/>
      <c r="G32" s="278"/>
      <c r="H32" s="279"/>
      <c r="I32" s="15"/>
      <c r="J32" s="15"/>
      <c r="K32" s="15"/>
      <c r="L32" s="25"/>
      <c r="M32" s="17"/>
    </row>
    <row r="33" spans="1:15" s="13" customFormat="1" ht="12.95">
      <c r="A33" s="262"/>
      <c r="B33" s="263"/>
      <c r="C33" s="264"/>
      <c r="D33" s="276"/>
      <c r="E33" s="219"/>
      <c r="F33" s="277"/>
      <c r="G33" s="278"/>
      <c r="H33" s="279"/>
      <c r="I33" s="15"/>
      <c r="J33" s="15"/>
      <c r="K33" s="15"/>
      <c r="L33" s="29"/>
      <c r="M33" s="17"/>
    </row>
    <row r="34" spans="1:15" ht="24.95">
      <c r="A34" s="273">
        <f>A30+1</f>
        <v>7</v>
      </c>
      <c r="B34" s="274" t="s">
        <v>36</v>
      </c>
      <c r="C34" s="275" t="s">
        <v>37</v>
      </c>
      <c r="D34" s="276">
        <v>100</v>
      </c>
      <c r="E34" s="219" t="s">
        <v>38</v>
      </c>
      <c r="F34" s="277">
        <v>650</v>
      </c>
      <c r="G34" s="278">
        <v>0</v>
      </c>
      <c r="H34" s="279">
        <f>ROUND(F34*G34/D34,2)</f>
        <v>0</v>
      </c>
      <c r="I34" s="15"/>
      <c r="J34" s="15"/>
      <c r="K34" s="15"/>
      <c r="M34" s="17"/>
    </row>
    <row r="35" spans="1:15" s="2" customFormat="1" ht="12.95">
      <c r="A35" s="283"/>
      <c r="B35" s="284"/>
      <c r="C35" s="282"/>
      <c r="D35" s="276"/>
      <c r="E35" s="219"/>
      <c r="F35" s="277"/>
      <c r="G35" s="278"/>
      <c r="H35" s="279"/>
      <c r="I35" s="9"/>
      <c r="J35" s="9"/>
      <c r="K35" s="9"/>
      <c r="L35" s="25"/>
      <c r="M35" s="17"/>
    </row>
    <row r="36" spans="1:15" ht="24.95">
      <c r="A36" s="273">
        <f>A34+1</f>
        <v>8</v>
      </c>
      <c r="B36" s="274" t="s">
        <v>39</v>
      </c>
      <c r="C36" s="275" t="s">
        <v>40</v>
      </c>
      <c r="D36" s="276">
        <v>100</v>
      </c>
      <c r="E36" s="219" t="s">
        <v>41</v>
      </c>
      <c r="F36" s="277">
        <v>155</v>
      </c>
      <c r="G36" s="278">
        <v>0</v>
      </c>
      <c r="H36" s="279">
        <f>ROUND(F36*G36/D36,2)</f>
        <v>0</v>
      </c>
      <c r="I36" s="15"/>
      <c r="J36" s="15"/>
      <c r="K36" s="15"/>
      <c r="M36" s="17"/>
    </row>
    <row r="37" spans="1:15" s="2" customFormat="1">
      <c r="A37" s="273"/>
      <c r="B37" s="274"/>
      <c r="C37" s="275"/>
      <c r="D37" s="276"/>
      <c r="E37" s="219"/>
      <c r="F37" s="277"/>
      <c r="G37" s="278"/>
      <c r="H37" s="279"/>
      <c r="I37" s="18"/>
      <c r="J37" s="18"/>
      <c r="K37" s="18"/>
      <c r="L37" s="25"/>
      <c r="M37" s="17"/>
    </row>
    <row r="38" spans="1:15" ht="24.95">
      <c r="A38" s="273">
        <f>A36+1</f>
        <v>9</v>
      </c>
      <c r="B38" s="274" t="s">
        <v>42</v>
      </c>
      <c r="C38" s="275" t="s">
        <v>43</v>
      </c>
      <c r="D38" s="276">
        <v>100</v>
      </c>
      <c r="E38" s="219" t="s">
        <v>41</v>
      </c>
      <c r="F38" s="277">
        <v>1130</v>
      </c>
      <c r="G38" s="278">
        <v>0</v>
      </c>
      <c r="H38" s="279">
        <f>ROUND(F38*G38/D38,2)</f>
        <v>0</v>
      </c>
      <c r="I38" s="15"/>
      <c r="J38" s="15"/>
      <c r="K38" s="15"/>
      <c r="M38" s="17"/>
    </row>
    <row r="39" spans="1:15">
      <c r="A39" s="273"/>
      <c r="B39" s="273"/>
      <c r="C39" s="270"/>
      <c r="D39" s="276"/>
      <c r="E39" s="219"/>
      <c r="F39" s="277"/>
      <c r="G39" s="278"/>
      <c r="H39" s="279"/>
      <c r="I39" s="15"/>
      <c r="J39" s="15"/>
      <c r="K39" s="15"/>
      <c r="M39" s="17"/>
    </row>
    <row r="40" spans="1:15" ht="24.95">
      <c r="A40" s="273">
        <f>A38+1</f>
        <v>10</v>
      </c>
      <c r="B40" s="274" t="s">
        <v>44</v>
      </c>
      <c r="C40" s="275" t="s">
        <v>45</v>
      </c>
      <c r="D40" s="276">
        <v>100</v>
      </c>
      <c r="E40" s="219" t="s">
        <v>38</v>
      </c>
      <c r="F40" s="277">
        <v>1955</v>
      </c>
      <c r="G40" s="278">
        <v>0</v>
      </c>
      <c r="H40" s="279">
        <f>ROUND(F40*G40/D40,2)</f>
        <v>0</v>
      </c>
      <c r="I40" s="15"/>
      <c r="J40" s="15"/>
      <c r="K40" s="15"/>
      <c r="M40" s="17"/>
    </row>
    <row r="41" spans="1:15">
      <c r="A41" s="273"/>
      <c r="B41" s="274"/>
      <c r="C41" s="270"/>
      <c r="D41" s="276"/>
      <c r="E41" s="219"/>
      <c r="F41" s="277"/>
      <c r="G41" s="272"/>
      <c r="H41" s="279"/>
      <c r="I41" s="15"/>
      <c r="J41" s="15"/>
      <c r="K41" s="15"/>
      <c r="M41" s="17"/>
    </row>
    <row r="42" spans="1:15" ht="37.5">
      <c r="A42" s="273">
        <f>A40+1</f>
        <v>11</v>
      </c>
      <c r="B42" s="274" t="s">
        <v>46</v>
      </c>
      <c r="C42" s="275" t="s">
        <v>47</v>
      </c>
      <c r="D42" s="276">
        <v>100</v>
      </c>
      <c r="E42" s="219" t="s">
        <v>41</v>
      </c>
      <c r="F42" s="277">
        <v>1710</v>
      </c>
      <c r="G42" s="278">
        <v>0</v>
      </c>
      <c r="H42" s="279">
        <f>ROUND(F42*G42/D42,2)</f>
        <v>0</v>
      </c>
      <c r="I42" s="15"/>
      <c r="J42" s="15"/>
      <c r="K42" s="15"/>
      <c r="M42" s="17"/>
    </row>
    <row r="43" spans="1:15">
      <c r="A43" s="273"/>
      <c r="B43" s="274"/>
      <c r="C43" s="270"/>
      <c r="D43" s="276"/>
      <c r="E43" s="219"/>
      <c r="F43" s="277"/>
      <c r="G43" s="272"/>
      <c r="H43" s="279"/>
      <c r="I43" s="15"/>
      <c r="J43" s="15"/>
      <c r="K43" s="15"/>
      <c r="M43" s="17"/>
    </row>
    <row r="44" spans="1:15" ht="37.5">
      <c r="A44" s="273">
        <f>A42+1</f>
        <v>12</v>
      </c>
      <c r="B44" s="274" t="s">
        <v>48</v>
      </c>
      <c r="C44" s="275" t="s">
        <v>49</v>
      </c>
      <c r="D44" s="276">
        <v>100</v>
      </c>
      <c r="E44" s="219" t="s">
        <v>41</v>
      </c>
      <c r="F44" s="277">
        <v>505</v>
      </c>
      <c r="G44" s="278">
        <v>0</v>
      </c>
      <c r="H44" s="279">
        <f>ROUND(F44*G44/D44,2)</f>
        <v>0</v>
      </c>
      <c r="I44" s="15"/>
      <c r="J44" s="15"/>
      <c r="K44" s="15"/>
      <c r="M44" s="17"/>
    </row>
    <row r="45" spans="1:15">
      <c r="A45" s="273"/>
      <c r="B45" s="273"/>
      <c r="C45" s="270"/>
      <c r="D45" s="276"/>
      <c r="E45" s="219"/>
      <c r="F45" s="277"/>
      <c r="G45" s="278"/>
      <c r="H45" s="279"/>
      <c r="I45" s="15"/>
      <c r="J45" s="15"/>
      <c r="K45" s="15"/>
      <c r="M45" s="17"/>
    </row>
    <row r="46" spans="1:15" ht="24.95">
      <c r="A46" s="273">
        <f>A44+1</f>
        <v>13</v>
      </c>
      <c r="B46" s="274" t="s">
        <v>50</v>
      </c>
      <c r="C46" s="275" t="s">
        <v>51</v>
      </c>
      <c r="D46" s="276">
        <v>100</v>
      </c>
      <c r="E46" s="219" t="s">
        <v>38</v>
      </c>
      <c r="F46" s="277">
        <v>1560</v>
      </c>
      <c r="G46" s="278">
        <v>0</v>
      </c>
      <c r="H46" s="279">
        <f>ROUND(F46*G46/D46,2)</f>
        <v>0</v>
      </c>
      <c r="I46" s="15"/>
      <c r="J46" s="15"/>
      <c r="K46" s="15"/>
      <c r="M46" s="17"/>
    </row>
    <row r="47" spans="1:15">
      <c r="A47" s="273"/>
      <c r="B47" s="273"/>
      <c r="C47" s="270"/>
      <c r="D47" s="276"/>
      <c r="E47" s="219"/>
      <c r="F47" s="277"/>
      <c r="G47" s="278"/>
      <c r="H47" s="279"/>
      <c r="I47" s="15"/>
      <c r="J47" s="15"/>
      <c r="K47" s="15"/>
      <c r="M47" s="17"/>
    </row>
    <row r="48" spans="1:15" ht="37.5">
      <c r="A48" s="273">
        <f>A46+1</f>
        <v>14</v>
      </c>
      <c r="B48" s="274" t="s">
        <v>52</v>
      </c>
      <c r="C48" s="275" t="s">
        <v>53</v>
      </c>
      <c r="D48" s="276">
        <v>100</v>
      </c>
      <c r="E48" s="219" t="s">
        <v>54</v>
      </c>
      <c r="F48" s="277">
        <v>14540</v>
      </c>
      <c r="G48" s="278">
        <v>0</v>
      </c>
      <c r="H48" s="279">
        <f>ROUND(F48*G48/D48,2)</f>
        <v>0</v>
      </c>
      <c r="I48" s="15"/>
      <c r="J48" s="15"/>
      <c r="K48" s="15"/>
      <c r="M48" s="17"/>
      <c r="N48" s="17"/>
      <c r="O48" s="17"/>
    </row>
    <row r="49" spans="1:18">
      <c r="A49" s="273"/>
      <c r="B49" s="273"/>
      <c r="C49" s="270"/>
      <c r="D49" s="276"/>
      <c r="E49" s="219"/>
      <c r="F49" s="277"/>
      <c r="G49" s="285"/>
      <c r="H49" s="279"/>
      <c r="I49" s="15"/>
      <c r="J49" s="15"/>
      <c r="K49" s="15"/>
      <c r="M49" s="17"/>
      <c r="N49" s="17"/>
      <c r="O49" s="17"/>
    </row>
    <row r="50" spans="1:18" ht="37.5">
      <c r="A50" s="273">
        <f>A48+1</f>
        <v>15</v>
      </c>
      <c r="B50" s="274" t="s">
        <v>55</v>
      </c>
      <c r="C50" s="275" t="s">
        <v>56</v>
      </c>
      <c r="D50" s="276">
        <v>100</v>
      </c>
      <c r="E50" s="219" t="s">
        <v>54</v>
      </c>
      <c r="F50" s="277">
        <v>7660</v>
      </c>
      <c r="G50" s="278">
        <v>0</v>
      </c>
      <c r="H50" s="279">
        <f>ROUND(F50*G50/D50,2)</f>
        <v>0</v>
      </c>
      <c r="I50" s="15"/>
      <c r="J50" s="15"/>
      <c r="K50" s="15"/>
      <c r="M50" s="17"/>
      <c r="O50" s="17"/>
      <c r="P50" s="17"/>
      <c r="R50" s="17"/>
    </row>
    <row r="51" spans="1:18">
      <c r="A51" s="273"/>
      <c r="B51" s="273"/>
      <c r="C51" s="286"/>
      <c r="D51" s="276"/>
      <c r="E51" s="219"/>
      <c r="F51" s="277"/>
      <c r="G51" s="278"/>
      <c r="H51" s="279"/>
      <c r="I51" s="15"/>
      <c r="J51" s="15"/>
      <c r="K51" s="15"/>
      <c r="M51" s="17"/>
    </row>
    <row r="52" spans="1:18" ht="37.5">
      <c r="A52" s="273">
        <f>A50+1</f>
        <v>16</v>
      </c>
      <c r="B52" s="287" t="s">
        <v>57</v>
      </c>
      <c r="C52" s="286" t="s">
        <v>58</v>
      </c>
      <c r="D52" s="276">
        <v>1</v>
      </c>
      <c r="E52" s="219" t="s">
        <v>59</v>
      </c>
      <c r="F52" s="277">
        <v>120</v>
      </c>
      <c r="G52" s="278">
        <v>0</v>
      </c>
      <c r="H52" s="279">
        <f>ROUND(F52*G52/D52,2)</f>
        <v>0</v>
      </c>
      <c r="I52" s="15"/>
      <c r="J52" s="15"/>
      <c r="K52" s="15"/>
      <c r="M52" s="17"/>
    </row>
    <row r="53" spans="1:18">
      <c r="A53" s="273"/>
      <c r="B53" s="273"/>
      <c r="C53" s="286"/>
      <c r="D53" s="276"/>
      <c r="E53" s="219"/>
      <c r="F53" s="277"/>
      <c r="G53" s="278"/>
      <c r="H53" s="279"/>
      <c r="I53" s="15"/>
      <c r="J53" s="15"/>
      <c r="K53" s="15"/>
      <c r="M53" s="17"/>
    </row>
    <row r="54" spans="1:18" ht="50.1">
      <c r="A54" s="273">
        <f>A52+1</f>
        <v>17</v>
      </c>
      <c r="B54" s="287" t="s">
        <v>60</v>
      </c>
      <c r="C54" s="275" t="s">
        <v>61</v>
      </c>
      <c r="D54" s="276">
        <v>100</v>
      </c>
      <c r="E54" s="219" t="s">
        <v>62</v>
      </c>
      <c r="F54" s="277">
        <v>4550</v>
      </c>
      <c r="G54" s="278">
        <v>0</v>
      </c>
      <c r="H54" s="279">
        <f>ROUND(F54*G54/D54,2)</f>
        <v>0</v>
      </c>
      <c r="I54" s="15"/>
      <c r="J54" s="15"/>
      <c r="K54" s="15"/>
      <c r="M54" s="17"/>
      <c r="O54" s="17"/>
      <c r="P54" s="17"/>
    </row>
    <row r="55" spans="1:18">
      <c r="A55" s="273"/>
      <c r="B55" s="287"/>
      <c r="C55" s="286"/>
      <c r="D55" s="276"/>
      <c r="E55" s="219"/>
      <c r="F55" s="277"/>
      <c r="G55" s="278"/>
      <c r="H55" s="279"/>
      <c r="I55" s="15"/>
      <c r="J55" s="15"/>
      <c r="K55" s="15"/>
      <c r="M55" s="17"/>
    </row>
    <row r="56" spans="1:18" ht="37.5">
      <c r="A56" s="273">
        <f>A54+1</f>
        <v>18</v>
      </c>
      <c r="B56" s="287" t="s">
        <v>63</v>
      </c>
      <c r="C56" s="275" t="s">
        <v>64</v>
      </c>
      <c r="D56" s="276">
        <v>100</v>
      </c>
      <c r="E56" s="219" t="s">
        <v>62</v>
      </c>
      <c r="F56" s="277">
        <v>8380</v>
      </c>
      <c r="G56" s="278">
        <v>0</v>
      </c>
      <c r="H56" s="279">
        <f>ROUND(F56*G56/D56,2)</f>
        <v>0</v>
      </c>
      <c r="I56" s="15"/>
      <c r="J56" s="15"/>
      <c r="K56" s="15"/>
      <c r="M56" s="17"/>
    </row>
    <row r="57" spans="1:18">
      <c r="A57" s="273"/>
      <c r="B57" s="273"/>
      <c r="C57" s="270"/>
      <c r="D57" s="276"/>
      <c r="E57" s="219"/>
      <c r="F57" s="277"/>
      <c r="G57" s="278"/>
      <c r="H57" s="279"/>
      <c r="I57" s="15"/>
      <c r="J57" s="15"/>
      <c r="K57" s="15"/>
      <c r="M57" s="17"/>
    </row>
    <row r="58" spans="1:18" s="13" customFormat="1" ht="12.95">
      <c r="A58" s="262"/>
      <c r="B58" s="263"/>
      <c r="C58" s="264" t="s">
        <v>65</v>
      </c>
      <c r="D58" s="276"/>
      <c r="E58" s="219"/>
      <c r="F58" s="277"/>
      <c r="G58" s="278"/>
      <c r="H58" s="279"/>
      <c r="I58" s="15"/>
      <c r="J58" s="15"/>
      <c r="K58" s="15"/>
      <c r="L58" s="25"/>
      <c r="M58" s="17"/>
    </row>
    <row r="59" spans="1:18" s="13" customFormat="1" ht="12.95">
      <c r="A59" s="262"/>
      <c r="B59" s="263"/>
      <c r="C59" s="264"/>
      <c r="D59" s="276"/>
      <c r="E59" s="219"/>
      <c r="F59" s="277"/>
      <c r="G59" s="278"/>
      <c r="H59" s="279"/>
      <c r="I59" s="15"/>
      <c r="J59" s="15"/>
      <c r="K59" s="15"/>
      <c r="L59" s="25"/>
      <c r="M59" s="17"/>
    </row>
    <row r="60" spans="1:18" ht="24.95">
      <c r="A60" s="273">
        <f>A56+1</f>
        <v>19</v>
      </c>
      <c r="B60" s="274" t="s">
        <v>66</v>
      </c>
      <c r="C60" s="275" t="s">
        <v>67</v>
      </c>
      <c r="D60" s="276">
        <v>100</v>
      </c>
      <c r="E60" s="219" t="s">
        <v>38</v>
      </c>
      <c r="F60" s="277">
        <v>895</v>
      </c>
      <c r="G60" s="278">
        <v>0</v>
      </c>
      <c r="H60" s="279">
        <f>ROUND(F60*G60/D60,2)</f>
        <v>0</v>
      </c>
      <c r="I60" s="15"/>
      <c r="J60" s="15"/>
      <c r="K60" s="15"/>
      <c r="M60" s="17"/>
    </row>
    <row r="61" spans="1:18" ht="12.95">
      <c r="A61" s="262"/>
      <c r="B61" s="288"/>
      <c r="C61" s="286"/>
      <c r="D61" s="276"/>
      <c r="E61" s="219"/>
      <c r="F61" s="277"/>
      <c r="G61" s="289"/>
      <c r="H61" s="279"/>
      <c r="I61" s="19"/>
      <c r="J61" s="19"/>
      <c r="K61" s="19"/>
      <c r="M61" s="17"/>
    </row>
    <row r="62" spans="1:18" ht="24.95">
      <c r="A62" s="273">
        <f>A60+1</f>
        <v>20</v>
      </c>
      <c r="B62" s="274" t="s">
        <v>68</v>
      </c>
      <c r="C62" s="275" t="s">
        <v>69</v>
      </c>
      <c r="D62" s="276">
        <v>100</v>
      </c>
      <c r="E62" s="219" t="s">
        <v>38</v>
      </c>
      <c r="F62" s="277">
        <v>895</v>
      </c>
      <c r="G62" s="278">
        <v>0</v>
      </c>
      <c r="H62" s="279">
        <f>ROUND(F62*G62/D62,2)</f>
        <v>0</v>
      </c>
      <c r="I62" s="15"/>
      <c r="J62" s="15"/>
      <c r="K62" s="15"/>
      <c r="L62" s="19"/>
      <c r="M62" s="17"/>
    </row>
    <row r="63" spans="1:18" ht="12.95">
      <c r="A63" s="262"/>
      <c r="B63" s="286"/>
      <c r="C63" s="286"/>
      <c r="D63" s="276"/>
      <c r="E63" s="219"/>
      <c r="F63" s="277"/>
      <c r="G63" s="289"/>
      <c r="H63" s="279"/>
      <c r="I63" s="19"/>
      <c r="J63" s="19"/>
      <c r="K63" s="19"/>
      <c r="M63" s="17"/>
    </row>
    <row r="64" spans="1:18" ht="24.95">
      <c r="A64" s="273">
        <f>A62+1</f>
        <v>21</v>
      </c>
      <c r="B64" s="274" t="s">
        <v>70</v>
      </c>
      <c r="C64" s="275" t="s">
        <v>71</v>
      </c>
      <c r="D64" s="276">
        <v>100</v>
      </c>
      <c r="E64" s="219" t="s">
        <v>38</v>
      </c>
      <c r="F64" s="277">
        <v>300</v>
      </c>
      <c r="G64" s="278">
        <v>0</v>
      </c>
      <c r="H64" s="279">
        <f>ROUND(F64*G64/D64,2)</f>
        <v>0</v>
      </c>
      <c r="I64" s="15"/>
      <c r="J64" s="15"/>
      <c r="K64" s="15"/>
      <c r="L64" s="19"/>
      <c r="M64" s="17"/>
    </row>
    <row r="65" spans="1:13" ht="12.95">
      <c r="A65" s="262"/>
      <c r="B65" s="286"/>
      <c r="C65" s="286"/>
      <c r="D65" s="276"/>
      <c r="E65" s="219"/>
      <c r="F65" s="277"/>
      <c r="G65" s="278"/>
      <c r="H65" s="279"/>
      <c r="I65" s="15"/>
      <c r="J65" s="15"/>
      <c r="K65" s="15"/>
      <c r="L65" s="19"/>
      <c r="M65" s="17"/>
    </row>
    <row r="66" spans="1:13" s="13" customFormat="1" ht="12.95">
      <c r="A66" s="262"/>
      <c r="B66" s="263"/>
      <c r="C66" s="264" t="s">
        <v>72</v>
      </c>
      <c r="D66" s="276"/>
      <c r="E66" s="219"/>
      <c r="F66" s="277"/>
      <c r="G66" s="278"/>
      <c r="H66" s="279"/>
      <c r="I66" s="15"/>
      <c r="J66" s="15"/>
      <c r="K66" s="15"/>
      <c r="L66" s="25"/>
      <c r="M66" s="17"/>
    </row>
    <row r="67" spans="1:13" ht="12.95">
      <c r="A67" s="262"/>
      <c r="B67" s="273"/>
      <c r="C67" s="286"/>
      <c r="D67" s="276"/>
      <c r="E67" s="219"/>
      <c r="F67" s="277"/>
      <c r="G67" s="278"/>
      <c r="H67" s="279"/>
      <c r="I67" s="15"/>
      <c r="J67" s="15"/>
      <c r="K67" s="15"/>
      <c r="M67" s="17"/>
    </row>
    <row r="68" spans="1:13" ht="24.95">
      <c r="A68" s="274">
        <f>A64+1</f>
        <v>22</v>
      </c>
      <c r="B68" s="290" t="s">
        <v>73</v>
      </c>
      <c r="C68" s="275" t="s">
        <v>74</v>
      </c>
      <c r="D68" s="276">
        <v>100</v>
      </c>
      <c r="E68" s="219" t="s">
        <v>62</v>
      </c>
      <c r="F68" s="277">
        <v>1770</v>
      </c>
      <c r="G68" s="278">
        <v>0</v>
      </c>
      <c r="H68" s="279">
        <f>ROUND(F68*G68/D68,2)</f>
        <v>0</v>
      </c>
      <c r="I68" s="15"/>
      <c r="J68" s="15"/>
      <c r="K68" s="15"/>
      <c r="L68" s="29"/>
      <c r="M68" s="17"/>
    </row>
    <row r="69" spans="1:13" ht="12.95">
      <c r="A69" s="274"/>
      <c r="B69" s="290"/>
      <c r="C69" s="275"/>
      <c r="D69" s="276"/>
      <c r="E69" s="219"/>
      <c r="F69" s="277"/>
      <c r="G69" s="278"/>
      <c r="H69" s="279"/>
      <c r="I69" s="15"/>
      <c r="J69" s="15"/>
      <c r="K69" s="15"/>
      <c r="L69" s="29"/>
      <c r="M69" s="17"/>
    </row>
    <row r="70" spans="1:13" ht="12.95">
      <c r="A70" s="274">
        <f>A68+1</f>
        <v>23</v>
      </c>
      <c r="B70" s="290" t="s">
        <v>75</v>
      </c>
      <c r="C70" s="275" t="s">
        <v>76</v>
      </c>
      <c r="D70" s="276">
        <v>1</v>
      </c>
      <c r="E70" s="219" t="s">
        <v>77</v>
      </c>
      <c r="F70" s="277">
        <v>4</v>
      </c>
      <c r="G70" s="278">
        <v>0</v>
      </c>
      <c r="H70" s="279">
        <f>ROUND(F70*G70/D70,2)</f>
        <v>0</v>
      </c>
      <c r="I70" s="15"/>
      <c r="J70" s="15"/>
      <c r="K70" s="15"/>
      <c r="L70" s="29"/>
      <c r="M70" s="17"/>
    </row>
    <row r="71" spans="1:13" ht="12.95">
      <c r="A71" s="274"/>
      <c r="B71" s="273"/>
      <c r="C71" s="286"/>
      <c r="D71" s="276"/>
      <c r="E71" s="219"/>
      <c r="F71" s="277"/>
      <c r="G71" s="278"/>
      <c r="H71" s="279"/>
      <c r="I71" s="15"/>
      <c r="J71" s="15"/>
      <c r="K71" s="15"/>
      <c r="L71" s="29"/>
      <c r="M71" s="17"/>
    </row>
    <row r="72" spans="1:13" s="13" customFormat="1" ht="12.95">
      <c r="A72" s="274"/>
      <c r="B72" s="263"/>
      <c r="C72" s="264" t="s">
        <v>78</v>
      </c>
      <c r="D72" s="276"/>
      <c r="E72" s="219"/>
      <c r="F72" s="277"/>
      <c r="G72" s="278"/>
      <c r="H72" s="279"/>
      <c r="I72" s="15"/>
      <c r="J72" s="15"/>
      <c r="K72" s="15"/>
      <c r="L72" s="25"/>
      <c r="M72" s="17"/>
    </row>
    <row r="73" spans="1:13" s="1" customFormat="1">
      <c r="A73" s="291"/>
      <c r="B73" s="291"/>
      <c r="C73" s="275"/>
      <c r="D73" s="276"/>
      <c r="E73" s="219"/>
      <c r="F73" s="277"/>
      <c r="G73" s="278"/>
      <c r="H73" s="279"/>
      <c r="I73" s="15"/>
      <c r="J73" s="15"/>
      <c r="K73" s="15"/>
      <c r="L73" s="25"/>
      <c r="M73" s="17"/>
    </row>
    <row r="74" spans="1:13" ht="24.95">
      <c r="A74" s="273">
        <f>A70+1</f>
        <v>24</v>
      </c>
      <c r="B74" s="292" t="s">
        <v>79</v>
      </c>
      <c r="C74" s="275" t="s">
        <v>80</v>
      </c>
      <c r="D74" s="276">
        <v>100</v>
      </c>
      <c r="E74" s="219" t="s">
        <v>62</v>
      </c>
      <c r="F74" s="277">
        <v>1770</v>
      </c>
      <c r="G74" s="278">
        <v>0</v>
      </c>
      <c r="H74" s="279">
        <f>ROUND(F74*G74/D74,2)</f>
        <v>0</v>
      </c>
      <c r="I74" s="15"/>
      <c r="J74" s="15"/>
      <c r="K74" s="15"/>
      <c r="L74" s="19"/>
      <c r="M74" s="17"/>
    </row>
    <row r="75" spans="1:13" ht="12.95">
      <c r="A75" s="262"/>
      <c r="B75" s="286"/>
      <c r="C75" s="286"/>
      <c r="D75" s="276"/>
      <c r="E75" s="219"/>
      <c r="F75" s="277"/>
      <c r="G75" s="278"/>
      <c r="H75" s="279"/>
      <c r="I75" s="15"/>
      <c r="J75" s="15"/>
      <c r="K75" s="15"/>
      <c r="L75" s="19"/>
      <c r="M75" s="17"/>
    </row>
    <row r="76" spans="1:13" s="2" customFormat="1" ht="24.95">
      <c r="A76" s="274">
        <f>A74+1</f>
        <v>25</v>
      </c>
      <c r="B76" s="274" t="s">
        <v>81</v>
      </c>
      <c r="C76" s="275" t="s">
        <v>82</v>
      </c>
      <c r="D76" s="276">
        <v>100</v>
      </c>
      <c r="E76" s="219" t="s">
        <v>83</v>
      </c>
      <c r="F76" s="277">
        <v>570</v>
      </c>
      <c r="G76" s="278">
        <v>0</v>
      </c>
      <c r="H76" s="279">
        <f>ROUND(F76*G76/D76,2)</f>
        <v>0</v>
      </c>
      <c r="I76" s="15"/>
      <c r="J76" s="15"/>
      <c r="K76" s="15"/>
      <c r="L76" s="25"/>
      <c r="M76" s="17"/>
    </row>
    <row r="77" spans="1:13" s="2" customFormat="1">
      <c r="A77" s="274"/>
      <c r="B77" s="274"/>
      <c r="C77" s="275"/>
      <c r="D77" s="276"/>
      <c r="E77" s="219"/>
      <c r="F77" s="277"/>
      <c r="G77" s="278"/>
      <c r="H77" s="279"/>
      <c r="I77" s="15"/>
      <c r="J77" s="15"/>
      <c r="K77" s="15"/>
      <c r="L77" s="25"/>
      <c r="M77" s="17"/>
    </row>
    <row r="78" spans="1:13" s="2" customFormat="1" ht="37.5">
      <c r="A78" s="274">
        <f>A76+1</f>
        <v>26</v>
      </c>
      <c r="B78" s="274" t="s">
        <v>84</v>
      </c>
      <c r="C78" s="275" t="s">
        <v>85</v>
      </c>
      <c r="D78" s="276">
        <v>100</v>
      </c>
      <c r="E78" s="219" t="s">
        <v>83</v>
      </c>
      <c r="F78" s="277">
        <v>1520</v>
      </c>
      <c r="G78" s="278">
        <v>0</v>
      </c>
      <c r="H78" s="279">
        <f>ROUND(F78*G78/D78,2)</f>
        <v>0</v>
      </c>
      <c r="I78" s="15"/>
      <c r="J78" s="15"/>
      <c r="K78" s="15"/>
      <c r="L78" s="25"/>
      <c r="M78" s="17"/>
    </row>
    <row r="79" spans="1:13" ht="12.95">
      <c r="A79" s="293"/>
      <c r="B79" s="273"/>
      <c r="C79" s="270"/>
      <c r="D79" s="276"/>
      <c r="E79" s="219"/>
      <c r="F79" s="277"/>
      <c r="G79" s="278"/>
      <c r="H79" s="279"/>
      <c r="I79" s="15"/>
      <c r="J79" s="15"/>
      <c r="K79" s="15"/>
      <c r="L79" s="31"/>
      <c r="M79" s="17"/>
    </row>
    <row r="80" spans="1:13" s="2" customFormat="1" ht="37.5">
      <c r="A80" s="274">
        <f>A78+1</f>
        <v>27</v>
      </c>
      <c r="B80" s="274" t="s">
        <v>86</v>
      </c>
      <c r="C80" s="275" t="s">
        <v>87</v>
      </c>
      <c r="D80" s="276">
        <v>100</v>
      </c>
      <c r="E80" s="219" t="s">
        <v>83</v>
      </c>
      <c r="F80" s="277">
        <v>1395</v>
      </c>
      <c r="G80" s="278">
        <v>0</v>
      </c>
      <c r="H80" s="279">
        <f>ROUND(F80*G80/D80,2)</f>
        <v>0</v>
      </c>
      <c r="I80" s="15"/>
      <c r="J80" s="15"/>
      <c r="K80" s="15"/>
      <c r="L80" s="25"/>
      <c r="M80" s="17"/>
    </row>
    <row r="81" spans="1:13" ht="12.95">
      <c r="A81" s="293"/>
      <c r="B81" s="273"/>
      <c r="C81" s="270"/>
      <c r="D81" s="276"/>
      <c r="E81" s="219"/>
      <c r="F81" s="277"/>
      <c r="G81" s="278"/>
      <c r="H81" s="279"/>
      <c r="I81" s="15"/>
      <c r="J81" s="15"/>
      <c r="K81" s="15"/>
      <c r="L81" s="31"/>
      <c r="M81" s="17"/>
    </row>
    <row r="82" spans="1:13" s="2" customFormat="1" ht="37.5">
      <c r="A82" s="274">
        <f>A80+1</f>
        <v>28</v>
      </c>
      <c r="B82" s="274" t="s">
        <v>88</v>
      </c>
      <c r="C82" s="275" t="s">
        <v>89</v>
      </c>
      <c r="D82" s="276">
        <v>100</v>
      </c>
      <c r="E82" s="219" t="s">
        <v>83</v>
      </c>
      <c r="F82" s="277">
        <v>90</v>
      </c>
      <c r="G82" s="278">
        <v>0</v>
      </c>
      <c r="H82" s="279">
        <f>ROUND(F82*G82/D82,2)</f>
        <v>0</v>
      </c>
      <c r="I82" s="15"/>
      <c r="J82" s="15"/>
      <c r="K82" s="15"/>
      <c r="L82" s="25"/>
      <c r="M82" s="17"/>
    </row>
    <row r="83" spans="1:13" ht="12.95">
      <c r="A83" s="293"/>
      <c r="B83" s="273"/>
      <c r="C83" s="270"/>
      <c r="D83" s="276"/>
      <c r="E83" s="219"/>
      <c r="F83" s="277"/>
      <c r="G83" s="278"/>
      <c r="H83" s="279"/>
      <c r="I83" s="15"/>
      <c r="J83" s="15"/>
      <c r="K83" s="15"/>
      <c r="L83" s="31"/>
      <c r="M83" s="17"/>
    </row>
    <row r="84" spans="1:13" s="2" customFormat="1" ht="24.95">
      <c r="A84" s="274">
        <f>A82+1</f>
        <v>29</v>
      </c>
      <c r="B84" s="274" t="s">
        <v>90</v>
      </c>
      <c r="C84" s="275" t="s">
        <v>91</v>
      </c>
      <c r="D84" s="276">
        <v>100</v>
      </c>
      <c r="E84" s="219" t="s">
        <v>83</v>
      </c>
      <c r="F84" s="277">
        <v>415</v>
      </c>
      <c r="G84" s="278">
        <v>0</v>
      </c>
      <c r="H84" s="279">
        <f>ROUND(F84*G84/D84,2)</f>
        <v>0</v>
      </c>
      <c r="I84" s="15"/>
      <c r="J84" s="15"/>
      <c r="K84" s="15"/>
      <c r="L84" s="25"/>
      <c r="M84" s="17"/>
    </row>
    <row r="85" spans="1:13" ht="8.4499999999999993" customHeight="1">
      <c r="A85" s="293"/>
      <c r="B85" s="273"/>
      <c r="C85" s="270"/>
      <c r="D85" s="276"/>
      <c r="E85" s="219"/>
      <c r="F85" s="277"/>
      <c r="G85" s="278"/>
      <c r="H85" s="279"/>
      <c r="I85" s="15"/>
      <c r="J85" s="15"/>
      <c r="K85" s="15"/>
      <c r="L85" s="31"/>
      <c r="M85" s="17"/>
    </row>
    <row r="86" spans="1:13" ht="50.1">
      <c r="A86" s="274">
        <f>A84+1</f>
        <v>30</v>
      </c>
      <c r="B86" s="294" t="s">
        <v>92</v>
      </c>
      <c r="C86" s="275" t="s">
        <v>93</v>
      </c>
      <c r="D86" s="276">
        <v>100</v>
      </c>
      <c r="E86" s="219" t="s">
        <v>62</v>
      </c>
      <c r="F86" s="277">
        <v>225</v>
      </c>
      <c r="G86" s="278">
        <v>0</v>
      </c>
      <c r="H86" s="279">
        <f>ROUND(F86*G86/D86,2)</f>
        <v>0</v>
      </c>
      <c r="I86" s="15"/>
      <c r="J86" s="15"/>
      <c r="K86" s="15"/>
      <c r="M86" s="17"/>
    </row>
    <row r="87" spans="1:13" s="1" customFormat="1">
      <c r="A87" s="291"/>
      <c r="B87" s="291"/>
      <c r="C87" s="275"/>
      <c r="D87" s="276"/>
      <c r="E87" s="219"/>
      <c r="F87" s="277"/>
      <c r="G87" s="278"/>
      <c r="H87" s="279"/>
      <c r="I87" s="15"/>
      <c r="J87" s="15"/>
      <c r="K87" s="15"/>
      <c r="L87" s="25"/>
      <c r="M87" s="17"/>
    </row>
    <row r="88" spans="1:13" ht="50.1">
      <c r="A88" s="274">
        <f>A86+1</f>
        <v>31</v>
      </c>
      <c r="B88" s="294" t="s">
        <v>94</v>
      </c>
      <c r="C88" s="275" t="s">
        <v>95</v>
      </c>
      <c r="D88" s="276">
        <v>100</v>
      </c>
      <c r="E88" s="219" t="s">
        <v>62</v>
      </c>
      <c r="F88" s="277">
        <v>165</v>
      </c>
      <c r="G88" s="278">
        <v>0</v>
      </c>
      <c r="H88" s="279">
        <f>ROUND(F88*G88/D88,2)</f>
        <v>0</v>
      </c>
      <c r="I88" s="15"/>
      <c r="J88" s="15"/>
      <c r="K88" s="15"/>
      <c r="M88" s="17"/>
    </row>
    <row r="89" spans="1:13" s="1" customFormat="1">
      <c r="A89" s="291"/>
      <c r="B89" s="291"/>
      <c r="C89" s="275"/>
      <c r="D89" s="276"/>
      <c r="E89" s="219"/>
      <c r="F89" s="277"/>
      <c r="G89" s="278"/>
      <c r="H89" s="279"/>
      <c r="I89" s="15"/>
      <c r="J89" s="15"/>
      <c r="K89" s="15"/>
      <c r="L89" s="25"/>
      <c r="M89" s="17"/>
    </row>
    <row r="90" spans="1:13" ht="50.1">
      <c r="A90" s="274">
        <f>A88+1</f>
        <v>32</v>
      </c>
      <c r="B90" s="294" t="s">
        <v>94</v>
      </c>
      <c r="C90" s="275" t="s">
        <v>96</v>
      </c>
      <c r="D90" s="276">
        <v>100</v>
      </c>
      <c r="E90" s="219" t="s">
        <v>62</v>
      </c>
      <c r="F90" s="277">
        <v>10</v>
      </c>
      <c r="G90" s="278">
        <v>0</v>
      </c>
      <c r="H90" s="279">
        <f>ROUND(F90*G90/D90,2)</f>
        <v>0</v>
      </c>
      <c r="I90" s="15"/>
      <c r="J90" s="15"/>
      <c r="K90" s="15"/>
      <c r="M90" s="17"/>
    </row>
    <row r="91" spans="1:13" s="1" customFormat="1">
      <c r="A91" s="291"/>
      <c r="B91" s="291"/>
      <c r="C91" s="275"/>
      <c r="D91" s="276"/>
      <c r="E91" s="219"/>
      <c r="F91" s="277"/>
      <c r="G91" s="278"/>
      <c r="H91" s="279"/>
      <c r="I91" s="15"/>
      <c r="J91" s="15"/>
      <c r="K91" s="15"/>
      <c r="L91" s="25"/>
      <c r="M91" s="17"/>
    </row>
    <row r="92" spans="1:13" s="2" customFormat="1">
      <c r="A92" s="274">
        <f>A90+1</f>
        <v>33</v>
      </c>
      <c r="B92" s="295" t="s">
        <v>97</v>
      </c>
      <c r="C92" s="275" t="s">
        <v>98</v>
      </c>
      <c r="D92" s="276">
        <v>100</v>
      </c>
      <c r="E92" s="219" t="s">
        <v>83</v>
      </c>
      <c r="F92" s="277">
        <v>3400</v>
      </c>
      <c r="G92" s="278">
        <v>0</v>
      </c>
      <c r="H92" s="279">
        <f>ROUND(F92*G92/D92,2)</f>
        <v>0</v>
      </c>
      <c r="I92" s="15"/>
      <c r="J92" s="15"/>
      <c r="K92" s="15"/>
      <c r="L92" s="25"/>
      <c r="M92" s="17"/>
    </row>
    <row r="93" spans="1:13" ht="12.95">
      <c r="A93" s="293"/>
      <c r="B93" s="273"/>
      <c r="C93" s="270"/>
      <c r="D93" s="276"/>
      <c r="E93" s="219"/>
      <c r="F93" s="277"/>
      <c r="G93" s="278"/>
      <c r="H93" s="279"/>
      <c r="I93" s="15"/>
      <c r="J93" s="15"/>
      <c r="K93" s="15"/>
      <c r="L93" s="31"/>
      <c r="M93" s="17"/>
    </row>
    <row r="94" spans="1:13" s="13" customFormat="1" ht="12.95">
      <c r="A94" s="273"/>
      <c r="B94" s="263"/>
      <c r="C94" s="264" t="s">
        <v>99</v>
      </c>
      <c r="D94" s="276"/>
      <c r="E94" s="219"/>
      <c r="F94" s="277"/>
      <c r="G94" s="278"/>
      <c r="H94" s="279"/>
      <c r="I94" s="15"/>
      <c r="J94" s="15"/>
      <c r="K94" s="15"/>
      <c r="L94" s="31"/>
      <c r="M94" s="17"/>
    </row>
    <row r="95" spans="1:13" s="13" customFormat="1" ht="12.95">
      <c r="A95" s="262"/>
      <c r="B95" s="263"/>
      <c r="C95" s="264"/>
      <c r="D95" s="276"/>
      <c r="E95" s="219"/>
      <c r="F95" s="277"/>
      <c r="G95" s="278"/>
      <c r="H95" s="279"/>
      <c r="I95" s="15"/>
      <c r="J95" s="15"/>
      <c r="K95" s="15"/>
      <c r="L95" s="31"/>
      <c r="M95" s="17"/>
    </row>
    <row r="96" spans="1:13">
      <c r="A96" s="274">
        <f>A92+1</f>
        <v>34</v>
      </c>
      <c r="B96" s="274" t="s">
        <v>100</v>
      </c>
      <c r="C96" s="275" t="s">
        <v>101</v>
      </c>
      <c r="D96" s="276">
        <v>100</v>
      </c>
      <c r="E96" s="219" t="s">
        <v>83</v>
      </c>
      <c r="F96" s="277">
        <f>4520+1710</f>
        <v>6230</v>
      </c>
      <c r="G96" s="278">
        <v>0</v>
      </c>
      <c r="H96" s="279">
        <f>ROUND(F96*G96/D96,2)</f>
        <v>0</v>
      </c>
      <c r="I96" s="15"/>
      <c r="J96" s="15"/>
      <c r="K96" s="15"/>
      <c r="M96" s="17"/>
    </row>
    <row r="97" spans="1:20" ht="12.95">
      <c r="A97" s="262"/>
      <c r="B97" s="273"/>
      <c r="C97" s="270"/>
      <c r="D97" s="276"/>
      <c r="E97" s="219"/>
      <c r="F97" s="277"/>
      <c r="G97" s="278"/>
      <c r="H97" s="279"/>
      <c r="I97" s="15"/>
      <c r="J97" s="15"/>
      <c r="K97" s="15"/>
      <c r="M97" s="17"/>
    </row>
    <row r="98" spans="1:20" ht="24.95">
      <c r="A98" s="274">
        <f>A96+1</f>
        <v>35</v>
      </c>
      <c r="B98" s="274" t="s">
        <v>102</v>
      </c>
      <c r="C98" s="275" t="s">
        <v>103</v>
      </c>
      <c r="D98" s="276">
        <v>100</v>
      </c>
      <c r="E98" s="219" t="s">
        <v>62</v>
      </c>
      <c r="F98" s="277">
        <f>1575+1870</f>
        <v>3445</v>
      </c>
      <c r="G98" s="278">
        <v>0</v>
      </c>
      <c r="H98" s="279">
        <f>ROUND(F98*G98/D98,2)</f>
        <v>0</v>
      </c>
      <c r="I98" s="15"/>
      <c r="J98" s="15"/>
      <c r="K98" s="15"/>
      <c r="L98" s="31"/>
      <c r="M98" s="17"/>
    </row>
    <row r="99" spans="1:20" ht="12.95">
      <c r="A99" s="262"/>
      <c r="B99" s="296"/>
      <c r="C99" s="286"/>
      <c r="D99" s="276"/>
      <c r="E99" s="219"/>
      <c r="F99" s="277"/>
      <c r="G99" s="278"/>
      <c r="H99" s="279"/>
      <c r="I99" s="15"/>
      <c r="J99" s="15"/>
      <c r="K99" s="15"/>
      <c r="L99" s="42"/>
      <c r="M99" s="17"/>
    </row>
    <row r="100" spans="1:20" ht="24.95">
      <c r="A100" s="274">
        <f>A98+1</f>
        <v>36</v>
      </c>
      <c r="B100" s="274" t="s">
        <v>104</v>
      </c>
      <c r="C100" s="275" t="s">
        <v>105</v>
      </c>
      <c r="D100" s="276">
        <v>100</v>
      </c>
      <c r="E100" s="219" t="s">
        <v>83</v>
      </c>
      <c r="F100" s="277">
        <v>1570</v>
      </c>
      <c r="G100" s="278">
        <v>0</v>
      </c>
      <c r="H100" s="279">
        <f>ROUND(F100*G100/D100,2)</f>
        <v>0</v>
      </c>
      <c r="I100" s="15"/>
      <c r="J100" s="15"/>
      <c r="K100" s="15"/>
      <c r="M100" s="17"/>
    </row>
    <row r="101" spans="1:20" ht="12.95">
      <c r="A101" s="262"/>
      <c r="B101" s="292"/>
      <c r="C101" s="275"/>
      <c r="D101" s="276"/>
      <c r="E101" s="219"/>
      <c r="F101" s="277"/>
      <c r="G101" s="278"/>
      <c r="H101" s="279"/>
      <c r="I101" s="15"/>
      <c r="J101" s="15"/>
      <c r="K101" s="15"/>
      <c r="M101" s="17"/>
      <c r="N101" s="16"/>
      <c r="O101" s="16"/>
      <c r="P101" s="16"/>
      <c r="Q101" s="20"/>
      <c r="R101" s="16"/>
      <c r="S101" s="17"/>
      <c r="T101" s="17"/>
    </row>
    <row r="102" spans="1:20" ht="24.95">
      <c r="A102" s="274">
        <f>A100+1</f>
        <v>37</v>
      </c>
      <c r="B102" s="274" t="s">
        <v>106</v>
      </c>
      <c r="C102" s="275" t="s">
        <v>107</v>
      </c>
      <c r="D102" s="276">
        <v>100</v>
      </c>
      <c r="E102" s="219" t="s">
        <v>83</v>
      </c>
      <c r="F102" s="277">
        <v>2330</v>
      </c>
      <c r="G102" s="278">
        <v>0</v>
      </c>
      <c r="H102" s="279">
        <f>ROUND(F102*G102/D102,2)</f>
        <v>0</v>
      </c>
      <c r="I102" s="15"/>
      <c r="J102" s="15"/>
      <c r="K102" s="15"/>
      <c r="M102" s="17"/>
    </row>
    <row r="103" spans="1:20" ht="12.95">
      <c r="A103" s="262"/>
      <c r="B103" s="292"/>
      <c r="C103" s="275"/>
      <c r="D103" s="276"/>
      <c r="E103" s="219"/>
      <c r="F103" s="277"/>
      <c r="G103" s="278"/>
      <c r="H103" s="279"/>
      <c r="I103" s="15"/>
      <c r="J103" s="15"/>
      <c r="K103" s="15"/>
      <c r="M103" s="17"/>
      <c r="N103" s="16"/>
      <c r="O103" s="16"/>
      <c r="P103" s="16"/>
      <c r="Q103" s="20"/>
      <c r="R103" s="16"/>
      <c r="S103" s="17"/>
      <c r="T103" s="17"/>
    </row>
    <row r="104" spans="1:20" ht="24.95">
      <c r="A104" s="274">
        <f>A102+1</f>
        <v>38</v>
      </c>
      <c r="B104" s="274" t="s">
        <v>108</v>
      </c>
      <c r="C104" s="275" t="s">
        <v>109</v>
      </c>
      <c r="D104" s="276">
        <v>100</v>
      </c>
      <c r="E104" s="219" t="s">
        <v>83</v>
      </c>
      <c r="F104" s="277">
        <v>1290</v>
      </c>
      <c r="G104" s="278">
        <v>0</v>
      </c>
      <c r="H104" s="279">
        <f>ROUND(F104*G104/D104,2)</f>
        <v>0</v>
      </c>
      <c r="I104" s="15"/>
      <c r="J104" s="15"/>
      <c r="K104" s="15"/>
      <c r="M104" s="17"/>
    </row>
    <row r="105" spans="1:20" ht="12.95">
      <c r="A105" s="262"/>
      <c r="B105" s="292"/>
      <c r="C105" s="275"/>
      <c r="D105" s="276"/>
      <c r="E105" s="219"/>
      <c r="F105" s="277"/>
      <c r="G105" s="278"/>
      <c r="H105" s="279"/>
      <c r="I105" s="15"/>
      <c r="J105" s="15"/>
      <c r="K105" s="15"/>
      <c r="M105" s="17"/>
      <c r="N105" s="16"/>
      <c r="O105" s="16"/>
      <c r="P105" s="16"/>
      <c r="Q105" s="20"/>
      <c r="R105" s="16"/>
      <c r="S105" s="17"/>
      <c r="T105" s="17"/>
    </row>
    <row r="106" spans="1:20" ht="24.95">
      <c r="A106" s="274">
        <f>A104+1</f>
        <v>39</v>
      </c>
      <c r="B106" s="274" t="s">
        <v>110</v>
      </c>
      <c r="C106" s="275" t="s">
        <v>111</v>
      </c>
      <c r="D106" s="276">
        <v>100</v>
      </c>
      <c r="E106" s="219" t="s">
        <v>83</v>
      </c>
      <c r="F106" s="277">
        <v>460</v>
      </c>
      <c r="G106" s="278">
        <v>0</v>
      </c>
      <c r="H106" s="279">
        <f>ROUND(F106*G106/D106,2)</f>
        <v>0</v>
      </c>
      <c r="I106" s="15"/>
      <c r="J106" s="15"/>
      <c r="K106" s="15"/>
      <c r="M106" s="17"/>
    </row>
    <row r="107" spans="1:20" ht="12.95">
      <c r="A107" s="262"/>
      <c r="B107" s="292"/>
      <c r="C107" s="275"/>
      <c r="D107" s="276"/>
      <c r="E107" s="219"/>
      <c r="F107" s="277"/>
      <c r="G107" s="278"/>
      <c r="H107" s="279"/>
      <c r="I107" s="15"/>
      <c r="J107" s="15"/>
      <c r="K107" s="15"/>
      <c r="M107" s="17"/>
      <c r="N107" s="16"/>
      <c r="O107" s="16"/>
      <c r="P107" s="16"/>
      <c r="Q107" s="20"/>
      <c r="R107" s="16"/>
      <c r="S107" s="17"/>
      <c r="T107" s="17"/>
    </row>
    <row r="108" spans="1:20" ht="24.95">
      <c r="A108" s="274">
        <f>A106+1</f>
        <v>40</v>
      </c>
      <c r="B108" s="292" t="s">
        <v>112</v>
      </c>
      <c r="C108" s="275" t="s">
        <v>113</v>
      </c>
      <c r="D108" s="276">
        <v>100</v>
      </c>
      <c r="E108" s="219" t="s">
        <v>83</v>
      </c>
      <c r="F108" s="277">
        <f>F104+F106</f>
        <v>1750</v>
      </c>
      <c r="G108" s="278">
        <v>0</v>
      </c>
      <c r="H108" s="279">
        <f>ROUND(F108*G108/D108,2)</f>
        <v>0</v>
      </c>
      <c r="I108" s="15"/>
      <c r="J108" s="15"/>
      <c r="K108" s="15"/>
      <c r="M108" s="17"/>
    </row>
    <row r="109" spans="1:20" ht="12.95">
      <c r="A109" s="262"/>
      <c r="B109" s="292"/>
      <c r="C109" s="275"/>
      <c r="D109" s="276"/>
      <c r="E109" s="219"/>
      <c r="F109" s="277"/>
      <c r="G109" s="278"/>
      <c r="H109" s="279"/>
      <c r="I109" s="15"/>
      <c r="J109" s="15"/>
      <c r="K109" s="15"/>
      <c r="M109" s="17"/>
      <c r="N109" s="16"/>
      <c r="O109" s="16"/>
      <c r="P109" s="16"/>
      <c r="Q109" s="20"/>
      <c r="R109" s="16"/>
      <c r="S109" s="17"/>
      <c r="T109" s="17"/>
    </row>
    <row r="110" spans="1:20" s="13" customFormat="1" ht="12.95">
      <c r="A110" s="262"/>
      <c r="B110" s="263"/>
      <c r="C110" s="264" t="s">
        <v>114</v>
      </c>
      <c r="D110" s="276"/>
      <c r="E110" s="219"/>
      <c r="F110" s="277"/>
      <c r="G110" s="278"/>
      <c r="H110" s="279"/>
      <c r="I110" s="15"/>
      <c r="J110" s="15"/>
      <c r="K110" s="15"/>
      <c r="L110" s="25"/>
      <c r="M110" s="17"/>
    </row>
    <row r="111" spans="1:20" s="13" customFormat="1" ht="12.95">
      <c r="A111" s="262"/>
      <c r="B111" s="263"/>
      <c r="C111" s="264"/>
      <c r="D111" s="276"/>
      <c r="E111" s="219"/>
      <c r="F111" s="277"/>
      <c r="G111" s="278"/>
      <c r="H111" s="279"/>
      <c r="I111" s="15"/>
      <c r="J111" s="15"/>
      <c r="K111" s="15"/>
      <c r="L111" s="25"/>
      <c r="M111" s="17"/>
    </row>
    <row r="112" spans="1:20" ht="12.95">
      <c r="A112" s="274">
        <f>A108+1</f>
        <v>41</v>
      </c>
      <c r="B112" s="292" t="s">
        <v>115</v>
      </c>
      <c r="C112" s="275" t="s">
        <v>116</v>
      </c>
      <c r="D112" s="276">
        <v>100</v>
      </c>
      <c r="E112" s="219" t="s">
        <v>62</v>
      </c>
      <c r="F112" s="277">
        <v>3440</v>
      </c>
      <c r="G112" s="278">
        <v>0</v>
      </c>
      <c r="H112" s="279">
        <f>ROUND(F112*G112/D112,2)</f>
        <v>0</v>
      </c>
      <c r="I112" s="15"/>
      <c r="J112" s="15"/>
      <c r="K112" s="15"/>
      <c r="L112" s="29"/>
      <c r="M112" s="17"/>
    </row>
    <row r="113" spans="1:13" ht="12.95">
      <c r="A113" s="262"/>
      <c r="B113" s="296"/>
      <c r="C113" s="286"/>
      <c r="D113" s="276"/>
      <c r="E113" s="219"/>
      <c r="F113" s="277"/>
      <c r="G113" s="278"/>
      <c r="H113" s="279"/>
      <c r="I113" s="15"/>
      <c r="J113" s="15"/>
      <c r="K113" s="15"/>
      <c r="L113" s="29"/>
      <c r="M113" s="17"/>
    </row>
    <row r="114" spans="1:13" ht="37.5">
      <c r="A114" s="274">
        <f>A112+1</f>
        <v>42</v>
      </c>
      <c r="B114" s="292" t="s">
        <v>117</v>
      </c>
      <c r="C114" s="275" t="s">
        <v>118</v>
      </c>
      <c r="D114" s="276">
        <v>100</v>
      </c>
      <c r="E114" s="219" t="s">
        <v>62</v>
      </c>
      <c r="F114" s="277">
        <f>F112</f>
        <v>3440</v>
      </c>
      <c r="G114" s="278">
        <v>0</v>
      </c>
      <c r="H114" s="279">
        <f>ROUND(F114*G114/D114,2)</f>
        <v>0</v>
      </c>
      <c r="I114" s="15"/>
      <c r="J114" s="15"/>
      <c r="K114" s="15"/>
      <c r="L114" s="29"/>
      <c r="M114" s="17"/>
    </row>
    <row r="115" spans="1:13" ht="12.95">
      <c r="A115" s="262"/>
      <c r="B115" s="296"/>
      <c r="C115" s="286"/>
      <c r="D115" s="276"/>
      <c r="E115" s="219"/>
      <c r="F115" s="277"/>
      <c r="G115" s="278"/>
      <c r="H115" s="279"/>
      <c r="I115" s="15"/>
      <c r="J115" s="15"/>
      <c r="K115" s="15"/>
      <c r="L115" s="29"/>
      <c r="M115" s="17"/>
    </row>
    <row r="116" spans="1:13" ht="12.95">
      <c r="A116" s="274">
        <f>A114+1</f>
        <v>43</v>
      </c>
      <c r="B116" s="292" t="s">
        <v>119</v>
      </c>
      <c r="C116" s="275" t="s">
        <v>120</v>
      </c>
      <c r="D116" s="276">
        <v>100</v>
      </c>
      <c r="E116" s="219" t="s">
        <v>83</v>
      </c>
      <c r="F116" s="277">
        <f>F112</f>
        <v>3440</v>
      </c>
      <c r="G116" s="278">
        <v>0</v>
      </c>
      <c r="H116" s="279">
        <f>ROUND(F116*G116/D116,2)</f>
        <v>0</v>
      </c>
      <c r="I116" s="15"/>
      <c r="J116" s="15"/>
      <c r="K116" s="15"/>
      <c r="L116" s="29"/>
      <c r="M116" s="17"/>
    </row>
    <row r="117" spans="1:13" ht="12.95">
      <c r="A117" s="262"/>
      <c r="B117" s="273"/>
      <c r="C117" s="286"/>
      <c r="D117" s="276"/>
      <c r="E117" s="219"/>
      <c r="F117" s="277"/>
      <c r="G117" s="278"/>
      <c r="H117" s="279"/>
      <c r="I117" s="15"/>
      <c r="J117" s="15"/>
      <c r="K117" s="15"/>
      <c r="M117" s="17"/>
    </row>
    <row r="118" spans="1:13" ht="24.95">
      <c r="A118" s="274">
        <f>A116+1</f>
        <v>44</v>
      </c>
      <c r="B118" s="292" t="s">
        <v>121</v>
      </c>
      <c r="C118" s="275" t="s">
        <v>122</v>
      </c>
      <c r="D118" s="276">
        <v>100</v>
      </c>
      <c r="E118" s="219" t="s">
        <v>62</v>
      </c>
      <c r="F118" s="277">
        <v>5020</v>
      </c>
      <c r="G118" s="278">
        <v>0</v>
      </c>
      <c r="H118" s="279">
        <f>ROUND(F118*G118/D118,2)</f>
        <v>0</v>
      </c>
      <c r="I118" s="15"/>
      <c r="J118" s="15"/>
      <c r="K118" s="15"/>
      <c r="M118" s="17"/>
    </row>
    <row r="119" spans="1:13" ht="12.95">
      <c r="A119" s="262"/>
      <c r="B119" s="273"/>
      <c r="C119" s="286"/>
      <c r="D119" s="276"/>
      <c r="E119" s="219"/>
      <c r="F119" s="277"/>
      <c r="G119" s="278"/>
      <c r="H119" s="279"/>
      <c r="I119" s="15"/>
      <c r="J119" s="15"/>
      <c r="K119" s="15"/>
      <c r="M119" s="17"/>
    </row>
    <row r="120" spans="1:13" ht="24.95">
      <c r="A120" s="274">
        <f>A118+1</f>
        <v>45</v>
      </c>
      <c r="B120" s="292" t="s">
        <v>123</v>
      </c>
      <c r="C120" s="275" t="s">
        <v>124</v>
      </c>
      <c r="D120" s="276">
        <v>100</v>
      </c>
      <c r="E120" s="219" t="s">
        <v>83</v>
      </c>
      <c r="F120" s="277">
        <v>4520</v>
      </c>
      <c r="G120" s="278">
        <v>0</v>
      </c>
      <c r="H120" s="279">
        <f>ROUND(F120*G120/D120,2)</f>
        <v>0</v>
      </c>
      <c r="I120" s="15"/>
      <c r="J120" s="15"/>
      <c r="K120" s="15"/>
      <c r="L120" s="29"/>
      <c r="M120" s="17"/>
    </row>
    <row r="121" spans="1:13" ht="12.95">
      <c r="A121" s="262"/>
      <c r="B121" s="296"/>
      <c r="C121" s="286"/>
      <c r="D121" s="276"/>
      <c r="E121" s="219"/>
      <c r="F121" s="277"/>
      <c r="G121" s="289"/>
      <c r="H121" s="279"/>
      <c r="I121" s="15"/>
      <c r="J121" s="15"/>
      <c r="K121" s="15"/>
      <c r="L121" s="29"/>
      <c r="M121" s="17"/>
    </row>
    <row r="122" spans="1:13" ht="37.5">
      <c r="A122" s="274">
        <f>A120+1</f>
        <v>46</v>
      </c>
      <c r="B122" s="274" t="s">
        <v>125</v>
      </c>
      <c r="C122" s="275" t="s">
        <v>126</v>
      </c>
      <c r="D122" s="276">
        <v>100</v>
      </c>
      <c r="E122" s="219" t="s">
        <v>62</v>
      </c>
      <c r="F122" s="277">
        <v>9040</v>
      </c>
      <c r="G122" s="278">
        <v>0</v>
      </c>
      <c r="H122" s="279">
        <f>ROUND(F122*G122/D122,2)</f>
        <v>0</v>
      </c>
      <c r="I122" s="15"/>
      <c r="J122" s="15"/>
      <c r="K122" s="15"/>
      <c r="L122" s="29"/>
      <c r="M122" s="17"/>
    </row>
    <row r="123" spans="1:13" ht="12.95">
      <c r="A123" s="262"/>
      <c r="B123" s="296"/>
      <c r="C123" s="286"/>
      <c r="D123" s="276"/>
      <c r="E123" s="219"/>
      <c r="F123" s="277"/>
      <c r="G123" s="278"/>
      <c r="H123" s="279"/>
      <c r="I123" s="15"/>
      <c r="J123" s="15"/>
      <c r="K123" s="15"/>
      <c r="M123" s="17"/>
    </row>
    <row r="124" spans="1:13" s="13" customFormat="1" ht="24.95">
      <c r="A124" s="274">
        <f>A122+1</f>
        <v>47</v>
      </c>
      <c r="B124" s="292" t="s">
        <v>127</v>
      </c>
      <c r="C124" s="275" t="s">
        <v>128</v>
      </c>
      <c r="D124" s="276">
        <v>100</v>
      </c>
      <c r="E124" s="219" t="s">
        <v>62</v>
      </c>
      <c r="F124" s="277">
        <v>1575</v>
      </c>
      <c r="G124" s="278">
        <v>0</v>
      </c>
      <c r="H124" s="279">
        <f>ROUND(F124*G124/D124,2)</f>
        <v>0</v>
      </c>
      <c r="I124" s="15"/>
      <c r="J124" s="15"/>
      <c r="K124" s="15"/>
      <c r="L124" s="29"/>
      <c r="M124" s="17"/>
    </row>
    <row r="125" spans="1:13" s="13" customFormat="1" ht="12.95">
      <c r="A125" s="262"/>
      <c r="B125" s="296"/>
      <c r="C125" s="286"/>
      <c r="D125" s="276"/>
      <c r="E125" s="219"/>
      <c r="F125" s="277"/>
      <c r="G125" s="278"/>
      <c r="H125" s="279"/>
      <c r="I125" s="15"/>
      <c r="J125" s="15"/>
      <c r="K125" s="15"/>
      <c r="L125" s="29"/>
      <c r="M125" s="17"/>
    </row>
    <row r="126" spans="1:13" s="13" customFormat="1" ht="37.5">
      <c r="A126" s="274">
        <f>A124+1</f>
        <v>48</v>
      </c>
      <c r="B126" s="292" t="s">
        <v>129</v>
      </c>
      <c r="C126" s="275" t="s">
        <v>130</v>
      </c>
      <c r="D126" s="276">
        <v>100</v>
      </c>
      <c r="E126" s="219" t="s">
        <v>83</v>
      </c>
      <c r="F126" s="277">
        <v>3150</v>
      </c>
      <c r="G126" s="278">
        <v>0</v>
      </c>
      <c r="H126" s="279">
        <f>ROUND(F126*G126/D126,2)</f>
        <v>0</v>
      </c>
      <c r="I126" s="15"/>
      <c r="J126" s="15"/>
      <c r="K126" s="15"/>
      <c r="L126" s="29"/>
      <c r="M126" s="17"/>
    </row>
    <row r="127" spans="1:13" ht="12.95">
      <c r="A127" s="262"/>
      <c r="B127" s="296"/>
      <c r="C127" s="286"/>
      <c r="D127" s="276"/>
      <c r="E127" s="219"/>
      <c r="F127" s="277"/>
      <c r="G127" s="278"/>
      <c r="H127" s="279"/>
      <c r="I127" s="14"/>
      <c r="J127" s="14"/>
      <c r="K127" s="14"/>
      <c r="L127" s="19"/>
      <c r="M127" s="17"/>
    </row>
    <row r="128" spans="1:13" s="13" customFormat="1" ht="24.95">
      <c r="A128" s="274">
        <f>A126+1</f>
        <v>49</v>
      </c>
      <c r="B128" s="292" t="s">
        <v>131</v>
      </c>
      <c r="C128" s="275" t="s">
        <v>132</v>
      </c>
      <c r="D128" s="276">
        <v>100</v>
      </c>
      <c r="E128" s="219" t="s">
        <v>62</v>
      </c>
      <c r="F128" s="277">
        <v>1710</v>
      </c>
      <c r="G128" s="278">
        <v>0</v>
      </c>
      <c r="H128" s="279">
        <f>ROUND(F128*G128/D128,2)</f>
        <v>0</v>
      </c>
      <c r="I128" s="15"/>
      <c r="J128" s="15"/>
      <c r="K128" s="15"/>
      <c r="L128" s="43"/>
      <c r="M128" s="17"/>
    </row>
    <row r="129" spans="1:13" s="13" customFormat="1" ht="12.95">
      <c r="A129" s="262"/>
      <c r="B129" s="296"/>
      <c r="C129" s="286"/>
      <c r="D129" s="276"/>
      <c r="E129" s="219"/>
      <c r="F129" s="277"/>
      <c r="G129" s="272"/>
      <c r="H129" s="279"/>
      <c r="I129" s="15"/>
      <c r="J129" s="15"/>
      <c r="K129" s="15"/>
      <c r="L129" s="43"/>
      <c r="M129" s="17"/>
    </row>
    <row r="130" spans="1:13" s="13" customFormat="1" ht="37.5">
      <c r="A130" s="274">
        <f>A128+1</f>
        <v>50</v>
      </c>
      <c r="B130" s="292" t="s">
        <v>133</v>
      </c>
      <c r="C130" s="275" t="s">
        <v>134</v>
      </c>
      <c r="D130" s="276">
        <v>100</v>
      </c>
      <c r="E130" s="219" t="s">
        <v>62</v>
      </c>
      <c r="F130" s="277">
        <v>3420</v>
      </c>
      <c r="G130" s="278">
        <v>0</v>
      </c>
      <c r="H130" s="279">
        <f>ROUND(F130*G130/D130,2)</f>
        <v>0</v>
      </c>
      <c r="I130" s="15"/>
      <c r="J130" s="15"/>
      <c r="K130" s="15"/>
      <c r="L130" s="43"/>
      <c r="M130" s="17"/>
    </row>
    <row r="131" spans="1:13" s="13" customFormat="1" ht="12.95">
      <c r="A131" s="273"/>
      <c r="B131" s="296"/>
      <c r="C131" s="286"/>
      <c r="D131" s="276"/>
      <c r="E131" s="219"/>
      <c r="F131" s="277"/>
      <c r="G131" s="278"/>
      <c r="H131" s="279"/>
      <c r="I131" s="15"/>
      <c r="J131" s="15"/>
      <c r="K131" s="15"/>
      <c r="L131" s="43"/>
      <c r="M131" s="17"/>
    </row>
    <row r="132" spans="1:13" s="13" customFormat="1" ht="24.95">
      <c r="A132" s="274">
        <f>A130+1</f>
        <v>51</v>
      </c>
      <c r="B132" s="292" t="s">
        <v>135</v>
      </c>
      <c r="C132" s="275" t="s">
        <v>136</v>
      </c>
      <c r="D132" s="276">
        <v>100</v>
      </c>
      <c r="E132" s="219" t="s">
        <v>62</v>
      </c>
      <c r="F132" s="277">
        <v>2330</v>
      </c>
      <c r="G132" s="278">
        <v>0</v>
      </c>
      <c r="H132" s="279">
        <f>ROUND(F132*G132/D132,2)</f>
        <v>0</v>
      </c>
      <c r="I132" s="15"/>
      <c r="J132" s="15"/>
      <c r="K132" s="15"/>
      <c r="L132" s="43"/>
      <c r="M132" s="17"/>
    </row>
    <row r="133" spans="1:13" s="13" customFormat="1" ht="12.95">
      <c r="A133" s="273"/>
      <c r="B133" s="296"/>
      <c r="C133" s="286"/>
      <c r="D133" s="276"/>
      <c r="E133" s="219"/>
      <c r="F133" s="277"/>
      <c r="G133" s="278"/>
      <c r="H133" s="279"/>
      <c r="I133" s="15"/>
      <c r="J133" s="15"/>
      <c r="K133" s="15"/>
      <c r="L133" s="43"/>
      <c r="M133" s="17"/>
    </row>
    <row r="134" spans="1:13" s="13" customFormat="1" ht="37.5">
      <c r="A134" s="274">
        <f>A132+1</f>
        <v>52</v>
      </c>
      <c r="B134" s="292" t="s">
        <v>137</v>
      </c>
      <c r="C134" s="275" t="s">
        <v>138</v>
      </c>
      <c r="D134" s="276">
        <v>100</v>
      </c>
      <c r="E134" s="219" t="s">
        <v>83</v>
      </c>
      <c r="F134" s="277">
        <v>4660</v>
      </c>
      <c r="G134" s="278">
        <v>0</v>
      </c>
      <c r="H134" s="279">
        <f>ROUND(F134*G134/D134,2)</f>
        <v>0</v>
      </c>
      <c r="I134" s="15"/>
      <c r="J134" s="15"/>
      <c r="K134" s="15"/>
      <c r="L134" s="43"/>
      <c r="M134" s="17"/>
    </row>
    <row r="135" spans="1:13" s="13" customFormat="1" ht="12.95">
      <c r="A135" s="273"/>
      <c r="B135" s="296"/>
      <c r="C135" s="286"/>
      <c r="D135" s="276"/>
      <c r="E135" s="219"/>
      <c r="F135" s="277"/>
      <c r="G135" s="278"/>
      <c r="H135" s="279"/>
      <c r="I135" s="15"/>
      <c r="J135" s="15"/>
      <c r="K135" s="15"/>
      <c r="L135" s="43"/>
      <c r="M135" s="17"/>
    </row>
    <row r="136" spans="1:13" s="72" customFormat="1" ht="12.95">
      <c r="A136" s="262"/>
      <c r="B136" s="263"/>
      <c r="C136" s="264" t="s">
        <v>139</v>
      </c>
      <c r="D136" s="276"/>
      <c r="E136" s="219"/>
      <c r="F136" s="277"/>
      <c r="G136" s="278"/>
      <c r="H136" s="279"/>
      <c r="I136" s="51"/>
      <c r="J136" s="51"/>
      <c r="K136" s="51"/>
      <c r="L136" s="47"/>
      <c r="M136" s="71"/>
    </row>
    <row r="137" spans="1:13" s="72" customFormat="1" ht="12.95">
      <c r="A137" s="262"/>
      <c r="B137" s="263"/>
      <c r="C137" s="264"/>
      <c r="D137" s="276"/>
      <c r="E137" s="219"/>
      <c r="F137" s="277"/>
      <c r="G137" s="278"/>
      <c r="H137" s="279"/>
      <c r="I137" s="51"/>
      <c r="J137" s="51"/>
      <c r="K137" s="51"/>
      <c r="L137" s="47"/>
      <c r="M137" s="71"/>
    </row>
    <row r="138" spans="1:13" s="72" customFormat="1" ht="24.95">
      <c r="A138" s="274">
        <f>A134+1</f>
        <v>53</v>
      </c>
      <c r="B138" s="274" t="s">
        <v>140</v>
      </c>
      <c r="C138" s="275" t="s">
        <v>141</v>
      </c>
      <c r="D138" s="276">
        <v>1</v>
      </c>
      <c r="E138" s="219" t="s">
        <v>142</v>
      </c>
      <c r="F138" s="277">
        <v>25</v>
      </c>
      <c r="G138" s="278">
        <v>0</v>
      </c>
      <c r="H138" s="279">
        <f>ROUND(F138*G138/D138,2)</f>
        <v>0</v>
      </c>
      <c r="I138" s="51"/>
      <c r="J138" s="51"/>
      <c r="K138" s="51"/>
      <c r="L138" s="73"/>
      <c r="M138" s="71"/>
    </row>
    <row r="139" spans="1:13" s="48" customFormat="1" ht="12.95">
      <c r="A139" s="297"/>
      <c r="B139" s="296"/>
      <c r="C139" s="286"/>
      <c r="D139" s="276"/>
      <c r="E139" s="219"/>
      <c r="F139" s="277"/>
      <c r="G139" s="278"/>
      <c r="H139" s="279"/>
      <c r="I139" s="51"/>
      <c r="J139" s="51"/>
      <c r="K139" s="51"/>
      <c r="L139" s="74"/>
      <c r="M139" s="71"/>
    </row>
    <row r="140" spans="1:13" s="72" customFormat="1" ht="62.45">
      <c r="A140" s="274">
        <f>A138+1</f>
        <v>54</v>
      </c>
      <c r="B140" s="292" t="s">
        <v>143</v>
      </c>
      <c r="C140" s="275" t="s">
        <v>144</v>
      </c>
      <c r="D140" s="276">
        <v>1</v>
      </c>
      <c r="E140" s="219" t="s">
        <v>77</v>
      </c>
      <c r="F140" s="277">
        <v>1</v>
      </c>
      <c r="G140" s="278">
        <v>0</v>
      </c>
      <c r="H140" s="279">
        <f>ROUND(F140*G140/D140,2)</f>
        <v>0</v>
      </c>
      <c r="I140" s="51"/>
      <c r="J140" s="51"/>
      <c r="K140" s="51"/>
      <c r="L140" s="73"/>
      <c r="M140" s="71"/>
    </row>
    <row r="141" spans="1:13" s="48" customFormat="1" ht="12.95">
      <c r="A141" s="297"/>
      <c r="B141" s="296"/>
      <c r="C141" s="286"/>
      <c r="D141" s="276"/>
      <c r="E141" s="219"/>
      <c r="F141" s="277"/>
      <c r="G141" s="278"/>
      <c r="H141" s="279"/>
      <c r="I141" s="51"/>
      <c r="J141" s="51"/>
      <c r="K141" s="51"/>
      <c r="L141" s="74"/>
      <c r="M141" s="71"/>
    </row>
    <row r="142" spans="1:13" s="72" customFormat="1" ht="37.5">
      <c r="A142" s="274">
        <f>A140+1</f>
        <v>55</v>
      </c>
      <c r="B142" s="292" t="s">
        <v>145</v>
      </c>
      <c r="C142" s="275" t="s">
        <v>146</v>
      </c>
      <c r="D142" s="276">
        <v>1</v>
      </c>
      <c r="E142" s="219" t="s">
        <v>77</v>
      </c>
      <c r="F142" s="277">
        <v>1</v>
      </c>
      <c r="G142" s="278">
        <v>0</v>
      </c>
      <c r="H142" s="279">
        <f>ROUND(F142*G142/D142,2)</f>
        <v>0</v>
      </c>
      <c r="I142" s="51"/>
      <c r="J142" s="51"/>
      <c r="K142" s="51"/>
      <c r="L142" s="73"/>
      <c r="M142" s="71"/>
    </row>
    <row r="143" spans="1:13" s="72" customFormat="1" ht="12.95">
      <c r="A143" s="273"/>
      <c r="B143" s="296"/>
      <c r="C143" s="286"/>
      <c r="D143" s="276"/>
      <c r="E143" s="219"/>
      <c r="F143" s="277"/>
      <c r="G143" s="278"/>
      <c r="H143" s="279"/>
      <c r="I143" s="51"/>
      <c r="J143" s="51"/>
      <c r="K143" s="51"/>
      <c r="L143" s="73"/>
      <c r="M143" s="71"/>
    </row>
    <row r="144" spans="1:13" s="72" customFormat="1" ht="37.5">
      <c r="A144" s="274">
        <f>A142+1</f>
        <v>56</v>
      </c>
      <c r="B144" s="274" t="s">
        <v>147</v>
      </c>
      <c r="C144" s="275" t="s">
        <v>148</v>
      </c>
      <c r="D144" s="276">
        <v>1</v>
      </c>
      <c r="E144" s="219" t="s">
        <v>59</v>
      </c>
      <c r="F144" s="277">
        <f>25*3+10</f>
        <v>85</v>
      </c>
      <c r="G144" s="278">
        <v>0</v>
      </c>
      <c r="H144" s="279">
        <f>ROUND(F144*G144/D144,2)</f>
        <v>0</v>
      </c>
      <c r="I144" s="51"/>
      <c r="J144" s="51"/>
      <c r="K144" s="51"/>
      <c r="L144" s="73"/>
      <c r="M144" s="71"/>
    </row>
    <row r="145" spans="1:18" ht="12.95">
      <c r="A145" s="297"/>
      <c r="B145" s="296"/>
      <c r="C145" s="286"/>
      <c r="D145" s="276"/>
      <c r="E145" s="219"/>
      <c r="F145" s="277"/>
      <c r="G145" s="278"/>
      <c r="H145" s="279"/>
      <c r="I145" s="15"/>
      <c r="J145" s="15"/>
      <c r="K145" s="15"/>
      <c r="L145" s="30"/>
      <c r="M145" s="17"/>
    </row>
    <row r="146" spans="1:18" s="13" customFormat="1" ht="12.95">
      <c r="A146" s="262"/>
      <c r="B146" s="263"/>
      <c r="C146" s="264" t="s">
        <v>149</v>
      </c>
      <c r="D146" s="276"/>
      <c r="E146" s="219"/>
      <c r="F146" s="277"/>
      <c r="G146" s="278"/>
      <c r="H146" s="279"/>
      <c r="I146" s="15"/>
      <c r="J146" s="15"/>
      <c r="K146" s="15"/>
      <c r="L146" s="30"/>
      <c r="M146" s="17"/>
      <c r="N146" s="16"/>
      <c r="O146" s="16"/>
      <c r="P146" s="16"/>
      <c r="Q146" s="16"/>
      <c r="R146" s="16"/>
    </row>
    <row r="147" spans="1:18" s="13" customFormat="1" ht="12.95">
      <c r="A147" s="262"/>
      <c r="B147" s="263"/>
      <c r="C147" s="264"/>
      <c r="D147" s="276"/>
      <c r="E147" s="219"/>
      <c r="F147" s="277"/>
      <c r="G147" s="278"/>
      <c r="H147" s="279"/>
      <c r="I147" s="15"/>
      <c r="J147" s="15"/>
      <c r="K147" s="15"/>
      <c r="L147" s="32"/>
      <c r="M147" s="17"/>
      <c r="N147" s="16"/>
      <c r="O147" s="16"/>
      <c r="P147" s="16"/>
      <c r="Q147" s="16"/>
      <c r="R147" s="16"/>
    </row>
    <row r="148" spans="1:18" s="35" customFormat="1" ht="24.95">
      <c r="A148" s="274">
        <f>A144+1</f>
        <v>57</v>
      </c>
      <c r="B148" s="298" t="s">
        <v>150</v>
      </c>
      <c r="C148" s="299" t="s">
        <v>151</v>
      </c>
      <c r="D148" s="276">
        <v>1</v>
      </c>
      <c r="E148" s="219" t="s">
        <v>152</v>
      </c>
      <c r="F148" s="277">
        <v>494</v>
      </c>
      <c r="G148" s="278">
        <v>0</v>
      </c>
      <c r="H148" s="279">
        <f>ROUND(F148*G148/D148,2)</f>
        <v>0</v>
      </c>
      <c r="I148" s="15"/>
      <c r="J148" s="15"/>
      <c r="K148" s="15"/>
      <c r="L148" s="33"/>
      <c r="M148" s="17"/>
      <c r="N148" s="34"/>
    </row>
    <row r="149" spans="1:18" s="35" customFormat="1" ht="12.95">
      <c r="A149" s="262"/>
      <c r="B149" s="298"/>
      <c r="C149" s="299"/>
      <c r="D149" s="276"/>
      <c r="E149" s="219"/>
      <c r="F149" s="277"/>
      <c r="G149" s="278"/>
      <c r="H149" s="279"/>
      <c r="I149" s="15"/>
      <c r="J149" s="15"/>
      <c r="K149" s="15"/>
      <c r="L149" s="33"/>
      <c r="M149" s="17"/>
      <c r="N149" s="34"/>
    </row>
    <row r="150" spans="1:18" s="35" customFormat="1" ht="50.1">
      <c r="A150" s="274">
        <f>A148+1</f>
        <v>58</v>
      </c>
      <c r="B150" s="274" t="s">
        <v>153</v>
      </c>
      <c r="C150" s="275" t="s">
        <v>154</v>
      </c>
      <c r="D150" s="276">
        <v>1</v>
      </c>
      <c r="E150" s="219" t="s">
        <v>59</v>
      </c>
      <c r="F150" s="277">
        <v>184</v>
      </c>
      <c r="G150" s="278">
        <v>0</v>
      </c>
      <c r="H150" s="279">
        <f>ROUND(F150*G150/D150,2)</f>
        <v>0</v>
      </c>
      <c r="I150" s="15"/>
      <c r="J150" s="15"/>
      <c r="K150" s="15"/>
      <c r="L150" s="25"/>
      <c r="M150" s="17"/>
      <c r="N150" s="34"/>
    </row>
    <row r="151" spans="1:18" s="35" customFormat="1" ht="12.95">
      <c r="A151" s="262"/>
      <c r="B151" s="300"/>
      <c r="C151" s="301"/>
      <c r="D151" s="276"/>
      <c r="E151" s="219"/>
      <c r="F151" s="277"/>
      <c r="G151" s="278"/>
      <c r="H151" s="279"/>
      <c r="I151" s="24"/>
      <c r="J151" s="24"/>
      <c r="K151" s="24"/>
      <c r="L151" s="25"/>
      <c r="M151" s="17"/>
      <c r="N151" s="34"/>
    </row>
    <row r="152" spans="1:18" ht="50.1">
      <c r="A152" s="274">
        <f>A150+1</f>
        <v>59</v>
      </c>
      <c r="B152" s="274" t="s">
        <v>155</v>
      </c>
      <c r="C152" s="275" t="s">
        <v>156</v>
      </c>
      <c r="D152" s="276">
        <v>1</v>
      </c>
      <c r="E152" s="219" t="s">
        <v>152</v>
      </c>
      <c r="F152" s="277">
        <v>494</v>
      </c>
      <c r="G152" s="278">
        <v>0</v>
      </c>
      <c r="H152" s="279">
        <f>ROUND(F152*G152/D152,2)</f>
        <v>0</v>
      </c>
      <c r="I152" s="15"/>
      <c r="J152" s="15"/>
      <c r="K152" s="15"/>
      <c r="L152" s="29"/>
      <c r="M152" s="17"/>
      <c r="N152" s="16"/>
      <c r="O152" s="16"/>
      <c r="P152" s="16"/>
      <c r="Q152" s="16"/>
      <c r="R152" s="16"/>
    </row>
    <row r="153" spans="1:18" s="13" customFormat="1" ht="12.95">
      <c r="A153" s="262"/>
      <c r="B153" s="263"/>
      <c r="C153" s="264"/>
      <c r="D153" s="276"/>
      <c r="E153" s="219"/>
      <c r="F153" s="277"/>
      <c r="G153" s="278"/>
      <c r="H153" s="279"/>
      <c r="I153" s="15"/>
      <c r="J153" s="15"/>
      <c r="K153" s="15"/>
      <c r="L153" s="32"/>
      <c r="M153" s="17"/>
      <c r="N153" s="16"/>
      <c r="O153" s="16"/>
      <c r="P153" s="16"/>
      <c r="Q153" s="16"/>
      <c r="R153" s="16"/>
    </row>
    <row r="154" spans="1:18" ht="50.1">
      <c r="A154" s="274">
        <f>A152+1</f>
        <v>60</v>
      </c>
      <c r="B154" s="274" t="s">
        <v>157</v>
      </c>
      <c r="C154" s="275" t="s">
        <v>158</v>
      </c>
      <c r="D154" s="276">
        <v>1</v>
      </c>
      <c r="E154" s="219" t="s">
        <v>152</v>
      </c>
      <c r="F154" s="277">
        <v>120</v>
      </c>
      <c r="G154" s="278">
        <v>0</v>
      </c>
      <c r="H154" s="279">
        <f>ROUND(F154*G154/D154,2)</f>
        <v>0</v>
      </c>
      <c r="I154" s="15"/>
      <c r="J154" s="15"/>
      <c r="K154" s="15"/>
      <c r="L154" s="29"/>
      <c r="M154" s="17"/>
      <c r="N154" s="16"/>
      <c r="O154" s="16"/>
      <c r="P154" s="16"/>
      <c r="Q154" s="16"/>
      <c r="R154" s="16"/>
    </row>
    <row r="155" spans="1:18" ht="12.95">
      <c r="A155" s="273"/>
      <c r="B155" s="274"/>
      <c r="C155" s="275"/>
      <c r="D155" s="276"/>
      <c r="E155" s="219"/>
      <c r="F155" s="277"/>
      <c r="G155" s="278"/>
      <c r="H155" s="279"/>
      <c r="I155" s="15"/>
      <c r="J155" s="15"/>
      <c r="K155" s="15"/>
      <c r="L155" s="29"/>
      <c r="M155" s="17"/>
      <c r="N155" s="16"/>
      <c r="O155" s="16"/>
      <c r="P155" s="16"/>
      <c r="Q155" s="16"/>
      <c r="R155" s="16"/>
    </row>
    <row r="156" spans="1:18" ht="37.5">
      <c r="A156" s="274">
        <f>A154+1</f>
        <v>61</v>
      </c>
      <c r="B156" s="274" t="s">
        <v>159</v>
      </c>
      <c r="C156" s="275" t="s">
        <v>160</v>
      </c>
      <c r="D156" s="276">
        <v>1</v>
      </c>
      <c r="E156" s="219" t="s">
        <v>152</v>
      </c>
      <c r="F156" s="277">
        <v>346</v>
      </c>
      <c r="G156" s="278">
        <v>0</v>
      </c>
      <c r="H156" s="279">
        <f>ROUND(F156*G156/D156,2)</f>
        <v>0</v>
      </c>
      <c r="I156" s="15"/>
      <c r="J156" s="15"/>
      <c r="K156" s="15"/>
      <c r="L156" s="29"/>
      <c r="M156" s="17"/>
      <c r="N156" s="16"/>
      <c r="O156" s="16"/>
      <c r="P156" s="16"/>
      <c r="Q156" s="16"/>
      <c r="R156" s="16"/>
    </row>
    <row r="157" spans="1:18" ht="12.95">
      <c r="A157" s="273"/>
      <c r="B157" s="274"/>
      <c r="C157" s="275"/>
      <c r="D157" s="276"/>
      <c r="E157" s="219"/>
      <c r="F157" s="277"/>
      <c r="G157" s="278"/>
      <c r="H157" s="279"/>
      <c r="I157" s="15"/>
      <c r="J157" s="15"/>
      <c r="K157" s="15"/>
      <c r="L157" s="29"/>
      <c r="M157" s="17"/>
      <c r="N157" s="16"/>
      <c r="O157" s="16"/>
      <c r="P157" s="16"/>
      <c r="Q157" s="16"/>
      <c r="R157" s="16"/>
    </row>
    <row r="158" spans="1:18" s="13" customFormat="1" ht="62.45">
      <c r="A158" s="274">
        <f>A156+1</f>
        <v>62</v>
      </c>
      <c r="B158" s="274" t="s">
        <v>161</v>
      </c>
      <c r="C158" s="275" t="s">
        <v>162</v>
      </c>
      <c r="D158" s="276">
        <v>1</v>
      </c>
      <c r="E158" s="219" t="s">
        <v>59</v>
      </c>
      <c r="F158" s="277">
        <v>50</v>
      </c>
      <c r="G158" s="278">
        <v>0</v>
      </c>
      <c r="H158" s="279">
        <f>ROUND(F158*G158/D158,2)</f>
        <v>0</v>
      </c>
      <c r="I158" s="15"/>
      <c r="J158" s="15"/>
      <c r="K158" s="15"/>
      <c r="L158" s="25"/>
      <c r="M158" s="17"/>
      <c r="N158" s="16"/>
      <c r="O158" s="16"/>
      <c r="P158" s="16"/>
      <c r="Q158" s="16"/>
      <c r="R158" s="16"/>
    </row>
    <row r="159" spans="1:18" ht="12.95">
      <c r="A159" s="273"/>
      <c r="B159" s="274"/>
      <c r="C159" s="275"/>
      <c r="D159" s="276"/>
      <c r="E159" s="219"/>
      <c r="F159" s="277"/>
      <c r="G159" s="278"/>
      <c r="H159" s="279"/>
      <c r="I159" s="15"/>
      <c r="J159" s="15"/>
      <c r="K159" s="15"/>
      <c r="L159" s="29"/>
      <c r="M159" s="17"/>
      <c r="N159" s="16"/>
      <c r="O159" s="16"/>
      <c r="P159" s="16"/>
      <c r="Q159" s="16"/>
      <c r="R159" s="16"/>
    </row>
    <row r="160" spans="1:18" s="13" customFormat="1" ht="12.95">
      <c r="A160" s="302"/>
      <c r="B160" s="263"/>
      <c r="C160" s="264" t="s">
        <v>163</v>
      </c>
      <c r="D160" s="276"/>
      <c r="E160" s="219"/>
      <c r="F160" s="277"/>
      <c r="G160" s="278"/>
      <c r="H160" s="279"/>
      <c r="I160" s="15"/>
      <c r="J160" s="15"/>
      <c r="K160" s="15"/>
      <c r="L160" s="25"/>
      <c r="M160" s="17"/>
    </row>
    <row r="161" spans="1:15" s="13" customFormat="1" ht="12.95">
      <c r="A161" s="262"/>
      <c r="B161" s="263"/>
      <c r="C161" s="264"/>
      <c r="D161" s="276"/>
      <c r="E161" s="219"/>
      <c r="F161" s="277"/>
      <c r="G161" s="278"/>
      <c r="H161" s="279"/>
      <c r="I161" s="15"/>
      <c r="J161" s="15"/>
      <c r="K161" s="15"/>
      <c r="L161" s="25"/>
      <c r="M161" s="17"/>
    </row>
    <row r="162" spans="1:15" ht="37.5">
      <c r="A162" s="274">
        <f>A158+1</f>
        <v>63</v>
      </c>
      <c r="B162" s="292" t="s">
        <v>164</v>
      </c>
      <c r="C162" s="275" t="s">
        <v>165</v>
      </c>
      <c r="D162" s="276">
        <v>100</v>
      </c>
      <c r="E162" s="219" t="s">
        <v>166</v>
      </c>
      <c r="F162" s="277">
        <v>6930</v>
      </c>
      <c r="G162" s="278">
        <v>0</v>
      </c>
      <c r="H162" s="279">
        <f>ROUND(F162*G162/D162,2)</f>
        <v>0</v>
      </c>
      <c r="I162" s="15"/>
      <c r="J162" s="15"/>
      <c r="K162" s="15"/>
      <c r="M162" s="17"/>
    </row>
    <row r="163" spans="1:15">
      <c r="A163" s="273"/>
      <c r="B163" s="292"/>
      <c r="C163" s="275"/>
      <c r="D163" s="276"/>
      <c r="E163" s="219"/>
      <c r="F163" s="277"/>
      <c r="G163" s="278"/>
      <c r="H163" s="279"/>
      <c r="I163" s="15"/>
      <c r="J163" s="15"/>
      <c r="K163" s="15"/>
      <c r="M163" s="17"/>
    </row>
    <row r="164" spans="1:15" ht="50.1">
      <c r="A164" s="274">
        <f>A162+1</f>
        <v>64</v>
      </c>
      <c r="B164" s="292" t="s">
        <v>167</v>
      </c>
      <c r="C164" s="275" t="s">
        <v>168</v>
      </c>
      <c r="D164" s="276">
        <v>1</v>
      </c>
      <c r="E164" s="219" t="s">
        <v>166</v>
      </c>
      <c r="F164" s="277">
        <v>610</v>
      </c>
      <c r="G164" s="278">
        <v>0</v>
      </c>
      <c r="H164" s="279">
        <f>ROUND(F164*G164/D164,2)</f>
        <v>0</v>
      </c>
      <c r="I164" s="15"/>
      <c r="J164" s="15"/>
      <c r="K164" s="15"/>
      <c r="M164" s="17"/>
    </row>
    <row r="165" spans="1:15">
      <c r="A165" s="274"/>
      <c r="B165" s="292"/>
      <c r="C165" s="275"/>
      <c r="D165" s="276"/>
      <c r="E165" s="219"/>
      <c r="F165" s="277"/>
      <c r="G165" s="278"/>
      <c r="H165" s="279"/>
      <c r="I165" s="15"/>
      <c r="J165" s="15"/>
      <c r="K165" s="15"/>
      <c r="M165" s="17"/>
    </row>
    <row r="166" spans="1:15" ht="12.95">
      <c r="A166" s="259" t="s">
        <v>169</v>
      </c>
      <c r="B166" s="256"/>
      <c r="C166" s="122" t="s">
        <v>170</v>
      </c>
      <c r="D166" s="276"/>
      <c r="E166" s="219"/>
      <c r="F166" s="277"/>
      <c r="G166" s="278"/>
      <c r="H166" s="279"/>
      <c r="L166" s="19"/>
    </row>
    <row r="167" spans="1:15">
      <c r="A167" s="249"/>
      <c r="B167" s="250"/>
      <c r="C167" s="251"/>
      <c r="D167" s="276"/>
      <c r="E167" s="219"/>
      <c r="F167" s="277"/>
      <c r="G167" s="278"/>
      <c r="H167" s="279"/>
      <c r="I167" s="9"/>
      <c r="J167" s="9"/>
      <c r="K167" s="9"/>
      <c r="L167" s="19"/>
    </row>
    <row r="168" spans="1:15" s="13" customFormat="1" ht="12.95">
      <c r="A168" s="262"/>
      <c r="B168" s="263"/>
      <c r="C168" s="264" t="s">
        <v>21</v>
      </c>
      <c r="D168" s="276"/>
      <c r="E168" s="219"/>
      <c r="F168" s="277"/>
      <c r="G168" s="278"/>
      <c r="H168" s="279"/>
      <c r="I168" s="12"/>
      <c r="J168" s="12"/>
      <c r="K168" s="12"/>
      <c r="L168" s="43"/>
    </row>
    <row r="169" spans="1:15">
      <c r="A169" s="268"/>
      <c r="B169" s="269"/>
      <c r="C169" s="270"/>
      <c r="D169" s="276"/>
      <c r="E169" s="219"/>
      <c r="F169" s="277"/>
      <c r="G169" s="278"/>
      <c r="H169" s="279"/>
      <c r="I169" s="15"/>
      <c r="J169" s="15"/>
      <c r="K169" s="15"/>
      <c r="L169" s="19"/>
    </row>
    <row r="170" spans="1:15" ht="24.95">
      <c r="A170" s="273">
        <f>A164+1</f>
        <v>65</v>
      </c>
      <c r="B170" s="274" t="s">
        <v>22</v>
      </c>
      <c r="C170" s="275" t="s">
        <v>23</v>
      </c>
      <c r="D170" s="276">
        <v>1000</v>
      </c>
      <c r="E170" s="219" t="s">
        <v>24</v>
      </c>
      <c r="F170" s="277">
        <v>730</v>
      </c>
      <c r="G170" s="278">
        <v>0</v>
      </c>
      <c r="H170" s="279">
        <f>ROUND(F170*G170/D170,2)</f>
        <v>0</v>
      </c>
      <c r="I170" s="15"/>
      <c r="J170" s="15"/>
      <c r="K170" s="15"/>
      <c r="L170" s="19"/>
      <c r="M170" s="17"/>
      <c r="O170" s="14"/>
    </row>
    <row r="171" spans="1:15">
      <c r="A171" s="268"/>
      <c r="B171" s="280"/>
      <c r="C171" s="270"/>
      <c r="D171" s="276"/>
      <c r="E171" s="219"/>
      <c r="F171" s="277"/>
      <c r="G171" s="278"/>
      <c r="H171" s="279"/>
      <c r="I171" s="15"/>
      <c r="J171" s="15"/>
      <c r="K171" s="15"/>
      <c r="L171" s="19"/>
      <c r="M171" s="17"/>
      <c r="O171" s="14"/>
    </row>
    <row r="172" spans="1:15" s="2" customFormat="1" ht="24.95">
      <c r="A172" s="273">
        <f>A170+1</f>
        <v>66</v>
      </c>
      <c r="B172" s="274" t="s">
        <v>25</v>
      </c>
      <c r="C172" s="275" t="s">
        <v>26</v>
      </c>
      <c r="D172" s="276">
        <v>1000</v>
      </c>
      <c r="E172" s="219" t="s">
        <v>24</v>
      </c>
      <c r="F172" s="277">
        <v>100</v>
      </c>
      <c r="G172" s="278">
        <v>0</v>
      </c>
      <c r="H172" s="279">
        <f>ROUND(F172*G172/D172,2)</f>
        <v>0</v>
      </c>
      <c r="I172" s="15"/>
      <c r="J172" s="15"/>
      <c r="K172" s="15"/>
      <c r="L172" s="19"/>
      <c r="M172" s="17"/>
      <c r="O172" s="14"/>
    </row>
    <row r="173" spans="1:15" s="2" customFormat="1">
      <c r="A173" s="268"/>
      <c r="B173" s="281"/>
      <c r="C173" s="282"/>
      <c r="D173" s="276"/>
      <c r="E173" s="219"/>
      <c r="F173" s="277"/>
      <c r="G173" s="278"/>
      <c r="H173" s="279"/>
      <c r="I173" s="15"/>
      <c r="J173" s="15"/>
      <c r="K173" s="15"/>
      <c r="L173" s="19"/>
      <c r="M173" s="17"/>
      <c r="O173" s="14"/>
    </row>
    <row r="174" spans="1:15" ht="37.5">
      <c r="A174" s="273">
        <f>A172+1</f>
        <v>67</v>
      </c>
      <c r="B174" s="274" t="s">
        <v>27</v>
      </c>
      <c r="C174" s="275" t="s">
        <v>28</v>
      </c>
      <c r="D174" s="276">
        <v>1000</v>
      </c>
      <c r="E174" s="219" t="s">
        <v>24</v>
      </c>
      <c r="F174" s="277">
        <v>100</v>
      </c>
      <c r="G174" s="278">
        <v>0</v>
      </c>
      <c r="H174" s="279">
        <f>ROUND(F174*G174/D174,2)</f>
        <v>0</v>
      </c>
      <c r="I174" s="15"/>
      <c r="J174" s="15"/>
      <c r="K174" s="15"/>
      <c r="L174" s="15"/>
      <c r="M174" s="17"/>
      <c r="O174" s="14"/>
    </row>
    <row r="175" spans="1:15">
      <c r="A175" s="268"/>
      <c r="B175" s="280"/>
      <c r="C175" s="270"/>
      <c r="D175" s="276"/>
      <c r="E175" s="219"/>
      <c r="F175" s="277"/>
      <c r="G175" s="278"/>
      <c r="H175" s="279"/>
      <c r="I175" s="15"/>
      <c r="J175" s="15"/>
      <c r="K175" s="15"/>
      <c r="L175" s="19"/>
      <c r="M175" s="17"/>
      <c r="O175" s="14"/>
    </row>
    <row r="176" spans="1:15" ht="24.95">
      <c r="A176" s="273">
        <f>A174+1</f>
        <v>68</v>
      </c>
      <c r="B176" s="274" t="s">
        <v>31</v>
      </c>
      <c r="C176" s="275" t="s">
        <v>32</v>
      </c>
      <c r="D176" s="276">
        <v>1000</v>
      </c>
      <c r="E176" s="219" t="s">
        <v>24</v>
      </c>
      <c r="F176" s="277">
        <v>1070</v>
      </c>
      <c r="G176" s="278">
        <v>0</v>
      </c>
      <c r="H176" s="279">
        <f>ROUND(F176*G176/D176,2)</f>
        <v>0</v>
      </c>
      <c r="I176" s="15"/>
      <c r="J176" s="15"/>
      <c r="K176" s="15"/>
      <c r="L176" s="19"/>
      <c r="M176" s="17"/>
      <c r="O176" s="14"/>
    </row>
    <row r="177" spans="1:15">
      <c r="A177" s="268"/>
      <c r="B177" s="273"/>
      <c r="C177" s="270"/>
      <c r="D177" s="276"/>
      <c r="E177" s="219"/>
      <c r="F177" s="277"/>
      <c r="G177" s="278"/>
      <c r="H177" s="279"/>
      <c r="I177" s="15"/>
      <c r="J177" s="15"/>
      <c r="K177" s="15"/>
      <c r="L177" s="19"/>
      <c r="M177" s="17"/>
    </row>
    <row r="178" spans="1:15" ht="24.95">
      <c r="A178" s="273">
        <f>A176+1</f>
        <v>69</v>
      </c>
      <c r="B178" s="274" t="s">
        <v>33</v>
      </c>
      <c r="C178" s="275" t="s">
        <v>34</v>
      </c>
      <c r="D178" s="276">
        <v>1000</v>
      </c>
      <c r="E178" s="219" t="s">
        <v>24</v>
      </c>
      <c r="F178" s="277">
        <v>500</v>
      </c>
      <c r="G178" s="278">
        <v>0</v>
      </c>
      <c r="H178" s="279">
        <f>ROUND(F178*G178/D178,2)</f>
        <v>0</v>
      </c>
      <c r="I178" s="15"/>
      <c r="J178" s="15"/>
      <c r="K178" s="15"/>
      <c r="M178" s="17"/>
      <c r="O178" s="14"/>
    </row>
    <row r="179" spans="1:15">
      <c r="A179" s="268"/>
      <c r="B179" s="273"/>
      <c r="C179" s="270"/>
      <c r="D179" s="276"/>
      <c r="E179" s="219"/>
      <c r="F179" s="277"/>
      <c r="G179" s="278"/>
      <c r="H179" s="279"/>
      <c r="I179" s="15"/>
      <c r="J179" s="15"/>
      <c r="K179" s="15"/>
      <c r="M179" s="17"/>
    </row>
    <row r="180" spans="1:15">
      <c r="A180" s="268"/>
      <c r="B180" s="273"/>
      <c r="C180" s="270"/>
      <c r="D180" s="276"/>
      <c r="E180" s="219"/>
      <c r="F180" s="277"/>
      <c r="G180" s="278"/>
      <c r="H180" s="279"/>
      <c r="I180" s="15"/>
      <c r="J180" s="15"/>
      <c r="K180" s="15"/>
      <c r="M180" s="17"/>
    </row>
    <row r="181" spans="1:15" s="13" customFormat="1" ht="12.95">
      <c r="A181" s="262"/>
      <c r="B181" s="263"/>
      <c r="C181" s="264" t="s">
        <v>35</v>
      </c>
      <c r="D181" s="276"/>
      <c r="E181" s="219"/>
      <c r="F181" s="277"/>
      <c r="G181" s="278"/>
      <c r="H181" s="279"/>
      <c r="I181" s="15"/>
      <c r="J181" s="15"/>
      <c r="K181" s="15"/>
      <c r="L181" s="19"/>
      <c r="M181" s="17"/>
    </row>
    <row r="182" spans="1:15" s="13" customFormat="1" ht="12.95">
      <c r="A182" s="262"/>
      <c r="B182" s="263"/>
      <c r="C182" s="264"/>
      <c r="D182" s="276"/>
      <c r="E182" s="219"/>
      <c r="F182" s="277"/>
      <c r="G182" s="278"/>
      <c r="H182" s="279"/>
      <c r="I182" s="15"/>
      <c r="J182" s="15"/>
      <c r="K182" s="15"/>
      <c r="L182" s="43"/>
      <c r="M182" s="17"/>
    </row>
    <row r="183" spans="1:15" ht="24.95">
      <c r="A183" s="273">
        <f>A178+1</f>
        <v>70</v>
      </c>
      <c r="B183" s="274" t="s">
        <v>36</v>
      </c>
      <c r="C183" s="275" t="s">
        <v>37</v>
      </c>
      <c r="D183" s="276">
        <v>100</v>
      </c>
      <c r="E183" s="219" t="s">
        <v>38</v>
      </c>
      <c r="F183" s="277">
        <v>90</v>
      </c>
      <c r="G183" s="278">
        <v>0</v>
      </c>
      <c r="H183" s="279">
        <f>ROUND(F183*G183/D183,2)</f>
        <v>0</v>
      </c>
      <c r="I183" s="15"/>
      <c r="J183" s="15"/>
      <c r="K183" s="15"/>
      <c r="L183" s="19"/>
      <c r="M183" s="17"/>
    </row>
    <row r="184" spans="1:15" s="2" customFormat="1" ht="12.95">
      <c r="A184" s="283"/>
      <c r="B184" s="284"/>
      <c r="C184" s="282"/>
      <c r="D184" s="276"/>
      <c r="E184" s="219"/>
      <c r="F184" s="277"/>
      <c r="G184" s="278"/>
      <c r="H184" s="279"/>
      <c r="I184" s="9"/>
      <c r="J184" s="9"/>
      <c r="K184" s="9"/>
      <c r="L184" s="19"/>
      <c r="M184" s="17"/>
    </row>
    <row r="185" spans="1:15" ht="24.95">
      <c r="A185" s="273">
        <f>A183+1</f>
        <v>71</v>
      </c>
      <c r="B185" s="274" t="s">
        <v>39</v>
      </c>
      <c r="C185" s="275" t="s">
        <v>40</v>
      </c>
      <c r="D185" s="276">
        <v>100</v>
      </c>
      <c r="E185" s="219" t="s">
        <v>41</v>
      </c>
      <c r="F185" s="277">
        <v>55</v>
      </c>
      <c r="G185" s="278">
        <v>0</v>
      </c>
      <c r="H185" s="279">
        <f>ROUND(F185*G185/D185,2)</f>
        <v>0</v>
      </c>
      <c r="I185" s="15"/>
      <c r="J185" s="15"/>
      <c r="K185" s="15"/>
      <c r="L185" s="19"/>
      <c r="M185" s="17"/>
    </row>
    <row r="186" spans="1:15" s="2" customFormat="1">
      <c r="A186" s="273"/>
      <c r="B186" s="274"/>
      <c r="C186" s="275"/>
      <c r="D186" s="276"/>
      <c r="E186" s="219"/>
      <c r="F186" s="277"/>
      <c r="G186" s="278"/>
      <c r="H186" s="279"/>
      <c r="I186" s="18"/>
      <c r="J186" s="18"/>
      <c r="K186" s="18"/>
      <c r="L186" s="19"/>
      <c r="M186" s="17"/>
    </row>
    <row r="187" spans="1:15" ht="24.95">
      <c r="A187" s="273">
        <f>A185+1</f>
        <v>72</v>
      </c>
      <c r="B187" s="274" t="s">
        <v>42</v>
      </c>
      <c r="C187" s="275" t="s">
        <v>43</v>
      </c>
      <c r="D187" s="276">
        <v>100</v>
      </c>
      <c r="E187" s="219" t="s">
        <v>41</v>
      </c>
      <c r="F187" s="277">
        <v>185</v>
      </c>
      <c r="G187" s="278">
        <v>0</v>
      </c>
      <c r="H187" s="279">
        <f>ROUND(F187*G187/D187,2)</f>
        <v>0</v>
      </c>
      <c r="I187" s="15"/>
      <c r="J187" s="15"/>
      <c r="K187" s="15"/>
      <c r="L187" s="19"/>
      <c r="M187" s="17"/>
    </row>
    <row r="188" spans="1:15">
      <c r="A188" s="273"/>
      <c r="B188" s="273"/>
      <c r="C188" s="270"/>
      <c r="D188" s="276"/>
      <c r="E188" s="219"/>
      <c r="F188" s="277"/>
      <c r="G188" s="278"/>
      <c r="H188" s="279"/>
      <c r="I188" s="15"/>
      <c r="J188" s="15"/>
      <c r="K188" s="15"/>
      <c r="L188" s="19"/>
      <c r="M188" s="17"/>
    </row>
    <row r="189" spans="1:15" ht="24.95">
      <c r="A189" s="273">
        <f>A187+1</f>
        <v>73</v>
      </c>
      <c r="B189" s="274" t="s">
        <v>44</v>
      </c>
      <c r="C189" s="275" t="s">
        <v>45</v>
      </c>
      <c r="D189" s="276">
        <v>100</v>
      </c>
      <c r="E189" s="219" t="s">
        <v>38</v>
      </c>
      <c r="F189" s="277">
        <v>415</v>
      </c>
      <c r="G189" s="278">
        <v>0</v>
      </c>
      <c r="H189" s="279">
        <f>ROUND(F189*G189/D189,2)</f>
        <v>0</v>
      </c>
      <c r="I189" s="15"/>
      <c r="J189" s="15"/>
      <c r="K189" s="15"/>
      <c r="L189" s="19"/>
      <c r="M189" s="17"/>
    </row>
    <row r="190" spans="1:15">
      <c r="A190" s="273"/>
      <c r="B190" s="273"/>
      <c r="C190" s="270"/>
      <c r="D190" s="276"/>
      <c r="E190" s="219"/>
      <c r="F190" s="277"/>
      <c r="G190" s="278"/>
      <c r="H190" s="279"/>
      <c r="I190" s="15"/>
      <c r="J190" s="15"/>
      <c r="K190" s="15"/>
      <c r="L190" s="19"/>
      <c r="M190" s="17"/>
    </row>
    <row r="191" spans="1:15" ht="30.6" customHeight="1">
      <c r="A191" s="273">
        <f>A189+1</f>
        <v>74</v>
      </c>
      <c r="B191" s="274" t="s">
        <v>50</v>
      </c>
      <c r="C191" s="275" t="s">
        <v>51</v>
      </c>
      <c r="D191" s="276">
        <v>100</v>
      </c>
      <c r="E191" s="219" t="s">
        <v>38</v>
      </c>
      <c r="F191" s="277">
        <v>180</v>
      </c>
      <c r="G191" s="278">
        <v>0</v>
      </c>
      <c r="H191" s="279">
        <f>ROUND(F191*G191/D191,2)</f>
        <v>0</v>
      </c>
      <c r="I191" s="15"/>
      <c r="J191" s="15"/>
      <c r="K191" s="15"/>
      <c r="L191" s="19"/>
      <c r="M191" s="17"/>
    </row>
    <row r="192" spans="1:15">
      <c r="A192" s="273"/>
      <c r="B192" s="273"/>
      <c r="C192" s="270"/>
      <c r="D192" s="276"/>
      <c r="E192" s="219"/>
      <c r="F192" s="277"/>
      <c r="G192" s="278"/>
      <c r="H192" s="279"/>
      <c r="I192" s="15"/>
      <c r="J192" s="15"/>
      <c r="K192" s="15"/>
      <c r="L192" s="19"/>
      <c r="M192" s="17"/>
    </row>
    <row r="193" spans="1:18" ht="37.5">
      <c r="A193" s="273">
        <f>A191+1</f>
        <v>75</v>
      </c>
      <c r="B193" s="274" t="s">
        <v>52</v>
      </c>
      <c r="C193" s="275" t="s">
        <v>53</v>
      </c>
      <c r="D193" s="276">
        <v>100</v>
      </c>
      <c r="E193" s="219" t="s">
        <v>54</v>
      </c>
      <c r="F193" s="277">
        <v>1620</v>
      </c>
      <c r="G193" s="278">
        <v>0</v>
      </c>
      <c r="H193" s="279">
        <f>ROUND(F193*G193/D193,2)</f>
        <v>0</v>
      </c>
      <c r="I193" s="15"/>
      <c r="J193" s="15"/>
      <c r="K193" s="15"/>
      <c r="L193" s="19"/>
      <c r="M193" s="17"/>
      <c r="N193" s="17"/>
      <c r="O193" s="17"/>
    </row>
    <row r="194" spans="1:18">
      <c r="A194" s="273"/>
      <c r="B194" s="273"/>
      <c r="C194" s="270"/>
      <c r="D194" s="276"/>
      <c r="E194" s="219"/>
      <c r="F194" s="277"/>
      <c r="G194" s="285"/>
      <c r="H194" s="279"/>
      <c r="I194" s="15"/>
      <c r="J194" s="15"/>
      <c r="K194" s="15"/>
      <c r="L194" s="19"/>
      <c r="M194" s="17"/>
      <c r="N194" s="17"/>
      <c r="O194" s="17"/>
    </row>
    <row r="195" spans="1:18" ht="37.5">
      <c r="A195" s="273">
        <f>A193+1</f>
        <v>76</v>
      </c>
      <c r="B195" s="274" t="s">
        <v>55</v>
      </c>
      <c r="C195" s="275" t="s">
        <v>56</v>
      </c>
      <c r="D195" s="276">
        <v>100</v>
      </c>
      <c r="E195" s="219" t="s">
        <v>54</v>
      </c>
      <c r="F195" s="277">
        <v>790</v>
      </c>
      <c r="G195" s="278">
        <v>0</v>
      </c>
      <c r="H195" s="279">
        <f>ROUND(F195*G195/D195,2)</f>
        <v>0</v>
      </c>
      <c r="I195" s="15"/>
      <c r="J195" s="15"/>
      <c r="K195" s="15"/>
      <c r="L195" s="19"/>
      <c r="M195" s="17"/>
      <c r="O195" s="17"/>
      <c r="P195" s="17"/>
      <c r="R195" s="17"/>
    </row>
    <row r="196" spans="1:18">
      <c r="A196" s="273"/>
      <c r="B196" s="273"/>
      <c r="C196" s="286"/>
      <c r="D196" s="276"/>
      <c r="E196" s="219"/>
      <c r="F196" s="277"/>
      <c r="G196" s="278"/>
      <c r="H196" s="279"/>
      <c r="I196" s="15"/>
      <c r="J196" s="15"/>
      <c r="K196" s="15"/>
      <c r="L196" s="19"/>
      <c r="M196" s="17"/>
    </row>
    <row r="197" spans="1:18" ht="28.7" customHeight="1">
      <c r="A197" s="273">
        <f>A195+1</f>
        <v>77</v>
      </c>
      <c r="B197" s="274" t="s">
        <v>57</v>
      </c>
      <c r="C197" s="275" t="s">
        <v>58</v>
      </c>
      <c r="D197" s="276">
        <v>1</v>
      </c>
      <c r="E197" s="219" t="s">
        <v>59</v>
      </c>
      <c r="F197" s="277">
        <v>50</v>
      </c>
      <c r="G197" s="278">
        <v>0</v>
      </c>
      <c r="H197" s="279">
        <f>ROUND(F197*G197/D197,2)</f>
        <v>0</v>
      </c>
      <c r="I197" s="15"/>
      <c r="J197" s="15"/>
      <c r="K197" s="15"/>
      <c r="L197" s="19"/>
      <c r="M197" s="17"/>
      <c r="O197" s="17"/>
      <c r="P197" s="17"/>
      <c r="R197" s="17"/>
    </row>
    <row r="198" spans="1:18">
      <c r="A198" s="273"/>
      <c r="B198" s="273"/>
      <c r="C198" s="286"/>
      <c r="D198" s="276"/>
      <c r="E198" s="219"/>
      <c r="F198" s="277"/>
      <c r="G198" s="278"/>
      <c r="H198" s="279"/>
      <c r="I198" s="15"/>
      <c r="J198" s="15"/>
      <c r="K198" s="15"/>
      <c r="L198" s="19"/>
      <c r="M198" s="17"/>
    </row>
    <row r="199" spans="1:18" ht="45.6" customHeight="1">
      <c r="A199" s="273">
        <f>A197+1</f>
        <v>78</v>
      </c>
      <c r="B199" s="274" t="s">
        <v>60</v>
      </c>
      <c r="C199" s="275" t="s">
        <v>171</v>
      </c>
      <c r="D199" s="276">
        <v>100</v>
      </c>
      <c r="E199" s="219" t="s">
        <v>62</v>
      </c>
      <c r="F199" s="277">
        <v>260</v>
      </c>
      <c r="G199" s="278">
        <v>0</v>
      </c>
      <c r="H199" s="279">
        <f>ROUND(F199*G199/D199,2)</f>
        <v>0</v>
      </c>
      <c r="I199" s="15"/>
      <c r="J199" s="15"/>
      <c r="K199" s="15"/>
      <c r="L199" s="19"/>
      <c r="M199" s="17"/>
      <c r="O199" s="17"/>
      <c r="P199" s="17"/>
    </row>
    <row r="200" spans="1:18">
      <c r="A200" s="273"/>
      <c r="B200" s="273"/>
      <c r="C200" s="286"/>
      <c r="D200" s="276"/>
      <c r="E200" s="219"/>
      <c r="F200" s="277"/>
      <c r="G200" s="278"/>
      <c r="H200" s="279"/>
      <c r="I200" s="15"/>
      <c r="J200" s="15"/>
      <c r="K200" s="15"/>
      <c r="L200" s="19"/>
      <c r="M200" s="17"/>
    </row>
    <row r="201" spans="1:18" ht="37.5">
      <c r="A201" s="273">
        <f>A199+1</f>
        <v>79</v>
      </c>
      <c r="B201" s="274" t="s">
        <v>63</v>
      </c>
      <c r="C201" s="275" t="s">
        <v>172</v>
      </c>
      <c r="D201" s="276">
        <v>100</v>
      </c>
      <c r="E201" s="219" t="s">
        <v>62</v>
      </c>
      <c r="F201" s="277">
        <v>970</v>
      </c>
      <c r="G201" s="278">
        <v>0</v>
      </c>
      <c r="H201" s="279">
        <f>ROUND(F201*G201/D201,2)</f>
        <v>0</v>
      </c>
      <c r="I201" s="15"/>
      <c r="J201" s="15"/>
      <c r="K201" s="15"/>
      <c r="L201" s="19"/>
      <c r="M201" s="17"/>
    </row>
    <row r="202" spans="1:18">
      <c r="A202" s="273"/>
      <c r="B202" s="273"/>
      <c r="C202" s="270"/>
      <c r="D202" s="276"/>
      <c r="E202" s="219"/>
      <c r="F202" s="277"/>
      <c r="G202" s="278"/>
      <c r="H202" s="279"/>
      <c r="I202" s="15"/>
      <c r="J202" s="15"/>
      <c r="K202" s="15"/>
      <c r="L202" s="19"/>
      <c r="M202" s="17"/>
    </row>
    <row r="203" spans="1:18" s="13" customFormat="1" ht="12.95">
      <c r="A203" s="262"/>
      <c r="B203" s="263"/>
      <c r="C203" s="264" t="s">
        <v>65</v>
      </c>
      <c r="D203" s="276"/>
      <c r="E203" s="219"/>
      <c r="F203" s="277"/>
      <c r="G203" s="278"/>
      <c r="H203" s="279"/>
      <c r="I203" s="15"/>
      <c r="J203" s="15"/>
      <c r="K203" s="15"/>
      <c r="L203" s="19"/>
      <c r="M203" s="17"/>
    </row>
    <row r="204" spans="1:18" s="13" customFormat="1" ht="12.95">
      <c r="A204" s="262"/>
      <c r="B204" s="263"/>
      <c r="C204" s="264"/>
      <c r="D204" s="276"/>
      <c r="E204" s="219"/>
      <c r="F204" s="277"/>
      <c r="G204" s="278"/>
      <c r="H204" s="279"/>
      <c r="I204" s="15"/>
      <c r="J204" s="15"/>
      <c r="K204" s="15"/>
      <c r="L204" s="19"/>
      <c r="M204" s="17"/>
    </row>
    <row r="205" spans="1:18" ht="24.95">
      <c r="A205" s="273">
        <f>A201+1</f>
        <v>80</v>
      </c>
      <c r="B205" s="274" t="s">
        <v>66</v>
      </c>
      <c r="C205" s="275" t="s">
        <v>67</v>
      </c>
      <c r="D205" s="276">
        <v>100</v>
      </c>
      <c r="E205" s="219" t="s">
        <v>41</v>
      </c>
      <c r="F205" s="277">
        <v>450</v>
      </c>
      <c r="G205" s="278">
        <v>0</v>
      </c>
      <c r="H205" s="279">
        <f>ROUND(F205*G205/D205,2)</f>
        <v>0</v>
      </c>
      <c r="I205" s="15"/>
      <c r="J205" s="15"/>
      <c r="K205" s="15"/>
      <c r="L205" s="19"/>
      <c r="M205" s="17"/>
    </row>
    <row r="206" spans="1:18" ht="12.95">
      <c r="A206" s="262"/>
      <c r="B206" s="286"/>
      <c r="C206" s="286"/>
      <c r="D206" s="276"/>
      <c r="E206" s="219"/>
      <c r="F206" s="277"/>
      <c r="G206" s="278"/>
      <c r="H206" s="279"/>
      <c r="I206" s="19"/>
      <c r="J206" s="19"/>
      <c r="K206" s="19"/>
      <c r="L206" s="19"/>
      <c r="M206" s="17"/>
    </row>
    <row r="207" spans="1:18" s="13" customFormat="1" ht="12.95">
      <c r="A207" s="262"/>
      <c r="B207" s="263"/>
      <c r="C207" s="264" t="s">
        <v>72</v>
      </c>
      <c r="D207" s="276"/>
      <c r="E207" s="219"/>
      <c r="F207" s="277"/>
      <c r="G207" s="278"/>
      <c r="H207" s="279"/>
      <c r="I207" s="15"/>
      <c r="J207" s="15"/>
      <c r="K207" s="15"/>
      <c r="L207" s="19"/>
      <c r="M207" s="17"/>
    </row>
    <row r="208" spans="1:18" ht="12.95">
      <c r="A208" s="262"/>
      <c r="B208" s="273"/>
      <c r="C208" s="286"/>
      <c r="D208" s="276"/>
      <c r="E208" s="219"/>
      <c r="F208" s="277"/>
      <c r="G208" s="278"/>
      <c r="H208" s="279"/>
      <c r="I208" s="15"/>
      <c r="J208" s="15"/>
      <c r="K208" s="15"/>
      <c r="L208" s="19"/>
      <c r="M208" s="17"/>
    </row>
    <row r="209" spans="1:13" ht="24.95">
      <c r="A209" s="274">
        <f>A205+1</f>
        <v>81</v>
      </c>
      <c r="B209" s="290" t="s">
        <v>73</v>
      </c>
      <c r="C209" s="275" t="s">
        <v>74</v>
      </c>
      <c r="D209" s="276">
        <v>100</v>
      </c>
      <c r="E209" s="219" t="s">
        <v>62</v>
      </c>
      <c r="F209" s="277">
        <v>235</v>
      </c>
      <c r="G209" s="278">
        <v>0</v>
      </c>
      <c r="H209" s="279">
        <f>ROUND(F209*G209/D209,2)</f>
        <v>0</v>
      </c>
      <c r="I209" s="15"/>
      <c r="J209" s="15"/>
      <c r="K209" s="15"/>
      <c r="L209" s="43"/>
      <c r="M209" s="17"/>
    </row>
    <row r="210" spans="1:13" ht="12.95">
      <c r="A210" s="274"/>
      <c r="B210" s="290"/>
      <c r="C210" s="275"/>
      <c r="D210" s="276"/>
      <c r="E210" s="219"/>
      <c r="F210" s="277"/>
      <c r="G210" s="278"/>
      <c r="H210" s="279"/>
      <c r="I210" s="15"/>
      <c r="J210" s="15"/>
      <c r="K210" s="15"/>
      <c r="L210" s="43"/>
      <c r="M210" s="17"/>
    </row>
    <row r="211" spans="1:13" ht="19.350000000000001" customHeight="1">
      <c r="A211" s="274">
        <f>A209+1</f>
        <v>82</v>
      </c>
      <c r="B211" s="290" t="s">
        <v>75</v>
      </c>
      <c r="C211" s="275" t="s">
        <v>76</v>
      </c>
      <c r="D211" s="276">
        <v>1</v>
      </c>
      <c r="E211" s="219" t="s">
        <v>77</v>
      </c>
      <c r="F211" s="277">
        <v>1</v>
      </c>
      <c r="G211" s="278">
        <v>0</v>
      </c>
      <c r="H211" s="279">
        <f>ROUND(F211*G211/D211,2)</f>
        <v>0</v>
      </c>
      <c r="I211" s="15"/>
      <c r="J211" s="15"/>
      <c r="K211" s="15"/>
      <c r="L211" s="43"/>
      <c r="M211" s="17"/>
    </row>
    <row r="212" spans="1:13" ht="12.95">
      <c r="A212" s="274"/>
      <c r="B212" s="273"/>
      <c r="C212" s="286"/>
      <c r="D212" s="276"/>
      <c r="E212" s="219"/>
      <c r="F212" s="277"/>
      <c r="G212" s="278"/>
      <c r="H212" s="279"/>
      <c r="I212" s="15"/>
      <c r="J212" s="15"/>
      <c r="K212" s="15"/>
      <c r="L212" s="43"/>
      <c r="M212" s="17"/>
    </row>
    <row r="213" spans="1:13" s="13" customFormat="1" ht="12.95">
      <c r="A213" s="274"/>
      <c r="B213" s="263"/>
      <c r="C213" s="264" t="s">
        <v>78</v>
      </c>
      <c r="D213" s="276"/>
      <c r="E213" s="219"/>
      <c r="F213" s="277"/>
      <c r="G213" s="278"/>
      <c r="H213" s="279"/>
      <c r="I213" s="15"/>
      <c r="J213" s="15"/>
      <c r="K213" s="15"/>
      <c r="L213" s="19"/>
      <c r="M213" s="17"/>
    </row>
    <row r="214" spans="1:13" s="1" customFormat="1">
      <c r="A214" s="291"/>
      <c r="B214" s="291"/>
      <c r="C214" s="275"/>
      <c r="D214" s="276"/>
      <c r="E214" s="219"/>
      <c r="F214" s="277"/>
      <c r="G214" s="278"/>
      <c r="H214" s="279"/>
      <c r="I214" s="15"/>
      <c r="J214" s="15"/>
      <c r="K214" s="15"/>
      <c r="L214" s="19"/>
      <c r="M214" s="17"/>
    </row>
    <row r="215" spans="1:13" ht="29.45" customHeight="1">
      <c r="A215" s="273">
        <f>A211+1</f>
        <v>83</v>
      </c>
      <c r="B215" s="274" t="s">
        <v>173</v>
      </c>
      <c r="C215" s="275" t="s">
        <v>174</v>
      </c>
      <c r="D215" s="276">
        <v>100</v>
      </c>
      <c r="E215" s="219" t="s">
        <v>41</v>
      </c>
      <c r="F215" s="277">
        <v>60</v>
      </c>
      <c r="G215" s="278">
        <v>0</v>
      </c>
      <c r="H215" s="279">
        <f>ROUND(F215*G215/D215,2)</f>
        <v>0</v>
      </c>
      <c r="I215" s="15"/>
      <c r="J215" s="15"/>
      <c r="K215" s="15"/>
      <c r="L215" s="19"/>
      <c r="M215" s="17"/>
    </row>
    <row r="216" spans="1:13" ht="12.95">
      <c r="A216" s="262"/>
      <c r="B216" s="286"/>
      <c r="C216" s="286"/>
      <c r="D216" s="276"/>
      <c r="E216" s="219"/>
      <c r="F216" s="277"/>
      <c r="G216" s="278"/>
      <c r="H216" s="279"/>
      <c r="I216" s="19"/>
      <c r="J216" s="19"/>
      <c r="K216" s="19"/>
      <c r="L216" s="19"/>
      <c r="M216" s="17"/>
    </row>
    <row r="217" spans="1:13" s="2" customFormat="1" ht="31.35" customHeight="1">
      <c r="A217" s="273">
        <f>A215+1</f>
        <v>84</v>
      </c>
      <c r="B217" s="274" t="s">
        <v>175</v>
      </c>
      <c r="C217" s="275" t="s">
        <v>80</v>
      </c>
      <c r="D217" s="276">
        <v>100</v>
      </c>
      <c r="E217" s="219" t="s">
        <v>62</v>
      </c>
      <c r="F217" s="277">
        <v>235</v>
      </c>
      <c r="G217" s="278">
        <v>0</v>
      </c>
      <c r="H217" s="279">
        <f>ROUND(F217*G217/D217,2)</f>
        <v>0</v>
      </c>
      <c r="I217" s="15"/>
      <c r="J217" s="15"/>
      <c r="K217" s="15"/>
      <c r="L217" s="19"/>
      <c r="M217" s="17"/>
    </row>
    <row r="218" spans="1:13" s="2" customFormat="1">
      <c r="A218" s="274"/>
      <c r="B218" s="274"/>
      <c r="C218" s="275"/>
      <c r="D218" s="276"/>
      <c r="E218" s="219"/>
      <c r="F218" s="277"/>
      <c r="G218" s="278"/>
      <c r="H218" s="279"/>
      <c r="I218" s="15"/>
      <c r="J218" s="15"/>
      <c r="K218" s="15"/>
      <c r="L218" s="19"/>
      <c r="M218" s="17"/>
    </row>
    <row r="219" spans="1:13" s="2" customFormat="1" ht="24.95">
      <c r="A219" s="274">
        <f>A217+1</f>
        <v>85</v>
      </c>
      <c r="B219" s="274" t="s">
        <v>81</v>
      </c>
      <c r="C219" s="275" t="s">
        <v>82</v>
      </c>
      <c r="D219" s="276">
        <v>100</v>
      </c>
      <c r="E219" s="219" t="s">
        <v>83</v>
      </c>
      <c r="F219" s="277">
        <v>115</v>
      </c>
      <c r="G219" s="278">
        <v>0</v>
      </c>
      <c r="H219" s="279">
        <f>ROUND(F219*G219/D219,2)</f>
        <v>0</v>
      </c>
      <c r="I219" s="15"/>
      <c r="J219" s="15"/>
      <c r="K219" s="15"/>
      <c r="L219" s="19"/>
      <c r="M219" s="17"/>
    </row>
    <row r="220" spans="1:13" s="2" customFormat="1">
      <c r="A220" s="274"/>
      <c r="B220" s="274"/>
      <c r="C220" s="275"/>
      <c r="D220" s="276"/>
      <c r="E220" s="219"/>
      <c r="F220" s="277"/>
      <c r="G220" s="278"/>
      <c r="H220" s="279"/>
      <c r="I220" s="15"/>
      <c r="J220" s="15"/>
      <c r="K220" s="15"/>
      <c r="L220" s="19"/>
      <c r="M220" s="17"/>
    </row>
    <row r="221" spans="1:13" s="52" customFormat="1" ht="24.95">
      <c r="A221" s="274">
        <f>A219+1</f>
        <v>86</v>
      </c>
      <c r="B221" s="290" t="s">
        <v>176</v>
      </c>
      <c r="C221" s="303" t="s">
        <v>177</v>
      </c>
      <c r="D221" s="276">
        <v>100</v>
      </c>
      <c r="E221" s="219" t="s">
        <v>152</v>
      </c>
      <c r="F221" s="277">
        <v>580</v>
      </c>
      <c r="G221" s="278">
        <v>0</v>
      </c>
      <c r="H221" s="279">
        <f>ROUND(F221*G221/D221,2)</f>
        <v>0</v>
      </c>
    </row>
    <row r="222" spans="1:13" s="52" customFormat="1">
      <c r="A222" s="273"/>
      <c r="B222" s="290"/>
      <c r="C222" s="303"/>
      <c r="D222" s="276"/>
      <c r="E222" s="219"/>
      <c r="F222" s="277"/>
      <c r="G222" s="278"/>
      <c r="H222" s="279"/>
    </row>
    <row r="223" spans="1:13" s="52" customFormat="1" ht="24.95">
      <c r="A223" s="274">
        <f>A221+1</f>
        <v>87</v>
      </c>
      <c r="B223" s="292" t="s">
        <v>178</v>
      </c>
      <c r="C223" s="303" t="s">
        <v>179</v>
      </c>
      <c r="D223" s="276">
        <v>100</v>
      </c>
      <c r="E223" s="219" t="s">
        <v>152</v>
      </c>
      <c r="F223" s="277">
        <v>180</v>
      </c>
      <c r="G223" s="278">
        <v>0</v>
      </c>
      <c r="H223" s="279">
        <f>ROUND(F223*G223/D223,2)</f>
        <v>0</v>
      </c>
    </row>
    <row r="224" spans="1:13" ht="12.95">
      <c r="A224" s="293"/>
      <c r="B224" s="273"/>
      <c r="C224" s="270"/>
      <c r="D224" s="276"/>
      <c r="E224" s="219"/>
      <c r="F224" s="277"/>
      <c r="G224" s="278"/>
      <c r="H224" s="279"/>
      <c r="I224" s="15"/>
      <c r="J224" s="15"/>
      <c r="K224" s="15"/>
      <c r="L224" s="42"/>
      <c r="M224" s="17"/>
    </row>
    <row r="225" spans="1:20" s="13" customFormat="1" ht="12.95">
      <c r="A225" s="273"/>
      <c r="B225" s="263"/>
      <c r="C225" s="264" t="s">
        <v>99</v>
      </c>
      <c r="D225" s="276"/>
      <c r="E225" s="219"/>
      <c r="F225" s="277"/>
      <c r="G225" s="278"/>
      <c r="H225" s="279"/>
      <c r="I225" s="15"/>
      <c r="J225" s="15"/>
      <c r="K225" s="15"/>
      <c r="L225" s="42"/>
      <c r="M225" s="17"/>
    </row>
    <row r="226" spans="1:20" s="13" customFormat="1" ht="12.95">
      <c r="A226" s="262"/>
      <c r="B226" s="263"/>
      <c r="C226" s="264"/>
      <c r="D226" s="276"/>
      <c r="E226" s="219"/>
      <c r="F226" s="277"/>
      <c r="G226" s="278"/>
      <c r="H226" s="279"/>
      <c r="I226" s="15"/>
      <c r="J226" s="15"/>
      <c r="K226" s="15"/>
      <c r="L226" s="42"/>
      <c r="M226" s="17"/>
    </row>
    <row r="227" spans="1:20">
      <c r="A227" s="274">
        <f>A223+1</f>
        <v>88</v>
      </c>
      <c r="B227" s="274" t="s">
        <v>100</v>
      </c>
      <c r="C227" s="275" t="s">
        <v>101</v>
      </c>
      <c r="D227" s="276">
        <v>100</v>
      </c>
      <c r="E227" s="219" t="s">
        <v>83</v>
      </c>
      <c r="F227" s="277">
        <f>940</f>
        <v>940</v>
      </c>
      <c r="G227" s="278">
        <v>0</v>
      </c>
      <c r="H227" s="279">
        <f>ROUND(F227*G227/D227,2)</f>
        <v>0</v>
      </c>
      <c r="I227" s="15"/>
      <c r="J227" s="15"/>
      <c r="K227" s="15"/>
      <c r="L227" s="19"/>
      <c r="M227" s="17"/>
    </row>
    <row r="228" spans="1:20" ht="12.95">
      <c r="A228" s="262"/>
      <c r="B228" s="273"/>
      <c r="C228" s="270"/>
      <c r="D228" s="276"/>
      <c r="E228" s="219"/>
      <c r="F228" s="277"/>
      <c r="G228" s="278"/>
      <c r="H228" s="279"/>
      <c r="I228" s="15"/>
      <c r="J228" s="15"/>
      <c r="K228" s="15"/>
      <c r="L228" s="19"/>
      <c r="M228" s="17"/>
    </row>
    <row r="229" spans="1:20" ht="24.95">
      <c r="A229" s="274">
        <f>A227+1</f>
        <v>89</v>
      </c>
      <c r="B229" s="274" t="s">
        <v>104</v>
      </c>
      <c r="C229" s="275" t="s">
        <v>105</v>
      </c>
      <c r="D229" s="276">
        <v>100</v>
      </c>
      <c r="E229" s="219" t="s">
        <v>83</v>
      </c>
      <c r="F229" s="277">
        <v>180</v>
      </c>
      <c r="G229" s="278">
        <v>0</v>
      </c>
      <c r="H229" s="279">
        <f>ROUND(F229*G229/D229,2)</f>
        <v>0</v>
      </c>
      <c r="I229" s="15"/>
      <c r="J229" s="15"/>
      <c r="K229" s="15"/>
      <c r="L229" s="19"/>
      <c r="M229" s="17"/>
    </row>
    <row r="230" spans="1:20" ht="12.95">
      <c r="A230" s="262"/>
      <c r="B230" s="292"/>
      <c r="C230" s="275"/>
      <c r="D230" s="276"/>
      <c r="E230" s="219"/>
      <c r="F230" s="277"/>
      <c r="G230" s="278"/>
      <c r="H230" s="279"/>
      <c r="I230" s="15"/>
      <c r="J230" s="15"/>
      <c r="K230" s="15"/>
      <c r="L230" s="19"/>
      <c r="M230" s="17"/>
      <c r="N230" s="16"/>
      <c r="O230" s="16"/>
      <c r="P230" s="16"/>
      <c r="Q230" s="20"/>
      <c r="R230" s="16"/>
      <c r="S230" s="17"/>
      <c r="T230" s="17"/>
    </row>
    <row r="231" spans="1:20" ht="24.95">
      <c r="A231" s="274">
        <f>A229+1</f>
        <v>90</v>
      </c>
      <c r="B231" s="274" t="s">
        <v>108</v>
      </c>
      <c r="C231" s="275" t="s">
        <v>109</v>
      </c>
      <c r="D231" s="276">
        <v>100</v>
      </c>
      <c r="E231" s="219" t="s">
        <v>83</v>
      </c>
      <c r="F231" s="277">
        <v>345</v>
      </c>
      <c r="G231" s="278">
        <v>0</v>
      </c>
      <c r="H231" s="279">
        <f>ROUND(F231*G231/D231,2)</f>
        <v>0</v>
      </c>
      <c r="I231" s="15"/>
      <c r="J231" s="15"/>
      <c r="K231" s="15"/>
      <c r="L231" s="19"/>
      <c r="M231" s="17"/>
    </row>
    <row r="232" spans="1:20" ht="12.95">
      <c r="A232" s="262"/>
      <c r="B232" s="292"/>
      <c r="C232" s="275"/>
      <c r="D232" s="276"/>
      <c r="E232" s="219"/>
      <c r="F232" s="277"/>
      <c r="G232" s="278"/>
      <c r="H232" s="279"/>
      <c r="I232" s="15"/>
      <c r="J232" s="15"/>
      <c r="K232" s="15"/>
      <c r="L232" s="19"/>
      <c r="M232" s="17"/>
      <c r="N232" s="16"/>
      <c r="O232" s="16"/>
      <c r="P232" s="16"/>
      <c r="Q232" s="20"/>
      <c r="R232" s="16"/>
      <c r="S232" s="17"/>
      <c r="T232" s="17"/>
    </row>
    <row r="233" spans="1:20" ht="24.95">
      <c r="A233" s="274">
        <f>A231+1</f>
        <v>91</v>
      </c>
      <c r="B233" s="292" t="s">
        <v>112</v>
      </c>
      <c r="C233" s="275" t="s">
        <v>113</v>
      </c>
      <c r="D233" s="276">
        <v>100</v>
      </c>
      <c r="E233" s="219" t="s">
        <v>83</v>
      </c>
      <c r="F233" s="277">
        <f>F231</f>
        <v>345</v>
      </c>
      <c r="G233" s="278">
        <v>0</v>
      </c>
      <c r="H233" s="279">
        <f>ROUND(F233*G233/D233,2)</f>
        <v>0</v>
      </c>
      <c r="I233" s="15"/>
      <c r="J233" s="15"/>
      <c r="K233" s="15"/>
      <c r="L233" s="19"/>
      <c r="M233" s="17"/>
    </row>
    <row r="234" spans="1:20" ht="12.95">
      <c r="A234" s="262"/>
      <c r="B234" s="292"/>
      <c r="C234" s="275"/>
      <c r="D234" s="276"/>
      <c r="E234" s="219"/>
      <c r="F234" s="277"/>
      <c r="G234" s="278"/>
      <c r="H234" s="279"/>
      <c r="I234" s="15"/>
      <c r="J234" s="15"/>
      <c r="K234" s="15"/>
      <c r="L234" s="19"/>
      <c r="M234" s="17"/>
      <c r="N234" s="16"/>
      <c r="O234" s="16"/>
      <c r="P234" s="16"/>
      <c r="Q234" s="20"/>
      <c r="R234" s="16"/>
      <c r="S234" s="17"/>
      <c r="T234" s="17"/>
    </row>
    <row r="235" spans="1:20" s="13" customFormat="1" ht="12.95">
      <c r="A235" s="262"/>
      <c r="B235" s="263"/>
      <c r="C235" s="264" t="s">
        <v>114</v>
      </c>
      <c r="D235" s="276"/>
      <c r="E235" s="219"/>
      <c r="F235" s="277"/>
      <c r="G235" s="278"/>
      <c r="H235" s="279"/>
      <c r="I235" s="15"/>
      <c r="J235" s="15"/>
      <c r="K235" s="15"/>
      <c r="L235" s="19"/>
      <c r="M235" s="17"/>
    </row>
    <row r="236" spans="1:20" s="13" customFormat="1" ht="12.95">
      <c r="A236" s="262"/>
      <c r="B236" s="263"/>
      <c r="C236" s="264"/>
      <c r="D236" s="276"/>
      <c r="E236" s="219"/>
      <c r="F236" s="277"/>
      <c r="G236" s="278"/>
      <c r="H236" s="279"/>
      <c r="I236" s="15"/>
      <c r="J236" s="15"/>
      <c r="K236" s="15"/>
      <c r="L236" s="19"/>
      <c r="M236" s="17"/>
    </row>
    <row r="237" spans="1:20" ht="12.95">
      <c r="A237" s="274">
        <f>A233+1</f>
        <v>92</v>
      </c>
      <c r="B237" s="292" t="s">
        <v>115</v>
      </c>
      <c r="C237" s="275" t="s">
        <v>116</v>
      </c>
      <c r="D237" s="276">
        <v>100</v>
      </c>
      <c r="E237" s="219" t="s">
        <v>62</v>
      </c>
      <c r="F237" s="277">
        <v>180</v>
      </c>
      <c r="G237" s="278">
        <v>0</v>
      </c>
      <c r="H237" s="279">
        <f>ROUND(F237*G237/D237,2)</f>
        <v>0</v>
      </c>
      <c r="I237" s="15"/>
      <c r="J237" s="15"/>
      <c r="K237" s="15"/>
      <c r="L237" s="43"/>
      <c r="M237" s="17"/>
    </row>
    <row r="238" spans="1:20" ht="12.95">
      <c r="A238" s="262"/>
      <c r="B238" s="296"/>
      <c r="C238" s="286"/>
      <c r="D238" s="276"/>
      <c r="E238" s="219"/>
      <c r="F238" s="277"/>
      <c r="G238" s="278"/>
      <c r="H238" s="279"/>
      <c r="I238" s="15"/>
      <c r="J238" s="15"/>
      <c r="K238" s="15"/>
      <c r="L238" s="43"/>
      <c r="M238" s="17"/>
    </row>
    <row r="239" spans="1:20" ht="37.5">
      <c r="A239" s="274">
        <f>A237+1</f>
        <v>93</v>
      </c>
      <c r="B239" s="292" t="s">
        <v>117</v>
      </c>
      <c r="C239" s="275" t="s">
        <v>118</v>
      </c>
      <c r="D239" s="276">
        <v>100</v>
      </c>
      <c r="E239" s="219" t="s">
        <v>62</v>
      </c>
      <c r="F239" s="277">
        <f>F237</f>
        <v>180</v>
      </c>
      <c r="G239" s="278">
        <v>0</v>
      </c>
      <c r="H239" s="279">
        <f>ROUND(F239*G239/D239,2)</f>
        <v>0</v>
      </c>
      <c r="I239" s="15"/>
      <c r="J239" s="15"/>
      <c r="K239" s="15"/>
      <c r="L239" s="43"/>
      <c r="M239" s="17"/>
    </row>
    <row r="240" spans="1:20" ht="12.95">
      <c r="A240" s="262"/>
      <c r="B240" s="296"/>
      <c r="C240" s="286"/>
      <c r="D240" s="276"/>
      <c r="E240" s="219"/>
      <c r="F240" s="277"/>
      <c r="G240" s="278"/>
      <c r="H240" s="279"/>
      <c r="I240" s="15"/>
      <c r="J240" s="15"/>
      <c r="K240" s="15"/>
      <c r="L240" s="43"/>
      <c r="M240" s="17"/>
    </row>
    <row r="241" spans="1:13" ht="12.95">
      <c r="A241" s="274">
        <f>A239+1</f>
        <v>94</v>
      </c>
      <c r="B241" s="292" t="s">
        <v>119</v>
      </c>
      <c r="C241" s="275" t="s">
        <v>120</v>
      </c>
      <c r="D241" s="276">
        <v>100</v>
      </c>
      <c r="E241" s="219" t="s">
        <v>83</v>
      </c>
      <c r="F241" s="277">
        <f>F237</f>
        <v>180</v>
      </c>
      <c r="G241" s="278">
        <v>0</v>
      </c>
      <c r="H241" s="279">
        <f>ROUND(F241*G241/D241,2)</f>
        <v>0</v>
      </c>
      <c r="I241" s="15"/>
      <c r="J241" s="15"/>
      <c r="K241" s="15"/>
      <c r="L241" s="43"/>
      <c r="M241" s="17"/>
    </row>
    <row r="242" spans="1:13" s="13" customFormat="1" ht="12.95">
      <c r="A242" s="262"/>
      <c r="B242" s="263"/>
      <c r="C242" s="264"/>
      <c r="D242" s="276"/>
      <c r="E242" s="219"/>
      <c r="F242" s="277"/>
      <c r="G242" s="278"/>
      <c r="H242" s="279"/>
      <c r="I242" s="15"/>
      <c r="J242" s="15"/>
      <c r="K242" s="15"/>
      <c r="L242" s="19"/>
      <c r="M242" s="17"/>
    </row>
    <row r="243" spans="1:13" ht="24.95">
      <c r="A243" s="274">
        <f>A241+1</f>
        <v>95</v>
      </c>
      <c r="B243" s="292" t="s">
        <v>121</v>
      </c>
      <c r="C243" s="275" t="s">
        <v>122</v>
      </c>
      <c r="D243" s="276">
        <v>100</v>
      </c>
      <c r="E243" s="219" t="s">
        <v>62</v>
      </c>
      <c r="F243" s="277">
        <v>880</v>
      </c>
      <c r="G243" s="278">
        <v>0</v>
      </c>
      <c r="H243" s="279">
        <f>ROUND(F243*G243/D243,2)</f>
        <v>0</v>
      </c>
      <c r="I243" s="15"/>
      <c r="J243" s="15"/>
      <c r="K243" s="15"/>
      <c r="L243" s="19"/>
      <c r="M243" s="17"/>
    </row>
    <row r="244" spans="1:13" ht="12.95">
      <c r="A244" s="262"/>
      <c r="B244" s="273"/>
      <c r="C244" s="286"/>
      <c r="D244" s="276"/>
      <c r="E244" s="219"/>
      <c r="F244" s="277"/>
      <c r="G244" s="278"/>
      <c r="H244" s="279"/>
      <c r="I244" s="15"/>
      <c r="J244" s="15"/>
      <c r="K244" s="15"/>
      <c r="L244" s="19"/>
      <c r="M244" s="17"/>
    </row>
    <row r="245" spans="1:13" ht="24.95">
      <c r="A245" s="274">
        <f>A243+1</f>
        <v>96</v>
      </c>
      <c r="B245" s="292" t="s">
        <v>123</v>
      </c>
      <c r="C245" s="275" t="s">
        <v>124</v>
      </c>
      <c r="D245" s="276">
        <v>100</v>
      </c>
      <c r="E245" s="219" t="s">
        <v>83</v>
      </c>
      <c r="F245" s="277">
        <v>440</v>
      </c>
      <c r="G245" s="278">
        <v>0</v>
      </c>
      <c r="H245" s="279">
        <f>ROUND(F245*G245/D245,2)</f>
        <v>0</v>
      </c>
      <c r="I245" s="15"/>
      <c r="J245" s="15"/>
      <c r="K245" s="15"/>
      <c r="L245" s="43"/>
      <c r="M245" s="17"/>
    </row>
    <row r="246" spans="1:13" ht="12.95">
      <c r="A246" s="262"/>
      <c r="B246" s="296"/>
      <c r="C246" s="286"/>
      <c r="D246" s="276"/>
      <c r="E246" s="219"/>
      <c r="F246" s="277"/>
      <c r="G246" s="289"/>
      <c r="H246" s="279"/>
      <c r="I246" s="15"/>
      <c r="J246" s="15"/>
      <c r="K246" s="15"/>
      <c r="L246" s="43"/>
      <c r="M246" s="17"/>
    </row>
    <row r="247" spans="1:13" ht="37.5">
      <c r="A247" s="274">
        <f>A245+1</f>
        <v>97</v>
      </c>
      <c r="B247" s="274" t="s">
        <v>125</v>
      </c>
      <c r="C247" s="275" t="s">
        <v>126</v>
      </c>
      <c r="D247" s="276">
        <v>100</v>
      </c>
      <c r="E247" s="219" t="s">
        <v>62</v>
      </c>
      <c r="F247" s="277">
        <v>880</v>
      </c>
      <c r="G247" s="278">
        <v>0</v>
      </c>
      <c r="H247" s="279">
        <f>ROUND(F247*G247/D247,2)</f>
        <v>0</v>
      </c>
      <c r="I247" s="15"/>
      <c r="J247" s="15"/>
      <c r="K247" s="15"/>
      <c r="L247" s="43"/>
      <c r="M247" s="17"/>
    </row>
    <row r="248" spans="1:13" ht="12.95">
      <c r="A248" s="262"/>
      <c r="B248" s="296"/>
      <c r="C248" s="286"/>
      <c r="D248" s="276"/>
      <c r="E248" s="219"/>
      <c r="F248" s="277"/>
      <c r="G248" s="278"/>
      <c r="H248" s="279"/>
      <c r="I248" s="15"/>
      <c r="J248" s="15"/>
      <c r="K248" s="15"/>
      <c r="L248" s="19"/>
      <c r="M248" s="17"/>
    </row>
    <row r="249" spans="1:13" s="13" customFormat="1" ht="24.95">
      <c r="A249" s="274">
        <f>A247+1</f>
        <v>98</v>
      </c>
      <c r="B249" s="292" t="s">
        <v>131</v>
      </c>
      <c r="C249" s="275" t="s">
        <v>132</v>
      </c>
      <c r="D249" s="276">
        <v>100</v>
      </c>
      <c r="E249" s="219" t="s">
        <v>62</v>
      </c>
      <c r="F249" s="277">
        <v>500</v>
      </c>
      <c r="G249" s="278">
        <v>0</v>
      </c>
      <c r="H249" s="279">
        <f>ROUND(F249*G249/D249,2)</f>
        <v>0</v>
      </c>
      <c r="I249" s="15"/>
      <c r="J249" s="15"/>
      <c r="K249" s="15"/>
      <c r="L249" s="43"/>
      <c r="M249" s="17"/>
    </row>
    <row r="250" spans="1:13" s="13" customFormat="1" ht="12.95">
      <c r="A250" s="262"/>
      <c r="B250" s="296"/>
      <c r="C250" s="286"/>
      <c r="D250" s="276"/>
      <c r="E250" s="219"/>
      <c r="F250" s="277"/>
      <c r="G250" s="272"/>
      <c r="H250" s="279"/>
      <c r="I250" s="15"/>
      <c r="J250" s="15"/>
      <c r="K250" s="15"/>
      <c r="L250" s="43"/>
      <c r="M250" s="17"/>
    </row>
    <row r="251" spans="1:13" s="13" customFormat="1" ht="37.5">
      <c r="A251" s="274">
        <f>A249+1</f>
        <v>99</v>
      </c>
      <c r="B251" s="292" t="s">
        <v>133</v>
      </c>
      <c r="C251" s="275" t="s">
        <v>134</v>
      </c>
      <c r="D251" s="276">
        <v>100</v>
      </c>
      <c r="E251" s="219" t="s">
        <v>62</v>
      </c>
      <c r="F251" s="277">
        <v>1000</v>
      </c>
      <c r="G251" s="278">
        <v>0</v>
      </c>
      <c r="H251" s="279">
        <f>ROUND(F251*G251/D251,2)</f>
        <v>0</v>
      </c>
      <c r="I251" s="15"/>
      <c r="J251" s="15"/>
      <c r="K251" s="15"/>
      <c r="L251" s="43"/>
      <c r="M251" s="17"/>
    </row>
    <row r="252" spans="1:13" s="13" customFormat="1" ht="12.95">
      <c r="A252" s="273"/>
      <c r="B252" s="296"/>
      <c r="C252" s="286"/>
      <c r="D252" s="276"/>
      <c r="E252" s="219"/>
      <c r="F252" s="277"/>
      <c r="G252" s="278"/>
      <c r="H252" s="279"/>
      <c r="I252" s="15"/>
      <c r="J252" s="15"/>
      <c r="K252" s="15"/>
      <c r="L252" s="43"/>
      <c r="M252" s="17"/>
    </row>
    <row r="253" spans="1:13" s="13" customFormat="1" ht="24.95">
      <c r="A253" s="274">
        <f>A251+1</f>
        <v>100</v>
      </c>
      <c r="B253" s="274" t="s">
        <v>140</v>
      </c>
      <c r="C253" s="275" t="s">
        <v>141</v>
      </c>
      <c r="D253" s="276">
        <v>1</v>
      </c>
      <c r="E253" s="219" t="s">
        <v>142</v>
      </c>
      <c r="F253" s="277">
        <v>5</v>
      </c>
      <c r="G253" s="278">
        <v>0</v>
      </c>
      <c r="H253" s="279">
        <f>ROUND(F253*G253/D253,2)</f>
        <v>0</v>
      </c>
      <c r="I253" s="51"/>
      <c r="J253" s="15"/>
      <c r="K253" s="15"/>
      <c r="L253" s="43"/>
      <c r="M253" s="17"/>
    </row>
    <row r="254" spans="1:13" s="13" customFormat="1" ht="12.95">
      <c r="A254" s="273"/>
      <c r="B254" s="296"/>
      <c r="C254" s="286"/>
      <c r="D254" s="276"/>
      <c r="E254" s="219"/>
      <c r="F254" s="277"/>
      <c r="G254" s="278"/>
      <c r="H254" s="279"/>
      <c r="I254" s="15"/>
      <c r="J254" s="15"/>
      <c r="K254" s="15"/>
      <c r="L254" s="43"/>
      <c r="M254" s="17"/>
    </row>
    <row r="255" spans="1:13" s="13" customFormat="1" ht="37.5">
      <c r="A255" s="274">
        <f>A253+1</f>
        <v>101</v>
      </c>
      <c r="B255" s="274" t="s">
        <v>147</v>
      </c>
      <c r="C255" s="303" t="s">
        <v>148</v>
      </c>
      <c r="D255" s="276">
        <v>1</v>
      </c>
      <c r="E255" s="219" t="s">
        <v>59</v>
      </c>
      <c r="F255" s="277">
        <f>12</f>
        <v>12</v>
      </c>
      <c r="G255" s="278">
        <v>0</v>
      </c>
      <c r="H255" s="279">
        <f>ROUND(F255*G255/D255,2)</f>
        <v>0</v>
      </c>
      <c r="I255" s="15"/>
      <c r="J255" s="15"/>
      <c r="K255" s="15"/>
      <c r="L255" s="43"/>
      <c r="M255" s="17"/>
    </row>
    <row r="256" spans="1:13" s="13" customFormat="1" ht="12.95">
      <c r="A256" s="274"/>
      <c r="B256" s="274"/>
      <c r="C256" s="303"/>
      <c r="D256" s="276"/>
      <c r="E256" s="219"/>
      <c r="F256" s="277"/>
      <c r="G256" s="278"/>
      <c r="H256" s="279"/>
      <c r="I256" s="15"/>
      <c r="J256" s="15"/>
      <c r="K256" s="15"/>
      <c r="L256" s="43"/>
      <c r="M256" s="17"/>
    </row>
    <row r="257" spans="1:18" ht="12.95">
      <c r="A257" s="297"/>
      <c r="B257" s="296"/>
      <c r="C257" s="286"/>
      <c r="D257" s="276"/>
      <c r="E257" s="219"/>
      <c r="F257" s="277"/>
      <c r="G257" s="278"/>
      <c r="H257" s="279"/>
      <c r="I257" s="15"/>
      <c r="J257" s="15"/>
      <c r="K257" s="15"/>
      <c r="L257" s="15"/>
      <c r="M257" s="17"/>
    </row>
    <row r="258" spans="1:18" s="13" customFormat="1" ht="12.95">
      <c r="A258" s="262"/>
      <c r="B258" s="263"/>
      <c r="C258" s="264" t="s">
        <v>149</v>
      </c>
      <c r="D258" s="276"/>
      <c r="E258" s="219"/>
      <c r="F258" s="277"/>
      <c r="G258" s="278"/>
      <c r="H258" s="279"/>
      <c r="I258" s="15"/>
      <c r="J258" s="15"/>
      <c r="K258" s="15"/>
      <c r="L258" s="15"/>
      <c r="M258" s="17"/>
      <c r="N258" s="16"/>
      <c r="O258" s="16"/>
      <c r="P258" s="16"/>
      <c r="Q258" s="16"/>
      <c r="R258" s="16"/>
    </row>
    <row r="259" spans="1:18" s="13" customFormat="1" ht="12.95">
      <c r="A259" s="262"/>
      <c r="B259" s="263"/>
      <c r="C259" s="264"/>
      <c r="D259" s="276"/>
      <c r="E259" s="219"/>
      <c r="F259" s="277"/>
      <c r="G259" s="278"/>
      <c r="H259" s="279"/>
      <c r="I259" s="15"/>
      <c r="J259" s="15"/>
      <c r="K259" s="15"/>
      <c r="L259" s="9"/>
      <c r="M259" s="17"/>
      <c r="N259" s="16"/>
      <c r="O259" s="16"/>
      <c r="P259" s="16"/>
      <c r="Q259" s="16"/>
      <c r="R259" s="16"/>
    </row>
    <row r="260" spans="1:18" s="35" customFormat="1" ht="46.35" customHeight="1">
      <c r="A260" s="274">
        <f>A255+1</f>
        <v>102</v>
      </c>
      <c r="B260" s="274" t="s">
        <v>153</v>
      </c>
      <c r="C260" s="275" t="s">
        <v>154</v>
      </c>
      <c r="D260" s="276">
        <v>1</v>
      </c>
      <c r="E260" s="219" t="s">
        <v>59</v>
      </c>
      <c r="F260" s="277">
        <v>100</v>
      </c>
      <c r="G260" s="278">
        <v>0</v>
      </c>
      <c r="H260" s="279">
        <f>ROUND(F260*G260/D260,2)</f>
        <v>0</v>
      </c>
      <c r="I260" s="15"/>
      <c r="J260" s="15"/>
      <c r="K260" s="15"/>
      <c r="L260" s="19"/>
      <c r="M260" s="17"/>
      <c r="N260" s="34"/>
    </row>
    <row r="261" spans="1:18" s="35" customFormat="1" ht="12.95">
      <c r="A261" s="262"/>
      <c r="B261" s="300"/>
      <c r="C261" s="301"/>
      <c r="D261" s="276"/>
      <c r="E261" s="219"/>
      <c r="F261" s="277"/>
      <c r="G261" s="278"/>
      <c r="H261" s="279"/>
      <c r="I261" s="24"/>
      <c r="J261" s="24"/>
      <c r="K261" s="24"/>
      <c r="L261" s="19"/>
      <c r="M261" s="17"/>
      <c r="N261" s="34"/>
    </row>
    <row r="262" spans="1:18" ht="151.69999999999999" customHeight="1">
      <c r="A262" s="274">
        <f>A260+1</f>
        <v>103</v>
      </c>
      <c r="B262" s="274" t="s">
        <v>180</v>
      </c>
      <c r="C262" s="303" t="s">
        <v>181</v>
      </c>
      <c r="D262" s="276">
        <v>1</v>
      </c>
      <c r="E262" s="219" t="s">
        <v>152</v>
      </c>
      <c r="F262" s="277">
        <v>24</v>
      </c>
      <c r="G262" s="278">
        <v>0</v>
      </c>
      <c r="H262" s="279">
        <f>ROUND(F262*G262/D262,2)</f>
        <v>0</v>
      </c>
      <c r="I262" s="15"/>
      <c r="J262" s="15"/>
      <c r="K262" s="15"/>
      <c r="L262" s="43"/>
      <c r="M262" s="17"/>
      <c r="N262" s="16"/>
      <c r="O262" s="16"/>
      <c r="P262" s="16"/>
      <c r="Q262" s="16"/>
      <c r="R262" s="16"/>
    </row>
    <row r="263" spans="1:18" s="13" customFormat="1" ht="12.95">
      <c r="A263" s="262"/>
      <c r="B263" s="263"/>
      <c r="C263" s="264"/>
      <c r="D263" s="276"/>
      <c r="E263" s="219"/>
      <c r="F263" s="277"/>
      <c r="G263" s="278"/>
      <c r="H263" s="279"/>
      <c r="I263" s="15"/>
      <c r="J263" s="15"/>
      <c r="K263" s="15"/>
      <c r="L263" s="9"/>
      <c r="M263" s="17"/>
      <c r="N263" s="16"/>
      <c r="O263" s="16"/>
      <c r="P263" s="16"/>
      <c r="Q263" s="16"/>
      <c r="R263" s="16"/>
    </row>
    <row r="264" spans="1:18" ht="43.7" customHeight="1">
      <c r="A264" s="274">
        <f>A262+1</f>
        <v>104</v>
      </c>
      <c r="B264" s="274" t="s">
        <v>159</v>
      </c>
      <c r="C264" s="275" t="s">
        <v>182</v>
      </c>
      <c r="D264" s="276">
        <v>1</v>
      </c>
      <c r="E264" s="219" t="s">
        <v>152</v>
      </c>
      <c r="F264" s="277">
        <v>109</v>
      </c>
      <c r="G264" s="278">
        <v>0</v>
      </c>
      <c r="H264" s="279">
        <f>ROUND(F264*G264/D264,2)</f>
        <v>0</v>
      </c>
      <c r="I264" s="15"/>
      <c r="J264" s="15"/>
      <c r="K264" s="15"/>
      <c r="L264" s="43"/>
      <c r="M264" s="17"/>
      <c r="N264" s="16"/>
      <c r="O264" s="16"/>
      <c r="P264" s="16"/>
      <c r="Q264" s="16"/>
      <c r="R264" s="16"/>
    </row>
    <row r="265" spans="1:18" ht="12.95">
      <c r="A265" s="273"/>
      <c r="B265" s="274"/>
      <c r="C265" s="275"/>
      <c r="D265" s="276"/>
      <c r="E265" s="219"/>
      <c r="F265" s="277"/>
      <c r="G265" s="278"/>
      <c r="H265" s="279"/>
      <c r="I265" s="15"/>
      <c r="J265" s="15"/>
      <c r="K265" s="15"/>
      <c r="L265" s="43"/>
      <c r="M265" s="17"/>
      <c r="N265" s="16"/>
      <c r="O265" s="16"/>
      <c r="P265" s="16"/>
      <c r="Q265" s="16"/>
      <c r="R265" s="16"/>
    </row>
    <row r="266" spans="1:18" s="13" customFormat="1" ht="12.95">
      <c r="A266" s="302"/>
      <c r="B266" s="263"/>
      <c r="C266" s="264" t="s">
        <v>163</v>
      </c>
      <c r="D266" s="276"/>
      <c r="E266" s="219"/>
      <c r="F266" s="277"/>
      <c r="G266" s="278"/>
      <c r="H266" s="279"/>
      <c r="I266" s="15"/>
      <c r="J266" s="15"/>
      <c r="K266" s="15"/>
      <c r="L266" s="19"/>
      <c r="M266" s="17"/>
    </row>
    <row r="267" spans="1:18" s="13" customFormat="1" ht="12.95">
      <c r="A267" s="262"/>
      <c r="B267" s="263"/>
      <c r="C267" s="264"/>
      <c r="D267" s="276"/>
      <c r="E267" s="219"/>
      <c r="F267" s="277"/>
      <c r="G267" s="278"/>
      <c r="H267" s="279"/>
      <c r="I267" s="15"/>
      <c r="J267" s="15"/>
      <c r="K267" s="15"/>
      <c r="L267" s="19"/>
      <c r="M267" s="17"/>
    </row>
    <row r="268" spans="1:18" ht="42" customHeight="1">
      <c r="A268" s="274">
        <f>A264+1</f>
        <v>105</v>
      </c>
      <c r="B268" s="292" t="s">
        <v>164</v>
      </c>
      <c r="C268" s="275" t="s">
        <v>165</v>
      </c>
      <c r="D268" s="276">
        <v>100</v>
      </c>
      <c r="E268" s="219" t="s">
        <v>166</v>
      </c>
      <c r="F268" s="277">
        <v>1040</v>
      </c>
      <c r="G268" s="278">
        <v>0</v>
      </c>
      <c r="H268" s="279">
        <f>ROUND(F268*G268/D268,2)</f>
        <v>0</v>
      </c>
      <c r="I268" s="15"/>
      <c r="J268" s="15"/>
      <c r="K268" s="15"/>
      <c r="L268" s="19"/>
      <c r="M268" s="17"/>
    </row>
    <row r="269" spans="1:18">
      <c r="A269" s="273"/>
      <c r="B269" s="292"/>
      <c r="C269" s="275"/>
      <c r="D269" s="276"/>
      <c r="E269" s="219"/>
      <c r="F269" s="277"/>
      <c r="G269" s="278"/>
      <c r="H269" s="279"/>
      <c r="I269" s="15"/>
      <c r="J269" s="15"/>
      <c r="K269" s="15"/>
      <c r="L269" s="19"/>
      <c r="M269" s="17"/>
    </row>
    <row r="270" spans="1:18" ht="57" customHeight="1">
      <c r="A270" s="274">
        <f>A268+1</f>
        <v>106</v>
      </c>
      <c r="B270" s="292" t="s">
        <v>167</v>
      </c>
      <c r="C270" s="275" t="s">
        <v>168</v>
      </c>
      <c r="D270" s="276">
        <v>1</v>
      </c>
      <c r="E270" s="219" t="s">
        <v>166</v>
      </c>
      <c r="F270" s="277">
        <v>95</v>
      </c>
      <c r="G270" s="278"/>
      <c r="H270" s="279">
        <f>ROUND(F270*G270/D270,2)</f>
        <v>0</v>
      </c>
      <c r="I270" s="15"/>
      <c r="J270" s="15"/>
      <c r="K270" s="15"/>
      <c r="L270" s="19"/>
      <c r="M270" s="17"/>
    </row>
    <row r="271" spans="1:18">
      <c r="A271" s="274"/>
      <c r="B271" s="292"/>
      <c r="C271" s="275"/>
      <c r="D271" s="276"/>
      <c r="E271" s="219"/>
      <c r="F271" s="277"/>
      <c r="G271" s="278"/>
      <c r="H271" s="279"/>
      <c r="I271" s="15"/>
      <c r="J271" s="15"/>
      <c r="K271" s="15"/>
      <c r="L271" s="19"/>
      <c r="M271" s="17"/>
    </row>
    <row r="272" spans="1:18" s="54" customFormat="1" ht="12.95">
      <c r="A272" s="304" t="s">
        <v>183</v>
      </c>
      <c r="B272" s="305"/>
      <c r="C272" s="125" t="s">
        <v>184</v>
      </c>
      <c r="D272" s="276"/>
      <c r="E272" s="219"/>
      <c r="F272" s="277"/>
      <c r="G272" s="278"/>
      <c r="H272" s="279"/>
    </row>
    <row r="273" spans="1:15" s="54" customFormat="1" ht="12.95">
      <c r="A273" s="306"/>
      <c r="B273" s="305"/>
      <c r="C273" s="125"/>
      <c r="D273" s="276"/>
      <c r="E273" s="219"/>
      <c r="F273" s="277"/>
      <c r="G273" s="278"/>
      <c r="H273" s="279"/>
    </row>
    <row r="274" spans="1:15" s="55" customFormat="1" ht="12.95">
      <c r="A274" s="283"/>
      <c r="B274" s="307"/>
      <c r="C274" s="308" t="s">
        <v>21</v>
      </c>
      <c r="D274" s="276"/>
      <c r="E274" s="219"/>
      <c r="F274" s="277"/>
      <c r="G274" s="278"/>
      <c r="H274" s="279"/>
      <c r="I274" s="56"/>
      <c r="J274" s="56"/>
      <c r="K274" s="56"/>
    </row>
    <row r="275" spans="1:15" s="55" customFormat="1" ht="12.95">
      <c r="A275" s="283"/>
      <c r="B275" s="307"/>
      <c r="C275" s="308"/>
      <c r="D275" s="276"/>
      <c r="E275" s="219"/>
      <c r="F275" s="277"/>
      <c r="G275" s="278"/>
      <c r="H275" s="279"/>
      <c r="I275" s="56"/>
      <c r="J275" s="56"/>
      <c r="K275" s="56"/>
    </row>
    <row r="276" spans="1:15" s="52" customFormat="1" ht="24.95">
      <c r="A276" s="273">
        <f>A270+1</f>
        <v>107</v>
      </c>
      <c r="B276" s="274" t="s">
        <v>22</v>
      </c>
      <c r="C276" s="275" t="s">
        <v>23</v>
      </c>
      <c r="D276" s="276">
        <v>1000</v>
      </c>
      <c r="E276" s="219" t="s">
        <v>24</v>
      </c>
      <c r="F276" s="277">
        <v>150</v>
      </c>
      <c r="G276" s="278">
        <v>0</v>
      </c>
      <c r="H276" s="279">
        <f>ROUND(F276*G276/D276,2)</f>
        <v>0</v>
      </c>
      <c r="I276" s="58"/>
      <c r="J276" s="58"/>
      <c r="K276" s="58"/>
      <c r="L276" s="59"/>
      <c r="M276" s="60"/>
      <c r="O276" s="61"/>
    </row>
    <row r="277" spans="1:15" s="62" customFormat="1">
      <c r="A277" s="309"/>
      <c r="B277" s="310"/>
      <c r="C277" s="311"/>
      <c r="D277" s="276"/>
      <c r="E277" s="219"/>
      <c r="F277" s="277"/>
      <c r="G277" s="278"/>
      <c r="H277" s="279"/>
      <c r="I277" s="63"/>
      <c r="J277" s="63"/>
      <c r="K277" s="63"/>
    </row>
    <row r="278" spans="1:15" s="54" customFormat="1" ht="24.95">
      <c r="A278" s="273">
        <f>A276+1</f>
        <v>108</v>
      </c>
      <c r="B278" s="312" t="s">
        <v>185</v>
      </c>
      <c r="C278" s="313" t="s">
        <v>186</v>
      </c>
      <c r="D278" s="276">
        <v>1000</v>
      </c>
      <c r="E278" s="219" t="s">
        <v>24</v>
      </c>
      <c r="F278" s="277">
        <v>665</v>
      </c>
      <c r="G278" s="278">
        <v>0</v>
      </c>
      <c r="H278" s="279">
        <f>ROUND(F278*G278/D278,2)</f>
        <v>0</v>
      </c>
      <c r="J278" s="64"/>
    </row>
    <row r="279" spans="1:15" s="65" customFormat="1">
      <c r="A279" s="309"/>
      <c r="B279" s="314"/>
      <c r="C279" s="313"/>
      <c r="D279" s="276"/>
      <c r="E279" s="219"/>
      <c r="F279" s="277"/>
      <c r="G279" s="278"/>
      <c r="H279" s="279"/>
    </row>
    <row r="280" spans="1:15" s="55" customFormat="1" ht="12.95">
      <c r="A280" s="273"/>
      <c r="B280" s="307"/>
      <c r="C280" s="308" t="s">
        <v>35</v>
      </c>
      <c r="D280" s="276"/>
      <c r="E280" s="219"/>
      <c r="F280" s="277"/>
      <c r="G280" s="278"/>
      <c r="H280" s="279"/>
      <c r="I280" s="63"/>
      <c r="J280" s="63"/>
      <c r="K280" s="63"/>
      <c r="L280" s="62"/>
    </row>
    <row r="281" spans="1:15" s="55" customFormat="1" ht="12.95">
      <c r="A281" s="309"/>
      <c r="B281" s="307"/>
      <c r="C281" s="308"/>
      <c r="D281" s="276"/>
      <c r="E281" s="219"/>
      <c r="F281" s="277"/>
      <c r="G281" s="278"/>
      <c r="H281" s="279"/>
      <c r="I281" s="63"/>
      <c r="J281" s="63"/>
      <c r="K281" s="63"/>
    </row>
    <row r="282" spans="1:15" s="54" customFormat="1" ht="24.95">
      <c r="A282" s="273">
        <f>A278+1</f>
        <v>109</v>
      </c>
      <c r="B282" s="315" t="s">
        <v>42</v>
      </c>
      <c r="C282" s="313" t="s">
        <v>187</v>
      </c>
      <c r="D282" s="276">
        <v>100</v>
      </c>
      <c r="E282" s="219" t="s">
        <v>24</v>
      </c>
      <c r="F282" s="277">
        <v>25</v>
      </c>
      <c r="G282" s="278">
        <v>0</v>
      </c>
      <c r="H282" s="279">
        <f>ROUND(F282*G282/D282,2)</f>
        <v>0</v>
      </c>
    </row>
    <row r="283" spans="1:15" s="54" customFormat="1" ht="14.1">
      <c r="A283" s="316"/>
      <c r="B283" s="317"/>
      <c r="C283" s="313"/>
      <c r="D283" s="276"/>
      <c r="E283" s="219"/>
      <c r="F283" s="277"/>
      <c r="G283" s="278"/>
      <c r="H283" s="279"/>
    </row>
    <row r="284" spans="1:15" s="54" customFormat="1" ht="29.45" customHeight="1">
      <c r="A284" s="273">
        <f>A282+1</f>
        <v>110</v>
      </c>
      <c r="B284" s="314" t="s">
        <v>188</v>
      </c>
      <c r="C284" s="313" t="s">
        <v>189</v>
      </c>
      <c r="D284" s="276">
        <v>100</v>
      </c>
      <c r="E284" s="219" t="s">
        <v>24</v>
      </c>
      <c r="F284" s="277">
        <v>280</v>
      </c>
      <c r="G284" s="278">
        <v>0</v>
      </c>
      <c r="H284" s="279">
        <f>ROUND(F284*G284/D284,2)</f>
        <v>0</v>
      </c>
    </row>
    <row r="285" spans="1:15" s="54" customFormat="1" ht="12.95">
      <c r="A285" s="316"/>
      <c r="B285" s="314"/>
      <c r="C285" s="318"/>
      <c r="D285" s="276"/>
      <c r="E285" s="219"/>
      <c r="F285" s="277"/>
      <c r="G285" s="278"/>
      <c r="H285" s="279"/>
    </row>
    <row r="286" spans="1:15" s="54" customFormat="1" ht="28.35" customHeight="1">
      <c r="A286" s="273">
        <f>A284+1</f>
        <v>111</v>
      </c>
      <c r="B286" s="314" t="s">
        <v>190</v>
      </c>
      <c r="C286" s="313" t="s">
        <v>191</v>
      </c>
      <c r="D286" s="276">
        <v>100</v>
      </c>
      <c r="E286" s="219" t="s">
        <v>24</v>
      </c>
      <c r="F286" s="277">
        <v>70</v>
      </c>
      <c r="G286" s="278">
        <v>0</v>
      </c>
      <c r="H286" s="279">
        <f>ROUND(F286*G286/D286,2)</f>
        <v>0</v>
      </c>
    </row>
    <row r="287" spans="1:15" s="54" customFormat="1">
      <c r="A287" s="316"/>
      <c r="B287" s="314"/>
      <c r="C287" s="313"/>
      <c r="D287" s="276"/>
      <c r="E287" s="219"/>
      <c r="F287" s="277"/>
      <c r="G287" s="278"/>
      <c r="H287" s="279"/>
    </row>
    <row r="288" spans="1:15" ht="37.5">
      <c r="A288" s="273">
        <f>A286+1</f>
        <v>112</v>
      </c>
      <c r="B288" s="274" t="s">
        <v>52</v>
      </c>
      <c r="C288" s="275" t="s">
        <v>53</v>
      </c>
      <c r="D288" s="276">
        <v>100</v>
      </c>
      <c r="E288" s="219" t="s">
        <v>54</v>
      </c>
      <c r="F288" s="277">
        <v>720</v>
      </c>
      <c r="G288" s="278">
        <v>0</v>
      </c>
      <c r="H288" s="279">
        <f>ROUND(F288*G288/D288,2)</f>
        <v>0</v>
      </c>
      <c r="I288" s="15"/>
      <c r="J288" s="15"/>
      <c r="K288" s="15"/>
      <c r="L288" s="19"/>
      <c r="M288" s="17"/>
      <c r="N288" s="17"/>
      <c r="O288" s="17"/>
    </row>
    <row r="289" spans="1:18">
      <c r="A289" s="273"/>
      <c r="B289" s="273"/>
      <c r="C289" s="270"/>
      <c r="D289" s="276"/>
      <c r="E289" s="219"/>
      <c r="F289" s="277"/>
      <c r="G289" s="285"/>
      <c r="H289" s="279"/>
      <c r="I289" s="15"/>
      <c r="J289" s="15"/>
      <c r="K289" s="15"/>
      <c r="L289" s="19"/>
      <c r="M289" s="17"/>
      <c r="N289" s="17"/>
      <c r="O289" s="17"/>
    </row>
    <row r="290" spans="1:18" ht="37.5">
      <c r="A290" s="273">
        <f>A288+1</f>
        <v>113</v>
      </c>
      <c r="B290" s="274" t="s">
        <v>55</v>
      </c>
      <c r="C290" s="275" t="s">
        <v>56</v>
      </c>
      <c r="D290" s="276">
        <v>100</v>
      </c>
      <c r="E290" s="219" t="s">
        <v>54</v>
      </c>
      <c r="F290" s="277">
        <v>420</v>
      </c>
      <c r="G290" s="278">
        <v>0</v>
      </c>
      <c r="H290" s="279">
        <f>ROUND(F290*G290/D290,2)</f>
        <v>0</v>
      </c>
      <c r="I290" s="15"/>
      <c r="J290" s="15"/>
      <c r="K290" s="15"/>
      <c r="L290" s="19"/>
      <c r="M290" s="17"/>
      <c r="O290" s="17"/>
      <c r="P290" s="17"/>
      <c r="Q290" s="10">
        <v>260000</v>
      </c>
      <c r="R290" s="17">
        <f>P290/Q290</f>
        <v>0</v>
      </c>
    </row>
    <row r="291" spans="1:18">
      <c r="A291" s="273"/>
      <c r="B291" s="273"/>
      <c r="C291" s="286"/>
      <c r="D291" s="276"/>
      <c r="E291" s="219"/>
      <c r="F291" s="277"/>
      <c r="G291" s="278"/>
      <c r="H291" s="279"/>
      <c r="I291" s="15"/>
      <c r="J291" s="15"/>
      <c r="K291" s="15"/>
      <c r="L291" s="19"/>
      <c r="M291" s="17"/>
    </row>
    <row r="292" spans="1:18" ht="43.7" customHeight="1">
      <c r="A292" s="273">
        <f>A290+1</f>
        <v>114</v>
      </c>
      <c r="B292" s="274" t="s">
        <v>60</v>
      </c>
      <c r="C292" s="275" t="s">
        <v>171</v>
      </c>
      <c r="D292" s="276">
        <v>100</v>
      </c>
      <c r="E292" s="219" t="s">
        <v>62</v>
      </c>
      <c r="F292" s="277">
        <v>80</v>
      </c>
      <c r="G292" s="278">
        <v>0</v>
      </c>
      <c r="H292" s="279">
        <f>ROUND(F292*G292/D292,2)</f>
        <v>0</v>
      </c>
      <c r="I292" s="15"/>
      <c r="J292" s="15"/>
      <c r="K292" s="15"/>
      <c r="L292" s="19"/>
      <c r="M292" s="17"/>
      <c r="O292" s="17"/>
      <c r="P292" s="17"/>
    </row>
    <row r="293" spans="1:18">
      <c r="A293" s="273"/>
      <c r="B293" s="273"/>
      <c r="C293" s="286"/>
      <c r="D293" s="276"/>
      <c r="E293" s="219"/>
      <c r="F293" s="277"/>
      <c r="G293" s="278"/>
      <c r="H293" s="279"/>
      <c r="I293" s="15"/>
      <c r="J293" s="15"/>
      <c r="K293" s="15"/>
      <c r="L293" s="19"/>
      <c r="M293" s="17"/>
    </row>
    <row r="294" spans="1:18" ht="37.5">
      <c r="A294" s="273">
        <f>A292+1</f>
        <v>115</v>
      </c>
      <c r="B294" s="274" t="s">
        <v>63</v>
      </c>
      <c r="C294" s="275" t="s">
        <v>172</v>
      </c>
      <c r="D294" s="276">
        <v>100</v>
      </c>
      <c r="E294" s="219" t="s">
        <v>62</v>
      </c>
      <c r="F294" s="277">
        <v>635</v>
      </c>
      <c r="G294" s="278">
        <v>0</v>
      </c>
      <c r="H294" s="279">
        <f>ROUND(F294*G294/D294,2)</f>
        <v>0</v>
      </c>
      <c r="I294" s="15"/>
      <c r="J294" s="15"/>
      <c r="K294" s="15"/>
      <c r="L294" s="19"/>
      <c r="M294" s="17"/>
    </row>
    <row r="295" spans="1:18">
      <c r="A295" s="273"/>
      <c r="B295" s="273"/>
      <c r="C295" s="270"/>
      <c r="D295" s="276"/>
      <c r="E295" s="219"/>
      <c r="F295" s="277"/>
      <c r="G295" s="278"/>
      <c r="H295" s="279"/>
      <c r="I295" s="15"/>
      <c r="J295" s="15"/>
      <c r="K295" s="15"/>
      <c r="L295" s="19"/>
      <c r="M295" s="17"/>
    </row>
    <row r="296" spans="1:18" s="66" customFormat="1" ht="12.95">
      <c r="A296" s="316"/>
      <c r="B296" s="263"/>
      <c r="C296" s="264" t="s">
        <v>65</v>
      </c>
      <c r="D296" s="276"/>
      <c r="E296" s="219"/>
      <c r="F296" s="277"/>
      <c r="G296" s="278"/>
      <c r="H296" s="279"/>
      <c r="I296" s="58"/>
      <c r="J296" s="58"/>
      <c r="K296" s="58"/>
      <c r="L296" s="59"/>
      <c r="M296" s="60">
        <f t="shared" ref="M296:M298" si="0">H296-L296</f>
        <v>0</v>
      </c>
    </row>
    <row r="297" spans="1:18" s="66" customFormat="1" ht="12.95">
      <c r="A297" s="273"/>
      <c r="B297" s="263"/>
      <c r="C297" s="264"/>
      <c r="D297" s="276"/>
      <c r="E297" s="219"/>
      <c r="F297" s="277"/>
      <c r="G297" s="278"/>
      <c r="H297" s="279"/>
      <c r="I297" s="58"/>
      <c r="J297" s="58"/>
      <c r="K297" s="58"/>
      <c r="L297" s="59"/>
      <c r="M297" s="60">
        <f t="shared" si="0"/>
        <v>0</v>
      </c>
    </row>
    <row r="298" spans="1:18" s="52" customFormat="1" ht="24.95">
      <c r="A298" s="273">
        <f>A294+1</f>
        <v>116</v>
      </c>
      <c r="B298" s="274" t="s">
        <v>192</v>
      </c>
      <c r="C298" s="275" t="s">
        <v>193</v>
      </c>
      <c r="D298" s="276">
        <v>100</v>
      </c>
      <c r="E298" s="219" t="s">
        <v>38</v>
      </c>
      <c r="F298" s="277">
        <v>50</v>
      </c>
      <c r="G298" s="278">
        <v>0</v>
      </c>
      <c r="H298" s="279">
        <f>ROUND(F298*G298/D298,2)</f>
        <v>0</v>
      </c>
      <c r="I298" s="58"/>
      <c r="J298" s="58"/>
      <c r="K298" s="58"/>
      <c r="L298" s="59"/>
      <c r="M298" s="60">
        <f t="shared" si="0"/>
        <v>0</v>
      </c>
    </row>
    <row r="299" spans="1:18" s="52" customFormat="1">
      <c r="A299" s="273"/>
      <c r="B299" s="274"/>
      <c r="C299" s="275"/>
      <c r="D299" s="276"/>
      <c r="E299" s="219"/>
      <c r="F299" s="277"/>
      <c r="G299" s="278"/>
      <c r="H299" s="279"/>
      <c r="I299" s="58"/>
      <c r="J299" s="58"/>
      <c r="K299" s="58"/>
      <c r="L299" s="59"/>
      <c r="M299" s="60"/>
    </row>
    <row r="300" spans="1:18" s="55" customFormat="1" ht="24.95">
      <c r="A300" s="273">
        <f>A298+1</f>
        <v>117</v>
      </c>
      <c r="B300" s="287" t="s">
        <v>194</v>
      </c>
      <c r="C300" s="280" t="s">
        <v>195</v>
      </c>
      <c r="D300" s="276">
        <v>100</v>
      </c>
      <c r="E300" s="219" t="s">
        <v>38</v>
      </c>
      <c r="F300" s="277">
        <v>50</v>
      </c>
      <c r="G300" s="278">
        <v>0</v>
      </c>
      <c r="H300" s="279">
        <f>ROUND(F300*G300/D300,2)</f>
        <v>0</v>
      </c>
      <c r="I300" s="63"/>
      <c r="J300" s="63"/>
      <c r="K300" s="63"/>
    </row>
    <row r="301" spans="1:18" s="55" customFormat="1" ht="12.95">
      <c r="A301" s="273"/>
      <c r="B301" s="319"/>
      <c r="C301" s="280"/>
      <c r="D301" s="276"/>
      <c r="E301" s="219"/>
      <c r="F301" s="277"/>
      <c r="G301" s="278"/>
      <c r="H301" s="279"/>
      <c r="I301" s="63"/>
      <c r="J301" s="63"/>
      <c r="K301" s="63"/>
    </row>
    <row r="302" spans="1:18" s="66" customFormat="1" ht="12.95">
      <c r="A302" s="273"/>
      <c r="B302" s="263"/>
      <c r="C302" s="264" t="s">
        <v>99</v>
      </c>
      <c r="D302" s="276"/>
      <c r="E302" s="219"/>
      <c r="F302" s="277"/>
      <c r="G302" s="278"/>
      <c r="H302" s="279"/>
      <c r="I302" s="58"/>
      <c r="J302" s="58"/>
      <c r="K302" s="58"/>
      <c r="L302" s="67"/>
      <c r="M302" s="60">
        <f t="shared" ref="M302" si="1">H302-L302</f>
        <v>0</v>
      </c>
    </row>
    <row r="303" spans="1:18" s="66" customFormat="1" ht="12.95">
      <c r="A303" s="273"/>
      <c r="B303" s="263"/>
      <c r="C303" s="264"/>
      <c r="D303" s="276"/>
      <c r="E303" s="219"/>
      <c r="F303" s="277"/>
      <c r="G303" s="278"/>
      <c r="H303" s="279"/>
      <c r="I303" s="58"/>
      <c r="J303" s="58"/>
      <c r="K303" s="58"/>
      <c r="L303" s="67"/>
      <c r="M303" s="60"/>
    </row>
    <row r="304" spans="1:18" s="52" customFormat="1">
      <c r="A304" s="273">
        <f>A300+1</f>
        <v>118</v>
      </c>
      <c r="B304" s="274" t="s">
        <v>100</v>
      </c>
      <c r="C304" s="275" t="s">
        <v>101</v>
      </c>
      <c r="D304" s="276">
        <v>100</v>
      </c>
      <c r="E304" s="219" t="s">
        <v>62</v>
      </c>
      <c r="F304" s="277">
        <v>150</v>
      </c>
      <c r="G304" s="278">
        <v>0</v>
      </c>
      <c r="H304" s="279">
        <f>ROUND(F304*G304/D304,2)</f>
        <v>0</v>
      </c>
      <c r="I304" s="58"/>
      <c r="J304" s="58"/>
      <c r="K304" s="58"/>
      <c r="L304" s="59"/>
      <c r="M304" s="60"/>
    </row>
    <row r="305" spans="1:13" s="52" customFormat="1">
      <c r="A305" s="273"/>
      <c r="B305" s="274"/>
      <c r="C305" s="275"/>
      <c r="D305" s="276"/>
      <c r="E305" s="219"/>
      <c r="F305" s="277"/>
      <c r="G305" s="278"/>
      <c r="H305" s="279"/>
      <c r="I305" s="58"/>
      <c r="J305" s="58"/>
      <c r="K305" s="58"/>
      <c r="L305" s="59"/>
      <c r="M305" s="60"/>
    </row>
    <row r="306" spans="1:13" s="52" customFormat="1" ht="24.95">
      <c r="A306" s="273">
        <f>A304+1</f>
        <v>119</v>
      </c>
      <c r="B306" s="292" t="s">
        <v>121</v>
      </c>
      <c r="C306" s="275" t="s">
        <v>122</v>
      </c>
      <c r="D306" s="276">
        <v>100</v>
      </c>
      <c r="E306" s="219" t="s">
        <v>62</v>
      </c>
      <c r="F306" s="277">
        <v>600</v>
      </c>
      <c r="G306" s="278">
        <v>0</v>
      </c>
      <c r="H306" s="279">
        <f>ROUND(F306*G306/D306,2)</f>
        <v>0</v>
      </c>
      <c r="I306" s="58"/>
      <c r="J306" s="58"/>
      <c r="K306" s="58"/>
      <c r="L306" s="59"/>
      <c r="M306" s="60"/>
    </row>
    <row r="307" spans="1:13" s="54" customFormat="1">
      <c r="A307" s="273"/>
      <c r="B307" s="314"/>
      <c r="C307" s="313"/>
      <c r="D307" s="276"/>
      <c r="E307" s="219"/>
      <c r="F307" s="277"/>
      <c r="G307" s="278"/>
      <c r="H307" s="279"/>
    </row>
    <row r="308" spans="1:13" s="54" customFormat="1" ht="12.95">
      <c r="A308" s="273"/>
      <c r="B308" s="315"/>
      <c r="C308" s="320" t="s">
        <v>196</v>
      </c>
      <c r="D308" s="276"/>
      <c r="E308" s="219"/>
      <c r="F308" s="277"/>
      <c r="G308" s="278"/>
      <c r="H308" s="279"/>
    </row>
    <row r="309" spans="1:13" s="54" customFormat="1">
      <c r="A309" s="273"/>
      <c r="B309" s="315"/>
      <c r="C309" s="321"/>
      <c r="D309" s="276"/>
      <c r="E309" s="219"/>
      <c r="F309" s="277"/>
      <c r="G309" s="278"/>
      <c r="H309" s="279"/>
    </row>
    <row r="310" spans="1:13" s="75" customFormat="1" ht="37.5">
      <c r="A310" s="273">
        <f>A306+1</f>
        <v>120</v>
      </c>
      <c r="B310" s="312" t="s">
        <v>197</v>
      </c>
      <c r="C310" s="313" t="s">
        <v>198</v>
      </c>
      <c r="D310" s="276">
        <v>1</v>
      </c>
      <c r="E310" s="219" t="s">
        <v>77</v>
      </c>
      <c r="F310" s="277">
        <v>3</v>
      </c>
      <c r="G310" s="278">
        <v>0</v>
      </c>
      <c r="H310" s="279">
        <f>ROUND(F310*G310/D310,2)</f>
        <v>0</v>
      </c>
    </row>
    <row r="311" spans="1:13" s="75" customFormat="1">
      <c r="A311" s="273"/>
      <c r="B311" s="312"/>
      <c r="C311" s="313"/>
      <c r="D311" s="276"/>
      <c r="E311" s="219"/>
      <c r="F311" s="277"/>
      <c r="G311" s="278"/>
      <c r="H311" s="279"/>
    </row>
    <row r="312" spans="1:13" s="48" customFormat="1" ht="62.45">
      <c r="A312" s="273">
        <f>A310+1</f>
        <v>121</v>
      </c>
      <c r="B312" s="314" t="s">
        <v>199</v>
      </c>
      <c r="C312" s="322" t="s">
        <v>200</v>
      </c>
      <c r="D312" s="276">
        <v>1</v>
      </c>
      <c r="E312" s="219" t="s">
        <v>201</v>
      </c>
      <c r="F312" s="277">
        <v>35</v>
      </c>
      <c r="G312" s="278">
        <v>0</v>
      </c>
      <c r="H312" s="279">
        <f>ROUND(F312*G312/D312,2)</f>
        <v>0</v>
      </c>
    </row>
    <row r="313" spans="1:13" s="48" customFormat="1">
      <c r="A313" s="273"/>
      <c r="B313" s="314"/>
      <c r="C313" s="322"/>
      <c r="D313" s="276"/>
      <c r="E313" s="219"/>
      <c r="F313" s="277"/>
      <c r="G313" s="278"/>
      <c r="H313" s="279"/>
    </row>
    <row r="314" spans="1:13" s="52" customFormat="1" ht="12.95">
      <c r="A314" s="273"/>
      <c r="B314" s="314"/>
      <c r="C314" s="323" t="s">
        <v>202</v>
      </c>
      <c r="D314" s="276"/>
      <c r="E314" s="219"/>
      <c r="F314" s="277"/>
      <c r="G314" s="278"/>
      <c r="H314" s="279"/>
    </row>
    <row r="315" spans="1:13" s="52" customFormat="1" ht="12.95">
      <c r="A315" s="273"/>
      <c r="B315" s="314"/>
      <c r="C315" s="323"/>
      <c r="D315" s="276"/>
      <c r="E315" s="219"/>
      <c r="F315" s="277"/>
      <c r="G315" s="278"/>
      <c r="H315" s="279"/>
    </row>
    <row r="316" spans="1:13" s="52" customFormat="1" ht="24.95">
      <c r="A316" s="273">
        <f>A312+1</f>
        <v>122</v>
      </c>
      <c r="B316" s="314" t="s">
        <v>203</v>
      </c>
      <c r="C316" s="286" t="s">
        <v>204</v>
      </c>
      <c r="D316" s="276">
        <v>100</v>
      </c>
      <c r="E316" s="219" t="s">
        <v>24</v>
      </c>
      <c r="F316" s="277">
        <v>85</v>
      </c>
      <c r="G316" s="278">
        <v>0</v>
      </c>
      <c r="H316" s="279">
        <f>ROUND(F316*G316/D316,2)</f>
        <v>0</v>
      </c>
    </row>
    <row r="317" spans="1:13" s="52" customFormat="1">
      <c r="A317" s="273"/>
      <c r="B317" s="324"/>
      <c r="C317" s="286"/>
      <c r="D317" s="276"/>
      <c r="E317" s="219"/>
      <c r="F317" s="277"/>
      <c r="G317" s="278"/>
      <c r="H317" s="279"/>
    </row>
    <row r="318" spans="1:13" s="52" customFormat="1" ht="12.95">
      <c r="A318" s="273"/>
      <c r="B318" s="324"/>
      <c r="C318" s="325" t="s">
        <v>205</v>
      </c>
      <c r="D318" s="276"/>
      <c r="E318" s="219"/>
      <c r="F318" s="277"/>
      <c r="G318" s="278"/>
      <c r="H318" s="279"/>
    </row>
    <row r="319" spans="1:13" s="52" customFormat="1" ht="12.95">
      <c r="A319" s="273"/>
      <c r="B319" s="324"/>
      <c r="C319" s="325"/>
      <c r="D319" s="276"/>
      <c r="E319" s="219"/>
      <c r="F319" s="277"/>
      <c r="G319" s="278"/>
      <c r="H319" s="279"/>
    </row>
    <row r="320" spans="1:13" s="52" customFormat="1" ht="37.5">
      <c r="A320" s="273">
        <f>A316+1</f>
        <v>123</v>
      </c>
      <c r="B320" s="273" t="s">
        <v>206</v>
      </c>
      <c r="C320" s="280" t="s">
        <v>207</v>
      </c>
      <c r="D320" s="276">
        <v>100</v>
      </c>
      <c r="E320" s="219" t="s">
        <v>208</v>
      </c>
      <c r="F320" s="277">
        <v>270</v>
      </c>
      <c r="G320" s="278">
        <v>0</v>
      </c>
      <c r="H320" s="279">
        <f>ROUND(F320*G320/D320,2)</f>
        <v>0</v>
      </c>
    </row>
    <row r="321" spans="1:13" s="52" customFormat="1">
      <c r="A321" s="268"/>
      <c r="B321" s="324"/>
      <c r="C321" s="268"/>
      <c r="D321" s="276"/>
      <c r="E321" s="219"/>
      <c r="F321" s="277"/>
      <c r="G321" s="278"/>
      <c r="H321" s="279"/>
    </row>
    <row r="322" spans="1:13" s="52" customFormat="1" ht="37.5">
      <c r="A322" s="273">
        <f>A320+1</f>
        <v>124</v>
      </c>
      <c r="B322" s="273" t="s">
        <v>209</v>
      </c>
      <c r="C322" s="280" t="s">
        <v>210</v>
      </c>
      <c r="D322" s="276">
        <v>100</v>
      </c>
      <c r="E322" s="219" t="s">
        <v>211</v>
      </c>
      <c r="F322" s="277">
        <v>270</v>
      </c>
      <c r="G322" s="278">
        <v>0</v>
      </c>
      <c r="H322" s="279">
        <f>ROUND(F322*G322/D322,2)</f>
        <v>0</v>
      </c>
    </row>
    <row r="323" spans="1:13" s="52" customFormat="1">
      <c r="A323" s="268"/>
      <c r="B323" s="324"/>
      <c r="C323" s="270"/>
      <c r="D323" s="276"/>
      <c r="E323" s="219"/>
      <c r="F323" s="277"/>
      <c r="G323" s="278"/>
      <c r="H323" s="279"/>
    </row>
    <row r="324" spans="1:13" s="52" customFormat="1" ht="41.45" customHeight="1">
      <c r="A324" s="273">
        <f>A322+1</f>
        <v>125</v>
      </c>
      <c r="B324" s="273" t="s">
        <v>212</v>
      </c>
      <c r="C324" s="280" t="s">
        <v>213</v>
      </c>
      <c r="D324" s="276">
        <v>100</v>
      </c>
      <c r="E324" s="219" t="s">
        <v>208</v>
      </c>
      <c r="F324" s="277">
        <v>270</v>
      </c>
      <c r="G324" s="278">
        <v>0</v>
      </c>
      <c r="H324" s="279">
        <f>ROUND(F324*G324/D324,2)</f>
        <v>0</v>
      </c>
    </row>
    <row r="325" spans="1:13" s="52" customFormat="1">
      <c r="A325" s="268"/>
      <c r="B325" s="324"/>
      <c r="C325" s="270"/>
      <c r="D325" s="276"/>
      <c r="E325" s="219"/>
      <c r="F325" s="277"/>
      <c r="G325" s="278"/>
      <c r="H325" s="279"/>
    </row>
    <row r="326" spans="1:13" s="52" customFormat="1" ht="37.5">
      <c r="A326" s="273">
        <f>A324+1</f>
        <v>126</v>
      </c>
      <c r="B326" s="273" t="s">
        <v>214</v>
      </c>
      <c r="C326" s="280" t="s">
        <v>215</v>
      </c>
      <c r="D326" s="276">
        <v>100</v>
      </c>
      <c r="E326" s="219" t="s">
        <v>216</v>
      </c>
      <c r="F326" s="277">
        <v>270</v>
      </c>
      <c r="G326" s="278">
        <v>0</v>
      </c>
      <c r="H326" s="279">
        <f>ROUND(F326*G326/D326,2)</f>
        <v>0</v>
      </c>
    </row>
    <row r="327" spans="1:13" s="52" customFormat="1">
      <c r="A327" s="268"/>
      <c r="B327" s="273"/>
      <c r="C327" s="280"/>
      <c r="D327" s="276"/>
      <c r="E327" s="219"/>
      <c r="F327" s="277"/>
      <c r="G327" s="278"/>
      <c r="H327" s="279"/>
    </row>
    <row r="328" spans="1:13" ht="12.95">
      <c r="A328" s="259" t="s">
        <v>217</v>
      </c>
      <c r="B328" s="326"/>
      <c r="C328" s="327" t="s">
        <v>218</v>
      </c>
      <c r="D328" s="276"/>
      <c r="E328" s="219"/>
      <c r="F328" s="277"/>
      <c r="G328" s="278"/>
      <c r="H328" s="279"/>
      <c r="I328" s="9"/>
      <c r="J328" s="10"/>
      <c r="K328" s="10"/>
      <c r="L328" s="10"/>
    </row>
    <row r="329" spans="1:13" ht="12.95">
      <c r="A329" s="328"/>
      <c r="B329" s="326"/>
      <c r="C329" s="329"/>
      <c r="D329" s="276"/>
      <c r="E329" s="219"/>
      <c r="F329" s="277"/>
      <c r="G329" s="278"/>
      <c r="H329" s="279"/>
      <c r="I329" s="9"/>
      <c r="J329" s="10"/>
      <c r="K329" s="10"/>
      <c r="L329" s="10"/>
    </row>
    <row r="330" spans="1:13" ht="24.95">
      <c r="A330" s="274">
        <f>A326+1</f>
        <v>127</v>
      </c>
      <c r="B330" s="274" t="s">
        <v>22</v>
      </c>
      <c r="C330" s="149" t="s">
        <v>23</v>
      </c>
      <c r="D330" s="276">
        <v>1000</v>
      </c>
      <c r="E330" s="219" t="s">
        <v>24</v>
      </c>
      <c r="F330" s="277">
        <v>20</v>
      </c>
      <c r="G330" s="278">
        <v>0</v>
      </c>
      <c r="H330" s="279">
        <f>ROUND(F330*G330/D330,2)</f>
        <v>0</v>
      </c>
      <c r="I330" s="9"/>
      <c r="J330" s="10"/>
      <c r="K330" s="10"/>
      <c r="L330" s="10"/>
    </row>
    <row r="331" spans="1:13" s="1" customFormat="1" ht="12.95">
      <c r="A331" s="274"/>
      <c r="B331" s="274"/>
      <c r="C331" s="264"/>
      <c r="D331" s="276"/>
      <c r="E331" s="219"/>
      <c r="F331" s="277"/>
      <c r="G331" s="278"/>
      <c r="H331" s="279"/>
      <c r="I331" s="15"/>
      <c r="J331" s="15"/>
      <c r="K331" s="15"/>
      <c r="L331" s="42"/>
      <c r="M331" s="17"/>
    </row>
    <row r="332" spans="1:13" ht="24.95">
      <c r="A332" s="274">
        <f>A330+1</f>
        <v>128</v>
      </c>
      <c r="B332" s="274" t="s">
        <v>31</v>
      </c>
      <c r="C332" s="149" t="s">
        <v>219</v>
      </c>
      <c r="D332" s="276">
        <v>1000</v>
      </c>
      <c r="E332" s="219" t="s">
        <v>24</v>
      </c>
      <c r="F332" s="277">
        <v>90</v>
      </c>
      <c r="G332" s="278">
        <v>0</v>
      </c>
      <c r="H332" s="279">
        <f>ROUND(F332*G332/D332,2)</f>
        <v>0</v>
      </c>
      <c r="I332" s="9"/>
      <c r="J332" s="10"/>
      <c r="K332" s="10"/>
      <c r="L332" s="10"/>
    </row>
    <row r="333" spans="1:13">
      <c r="A333" s="274"/>
      <c r="B333" s="274"/>
      <c r="C333" s="149"/>
      <c r="D333" s="276"/>
      <c r="E333" s="219"/>
      <c r="F333" s="277"/>
      <c r="G333" s="278"/>
      <c r="H333" s="279"/>
      <c r="I333" s="9"/>
      <c r="J333" s="10"/>
      <c r="K333" s="10"/>
      <c r="L333" s="10"/>
    </row>
    <row r="334" spans="1:13" ht="24.95">
      <c r="A334" s="274">
        <f>A332+1</f>
        <v>129</v>
      </c>
      <c r="B334" s="274" t="s">
        <v>42</v>
      </c>
      <c r="C334" s="149" t="s">
        <v>43</v>
      </c>
      <c r="D334" s="276">
        <v>100</v>
      </c>
      <c r="E334" s="219" t="s">
        <v>24</v>
      </c>
      <c r="F334" s="277">
        <v>29</v>
      </c>
      <c r="G334" s="278"/>
      <c r="H334" s="279">
        <f>ROUND(F334*G334/D334,2)</f>
        <v>0</v>
      </c>
      <c r="I334" s="9"/>
      <c r="J334" s="10"/>
      <c r="K334" s="10"/>
      <c r="L334" s="10"/>
    </row>
    <row r="335" spans="1:13">
      <c r="A335" s="274"/>
      <c r="B335" s="274"/>
      <c r="C335" s="149"/>
      <c r="D335" s="276"/>
      <c r="E335" s="219"/>
      <c r="F335" s="277"/>
      <c r="G335" s="278">
        <v>0</v>
      </c>
      <c r="H335" s="279"/>
      <c r="I335" s="9"/>
      <c r="J335" s="10"/>
      <c r="K335" s="10"/>
      <c r="L335" s="10"/>
    </row>
    <row r="336" spans="1:13" ht="30.6" customHeight="1">
      <c r="A336" s="274">
        <f>A334+1</f>
        <v>130</v>
      </c>
      <c r="B336" s="274" t="s">
        <v>220</v>
      </c>
      <c r="C336" s="149" t="s">
        <v>191</v>
      </c>
      <c r="D336" s="276">
        <v>100</v>
      </c>
      <c r="E336" s="219" t="s">
        <v>24</v>
      </c>
      <c r="F336" s="277">
        <v>14</v>
      </c>
      <c r="G336" s="278">
        <v>0</v>
      </c>
      <c r="H336" s="279">
        <f>ROUND(F336*G336/D336,2)</f>
        <v>0</v>
      </c>
      <c r="I336" s="9"/>
      <c r="J336" s="10"/>
      <c r="K336" s="10"/>
      <c r="L336" s="10"/>
    </row>
    <row r="337" spans="1:9" s="10" customFormat="1">
      <c r="A337" s="274"/>
      <c r="B337" s="274"/>
      <c r="C337" s="149"/>
      <c r="D337" s="276"/>
      <c r="E337" s="219"/>
      <c r="F337" s="277"/>
      <c r="G337" s="278"/>
      <c r="H337" s="279"/>
      <c r="I337" s="9"/>
    </row>
    <row r="338" spans="1:9" s="10" customFormat="1" ht="37.5">
      <c r="A338" s="274">
        <f>A336+1</f>
        <v>131</v>
      </c>
      <c r="B338" s="274" t="s">
        <v>55</v>
      </c>
      <c r="C338" s="281" t="s">
        <v>56</v>
      </c>
      <c r="D338" s="276">
        <v>100</v>
      </c>
      <c r="E338" s="219" t="s">
        <v>201</v>
      </c>
      <c r="F338" s="277">
        <v>26</v>
      </c>
      <c r="G338" s="278">
        <v>0</v>
      </c>
      <c r="H338" s="279">
        <f>ROUND(F338*G338/D338,2)</f>
        <v>0</v>
      </c>
      <c r="I338" s="69"/>
    </row>
    <row r="339" spans="1:9" s="10" customFormat="1">
      <c r="A339" s="274"/>
      <c r="B339" s="274"/>
      <c r="C339" s="281"/>
      <c r="D339" s="276"/>
      <c r="E339" s="219"/>
      <c r="F339" s="277"/>
      <c r="G339" s="278"/>
      <c r="H339" s="279"/>
      <c r="I339" s="69"/>
    </row>
    <row r="340" spans="1:9" s="10" customFormat="1" ht="24.95">
      <c r="A340" s="274">
        <f t="shared" ref="A340" si="2">A338+1</f>
        <v>132</v>
      </c>
      <c r="B340" s="274" t="s">
        <v>66</v>
      </c>
      <c r="C340" s="275" t="s">
        <v>67</v>
      </c>
      <c r="D340" s="276">
        <v>100</v>
      </c>
      <c r="E340" s="219" t="s">
        <v>41</v>
      </c>
      <c r="F340" s="277">
        <v>105</v>
      </c>
      <c r="G340" s="278">
        <v>0</v>
      </c>
      <c r="H340" s="279">
        <f>ROUND(F340*G340/D340,2)</f>
        <v>0</v>
      </c>
      <c r="I340" s="9"/>
    </row>
    <row r="341" spans="1:9" s="10" customFormat="1">
      <c r="A341" s="274"/>
      <c r="B341" s="286"/>
      <c r="C341" s="286"/>
      <c r="D341" s="276"/>
      <c r="E341" s="219"/>
      <c r="F341" s="277"/>
      <c r="G341" s="278"/>
      <c r="H341" s="279"/>
      <c r="I341" s="9"/>
    </row>
    <row r="342" spans="1:9" s="10" customFormat="1" ht="24.95">
      <c r="A342" s="274">
        <f t="shared" ref="A342" si="3">A340+1</f>
        <v>133</v>
      </c>
      <c r="B342" s="274" t="s">
        <v>176</v>
      </c>
      <c r="C342" s="149" t="s">
        <v>177</v>
      </c>
      <c r="D342" s="276">
        <v>100</v>
      </c>
      <c r="E342" s="219" t="s">
        <v>152</v>
      </c>
      <c r="F342" s="277">
        <v>50</v>
      </c>
      <c r="G342" s="278">
        <v>0</v>
      </c>
      <c r="H342" s="279">
        <f>ROUND(F342*G342/D342,2)</f>
        <v>0</v>
      </c>
      <c r="I342" s="9"/>
    </row>
    <row r="343" spans="1:9" s="10" customFormat="1">
      <c r="A343" s="274"/>
      <c r="B343" s="274"/>
      <c r="C343" s="149"/>
      <c r="D343" s="276"/>
      <c r="E343" s="219"/>
      <c r="F343" s="277"/>
      <c r="G343" s="278"/>
      <c r="H343" s="279"/>
      <c r="I343" s="9"/>
    </row>
    <row r="344" spans="1:9" s="10" customFormat="1" ht="24.95">
      <c r="A344" s="274">
        <f t="shared" ref="A344" si="4">A342+1</f>
        <v>134</v>
      </c>
      <c r="B344" s="274" t="s">
        <v>178</v>
      </c>
      <c r="C344" s="149" t="s">
        <v>179</v>
      </c>
      <c r="D344" s="276">
        <v>100</v>
      </c>
      <c r="E344" s="219" t="s">
        <v>152</v>
      </c>
      <c r="F344" s="277">
        <v>80</v>
      </c>
      <c r="G344" s="278">
        <v>0</v>
      </c>
      <c r="H344" s="279">
        <f>ROUND(F344*G344/D344,2)</f>
        <v>0</v>
      </c>
      <c r="I344" s="9"/>
    </row>
    <row r="345" spans="1:9" s="10" customFormat="1">
      <c r="A345" s="274"/>
      <c r="B345" s="274"/>
      <c r="C345" s="149"/>
      <c r="D345" s="276"/>
      <c r="E345" s="219"/>
      <c r="F345" s="277"/>
      <c r="G345" s="278"/>
      <c r="H345" s="279"/>
      <c r="I345" s="9"/>
    </row>
    <row r="346" spans="1:9" s="10" customFormat="1">
      <c r="A346" s="274">
        <f t="shared" ref="A346" si="5">A344+1</f>
        <v>135</v>
      </c>
      <c r="B346" s="274" t="s">
        <v>100</v>
      </c>
      <c r="C346" s="149" t="s">
        <v>101</v>
      </c>
      <c r="D346" s="276">
        <v>100</v>
      </c>
      <c r="E346" s="219" t="s">
        <v>152</v>
      </c>
      <c r="F346" s="277">
        <v>85</v>
      </c>
      <c r="G346" s="278">
        <v>0</v>
      </c>
      <c r="H346" s="279">
        <f>ROUND(F346*G346/D346,2)</f>
        <v>0</v>
      </c>
      <c r="I346" s="9"/>
    </row>
    <row r="347" spans="1:9" s="10" customFormat="1">
      <c r="A347" s="274"/>
      <c r="B347" s="274"/>
      <c r="C347" s="149"/>
      <c r="D347" s="276"/>
      <c r="E347" s="219"/>
      <c r="F347" s="277"/>
      <c r="G347" s="278"/>
      <c r="H347" s="279"/>
      <c r="I347" s="9"/>
    </row>
    <row r="348" spans="1:9" s="10" customFormat="1" ht="12.95">
      <c r="A348" s="274"/>
      <c r="B348" s="274"/>
      <c r="C348" s="264" t="s">
        <v>221</v>
      </c>
      <c r="D348" s="276"/>
      <c r="E348" s="219"/>
      <c r="F348" s="277"/>
      <c r="G348" s="278"/>
      <c r="H348" s="279"/>
      <c r="I348" s="9"/>
    </row>
    <row r="349" spans="1:9" s="10" customFormat="1" ht="12.95">
      <c r="A349" s="274"/>
      <c r="B349" s="274"/>
      <c r="C349" s="264"/>
      <c r="D349" s="276"/>
      <c r="E349" s="219"/>
      <c r="F349" s="277"/>
      <c r="G349" s="278"/>
      <c r="H349" s="279"/>
      <c r="I349" s="9"/>
    </row>
    <row r="350" spans="1:9" s="52" customFormat="1" ht="24.95">
      <c r="A350" s="274">
        <f>A346+1</f>
        <v>136</v>
      </c>
      <c r="B350" s="274" t="s">
        <v>222</v>
      </c>
      <c r="C350" s="330" t="s">
        <v>223</v>
      </c>
      <c r="D350" s="276">
        <v>1</v>
      </c>
      <c r="E350" s="219" t="s">
        <v>77</v>
      </c>
      <c r="F350" s="277">
        <v>5</v>
      </c>
      <c r="G350" s="278">
        <v>0</v>
      </c>
      <c r="H350" s="279">
        <f>ROUND(F350*G350/D350,2)</f>
        <v>0</v>
      </c>
      <c r="I350" s="53"/>
    </row>
    <row r="351" spans="1:9" s="52" customFormat="1">
      <c r="A351" s="274"/>
      <c r="B351" s="274"/>
      <c r="C351" s="330"/>
      <c r="D351" s="276"/>
      <c r="E351" s="219"/>
      <c r="F351" s="277"/>
      <c r="G351" s="278"/>
      <c r="H351" s="279"/>
      <c r="I351" s="53"/>
    </row>
    <row r="352" spans="1:9" s="52" customFormat="1" ht="24.95">
      <c r="A352" s="274">
        <f>A350+1</f>
        <v>137</v>
      </c>
      <c r="B352" s="274" t="s">
        <v>224</v>
      </c>
      <c r="C352" s="330" t="s">
        <v>225</v>
      </c>
      <c r="D352" s="276">
        <v>1</v>
      </c>
      <c r="E352" s="219" t="s">
        <v>77</v>
      </c>
      <c r="F352" s="277">
        <v>5</v>
      </c>
      <c r="G352" s="278">
        <v>0</v>
      </c>
      <c r="H352" s="279">
        <f>ROUND(F352*G352/D352,2)</f>
        <v>0</v>
      </c>
      <c r="I352" s="53"/>
    </row>
    <row r="353" spans="1:15" s="52" customFormat="1">
      <c r="A353" s="274"/>
      <c r="B353" s="274"/>
      <c r="C353" s="330"/>
      <c r="D353" s="276"/>
      <c r="E353" s="219"/>
      <c r="F353" s="277"/>
      <c r="G353" s="278"/>
      <c r="H353" s="279"/>
      <c r="I353" s="53"/>
    </row>
    <row r="354" spans="1:15" s="52" customFormat="1" ht="24.95">
      <c r="A354" s="274">
        <f>A352+1</f>
        <v>138</v>
      </c>
      <c r="B354" s="274" t="s">
        <v>226</v>
      </c>
      <c r="C354" s="281" t="s">
        <v>227</v>
      </c>
      <c r="D354" s="276">
        <v>1</v>
      </c>
      <c r="E354" s="219" t="s">
        <v>228</v>
      </c>
      <c r="F354" s="277">
        <v>1</v>
      </c>
      <c r="G354" s="278"/>
      <c r="H354" s="279">
        <f>ROUND(F354*G354/D354,2)</f>
        <v>0</v>
      </c>
      <c r="I354" s="53"/>
    </row>
    <row r="355" spans="1:15" s="52" customFormat="1">
      <c r="A355" s="274"/>
      <c r="B355" s="274"/>
      <c r="C355" s="281"/>
      <c r="D355" s="276"/>
      <c r="E355" s="219"/>
      <c r="F355" s="277"/>
      <c r="G355" s="278"/>
      <c r="H355" s="279"/>
      <c r="I355" s="53"/>
    </row>
    <row r="356" spans="1:15" s="52" customFormat="1" ht="24.95">
      <c r="A356" s="274">
        <f>A354+1</f>
        <v>139</v>
      </c>
      <c r="B356" s="274" t="s">
        <v>229</v>
      </c>
      <c r="C356" s="330" t="s">
        <v>230</v>
      </c>
      <c r="D356" s="276">
        <v>1</v>
      </c>
      <c r="E356" s="219" t="s">
        <v>59</v>
      </c>
      <c r="F356" s="277">
        <v>110</v>
      </c>
      <c r="G356" s="278">
        <v>0</v>
      </c>
      <c r="H356" s="279">
        <f>ROUND(F356*G356/D356,2)</f>
        <v>0</v>
      </c>
    </row>
    <row r="357" spans="1:15" s="52" customFormat="1">
      <c r="A357" s="274"/>
      <c r="B357" s="274"/>
      <c r="C357" s="330"/>
      <c r="D357" s="276"/>
      <c r="E357" s="219"/>
      <c r="F357" s="277"/>
      <c r="G357" s="278"/>
      <c r="H357" s="279"/>
    </row>
    <row r="358" spans="1:15" s="52" customFormat="1" ht="24.95">
      <c r="A358" s="274">
        <f>A356+1</f>
        <v>140</v>
      </c>
      <c r="B358" s="274" t="s">
        <v>231</v>
      </c>
      <c r="C358" s="330" t="s">
        <v>232</v>
      </c>
      <c r="D358" s="276">
        <v>1</v>
      </c>
      <c r="E358" s="219" t="s">
        <v>59</v>
      </c>
      <c r="F358" s="277">
        <v>17</v>
      </c>
      <c r="G358" s="278">
        <v>0</v>
      </c>
      <c r="H358" s="279">
        <f>ROUND(F358*G358/D358,2)</f>
        <v>0</v>
      </c>
    </row>
    <row r="359" spans="1:15" s="52" customFormat="1">
      <c r="A359" s="274"/>
      <c r="B359" s="274"/>
      <c r="C359" s="330"/>
      <c r="D359" s="276"/>
      <c r="E359" s="219"/>
      <c r="F359" s="277"/>
      <c r="G359" s="278"/>
      <c r="H359" s="279"/>
    </row>
    <row r="360" spans="1:15" s="52" customFormat="1" ht="24.95">
      <c r="A360" s="274">
        <f>A358+1</f>
        <v>141</v>
      </c>
      <c r="B360" s="274" t="s">
        <v>233</v>
      </c>
      <c r="C360" s="330" t="s">
        <v>234</v>
      </c>
      <c r="D360" s="276">
        <v>1</v>
      </c>
      <c r="E360" s="219" t="s">
        <v>77</v>
      </c>
      <c r="F360" s="277">
        <v>1</v>
      </c>
      <c r="G360" s="278">
        <v>0</v>
      </c>
      <c r="H360" s="279">
        <f>ROUND(F360*G360/D360,2)</f>
        <v>0</v>
      </c>
      <c r="I360" s="53"/>
    </row>
    <row r="361" spans="1:15" s="52" customFormat="1">
      <c r="A361" s="274"/>
      <c r="B361" s="274"/>
      <c r="C361" s="281"/>
      <c r="D361" s="276"/>
      <c r="E361" s="219"/>
      <c r="F361" s="277"/>
      <c r="G361" s="278"/>
      <c r="H361" s="279"/>
      <c r="I361" s="53"/>
    </row>
    <row r="362" spans="1:15" s="52" customFormat="1" ht="37.5">
      <c r="A362" s="274">
        <f>A360+1</f>
        <v>142</v>
      </c>
      <c r="B362" s="274" t="s">
        <v>235</v>
      </c>
      <c r="C362" s="330" t="s">
        <v>236</v>
      </c>
      <c r="D362" s="276">
        <v>1</v>
      </c>
      <c r="E362" s="219" t="s">
        <v>152</v>
      </c>
      <c r="F362" s="277">
        <v>75</v>
      </c>
      <c r="G362" s="278">
        <v>0</v>
      </c>
      <c r="H362" s="279">
        <f>ROUND(F362*G362/D362,2)</f>
        <v>0</v>
      </c>
      <c r="I362" s="53"/>
    </row>
    <row r="363" spans="1:15" ht="12.95">
      <c r="A363" s="274"/>
      <c r="B363" s="274"/>
      <c r="C363" s="281"/>
      <c r="D363" s="276"/>
      <c r="E363" s="219"/>
      <c r="F363" s="277"/>
      <c r="G363" s="331"/>
      <c r="H363" s="332"/>
      <c r="I363" s="9"/>
      <c r="J363" s="10"/>
      <c r="K363" s="10"/>
      <c r="L363" s="10"/>
    </row>
    <row r="364" spans="1:15" ht="20.100000000000001" customHeight="1">
      <c r="A364" s="358" t="s">
        <v>237</v>
      </c>
      <c r="B364" s="358"/>
      <c r="C364" s="358"/>
      <c r="D364" s="358"/>
      <c r="E364" s="358"/>
      <c r="F364" s="358"/>
      <c r="G364" s="358"/>
      <c r="H364" s="94">
        <f>SUM(H20:H363)</f>
        <v>0</v>
      </c>
      <c r="I364" s="41"/>
      <c r="J364" s="41"/>
      <c r="K364" s="41"/>
      <c r="L364" s="19"/>
      <c r="M364" s="17"/>
    </row>
    <row r="365" spans="1:15" ht="12.95">
      <c r="A365" s="105"/>
      <c r="B365" s="333"/>
      <c r="C365" s="105"/>
      <c r="D365" s="105"/>
      <c r="E365" s="105"/>
      <c r="F365" s="334"/>
      <c r="G365" s="334"/>
      <c r="H365" s="335"/>
      <c r="I365" s="21"/>
      <c r="J365" s="21"/>
      <c r="K365" s="21"/>
      <c r="L365" s="15"/>
      <c r="M365" s="17"/>
    </row>
    <row r="366" spans="1:15" ht="12.95">
      <c r="A366" s="255" t="s">
        <v>238</v>
      </c>
      <c r="B366" s="256"/>
      <c r="C366" s="122" t="s">
        <v>239</v>
      </c>
      <c r="D366" s="122"/>
      <c r="E366" s="336"/>
      <c r="F366" s="258"/>
      <c r="G366" s="254"/>
      <c r="H366" s="254"/>
      <c r="L366" s="15"/>
      <c r="M366" s="17"/>
    </row>
    <row r="367" spans="1:15" ht="12.95">
      <c r="A367" s="255"/>
      <c r="B367" s="256"/>
      <c r="C367" s="122"/>
      <c r="D367" s="122"/>
      <c r="E367" s="336"/>
      <c r="F367" s="258"/>
      <c r="G367" s="254"/>
      <c r="H367" s="254"/>
      <c r="L367" s="19"/>
      <c r="M367" s="17"/>
    </row>
    <row r="368" spans="1:15" ht="12.95">
      <c r="A368" s="337"/>
      <c r="B368" s="338"/>
      <c r="C368" s="166" t="s">
        <v>240</v>
      </c>
      <c r="D368" s="166"/>
      <c r="E368" s="339"/>
      <c r="F368" s="258"/>
      <c r="G368" s="254"/>
      <c r="H368" s="272"/>
      <c r="I368" s="15"/>
      <c r="J368" s="15"/>
      <c r="K368" s="15"/>
      <c r="L368" s="19"/>
      <c r="M368" s="17"/>
      <c r="N368" s="22"/>
      <c r="O368" s="22"/>
    </row>
    <row r="369" spans="1:257" ht="12.95">
      <c r="A369" s="337"/>
      <c r="B369" s="338"/>
      <c r="C369" s="339"/>
      <c r="D369" s="339"/>
      <c r="E369" s="339"/>
      <c r="F369" s="258"/>
      <c r="G369" s="254"/>
      <c r="H369" s="272"/>
      <c r="I369" s="15"/>
      <c r="J369" s="15"/>
      <c r="K369" s="15"/>
      <c r="L369" s="43"/>
      <c r="M369" s="17"/>
      <c r="N369" s="22"/>
      <c r="O369" s="22"/>
    </row>
    <row r="370" spans="1:257" ht="68.45" customHeight="1">
      <c r="A370" s="340"/>
      <c r="B370" s="291"/>
      <c r="C370" s="341" t="s">
        <v>241</v>
      </c>
      <c r="D370" s="341"/>
      <c r="E370" s="342"/>
      <c r="F370" s="253"/>
      <c r="G370" s="254"/>
      <c r="H370" s="272"/>
      <c r="I370" s="15"/>
      <c r="J370" s="15"/>
      <c r="K370" s="15"/>
      <c r="L370" s="19"/>
      <c r="M370" s="17"/>
      <c r="N370" s="22"/>
      <c r="O370" s="22"/>
    </row>
    <row r="371" spans="1:257" s="1" customFormat="1" ht="12.95">
      <c r="A371" s="343"/>
      <c r="B371" s="344"/>
      <c r="C371" s="264"/>
      <c r="D371" s="264"/>
      <c r="E371" s="270"/>
      <c r="F371" s="253"/>
      <c r="G371" s="272"/>
      <c r="H371" s="272"/>
      <c r="I371" s="15"/>
      <c r="J371" s="15"/>
      <c r="K371" s="15"/>
      <c r="L371" s="42"/>
      <c r="M371" s="17"/>
    </row>
    <row r="372" spans="1:257" s="23" customFormat="1" ht="12.95">
      <c r="A372" s="345"/>
      <c r="B372" s="345"/>
      <c r="C372" s="264" t="s">
        <v>99</v>
      </c>
      <c r="D372" s="264"/>
      <c r="E372" s="270"/>
      <c r="F372" s="253"/>
      <c r="G372" s="272"/>
      <c r="H372" s="272"/>
      <c r="I372" s="15"/>
      <c r="J372" s="15"/>
      <c r="K372" s="15"/>
      <c r="L372" s="19"/>
      <c r="M372" s="17"/>
    </row>
    <row r="373" spans="1:257" s="1" customFormat="1">
      <c r="A373" s="273"/>
      <c r="B373" s="273"/>
      <c r="C373" s="286"/>
      <c r="D373" s="346"/>
      <c r="E373" s="347"/>
      <c r="F373" s="272"/>
      <c r="G373" s="253"/>
      <c r="H373" s="272"/>
      <c r="I373" s="15"/>
      <c r="J373" s="15"/>
      <c r="K373" s="15"/>
      <c r="L373" s="19"/>
      <c r="M373" s="17"/>
    </row>
    <row r="374" spans="1:257" s="1" customFormat="1">
      <c r="A374" s="274">
        <f>A362+1</f>
        <v>143</v>
      </c>
      <c r="B374" s="273" t="s">
        <v>242</v>
      </c>
      <c r="C374" s="286" t="s">
        <v>243</v>
      </c>
      <c r="D374" s="276">
        <v>1</v>
      </c>
      <c r="E374" s="219" t="s">
        <v>244</v>
      </c>
      <c r="F374" s="277">
        <v>4</v>
      </c>
      <c r="G374" s="278">
        <v>0</v>
      </c>
      <c r="H374" s="279">
        <f>ROUND(F374*G374/D374,2)</f>
        <v>0</v>
      </c>
      <c r="I374" s="15"/>
      <c r="J374" s="15"/>
      <c r="K374" s="15"/>
      <c r="L374" s="19"/>
      <c r="M374" s="17"/>
    </row>
    <row r="375" spans="1:257" s="70" customFormat="1" ht="15.6">
      <c r="A375" s="348"/>
      <c r="B375" s="349"/>
      <c r="C375" s="293" t="s">
        <v>65</v>
      </c>
      <c r="D375" s="293"/>
      <c r="E375" s="350"/>
      <c r="F375" s="351"/>
      <c r="G375" s="350"/>
      <c r="H375" s="352"/>
    </row>
    <row r="376" spans="1:257" s="52" customFormat="1">
      <c r="A376" s="273"/>
      <c r="B376" s="273"/>
      <c r="C376" s="268"/>
      <c r="D376" s="268"/>
      <c r="E376" s="353"/>
      <c r="F376" s="354"/>
      <c r="G376" s="254"/>
      <c r="H376" s="254"/>
    </row>
    <row r="377" spans="1:257" s="70" customFormat="1" ht="15.6">
      <c r="A377" s="348"/>
      <c r="B377" s="349"/>
      <c r="C377" s="355" t="s">
        <v>245</v>
      </c>
      <c r="D377" s="355"/>
      <c r="E377" s="350"/>
      <c r="F377" s="351"/>
      <c r="G377" s="350"/>
      <c r="H377" s="352"/>
    </row>
    <row r="378" spans="1:257" s="70" customFormat="1" ht="15.6">
      <c r="A378" s="348"/>
      <c r="B378" s="349"/>
      <c r="C378" s="293"/>
      <c r="D378" s="293"/>
      <c r="E378" s="350"/>
      <c r="F378" s="351"/>
      <c r="G378" s="350"/>
      <c r="H378" s="352"/>
    </row>
    <row r="379" spans="1:257" s="52" customFormat="1" ht="15.6">
      <c r="A379" s="273">
        <f>A374+1</f>
        <v>144</v>
      </c>
      <c r="B379" s="348" t="s">
        <v>246</v>
      </c>
      <c r="C379" s="356" t="s">
        <v>247</v>
      </c>
      <c r="D379" s="276">
        <v>1</v>
      </c>
      <c r="E379" s="219" t="s">
        <v>38</v>
      </c>
      <c r="F379" s="277">
        <v>315</v>
      </c>
      <c r="G379" s="278">
        <v>0</v>
      </c>
      <c r="H379" s="279">
        <f>ROUND(F379*G379/D379,2)</f>
        <v>0</v>
      </c>
      <c r="I379" s="16"/>
      <c r="J379" s="70"/>
      <c r="K379" s="70"/>
      <c r="L379" s="70"/>
      <c r="M379" s="70"/>
      <c r="N379" s="70"/>
      <c r="O379" s="70"/>
      <c r="P379" s="70"/>
      <c r="Q379" s="70"/>
      <c r="R379" s="70"/>
      <c r="S379" s="70"/>
      <c r="T379" s="70"/>
      <c r="U379" s="70"/>
      <c r="V379" s="70"/>
      <c r="W379" s="70"/>
      <c r="X379" s="70"/>
      <c r="Y379" s="70"/>
      <c r="Z379" s="70"/>
      <c r="AA379" s="70"/>
      <c r="AB379" s="70"/>
      <c r="AC379" s="70"/>
      <c r="AD379" s="70"/>
      <c r="AE379" s="70"/>
      <c r="AF379" s="70"/>
      <c r="AG379" s="70"/>
      <c r="AH379" s="70"/>
      <c r="AI379" s="70"/>
      <c r="AJ379" s="70"/>
      <c r="AK379" s="70"/>
      <c r="AL379" s="70"/>
      <c r="AM379" s="70"/>
      <c r="AN379" s="70"/>
      <c r="AO379" s="70"/>
      <c r="AP379" s="70"/>
      <c r="AQ379" s="70"/>
      <c r="AR379" s="70"/>
      <c r="AS379" s="70"/>
      <c r="AT379" s="70"/>
      <c r="AU379" s="70"/>
      <c r="AV379" s="70"/>
      <c r="AW379" s="70"/>
      <c r="AX379" s="70"/>
      <c r="AY379" s="70"/>
      <c r="AZ379" s="70"/>
      <c r="BA379" s="70"/>
      <c r="BB379" s="70"/>
      <c r="BC379" s="70"/>
      <c r="BD379" s="70"/>
      <c r="BE379" s="70"/>
      <c r="BF379" s="70"/>
      <c r="BG379" s="70"/>
      <c r="BH379" s="70"/>
      <c r="BI379" s="70"/>
      <c r="BJ379" s="70"/>
      <c r="BK379" s="70"/>
      <c r="BL379" s="70"/>
      <c r="BM379" s="70"/>
      <c r="BN379" s="70"/>
      <c r="BO379" s="70"/>
      <c r="BP379" s="70"/>
      <c r="BQ379" s="70"/>
      <c r="BR379" s="70"/>
      <c r="BS379" s="70"/>
      <c r="BT379" s="70"/>
      <c r="BU379" s="70"/>
      <c r="BV379" s="70"/>
      <c r="BW379" s="70"/>
      <c r="BX379" s="70"/>
      <c r="BY379" s="70"/>
      <c r="BZ379" s="70"/>
      <c r="CA379" s="70"/>
      <c r="CB379" s="70"/>
      <c r="CC379" s="70"/>
      <c r="CD379" s="70"/>
      <c r="CE379" s="70"/>
      <c r="CF379" s="70"/>
      <c r="CG379" s="70"/>
      <c r="CH379" s="70"/>
      <c r="CI379" s="70"/>
      <c r="CJ379" s="70"/>
      <c r="CK379" s="70"/>
      <c r="CL379" s="70"/>
      <c r="CM379" s="70"/>
      <c r="CN379" s="70"/>
      <c r="CO379" s="70"/>
      <c r="CP379" s="70"/>
      <c r="CQ379" s="70"/>
      <c r="CR379" s="70"/>
      <c r="CS379" s="70"/>
      <c r="CT379" s="70"/>
      <c r="CU379" s="70"/>
      <c r="CV379" s="70"/>
      <c r="CW379" s="70"/>
      <c r="CX379" s="70"/>
      <c r="CY379" s="70"/>
      <c r="CZ379" s="70"/>
      <c r="DA379" s="70"/>
      <c r="DB379" s="70"/>
      <c r="DC379" s="70"/>
      <c r="DD379" s="70"/>
      <c r="DE379" s="70"/>
      <c r="DF379" s="70"/>
      <c r="DG379" s="70"/>
      <c r="DH379" s="70"/>
      <c r="DI379" s="70"/>
      <c r="DJ379" s="70"/>
      <c r="DK379" s="70"/>
      <c r="DL379" s="70"/>
      <c r="DM379" s="70"/>
      <c r="DN379" s="70"/>
      <c r="DO379" s="70"/>
      <c r="DP379" s="70"/>
      <c r="DQ379" s="70"/>
      <c r="DR379" s="70"/>
      <c r="DS379" s="70"/>
      <c r="DT379" s="70"/>
      <c r="DU379" s="70"/>
      <c r="DV379" s="70"/>
      <c r="DW379" s="70"/>
      <c r="DX379" s="70"/>
      <c r="DY379" s="70"/>
      <c r="DZ379" s="70"/>
      <c r="EA379" s="70"/>
      <c r="EB379" s="70"/>
      <c r="EC379" s="70"/>
      <c r="ED379" s="70"/>
      <c r="EE379" s="70"/>
      <c r="EF379" s="70"/>
      <c r="EG379" s="70"/>
      <c r="EH379" s="70"/>
      <c r="EI379" s="70"/>
      <c r="EJ379" s="70"/>
      <c r="EK379" s="70"/>
      <c r="EL379" s="70"/>
      <c r="EM379" s="70"/>
      <c r="EN379" s="70"/>
      <c r="EO379" s="70"/>
      <c r="EP379" s="70"/>
      <c r="EQ379" s="70"/>
      <c r="ER379" s="70"/>
      <c r="ES379" s="70"/>
      <c r="ET379" s="70"/>
      <c r="EU379" s="70"/>
      <c r="EV379" s="70"/>
      <c r="EW379" s="70"/>
      <c r="EX379" s="70"/>
      <c r="EY379" s="70"/>
      <c r="EZ379" s="70"/>
      <c r="FA379" s="70"/>
      <c r="FB379" s="70"/>
      <c r="FC379" s="70"/>
      <c r="FD379" s="70"/>
      <c r="FE379" s="70"/>
      <c r="FF379" s="70"/>
      <c r="FG379" s="70"/>
      <c r="FH379" s="70"/>
      <c r="FI379" s="70"/>
      <c r="FJ379" s="70"/>
      <c r="FK379" s="70"/>
      <c r="FL379" s="70"/>
      <c r="FM379" s="70"/>
      <c r="FN379" s="70"/>
      <c r="FO379" s="70"/>
      <c r="FP379" s="70"/>
      <c r="FQ379" s="70"/>
      <c r="FR379" s="70"/>
      <c r="FS379" s="70"/>
      <c r="FT379" s="70"/>
      <c r="FU379" s="70"/>
      <c r="FV379" s="70"/>
      <c r="FW379" s="70"/>
      <c r="FX379" s="70"/>
      <c r="FY379" s="70"/>
      <c r="FZ379" s="70"/>
      <c r="GA379" s="70"/>
      <c r="GB379" s="70"/>
      <c r="GC379" s="70"/>
      <c r="GD379" s="70"/>
      <c r="GE379" s="70"/>
      <c r="GF379" s="70"/>
      <c r="GG379" s="70"/>
      <c r="GH379" s="70"/>
      <c r="GI379" s="70"/>
      <c r="GJ379" s="70"/>
      <c r="GK379" s="70"/>
      <c r="GL379" s="70"/>
      <c r="GM379" s="70"/>
      <c r="GN379" s="70"/>
      <c r="GO379" s="70"/>
      <c r="GP379" s="70"/>
      <c r="GQ379" s="70"/>
      <c r="GR379" s="70"/>
      <c r="GS379" s="70"/>
      <c r="GT379" s="70"/>
      <c r="GU379" s="70"/>
      <c r="GV379" s="70"/>
      <c r="GW379" s="70"/>
      <c r="GX379" s="70"/>
      <c r="GY379" s="70"/>
      <c r="GZ379" s="70"/>
      <c r="HA379" s="70"/>
      <c r="HB379" s="70"/>
      <c r="HC379" s="70"/>
      <c r="HD379" s="70"/>
      <c r="HE379" s="70"/>
      <c r="HF379" s="70"/>
      <c r="HG379" s="70"/>
      <c r="HH379" s="70"/>
      <c r="HI379" s="70"/>
      <c r="HJ379" s="70"/>
      <c r="HK379" s="70"/>
      <c r="HL379" s="70"/>
      <c r="HM379" s="70"/>
      <c r="HN379" s="70"/>
      <c r="HO379" s="70"/>
      <c r="HP379" s="70"/>
      <c r="HQ379" s="70"/>
      <c r="HR379" s="70"/>
      <c r="HS379" s="70"/>
      <c r="HT379" s="70"/>
      <c r="HU379" s="70"/>
      <c r="HV379" s="70"/>
      <c r="HW379" s="70"/>
      <c r="HX379" s="70"/>
      <c r="HY379" s="70"/>
      <c r="HZ379" s="70"/>
      <c r="IA379" s="70"/>
      <c r="IB379" s="70"/>
      <c r="IC379" s="70"/>
      <c r="ID379" s="70"/>
      <c r="IE379" s="70"/>
      <c r="IF379" s="70"/>
      <c r="IG379" s="70"/>
      <c r="IH379" s="70"/>
      <c r="II379" s="70"/>
      <c r="IJ379" s="70"/>
      <c r="IK379" s="70"/>
      <c r="IL379" s="70"/>
      <c r="IM379" s="70"/>
      <c r="IN379" s="70"/>
      <c r="IO379" s="70"/>
      <c r="IP379" s="70"/>
      <c r="IQ379" s="70"/>
      <c r="IR379" s="70"/>
      <c r="IS379" s="70"/>
      <c r="IT379" s="70"/>
      <c r="IU379" s="70"/>
      <c r="IV379" s="70"/>
      <c r="IW379" s="70"/>
    </row>
    <row r="380" spans="1:257" s="52" customFormat="1" ht="15.6">
      <c r="A380" s="273"/>
      <c r="B380" s="348"/>
      <c r="C380" s="356"/>
      <c r="D380" s="357"/>
      <c r="E380" s="324"/>
      <c r="F380" s="253"/>
      <c r="G380" s="289"/>
      <c r="H380" s="272"/>
      <c r="I380" s="16"/>
      <c r="J380" s="70"/>
      <c r="K380" s="70"/>
      <c r="L380" s="70"/>
      <c r="M380" s="70"/>
      <c r="N380" s="70"/>
      <c r="O380" s="70"/>
      <c r="P380" s="70"/>
      <c r="Q380" s="70"/>
      <c r="R380" s="70"/>
      <c r="S380" s="70"/>
      <c r="T380" s="70"/>
      <c r="U380" s="70"/>
      <c r="V380" s="70"/>
      <c r="W380" s="70"/>
      <c r="X380" s="70"/>
      <c r="Y380" s="70"/>
      <c r="Z380" s="70"/>
      <c r="AA380" s="70"/>
      <c r="AB380" s="70"/>
      <c r="AC380" s="70"/>
      <c r="AD380" s="70"/>
      <c r="AE380" s="70"/>
      <c r="AF380" s="70"/>
      <c r="AG380" s="70"/>
      <c r="AH380" s="70"/>
      <c r="AI380" s="70"/>
      <c r="AJ380" s="70"/>
      <c r="AK380" s="70"/>
      <c r="AL380" s="70"/>
      <c r="AM380" s="70"/>
      <c r="AN380" s="70"/>
      <c r="AO380" s="70"/>
      <c r="AP380" s="70"/>
      <c r="AQ380" s="70"/>
      <c r="AR380" s="70"/>
      <c r="AS380" s="70"/>
      <c r="AT380" s="70"/>
      <c r="AU380" s="70"/>
      <c r="AV380" s="70"/>
      <c r="AW380" s="70"/>
      <c r="AX380" s="70"/>
      <c r="AY380" s="70"/>
      <c r="AZ380" s="70"/>
      <c r="BA380" s="70"/>
      <c r="BB380" s="70"/>
      <c r="BC380" s="70"/>
      <c r="BD380" s="70"/>
      <c r="BE380" s="70"/>
      <c r="BF380" s="70"/>
      <c r="BG380" s="70"/>
      <c r="BH380" s="70"/>
      <c r="BI380" s="70"/>
      <c r="BJ380" s="70"/>
      <c r="BK380" s="70"/>
      <c r="BL380" s="70"/>
      <c r="BM380" s="70"/>
      <c r="BN380" s="70"/>
      <c r="BO380" s="70"/>
      <c r="BP380" s="70"/>
      <c r="BQ380" s="70"/>
      <c r="BR380" s="70"/>
      <c r="BS380" s="70"/>
      <c r="BT380" s="70"/>
      <c r="BU380" s="70"/>
      <c r="BV380" s="70"/>
      <c r="BW380" s="70"/>
      <c r="BX380" s="70"/>
      <c r="BY380" s="70"/>
      <c r="BZ380" s="70"/>
      <c r="CA380" s="70"/>
      <c r="CB380" s="70"/>
      <c r="CC380" s="70"/>
      <c r="CD380" s="70"/>
      <c r="CE380" s="70"/>
      <c r="CF380" s="70"/>
      <c r="CG380" s="70"/>
      <c r="CH380" s="70"/>
      <c r="CI380" s="70"/>
      <c r="CJ380" s="70"/>
      <c r="CK380" s="70"/>
      <c r="CL380" s="70"/>
      <c r="CM380" s="70"/>
      <c r="CN380" s="70"/>
      <c r="CO380" s="70"/>
      <c r="CP380" s="70"/>
      <c r="CQ380" s="70"/>
      <c r="CR380" s="70"/>
      <c r="CS380" s="70"/>
      <c r="CT380" s="70"/>
      <c r="CU380" s="70"/>
      <c r="CV380" s="70"/>
      <c r="CW380" s="70"/>
      <c r="CX380" s="70"/>
      <c r="CY380" s="70"/>
      <c r="CZ380" s="70"/>
      <c r="DA380" s="70"/>
      <c r="DB380" s="70"/>
      <c r="DC380" s="70"/>
      <c r="DD380" s="70"/>
      <c r="DE380" s="70"/>
      <c r="DF380" s="70"/>
      <c r="DG380" s="70"/>
      <c r="DH380" s="70"/>
      <c r="DI380" s="70"/>
      <c r="DJ380" s="70"/>
      <c r="DK380" s="70"/>
      <c r="DL380" s="70"/>
      <c r="DM380" s="70"/>
      <c r="DN380" s="70"/>
      <c r="DO380" s="70"/>
      <c r="DP380" s="70"/>
      <c r="DQ380" s="70"/>
      <c r="DR380" s="70"/>
      <c r="DS380" s="70"/>
      <c r="DT380" s="70"/>
      <c r="DU380" s="70"/>
      <c r="DV380" s="70"/>
      <c r="DW380" s="70"/>
      <c r="DX380" s="70"/>
      <c r="DY380" s="70"/>
      <c r="DZ380" s="70"/>
      <c r="EA380" s="70"/>
      <c r="EB380" s="70"/>
      <c r="EC380" s="70"/>
      <c r="ED380" s="70"/>
      <c r="EE380" s="70"/>
      <c r="EF380" s="70"/>
      <c r="EG380" s="70"/>
      <c r="EH380" s="70"/>
      <c r="EI380" s="70"/>
      <c r="EJ380" s="70"/>
      <c r="EK380" s="70"/>
      <c r="EL380" s="70"/>
      <c r="EM380" s="70"/>
      <c r="EN380" s="70"/>
      <c r="EO380" s="70"/>
      <c r="EP380" s="70"/>
      <c r="EQ380" s="70"/>
      <c r="ER380" s="70"/>
      <c r="ES380" s="70"/>
      <c r="ET380" s="70"/>
      <c r="EU380" s="70"/>
      <c r="EV380" s="70"/>
      <c r="EW380" s="70"/>
      <c r="EX380" s="70"/>
      <c r="EY380" s="70"/>
      <c r="EZ380" s="70"/>
      <c r="FA380" s="70"/>
      <c r="FB380" s="70"/>
      <c r="FC380" s="70"/>
      <c r="FD380" s="70"/>
      <c r="FE380" s="70"/>
      <c r="FF380" s="70"/>
      <c r="FG380" s="70"/>
      <c r="FH380" s="70"/>
      <c r="FI380" s="70"/>
      <c r="FJ380" s="70"/>
      <c r="FK380" s="70"/>
      <c r="FL380" s="70"/>
      <c r="FM380" s="70"/>
      <c r="FN380" s="70"/>
      <c r="FO380" s="70"/>
      <c r="FP380" s="70"/>
      <c r="FQ380" s="70"/>
      <c r="FR380" s="70"/>
      <c r="FS380" s="70"/>
      <c r="FT380" s="70"/>
      <c r="FU380" s="70"/>
      <c r="FV380" s="70"/>
      <c r="FW380" s="70"/>
      <c r="FX380" s="70"/>
      <c r="FY380" s="70"/>
      <c r="FZ380" s="70"/>
      <c r="GA380" s="70"/>
      <c r="GB380" s="70"/>
      <c r="GC380" s="70"/>
      <c r="GD380" s="70"/>
      <c r="GE380" s="70"/>
      <c r="GF380" s="70"/>
      <c r="GG380" s="70"/>
      <c r="GH380" s="70"/>
      <c r="GI380" s="70"/>
      <c r="GJ380" s="70"/>
      <c r="GK380" s="70"/>
      <c r="GL380" s="70"/>
      <c r="GM380" s="70"/>
      <c r="GN380" s="70"/>
      <c r="GO380" s="70"/>
      <c r="GP380" s="70"/>
      <c r="GQ380" s="70"/>
      <c r="GR380" s="70"/>
      <c r="GS380" s="70"/>
      <c r="GT380" s="70"/>
      <c r="GU380" s="70"/>
      <c r="GV380" s="70"/>
      <c r="GW380" s="70"/>
      <c r="GX380" s="70"/>
      <c r="GY380" s="70"/>
      <c r="GZ380" s="70"/>
      <c r="HA380" s="70"/>
      <c r="HB380" s="70"/>
      <c r="HC380" s="70"/>
      <c r="HD380" s="70"/>
      <c r="HE380" s="70"/>
      <c r="HF380" s="70"/>
      <c r="HG380" s="70"/>
      <c r="HH380" s="70"/>
      <c r="HI380" s="70"/>
      <c r="HJ380" s="70"/>
      <c r="HK380" s="70"/>
      <c r="HL380" s="70"/>
      <c r="HM380" s="70"/>
      <c r="HN380" s="70"/>
      <c r="HO380" s="70"/>
      <c r="HP380" s="70"/>
      <c r="HQ380" s="70"/>
      <c r="HR380" s="70"/>
      <c r="HS380" s="70"/>
      <c r="HT380" s="70"/>
      <c r="HU380" s="70"/>
      <c r="HV380" s="70"/>
      <c r="HW380" s="70"/>
      <c r="HX380" s="70"/>
      <c r="HY380" s="70"/>
      <c r="HZ380" s="70"/>
      <c r="IA380" s="70"/>
      <c r="IB380" s="70"/>
      <c r="IC380" s="70"/>
      <c r="ID380" s="70"/>
      <c r="IE380" s="70"/>
      <c r="IF380" s="70"/>
      <c r="IG380" s="70"/>
      <c r="IH380" s="70"/>
      <c r="II380" s="70"/>
      <c r="IJ380" s="70"/>
      <c r="IK380" s="70"/>
      <c r="IL380" s="70"/>
      <c r="IM380" s="70"/>
      <c r="IN380" s="70"/>
      <c r="IO380" s="70"/>
      <c r="IP380" s="70"/>
      <c r="IQ380" s="70"/>
      <c r="IR380" s="70"/>
      <c r="IS380" s="70"/>
      <c r="IT380" s="70"/>
      <c r="IU380" s="70"/>
      <c r="IV380" s="70"/>
      <c r="IW380" s="70"/>
    </row>
    <row r="381" spans="1:257" ht="20.100000000000001" customHeight="1">
      <c r="A381" s="358" t="s">
        <v>248</v>
      </c>
      <c r="B381" s="358"/>
      <c r="C381" s="358"/>
      <c r="D381" s="358"/>
      <c r="E381" s="358"/>
      <c r="F381" s="358"/>
      <c r="G381" s="358"/>
      <c r="H381" s="94">
        <f>SUM(H372:H379)</f>
        <v>0</v>
      </c>
      <c r="I381" s="41"/>
      <c r="J381" s="41"/>
      <c r="K381" s="41"/>
      <c r="L381" s="19"/>
      <c r="M381" s="17"/>
    </row>
    <row r="382" spans="1:257" ht="20.100000000000001" customHeight="1">
      <c r="A382" s="358" t="s">
        <v>249</v>
      </c>
      <c r="B382" s="358"/>
      <c r="C382" s="358"/>
      <c r="D382" s="358"/>
      <c r="E382" s="358"/>
      <c r="F382" s="358"/>
      <c r="G382" s="358"/>
      <c r="H382" s="94">
        <f>H381+H364</f>
        <v>0</v>
      </c>
      <c r="I382" s="41"/>
      <c r="J382" s="41"/>
      <c r="K382" s="41"/>
      <c r="L382" s="19"/>
      <c r="M382" s="17"/>
    </row>
    <row r="383" spans="1:257" ht="12.95">
      <c r="A383" s="91"/>
      <c r="B383" s="91"/>
      <c r="C383" s="91"/>
      <c r="D383" s="91"/>
      <c r="E383" s="91"/>
      <c r="F383" s="91"/>
      <c r="G383" s="91"/>
      <c r="H383" s="92"/>
      <c r="I383" s="41"/>
      <c r="J383" s="41"/>
      <c r="K383" s="41"/>
      <c r="L383" s="42"/>
      <c r="M383" s="17"/>
    </row>
    <row r="384" spans="1:257">
      <c r="A384" s="57"/>
      <c r="B384" s="45"/>
      <c r="C384" s="44"/>
      <c r="D384" s="76"/>
      <c r="E384" s="77"/>
      <c r="F384" s="78"/>
      <c r="G384" s="79"/>
      <c r="H384" s="80"/>
      <c r="I384" s="15"/>
      <c r="J384" s="15"/>
      <c r="K384" s="15"/>
      <c r="M384" s="17"/>
    </row>
    <row r="385" spans="13:13">
      <c r="M385" s="17"/>
    </row>
  </sheetData>
  <mergeCells count="15">
    <mergeCell ref="A1:H1"/>
    <mergeCell ref="A3:H3"/>
    <mergeCell ref="A5:H5"/>
    <mergeCell ref="H9:H11"/>
    <mergeCell ref="A9:A11"/>
    <mergeCell ref="B9:B11"/>
    <mergeCell ref="C9:C11"/>
    <mergeCell ref="F9:F11"/>
    <mergeCell ref="G9:G11"/>
    <mergeCell ref="D9:E11"/>
    <mergeCell ref="A364:G364"/>
    <mergeCell ref="A381:G381"/>
    <mergeCell ref="A382:G382"/>
    <mergeCell ref="A7:H7"/>
    <mergeCell ref="D12:E12"/>
  </mergeCells>
  <printOptions horizontalCentered="1"/>
  <pageMargins left="0.75" right="0.5" top="0.75" bottom="0.75" header="0.3" footer="0.3"/>
  <pageSetup paperSize="9" scale="90" orientation="portrait" blackAndWhite="1" r:id="rId1"/>
  <headerFooter>
    <oddHeader>&amp;R&amp;8GGHS Haripur Civil Works 
Page-&amp;P of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96E179-798F-4FF6-8C95-659EDF07D232}">
  <dimension ref="A1:H219"/>
  <sheetViews>
    <sheetView topLeftCell="A209" workbookViewId="0">
      <selection activeCell="C20" sqref="C20"/>
    </sheetView>
  </sheetViews>
  <sheetFormatPr defaultColWidth="8.7109375" defaultRowHeight="12.6"/>
  <cols>
    <col min="1" max="1" width="4.42578125" style="95" customWidth="1"/>
    <col min="2" max="2" width="6.85546875" style="95" customWidth="1"/>
    <col min="3" max="3" width="27" style="95" customWidth="1"/>
    <col min="4" max="6" width="8.7109375" style="95"/>
    <col min="7" max="7" width="13" style="95" customWidth="1"/>
    <col min="8" max="8" width="13.5703125" style="95" customWidth="1"/>
    <col min="9" max="16384" width="8.7109375" style="95"/>
  </cols>
  <sheetData>
    <row r="1" spans="1:8" ht="14.1">
      <c r="A1" s="368" t="s">
        <v>250</v>
      </c>
      <c r="B1" s="368"/>
      <c r="C1" s="368"/>
      <c r="D1" s="368"/>
      <c r="E1" s="368"/>
      <c r="F1" s="368"/>
      <c r="G1" s="368"/>
      <c r="H1" s="368"/>
    </row>
    <row r="2" spans="1:8" ht="14.1">
      <c r="A2" s="50"/>
      <c r="B2" s="50"/>
      <c r="C2" s="50"/>
      <c r="D2" s="50"/>
      <c r="E2" s="50"/>
      <c r="F2" s="50"/>
      <c r="G2" s="50"/>
      <c r="H2" s="96"/>
    </row>
    <row r="3" spans="1:8" ht="14.1">
      <c r="A3" s="369" t="s">
        <v>1</v>
      </c>
      <c r="B3" s="369"/>
      <c r="C3" s="369"/>
      <c r="D3" s="369"/>
      <c r="E3" s="369"/>
      <c r="F3" s="369"/>
      <c r="G3" s="369"/>
      <c r="H3" s="369"/>
    </row>
    <row r="4" spans="1:8" ht="14.1">
      <c r="A4" s="50"/>
      <c r="B4" s="50"/>
      <c r="C4" s="50"/>
      <c r="D4" s="50"/>
      <c r="E4" s="50"/>
      <c r="F4" s="97"/>
      <c r="G4" s="98"/>
      <c r="H4" s="99"/>
    </row>
    <row r="5" spans="1:8" ht="14.1">
      <c r="A5" s="370" t="s">
        <v>251</v>
      </c>
      <c r="B5" s="370"/>
      <c r="C5" s="370"/>
      <c r="D5" s="370"/>
      <c r="E5" s="370"/>
      <c r="F5" s="370"/>
      <c r="G5" s="370"/>
      <c r="H5" s="370"/>
    </row>
    <row r="6" spans="1:8" ht="12.95">
      <c r="A6" s="371"/>
      <c r="B6" s="371"/>
      <c r="C6" s="371"/>
      <c r="D6" s="371"/>
      <c r="E6" s="371"/>
      <c r="F6" s="371"/>
      <c r="G6" s="371"/>
      <c r="H6" s="371"/>
    </row>
    <row r="7" spans="1:8" ht="14.1">
      <c r="A7" s="372" t="s">
        <v>252</v>
      </c>
      <c r="B7" s="372"/>
      <c r="C7" s="372"/>
      <c r="D7" s="372"/>
      <c r="E7" s="372"/>
      <c r="F7" s="372"/>
      <c r="G7" s="372"/>
      <c r="H7" s="372"/>
    </row>
    <row r="8" spans="1:8" ht="14.1">
      <c r="A8" s="367"/>
      <c r="B8" s="367"/>
      <c r="C8" s="367"/>
      <c r="D8" s="367"/>
      <c r="E8" s="367"/>
      <c r="F8" s="367"/>
      <c r="G8" s="367"/>
      <c r="H8" s="367"/>
    </row>
    <row r="9" spans="1:8">
      <c r="A9" s="376" t="s">
        <v>4</v>
      </c>
      <c r="B9" s="377" t="s">
        <v>253</v>
      </c>
      <c r="C9" s="378" t="s">
        <v>6</v>
      </c>
      <c r="D9" s="378" t="s">
        <v>7</v>
      </c>
      <c r="E9" s="378"/>
      <c r="F9" s="379" t="s">
        <v>8</v>
      </c>
      <c r="G9" s="363" t="s">
        <v>9</v>
      </c>
      <c r="H9" s="373" t="s">
        <v>10</v>
      </c>
    </row>
    <row r="10" spans="1:8">
      <c r="A10" s="376"/>
      <c r="B10" s="377"/>
      <c r="C10" s="378"/>
      <c r="D10" s="378"/>
      <c r="E10" s="378"/>
      <c r="F10" s="379"/>
      <c r="G10" s="363"/>
      <c r="H10" s="373"/>
    </row>
    <row r="11" spans="1:8">
      <c r="A11" s="376"/>
      <c r="B11" s="377"/>
      <c r="C11" s="378"/>
      <c r="D11" s="378"/>
      <c r="E11" s="378"/>
      <c r="F11" s="379"/>
      <c r="G11" s="363"/>
      <c r="H11" s="373"/>
    </row>
    <row r="12" spans="1:8">
      <c r="A12" s="111" t="s">
        <v>11</v>
      </c>
      <c r="B12" s="100" t="s">
        <v>12</v>
      </c>
      <c r="C12" s="100" t="s">
        <v>13</v>
      </c>
      <c r="D12" s="374" t="s">
        <v>14</v>
      </c>
      <c r="E12" s="374"/>
      <c r="F12" s="112" t="s">
        <v>15</v>
      </c>
      <c r="G12" s="101" t="s">
        <v>16</v>
      </c>
      <c r="H12" s="100" t="s">
        <v>17</v>
      </c>
    </row>
    <row r="13" spans="1:8">
      <c r="A13" s="115"/>
      <c r="B13" s="116"/>
      <c r="C13" s="115"/>
      <c r="D13" s="115"/>
      <c r="E13" s="116"/>
      <c r="F13" s="118"/>
      <c r="G13" s="118"/>
      <c r="H13" s="118"/>
    </row>
    <row r="14" spans="1:8" ht="12.95">
      <c r="A14" s="120" t="s">
        <v>19</v>
      </c>
      <c r="B14" s="171"/>
      <c r="C14" s="122" t="s">
        <v>18</v>
      </c>
      <c r="D14" s="122"/>
      <c r="E14" s="121"/>
      <c r="F14" s="172"/>
      <c r="G14" s="118"/>
      <c r="H14" s="118"/>
    </row>
    <row r="15" spans="1:8" ht="12.95">
      <c r="A15" s="120"/>
      <c r="B15" s="171"/>
      <c r="C15" s="122"/>
      <c r="D15" s="122"/>
      <c r="E15" s="121"/>
      <c r="F15" s="172"/>
      <c r="G15" s="118"/>
      <c r="H15" s="118"/>
    </row>
    <row r="16" spans="1:8" ht="12.95">
      <c r="A16" s="120"/>
      <c r="B16" s="171"/>
      <c r="C16" s="122" t="s">
        <v>254</v>
      </c>
      <c r="D16" s="122"/>
      <c r="E16" s="121"/>
      <c r="F16" s="172"/>
      <c r="G16" s="118"/>
      <c r="H16" s="118"/>
    </row>
    <row r="17" spans="1:8" ht="12.95">
      <c r="A17" s="120"/>
      <c r="B17" s="171"/>
      <c r="C17" s="122"/>
      <c r="D17" s="122"/>
      <c r="E17" s="121"/>
      <c r="F17" s="172"/>
      <c r="G17" s="118"/>
      <c r="H17" s="118"/>
    </row>
    <row r="18" spans="1:8" ht="12.95">
      <c r="A18" s="173"/>
      <c r="B18" s="174"/>
      <c r="C18" s="175" t="s">
        <v>255</v>
      </c>
      <c r="D18" s="175"/>
      <c r="E18" s="137"/>
      <c r="F18" s="118"/>
      <c r="G18" s="118"/>
      <c r="H18" s="118"/>
    </row>
    <row r="19" spans="1:8">
      <c r="A19" s="173"/>
      <c r="B19" s="174"/>
      <c r="C19" s="138"/>
      <c r="D19" s="138"/>
      <c r="E19" s="176"/>
      <c r="F19" s="145"/>
      <c r="G19" s="177"/>
      <c r="H19" s="177"/>
    </row>
    <row r="20" spans="1:8" ht="65.099999999999994" customHeight="1">
      <c r="A20" s="173">
        <v>1</v>
      </c>
      <c r="B20" s="174" t="s">
        <v>256</v>
      </c>
      <c r="C20" s="138" t="s">
        <v>257</v>
      </c>
      <c r="D20" s="138"/>
      <c r="E20" s="176" t="s">
        <v>77</v>
      </c>
      <c r="F20" s="145">
        <v>16</v>
      </c>
      <c r="G20" s="178">
        <v>0</v>
      </c>
      <c r="H20" s="177">
        <f>G20*F20</f>
        <v>0</v>
      </c>
    </row>
    <row r="21" spans="1:8">
      <c r="A21" s="173"/>
      <c r="B21" s="174"/>
      <c r="C21" s="138"/>
      <c r="D21" s="138"/>
      <c r="E21" s="137"/>
      <c r="F21" s="117"/>
      <c r="G21" s="179"/>
      <c r="H21" s="179"/>
    </row>
    <row r="22" spans="1:8" ht="78.599999999999994" customHeight="1">
      <c r="A22" s="173">
        <f>A20+1</f>
        <v>2</v>
      </c>
      <c r="B22" s="180" t="s">
        <v>258</v>
      </c>
      <c r="C22" s="138" t="s">
        <v>259</v>
      </c>
      <c r="D22" s="138"/>
      <c r="E22" s="176" t="s">
        <v>77</v>
      </c>
      <c r="F22" s="145">
        <v>4</v>
      </c>
      <c r="G22" s="178">
        <v>0</v>
      </c>
      <c r="H22" s="177">
        <f t="shared" ref="H22:H24" si="0">G22*F22</f>
        <v>0</v>
      </c>
    </row>
    <row r="23" spans="1:8">
      <c r="A23" s="173"/>
      <c r="B23" s="180"/>
      <c r="C23" s="138"/>
      <c r="D23" s="138"/>
      <c r="E23" s="176"/>
      <c r="F23" s="145"/>
      <c r="G23" s="178"/>
      <c r="H23" s="177"/>
    </row>
    <row r="24" spans="1:8" ht="52.5" customHeight="1">
      <c r="A24" s="173">
        <f>A22+1</f>
        <v>3</v>
      </c>
      <c r="B24" s="174" t="s">
        <v>260</v>
      </c>
      <c r="C24" s="138" t="s">
        <v>261</v>
      </c>
      <c r="D24" s="176">
        <v>1</v>
      </c>
      <c r="E24" s="176" t="s">
        <v>77</v>
      </c>
      <c r="F24" s="145">
        <v>8</v>
      </c>
      <c r="G24" s="178">
        <v>0</v>
      </c>
      <c r="H24" s="177">
        <f t="shared" si="0"/>
        <v>0</v>
      </c>
    </row>
    <row r="25" spans="1:8">
      <c r="A25" s="173"/>
      <c r="B25" s="174"/>
      <c r="C25" s="138" t="s">
        <v>262</v>
      </c>
      <c r="D25" s="138"/>
      <c r="E25" s="137"/>
      <c r="F25" s="117"/>
      <c r="G25" s="179"/>
      <c r="H25" s="179"/>
    </row>
    <row r="26" spans="1:8" ht="39.950000000000003" customHeight="1">
      <c r="A26" s="173">
        <f>A24+1</f>
        <v>4</v>
      </c>
      <c r="B26" s="174" t="s">
        <v>263</v>
      </c>
      <c r="C26" s="138" t="s">
        <v>264</v>
      </c>
      <c r="D26" s="138"/>
      <c r="E26" s="176" t="s">
        <v>77</v>
      </c>
      <c r="F26" s="145">
        <v>16</v>
      </c>
      <c r="G26" s="178">
        <v>0</v>
      </c>
      <c r="H26" s="177">
        <f t="shared" ref="H26" si="1">G26*F26</f>
        <v>0</v>
      </c>
    </row>
    <row r="27" spans="1:8">
      <c r="A27" s="173"/>
      <c r="B27" s="174"/>
      <c r="C27" s="138"/>
      <c r="D27" s="138"/>
      <c r="E27" s="176"/>
      <c r="F27" s="145"/>
      <c r="G27" s="177"/>
      <c r="H27" s="177"/>
    </row>
    <row r="28" spans="1:8" ht="200.45">
      <c r="A28" s="173"/>
      <c r="B28" s="130"/>
      <c r="C28" s="181" t="s">
        <v>265</v>
      </c>
      <c r="D28" s="181"/>
      <c r="E28" s="176"/>
      <c r="F28" s="145"/>
      <c r="G28" s="177"/>
      <c r="H28" s="177"/>
    </row>
    <row r="29" spans="1:8">
      <c r="A29" s="173"/>
      <c r="B29" s="130"/>
      <c r="C29" s="182"/>
      <c r="D29" s="182"/>
      <c r="E29" s="176"/>
      <c r="F29" s="145"/>
      <c r="G29" s="177"/>
      <c r="H29" s="177"/>
    </row>
    <row r="30" spans="1:8" ht="12.95">
      <c r="A30" s="173"/>
      <c r="B30" s="174"/>
      <c r="C30" s="169" t="s">
        <v>266</v>
      </c>
      <c r="D30" s="169"/>
      <c r="E30" s="137"/>
      <c r="F30" s="117"/>
      <c r="G30" s="183"/>
      <c r="H30" s="183"/>
    </row>
    <row r="31" spans="1:8">
      <c r="A31" s="173"/>
      <c r="B31" s="130"/>
      <c r="C31" s="182"/>
      <c r="D31" s="182"/>
      <c r="E31" s="137"/>
      <c r="F31" s="145"/>
      <c r="G31" s="177"/>
      <c r="H31" s="177"/>
    </row>
    <row r="32" spans="1:8" ht="41.45" customHeight="1">
      <c r="A32" s="173">
        <f>A26+1</f>
        <v>5</v>
      </c>
      <c r="B32" s="174" t="s">
        <v>267</v>
      </c>
      <c r="C32" s="138" t="s">
        <v>268</v>
      </c>
      <c r="D32" s="138"/>
      <c r="E32" s="137" t="s">
        <v>269</v>
      </c>
      <c r="F32" s="145">
        <v>120</v>
      </c>
      <c r="G32" s="178">
        <v>0</v>
      </c>
      <c r="H32" s="177">
        <f t="shared" ref="H32" si="2">G32*F32</f>
        <v>0</v>
      </c>
    </row>
    <row r="33" spans="1:8" ht="14.1">
      <c r="A33" s="173"/>
      <c r="B33" s="130"/>
      <c r="C33" s="184"/>
      <c r="D33" s="184"/>
      <c r="E33" s="137"/>
      <c r="F33" s="117"/>
      <c r="G33" s="183"/>
      <c r="H33" s="183"/>
    </row>
    <row r="34" spans="1:8" ht="19.5" customHeight="1">
      <c r="A34" s="173"/>
      <c r="B34" s="174"/>
      <c r="C34" s="175" t="s">
        <v>270</v>
      </c>
      <c r="D34" s="175"/>
      <c r="E34" s="137"/>
      <c r="F34" s="117"/>
      <c r="G34" s="183"/>
      <c r="H34" s="177"/>
    </row>
    <row r="35" spans="1:8" ht="4.5" customHeight="1">
      <c r="A35" s="173"/>
      <c r="B35" s="174"/>
      <c r="C35" s="175"/>
      <c r="D35" s="175"/>
      <c r="E35" s="137"/>
      <c r="F35" s="117"/>
      <c r="G35" s="183"/>
      <c r="H35" s="183"/>
    </row>
    <row r="36" spans="1:8" ht="39" customHeight="1">
      <c r="A36" s="173">
        <f>A32+1</f>
        <v>6</v>
      </c>
      <c r="B36" s="174" t="s">
        <v>271</v>
      </c>
      <c r="C36" s="138" t="s">
        <v>272</v>
      </c>
      <c r="D36" s="138"/>
      <c r="E36" s="137" t="s">
        <v>273</v>
      </c>
      <c r="F36" s="145">
        <v>250</v>
      </c>
      <c r="G36" s="178">
        <v>0</v>
      </c>
      <c r="H36" s="177">
        <f t="shared" ref="H36:H44" si="3">G36*F36</f>
        <v>0</v>
      </c>
    </row>
    <row r="37" spans="1:8" ht="12.95">
      <c r="A37" s="173"/>
      <c r="B37" s="174"/>
      <c r="C37" s="175"/>
      <c r="D37" s="175"/>
      <c r="E37" s="137"/>
      <c r="F37" s="117"/>
      <c r="G37" s="183"/>
      <c r="H37" s="183"/>
    </row>
    <row r="38" spans="1:8" ht="36.950000000000003" customHeight="1">
      <c r="A38" s="173">
        <f>A36+1</f>
        <v>7</v>
      </c>
      <c r="B38" s="174" t="s">
        <v>274</v>
      </c>
      <c r="C38" s="138" t="s">
        <v>275</v>
      </c>
      <c r="D38" s="138"/>
      <c r="E38" s="137" t="s">
        <v>273</v>
      </c>
      <c r="F38" s="145">
        <v>1400</v>
      </c>
      <c r="G38" s="178">
        <v>0</v>
      </c>
      <c r="H38" s="177">
        <f t="shared" si="3"/>
        <v>0</v>
      </c>
    </row>
    <row r="39" spans="1:8" ht="12.95">
      <c r="A39" s="173"/>
      <c r="B39" s="174"/>
      <c r="C39" s="175"/>
      <c r="D39" s="175"/>
      <c r="E39" s="137"/>
      <c r="F39" s="117"/>
      <c r="G39" s="183"/>
      <c r="H39" s="183"/>
    </row>
    <row r="40" spans="1:8" ht="41.1" customHeight="1">
      <c r="A40" s="173">
        <f>A38+1</f>
        <v>8</v>
      </c>
      <c r="B40" s="174" t="s">
        <v>276</v>
      </c>
      <c r="C40" s="138" t="s">
        <v>277</v>
      </c>
      <c r="D40" s="138"/>
      <c r="E40" s="137" t="s">
        <v>273</v>
      </c>
      <c r="F40" s="145">
        <v>2800</v>
      </c>
      <c r="G40" s="178">
        <v>0</v>
      </c>
      <c r="H40" s="177">
        <f t="shared" si="3"/>
        <v>0</v>
      </c>
    </row>
    <row r="41" spans="1:8">
      <c r="A41" s="173"/>
      <c r="B41" s="174"/>
      <c r="C41" s="138"/>
      <c r="D41" s="138"/>
      <c r="E41" s="137"/>
      <c r="F41" s="185"/>
      <c r="G41" s="177"/>
      <c r="H41" s="177"/>
    </row>
    <row r="42" spans="1:8" ht="37.5" customHeight="1">
      <c r="A42" s="173">
        <f>A40+1</f>
        <v>9</v>
      </c>
      <c r="B42" s="140" t="s">
        <v>278</v>
      </c>
      <c r="C42" s="186" t="s">
        <v>279</v>
      </c>
      <c r="D42" s="186"/>
      <c r="E42" s="187" t="s">
        <v>273</v>
      </c>
      <c r="F42" s="117">
        <v>200</v>
      </c>
      <c r="G42" s="178">
        <v>0</v>
      </c>
      <c r="H42" s="177">
        <f t="shared" si="3"/>
        <v>0</v>
      </c>
    </row>
    <row r="43" spans="1:8">
      <c r="A43" s="173"/>
      <c r="B43" s="188"/>
      <c r="C43" s="186"/>
      <c r="D43" s="186"/>
      <c r="E43" s="187"/>
      <c r="F43" s="145"/>
      <c r="G43" s="189"/>
      <c r="H43" s="177"/>
    </row>
    <row r="44" spans="1:8" ht="34.5" customHeight="1">
      <c r="A44" s="173">
        <f>A42+1</f>
        <v>10</v>
      </c>
      <c r="B44" s="140" t="s">
        <v>280</v>
      </c>
      <c r="C44" s="186" t="s">
        <v>281</v>
      </c>
      <c r="D44" s="186"/>
      <c r="E44" s="187" t="s">
        <v>273</v>
      </c>
      <c r="F44" s="117">
        <v>200</v>
      </c>
      <c r="G44" s="178">
        <v>0</v>
      </c>
      <c r="H44" s="177">
        <f t="shared" si="3"/>
        <v>0</v>
      </c>
    </row>
    <row r="45" spans="1:8">
      <c r="A45" s="173"/>
      <c r="B45" s="140"/>
      <c r="C45" s="186"/>
      <c r="D45" s="186"/>
      <c r="E45" s="187"/>
      <c r="F45" s="117"/>
      <c r="G45" s="190"/>
      <c r="H45" s="177"/>
    </row>
    <row r="46" spans="1:8" ht="20.45" customHeight="1">
      <c r="A46" s="109"/>
      <c r="B46" s="138"/>
      <c r="C46" s="175" t="s">
        <v>282</v>
      </c>
      <c r="D46" s="175"/>
      <c r="E46" s="137"/>
      <c r="F46" s="117"/>
      <c r="G46" s="191"/>
      <c r="H46" s="192"/>
    </row>
    <row r="47" spans="1:8" ht="12.95">
      <c r="A47" s="109"/>
      <c r="B47" s="138"/>
      <c r="C47" s="130"/>
      <c r="D47" s="130"/>
      <c r="E47" s="137"/>
      <c r="F47" s="117"/>
      <c r="G47" s="191"/>
      <c r="H47" s="192"/>
    </row>
    <row r="48" spans="1:8" ht="99.95">
      <c r="A48" s="173">
        <f>A44+1</f>
        <v>11</v>
      </c>
      <c r="B48" s="138" t="s">
        <v>283</v>
      </c>
      <c r="C48" s="138" t="s">
        <v>284</v>
      </c>
      <c r="D48" s="138"/>
      <c r="E48" s="137" t="s">
        <v>285</v>
      </c>
      <c r="F48" s="193">
        <v>3</v>
      </c>
      <c r="G48" s="178">
        <v>0</v>
      </c>
      <c r="H48" s="177">
        <f t="shared" ref="H48" si="4">G48*F48</f>
        <v>0</v>
      </c>
    </row>
    <row r="49" spans="1:8" ht="12.95">
      <c r="A49" s="109"/>
      <c r="B49" s="138"/>
      <c r="C49" s="138"/>
      <c r="D49" s="138"/>
      <c r="E49" s="137"/>
      <c r="F49" s="193"/>
      <c r="G49" s="183"/>
      <c r="H49" s="192"/>
    </row>
    <row r="50" spans="1:8" ht="99.95">
      <c r="A50" s="173">
        <f>A48+1</f>
        <v>12</v>
      </c>
      <c r="B50" s="138" t="s">
        <v>286</v>
      </c>
      <c r="C50" s="176" t="s">
        <v>287</v>
      </c>
      <c r="D50" s="138"/>
      <c r="E50" s="137" t="s">
        <v>285</v>
      </c>
      <c r="F50" s="193">
        <v>6</v>
      </c>
      <c r="G50" s="178">
        <v>0</v>
      </c>
      <c r="H50" s="177">
        <f t="shared" ref="H50" si="5">G50*F50</f>
        <v>0</v>
      </c>
    </row>
    <row r="51" spans="1:8">
      <c r="A51" s="173"/>
      <c r="B51" s="138"/>
      <c r="C51" s="138"/>
      <c r="D51" s="138"/>
      <c r="E51" s="137"/>
      <c r="F51" s="193"/>
      <c r="G51" s="178"/>
      <c r="H51" s="177"/>
    </row>
    <row r="52" spans="1:8" ht="112.5">
      <c r="A52" s="194">
        <f>A50+1</f>
        <v>13</v>
      </c>
      <c r="B52" s="176" t="s">
        <v>288</v>
      </c>
      <c r="C52" s="176" t="s">
        <v>289</v>
      </c>
      <c r="D52" s="138"/>
      <c r="E52" s="137" t="s">
        <v>285</v>
      </c>
      <c r="F52" s="193">
        <v>16</v>
      </c>
      <c r="G52" s="178">
        <v>0</v>
      </c>
      <c r="H52" s="177">
        <f t="shared" ref="H52" si="6">G52*F52</f>
        <v>0</v>
      </c>
    </row>
    <row r="53" spans="1:8">
      <c r="A53" s="194"/>
      <c r="B53" s="176"/>
      <c r="C53" s="176"/>
      <c r="D53" s="138"/>
      <c r="E53" s="137"/>
      <c r="F53" s="193"/>
      <c r="G53" s="178"/>
      <c r="H53" s="177"/>
    </row>
    <row r="54" spans="1:8" ht="99.95">
      <c r="A54" s="194">
        <f>A52+1</f>
        <v>14</v>
      </c>
      <c r="B54" s="176" t="s">
        <v>290</v>
      </c>
      <c r="C54" s="176" t="s">
        <v>291</v>
      </c>
      <c r="D54" s="138"/>
      <c r="E54" s="137" t="s">
        <v>285</v>
      </c>
      <c r="F54" s="193">
        <v>30</v>
      </c>
      <c r="G54" s="178">
        <v>0</v>
      </c>
      <c r="H54" s="177">
        <f t="shared" ref="H54" si="7">G54*F54</f>
        <v>0</v>
      </c>
    </row>
    <row r="55" spans="1:8">
      <c r="A55" s="173"/>
      <c r="B55" s="138"/>
      <c r="C55" s="138"/>
      <c r="D55" s="138"/>
      <c r="E55" s="137"/>
      <c r="F55" s="193"/>
      <c r="G55" s="178"/>
      <c r="H55" s="177"/>
    </row>
    <row r="56" spans="1:8" ht="87.6">
      <c r="A56" s="173">
        <f>A54+1</f>
        <v>15</v>
      </c>
      <c r="B56" s="138" t="s">
        <v>292</v>
      </c>
      <c r="C56" s="138" t="s">
        <v>293</v>
      </c>
      <c r="D56" s="138"/>
      <c r="E56" s="137" t="s">
        <v>77</v>
      </c>
      <c r="F56" s="193">
        <v>2</v>
      </c>
      <c r="G56" s="178">
        <v>0</v>
      </c>
      <c r="H56" s="177">
        <f t="shared" ref="H56" si="8">G56*F56</f>
        <v>0</v>
      </c>
    </row>
    <row r="57" spans="1:8" ht="12.95">
      <c r="A57" s="109"/>
      <c r="B57" s="138"/>
      <c r="C57" s="150"/>
      <c r="D57" s="150"/>
      <c r="E57" s="150"/>
      <c r="F57" s="193"/>
      <c r="G57" s="191"/>
      <c r="H57" s="192"/>
    </row>
    <row r="58" spans="1:8" ht="12.95">
      <c r="A58" s="195"/>
      <c r="B58" s="140"/>
      <c r="C58" s="175" t="s">
        <v>294</v>
      </c>
      <c r="D58" s="175"/>
      <c r="E58" s="195"/>
      <c r="F58" s="196"/>
      <c r="G58" s="191"/>
      <c r="H58" s="177"/>
    </row>
    <row r="59" spans="1:8" ht="12.95">
      <c r="A59" s="195"/>
      <c r="B59" s="148"/>
      <c r="C59" s="197"/>
      <c r="D59" s="197"/>
      <c r="E59" s="195"/>
      <c r="F59" s="196"/>
      <c r="G59" s="183"/>
      <c r="H59" s="177"/>
    </row>
    <row r="60" spans="1:8" ht="52.5">
      <c r="A60" s="173">
        <f>A56+1</f>
        <v>16</v>
      </c>
      <c r="B60" s="148" t="s">
        <v>295</v>
      </c>
      <c r="C60" s="149" t="s">
        <v>296</v>
      </c>
      <c r="D60" s="149"/>
      <c r="E60" s="150" t="s">
        <v>59</v>
      </c>
      <c r="F60" s="117">
        <v>4000</v>
      </c>
      <c r="G60" s="178">
        <v>0</v>
      </c>
      <c r="H60" s="177">
        <f>G60*F60</f>
        <v>0</v>
      </c>
    </row>
    <row r="61" spans="1:8">
      <c r="A61" s="195"/>
      <c r="B61" s="148"/>
      <c r="C61" s="198"/>
      <c r="D61" s="198"/>
      <c r="E61" s="150"/>
      <c r="F61" s="193"/>
      <c r="G61" s="179"/>
      <c r="H61" s="177"/>
    </row>
    <row r="62" spans="1:8" ht="52.5">
      <c r="A62" s="173">
        <f>A60+1</f>
        <v>17</v>
      </c>
      <c r="B62" s="148" t="s">
        <v>297</v>
      </c>
      <c r="C62" s="198" t="s">
        <v>298</v>
      </c>
      <c r="D62" s="198"/>
      <c r="E62" s="150" t="s">
        <v>59</v>
      </c>
      <c r="F62" s="117">
        <v>1000</v>
      </c>
      <c r="G62" s="178">
        <v>0</v>
      </c>
      <c r="H62" s="177">
        <f>G62*F62</f>
        <v>0</v>
      </c>
    </row>
    <row r="63" spans="1:8">
      <c r="A63" s="195"/>
      <c r="B63" s="148"/>
      <c r="C63" s="198"/>
      <c r="D63" s="198"/>
      <c r="E63" s="150"/>
      <c r="F63" s="193"/>
      <c r="G63" s="179"/>
      <c r="H63" s="177"/>
    </row>
    <row r="64" spans="1:8" ht="12.95">
      <c r="A64" s="199"/>
      <c r="B64" s="148"/>
      <c r="C64" s="200" t="s">
        <v>299</v>
      </c>
      <c r="D64" s="200"/>
      <c r="E64" s="150"/>
      <c r="F64" s="193"/>
      <c r="G64" s="179"/>
      <c r="H64" s="177"/>
    </row>
    <row r="65" spans="1:8" ht="12.95">
      <c r="A65" s="201"/>
      <c r="B65" s="202"/>
      <c r="C65" s="195"/>
      <c r="D65" s="195"/>
      <c r="E65" s="195"/>
      <c r="F65" s="196"/>
      <c r="G65" s="191"/>
      <c r="H65" s="177"/>
    </row>
    <row r="66" spans="1:8" ht="174.95">
      <c r="A66" s="203"/>
      <c r="B66" s="199" t="s">
        <v>300</v>
      </c>
      <c r="C66" s="198" t="s">
        <v>301</v>
      </c>
      <c r="D66" s="198"/>
      <c r="E66" s="150"/>
      <c r="F66" s="196"/>
      <c r="G66" s="191"/>
      <c r="H66" s="177"/>
    </row>
    <row r="67" spans="1:8" ht="12.95">
      <c r="A67" s="203"/>
      <c r="B67" s="202"/>
      <c r="C67" s="150"/>
      <c r="D67" s="150"/>
      <c r="E67" s="150"/>
      <c r="F67" s="196"/>
      <c r="G67" s="191"/>
      <c r="H67" s="177"/>
    </row>
    <row r="68" spans="1:8" ht="125.1">
      <c r="A68" s="203"/>
      <c r="B68" s="199" t="s">
        <v>302</v>
      </c>
      <c r="C68" s="198" t="s">
        <v>303</v>
      </c>
      <c r="D68" s="198"/>
      <c r="E68" s="150"/>
      <c r="F68" s="196"/>
      <c r="G68" s="191"/>
      <c r="H68" s="177"/>
    </row>
    <row r="69" spans="1:8" ht="12.95">
      <c r="A69" s="203"/>
      <c r="B69" s="202"/>
      <c r="C69" s="150"/>
      <c r="D69" s="150"/>
      <c r="E69" s="150"/>
      <c r="F69" s="196"/>
      <c r="G69" s="191"/>
      <c r="H69" s="177"/>
    </row>
    <row r="70" spans="1:8" ht="112.5">
      <c r="A70" s="203"/>
      <c r="B70" s="199" t="s">
        <v>304</v>
      </c>
      <c r="C70" s="198" t="s">
        <v>305</v>
      </c>
      <c r="D70" s="198"/>
      <c r="E70" s="150"/>
      <c r="F70" s="196"/>
      <c r="G70" s="191"/>
      <c r="H70" s="177"/>
    </row>
    <row r="71" spans="1:8" ht="12.95">
      <c r="A71" s="203"/>
      <c r="B71" s="137"/>
      <c r="C71" s="150"/>
      <c r="D71" s="150"/>
      <c r="E71" s="150"/>
      <c r="F71" s="196"/>
      <c r="G71" s="191"/>
      <c r="H71" s="177"/>
    </row>
    <row r="72" spans="1:8" ht="150">
      <c r="A72" s="203"/>
      <c r="B72" s="199" t="s">
        <v>306</v>
      </c>
      <c r="C72" s="198" t="s">
        <v>307</v>
      </c>
      <c r="D72" s="198"/>
      <c r="E72" s="150"/>
      <c r="F72" s="196"/>
      <c r="G72" s="179"/>
      <c r="H72" s="177"/>
    </row>
    <row r="73" spans="1:8">
      <c r="A73" s="203"/>
      <c r="B73" s="202"/>
      <c r="C73" s="150"/>
      <c r="D73" s="150"/>
      <c r="E73" s="150"/>
      <c r="F73" s="196"/>
      <c r="G73" s="183"/>
      <c r="H73" s="177"/>
    </row>
    <row r="74" spans="1:8" ht="125.1">
      <c r="A74" s="203"/>
      <c r="B74" s="199" t="s">
        <v>308</v>
      </c>
      <c r="C74" s="198" t="s">
        <v>309</v>
      </c>
      <c r="D74" s="198"/>
      <c r="E74" s="150"/>
      <c r="F74" s="196"/>
      <c r="G74" s="179"/>
      <c r="H74" s="177"/>
    </row>
    <row r="75" spans="1:8" ht="12.95">
      <c r="A75" s="203"/>
      <c r="B75" s="202"/>
      <c r="C75" s="198"/>
      <c r="D75" s="198"/>
      <c r="E75" s="150"/>
      <c r="F75" s="196"/>
      <c r="G75" s="191"/>
      <c r="H75" s="177"/>
    </row>
    <row r="76" spans="1:8" ht="137.44999999999999">
      <c r="A76" s="203"/>
      <c r="B76" s="199" t="s">
        <v>310</v>
      </c>
      <c r="C76" s="198" t="s">
        <v>311</v>
      </c>
      <c r="D76" s="198"/>
      <c r="E76" s="150"/>
      <c r="F76" s="196"/>
      <c r="G76" s="179"/>
      <c r="H76" s="177"/>
    </row>
    <row r="77" spans="1:8">
      <c r="A77" s="203"/>
      <c r="B77" s="137"/>
      <c r="C77" s="150"/>
      <c r="D77" s="150"/>
      <c r="E77" s="150"/>
      <c r="F77" s="196"/>
      <c r="G77" s="183"/>
      <c r="H77" s="177"/>
    </row>
    <row r="78" spans="1:8" ht="125.1">
      <c r="A78" s="203"/>
      <c r="B78" s="199" t="s">
        <v>312</v>
      </c>
      <c r="C78" s="198" t="s">
        <v>313</v>
      </c>
      <c r="D78" s="198"/>
      <c r="E78" s="150"/>
      <c r="F78" s="196"/>
      <c r="G78" s="179"/>
      <c r="H78" s="177"/>
    </row>
    <row r="79" spans="1:8" ht="12.95">
      <c r="A79" s="195"/>
      <c r="B79" s="202"/>
      <c r="C79" s="198"/>
      <c r="D79" s="198"/>
      <c r="E79" s="150"/>
      <c r="F79" s="196"/>
      <c r="G79" s="191"/>
      <c r="H79" s="177"/>
    </row>
    <row r="80" spans="1:8" ht="92.1">
      <c r="A80" s="199"/>
      <c r="B80" s="150"/>
      <c r="C80" s="198" t="s">
        <v>314</v>
      </c>
      <c r="D80" s="198"/>
      <c r="E80" s="150"/>
      <c r="F80" s="196"/>
      <c r="G80" s="179"/>
      <c r="H80" s="177"/>
    </row>
    <row r="81" spans="1:8">
      <c r="A81" s="195"/>
      <c r="B81" s="148"/>
      <c r="C81" s="198"/>
      <c r="D81" s="198"/>
      <c r="E81" s="150"/>
      <c r="F81" s="193"/>
      <c r="G81" s="179"/>
      <c r="H81" s="177"/>
    </row>
    <row r="82" spans="1:8" ht="12.95">
      <c r="A82" s="173"/>
      <c r="B82" s="130"/>
      <c r="C82" s="175" t="s">
        <v>315</v>
      </c>
      <c r="D82" s="175"/>
      <c r="E82" s="204"/>
      <c r="F82" s="126"/>
      <c r="G82" s="192"/>
      <c r="H82" s="192"/>
    </row>
    <row r="83" spans="1:8">
      <c r="A83" s="130"/>
      <c r="B83" s="130"/>
      <c r="C83" s="130"/>
      <c r="D83" s="130"/>
      <c r="E83" s="137"/>
      <c r="F83" s="117"/>
      <c r="G83" s="183"/>
      <c r="H83" s="183"/>
    </row>
    <row r="84" spans="1:8" ht="62.45">
      <c r="A84" s="173">
        <f>A62+1</f>
        <v>18</v>
      </c>
      <c r="B84" s="138" t="s">
        <v>316</v>
      </c>
      <c r="C84" s="198" t="s">
        <v>317</v>
      </c>
      <c r="D84" s="198"/>
      <c r="E84" s="137" t="s">
        <v>285</v>
      </c>
      <c r="F84" s="117">
        <v>16</v>
      </c>
      <c r="G84" s="178">
        <v>0</v>
      </c>
      <c r="H84" s="177">
        <f>G84*F84</f>
        <v>0</v>
      </c>
    </row>
    <row r="85" spans="1:8">
      <c r="A85" s="130"/>
      <c r="B85" s="130"/>
      <c r="C85" s="130"/>
      <c r="D85" s="130"/>
      <c r="E85" s="137"/>
      <c r="F85" s="135"/>
      <c r="G85" s="183"/>
      <c r="H85" s="183"/>
    </row>
    <row r="86" spans="1:8" ht="50.1">
      <c r="A86" s="173">
        <f>A84+1</f>
        <v>19</v>
      </c>
      <c r="B86" s="138" t="s">
        <v>318</v>
      </c>
      <c r="C86" s="198" t="s">
        <v>319</v>
      </c>
      <c r="D86" s="138"/>
      <c r="E86" s="137" t="s">
        <v>77</v>
      </c>
      <c r="F86" s="117">
        <v>22</v>
      </c>
      <c r="G86" s="178">
        <v>0</v>
      </c>
      <c r="H86" s="177">
        <f t="shared" ref="H86" si="9">G86*F86</f>
        <v>0</v>
      </c>
    </row>
    <row r="87" spans="1:8">
      <c r="A87" s="130"/>
      <c r="B87" s="138"/>
      <c r="C87" s="138"/>
      <c r="D87" s="138"/>
      <c r="E87" s="137"/>
      <c r="F87" s="117"/>
      <c r="G87" s="183"/>
      <c r="H87" s="177"/>
    </row>
    <row r="88" spans="1:8" ht="12.95">
      <c r="A88" s="173"/>
      <c r="B88" s="130"/>
      <c r="C88" s="175" t="s">
        <v>320</v>
      </c>
      <c r="D88" s="175"/>
      <c r="E88" s="205"/>
      <c r="F88" s="206"/>
      <c r="G88" s="177"/>
      <c r="H88" s="177"/>
    </row>
    <row r="89" spans="1:8" ht="12.95">
      <c r="A89" s="130"/>
      <c r="B89" s="130"/>
      <c r="C89" s="156"/>
      <c r="D89" s="156"/>
      <c r="E89" s="205"/>
      <c r="F89" s="207"/>
      <c r="G89" s="177"/>
      <c r="H89" s="177"/>
    </row>
    <row r="90" spans="1:8" ht="24.95">
      <c r="A90" s="173">
        <f>A86+1</f>
        <v>20</v>
      </c>
      <c r="B90" s="138" t="s">
        <v>321</v>
      </c>
      <c r="C90" s="198" t="s">
        <v>322</v>
      </c>
      <c r="D90" s="208"/>
      <c r="E90" s="137" t="s">
        <v>77</v>
      </c>
      <c r="F90" s="117">
        <v>1</v>
      </c>
      <c r="G90" s="178">
        <v>0</v>
      </c>
      <c r="H90" s="177">
        <f>G90*F90</f>
        <v>0</v>
      </c>
    </row>
    <row r="91" spans="1:8">
      <c r="A91" s="173"/>
      <c r="B91" s="138"/>
      <c r="C91" s="208"/>
      <c r="D91" s="208"/>
      <c r="E91" s="137"/>
      <c r="F91" s="117"/>
      <c r="G91" s="178"/>
      <c r="H91" s="177"/>
    </row>
    <row r="92" spans="1:8" ht="12.95">
      <c r="A92" s="209" t="s">
        <v>169</v>
      </c>
      <c r="B92" s="137"/>
      <c r="C92" s="210" t="s">
        <v>323</v>
      </c>
      <c r="D92" s="210"/>
      <c r="E92" s="137"/>
      <c r="F92" s="117"/>
      <c r="G92" s="178"/>
      <c r="H92" s="177"/>
    </row>
    <row r="93" spans="1:8">
      <c r="A93" s="173"/>
      <c r="B93" s="138"/>
      <c r="C93" s="208"/>
      <c r="D93" s="208"/>
      <c r="E93" s="137"/>
      <c r="F93" s="117"/>
      <c r="G93" s="178"/>
      <c r="H93" s="177"/>
    </row>
    <row r="94" spans="1:8" ht="12.95">
      <c r="A94" s="173"/>
      <c r="B94" s="174"/>
      <c r="C94" s="175" t="s">
        <v>270</v>
      </c>
      <c r="D94" s="175"/>
      <c r="E94" s="137"/>
      <c r="F94" s="117"/>
      <c r="G94" s="183"/>
      <c r="H94" s="177"/>
    </row>
    <row r="95" spans="1:8" ht="50.1">
      <c r="A95" s="173">
        <f>A90+1</f>
        <v>21</v>
      </c>
      <c r="B95" s="174" t="s">
        <v>276</v>
      </c>
      <c r="C95" s="198" t="s">
        <v>324</v>
      </c>
      <c r="D95" s="138"/>
      <c r="E95" s="137" t="s">
        <v>273</v>
      </c>
      <c r="F95" s="145">
        <v>110</v>
      </c>
      <c r="G95" s="178">
        <v>0</v>
      </c>
      <c r="H95" s="177">
        <f t="shared" ref="H95:H97" si="10">G95*F95</f>
        <v>0</v>
      </c>
    </row>
    <row r="96" spans="1:8">
      <c r="A96" s="173"/>
      <c r="B96" s="174"/>
      <c r="C96" s="138"/>
      <c r="D96" s="138"/>
      <c r="E96" s="137"/>
      <c r="F96" s="145"/>
      <c r="G96" s="178"/>
      <c r="H96" s="177"/>
    </row>
    <row r="97" spans="1:8" ht="50.1">
      <c r="A97" s="173">
        <f>A95+1</f>
        <v>22</v>
      </c>
      <c r="B97" s="174" t="s">
        <v>274</v>
      </c>
      <c r="C97" s="198" t="s">
        <v>275</v>
      </c>
      <c r="D97" s="138"/>
      <c r="E97" s="137" t="s">
        <v>273</v>
      </c>
      <c r="F97" s="145">
        <v>200</v>
      </c>
      <c r="G97" s="178">
        <v>0</v>
      </c>
      <c r="H97" s="177">
        <f t="shared" si="10"/>
        <v>0</v>
      </c>
    </row>
    <row r="98" spans="1:8">
      <c r="A98" s="173"/>
      <c r="B98" s="174"/>
      <c r="C98" s="138"/>
      <c r="D98" s="138"/>
      <c r="E98" s="137"/>
      <c r="F98" s="145"/>
      <c r="G98" s="178"/>
      <c r="H98" s="177"/>
    </row>
    <row r="99" spans="1:8" ht="12.95">
      <c r="A99" s="109"/>
      <c r="B99" s="138"/>
      <c r="C99" s="175" t="s">
        <v>282</v>
      </c>
      <c r="D99" s="175"/>
      <c r="E99" s="137"/>
      <c r="F99" s="117"/>
      <c r="G99" s="191"/>
      <c r="H99" s="192"/>
    </row>
    <row r="100" spans="1:8" ht="12.95">
      <c r="A100" s="109"/>
      <c r="B100" s="138"/>
      <c r="C100" s="175"/>
      <c r="D100" s="175"/>
      <c r="E100" s="137"/>
      <c r="F100" s="117"/>
      <c r="G100" s="191"/>
      <c r="H100" s="192"/>
    </row>
    <row r="101" spans="1:8" ht="99.95">
      <c r="A101" s="173">
        <f>A97+1</f>
        <v>23</v>
      </c>
      <c r="B101" s="138" t="s">
        <v>286</v>
      </c>
      <c r="C101" s="138" t="s">
        <v>287</v>
      </c>
      <c r="D101" s="138"/>
      <c r="E101" s="137" t="s">
        <v>285</v>
      </c>
      <c r="F101" s="193">
        <v>4</v>
      </c>
      <c r="G101" s="178">
        <v>0</v>
      </c>
      <c r="H101" s="177">
        <f t="shared" ref="H101:H103" si="11">G101*F101</f>
        <v>0</v>
      </c>
    </row>
    <row r="102" spans="1:8">
      <c r="A102" s="173"/>
      <c r="B102" s="138"/>
      <c r="C102" s="138"/>
      <c r="D102" s="138"/>
      <c r="E102" s="137"/>
      <c r="F102" s="193"/>
      <c r="G102" s="178"/>
      <c r="H102" s="177"/>
    </row>
    <row r="103" spans="1:8" ht="37.5">
      <c r="A103" s="173">
        <f>A101+1</f>
        <v>24</v>
      </c>
      <c r="B103" s="174" t="s">
        <v>260</v>
      </c>
      <c r="C103" s="138" t="s">
        <v>261</v>
      </c>
      <c r="D103" s="176">
        <v>1</v>
      </c>
      <c r="E103" s="176" t="s">
        <v>77</v>
      </c>
      <c r="F103" s="145">
        <v>6</v>
      </c>
      <c r="G103" s="178">
        <v>0</v>
      </c>
      <c r="H103" s="177">
        <f t="shared" si="11"/>
        <v>0</v>
      </c>
    </row>
    <row r="104" spans="1:8">
      <c r="A104" s="173"/>
      <c r="B104" s="138"/>
      <c r="C104" s="138"/>
      <c r="D104" s="138"/>
      <c r="E104" s="137"/>
      <c r="F104" s="193"/>
      <c r="G104" s="178"/>
      <c r="H104" s="177"/>
    </row>
    <row r="105" spans="1:8" ht="12.95">
      <c r="A105" s="195"/>
      <c r="B105" s="140"/>
      <c r="C105" s="175" t="s">
        <v>294</v>
      </c>
      <c r="D105" s="175"/>
      <c r="E105" s="195"/>
      <c r="F105" s="196"/>
      <c r="G105" s="191"/>
      <c r="H105" s="177"/>
    </row>
    <row r="106" spans="1:8" ht="12.95">
      <c r="A106" s="195"/>
      <c r="B106" s="148"/>
      <c r="C106" s="197"/>
      <c r="D106" s="197"/>
      <c r="E106" s="195"/>
      <c r="F106" s="196"/>
      <c r="G106" s="183"/>
      <c r="H106" s="177"/>
    </row>
    <row r="107" spans="1:8" ht="52.5">
      <c r="A107" s="173">
        <f>A103+1</f>
        <v>25</v>
      </c>
      <c r="B107" s="148" t="s">
        <v>295</v>
      </c>
      <c r="C107" s="149" t="s">
        <v>296</v>
      </c>
      <c r="D107" s="149"/>
      <c r="E107" s="150" t="s">
        <v>59</v>
      </c>
      <c r="F107" s="117">
        <v>500</v>
      </c>
      <c r="G107" s="178">
        <v>0</v>
      </c>
      <c r="H107" s="177">
        <f>G107*F107</f>
        <v>0</v>
      </c>
    </row>
    <row r="108" spans="1:8">
      <c r="A108" s="195"/>
      <c r="B108" s="148"/>
      <c r="C108" s="198"/>
      <c r="D108" s="198"/>
      <c r="E108" s="150"/>
      <c r="F108" s="193"/>
      <c r="G108" s="179"/>
      <c r="H108" s="177"/>
    </row>
    <row r="109" spans="1:8" ht="52.5">
      <c r="A109" s="173">
        <f>A107+1</f>
        <v>26</v>
      </c>
      <c r="B109" s="148" t="s">
        <v>297</v>
      </c>
      <c r="C109" s="198" t="s">
        <v>298</v>
      </c>
      <c r="D109" s="198"/>
      <c r="E109" s="150" t="s">
        <v>59</v>
      </c>
      <c r="F109" s="117">
        <v>66</v>
      </c>
      <c r="G109" s="178">
        <v>0</v>
      </c>
      <c r="H109" s="177">
        <f>G109*F109</f>
        <v>0</v>
      </c>
    </row>
    <row r="110" spans="1:8">
      <c r="A110" s="173"/>
      <c r="B110" s="148"/>
      <c r="C110" s="198"/>
      <c r="D110" s="198"/>
      <c r="E110" s="150"/>
      <c r="F110" s="117"/>
      <c r="G110" s="178"/>
      <c r="H110" s="177"/>
    </row>
    <row r="111" spans="1:8" ht="12.95">
      <c r="A111" s="173"/>
      <c r="B111" s="130"/>
      <c r="C111" s="175" t="s">
        <v>315</v>
      </c>
      <c r="D111" s="175"/>
      <c r="E111" s="204"/>
      <c r="F111" s="126"/>
      <c r="G111" s="192"/>
      <c r="H111" s="192"/>
    </row>
    <row r="112" spans="1:8">
      <c r="A112" s="130"/>
      <c r="B112" s="130"/>
      <c r="C112" s="130"/>
      <c r="D112" s="130"/>
      <c r="E112" s="137"/>
      <c r="F112" s="135"/>
      <c r="G112" s="183"/>
      <c r="H112" s="183"/>
    </row>
    <row r="113" spans="1:8" ht="50.1">
      <c r="A113" s="173">
        <f>A109+1</f>
        <v>27</v>
      </c>
      <c r="B113" s="138" t="s">
        <v>318</v>
      </c>
      <c r="C113" s="138" t="s">
        <v>319</v>
      </c>
      <c r="D113" s="138"/>
      <c r="E113" s="137" t="s">
        <v>77</v>
      </c>
      <c r="F113" s="117">
        <v>6</v>
      </c>
      <c r="G113" s="178">
        <v>0</v>
      </c>
      <c r="H113" s="177">
        <f t="shared" ref="H113" si="12">G113*F113</f>
        <v>0</v>
      </c>
    </row>
    <row r="114" spans="1:8">
      <c r="A114" s="173"/>
      <c r="B114" s="138"/>
      <c r="C114" s="138"/>
      <c r="D114" s="138"/>
      <c r="E114" s="137"/>
      <c r="F114" s="117"/>
      <c r="G114" s="178"/>
      <c r="H114" s="177"/>
    </row>
    <row r="115" spans="1:8" ht="12.95">
      <c r="A115" s="211" t="s">
        <v>183</v>
      </c>
      <c r="B115" s="211"/>
      <c r="C115" s="212" t="s">
        <v>325</v>
      </c>
      <c r="D115" s="213"/>
      <c r="E115" s="214"/>
      <c r="F115" s="215"/>
      <c r="G115" s="215"/>
      <c r="H115" s="216"/>
    </row>
    <row r="116" spans="1:8" ht="12.95">
      <c r="A116" s="211"/>
      <c r="B116" s="211"/>
      <c r="C116" s="212"/>
      <c r="D116" s="213"/>
      <c r="E116" s="214"/>
      <c r="F116" s="215"/>
      <c r="G116" s="215"/>
      <c r="H116" s="216"/>
    </row>
    <row r="117" spans="1:8" ht="12.95">
      <c r="A117" s="217"/>
      <c r="B117" s="149"/>
      <c r="C117" s="200" t="s">
        <v>18</v>
      </c>
      <c r="D117" s="218"/>
      <c r="E117" s="219"/>
      <c r="F117" s="117"/>
      <c r="G117" s="220"/>
      <c r="H117" s="183"/>
    </row>
    <row r="118" spans="1:8" ht="12.95">
      <c r="A118" s="217"/>
      <c r="B118" s="149"/>
      <c r="C118" s="175"/>
      <c r="D118" s="218"/>
      <c r="E118" s="219"/>
      <c r="F118" s="117"/>
      <c r="G118" s="220"/>
      <c r="H118" s="183"/>
    </row>
    <row r="119" spans="1:8" ht="75">
      <c r="A119" s="173">
        <f>A113+1</f>
        <v>28</v>
      </c>
      <c r="B119" s="149" t="s">
        <v>326</v>
      </c>
      <c r="C119" s="138" t="s">
        <v>327</v>
      </c>
      <c r="D119" s="221">
        <v>1</v>
      </c>
      <c r="E119" s="219" t="s">
        <v>328</v>
      </c>
      <c r="F119" s="117">
        <v>15000</v>
      </c>
      <c r="G119" s="178">
        <v>0</v>
      </c>
      <c r="H119" s="183">
        <f>G119*F119/D119</f>
        <v>0</v>
      </c>
    </row>
    <row r="120" spans="1:8" ht="12.95">
      <c r="A120" s="173"/>
      <c r="B120" s="149"/>
      <c r="C120" s="138"/>
      <c r="D120" s="222"/>
      <c r="E120" s="219"/>
      <c r="F120" s="117"/>
      <c r="G120" s="223"/>
      <c r="H120" s="183"/>
    </row>
    <row r="121" spans="1:8" ht="75">
      <c r="A121" s="173">
        <f>A119+1</f>
        <v>29</v>
      </c>
      <c r="B121" s="149" t="s">
        <v>329</v>
      </c>
      <c r="C121" s="138" t="s">
        <v>330</v>
      </c>
      <c r="D121" s="176">
        <v>1</v>
      </c>
      <c r="E121" s="219" t="s">
        <v>328</v>
      </c>
      <c r="F121" s="117">
        <v>15000</v>
      </c>
      <c r="G121" s="178">
        <v>0</v>
      </c>
      <c r="H121" s="183">
        <f>G121*F121/D121</f>
        <v>0</v>
      </c>
    </row>
    <row r="122" spans="1:8">
      <c r="A122" s="173"/>
      <c r="B122" s="149"/>
      <c r="C122" s="138"/>
      <c r="D122" s="176"/>
      <c r="E122" s="219"/>
      <c r="F122" s="117"/>
      <c r="G122" s="220"/>
      <c r="H122" s="183"/>
    </row>
    <row r="123" spans="1:8" ht="37.5">
      <c r="A123" s="173">
        <f>A121+1</f>
        <v>30</v>
      </c>
      <c r="B123" s="224" t="s">
        <v>331</v>
      </c>
      <c r="C123" s="138" t="s">
        <v>332</v>
      </c>
      <c r="D123" s="225">
        <v>1</v>
      </c>
      <c r="E123" s="219" t="s">
        <v>333</v>
      </c>
      <c r="F123" s="117">
        <v>15000</v>
      </c>
      <c r="G123" s="178">
        <v>0</v>
      </c>
      <c r="H123" s="183">
        <f>G123*F123/D123</f>
        <v>0</v>
      </c>
    </row>
    <row r="124" spans="1:8">
      <c r="A124" s="173"/>
      <c r="B124" s="149"/>
      <c r="C124" s="138"/>
      <c r="D124" s="218"/>
      <c r="E124" s="219"/>
      <c r="F124" s="117"/>
      <c r="G124" s="117"/>
      <c r="H124" s="183"/>
    </row>
    <row r="125" spans="1:8" ht="50.1">
      <c r="A125" s="173">
        <f>A123+1</f>
        <v>31</v>
      </c>
      <c r="B125" s="224" t="s">
        <v>334</v>
      </c>
      <c r="C125" s="138" t="s">
        <v>335</v>
      </c>
      <c r="D125" s="225">
        <v>1</v>
      </c>
      <c r="E125" s="219" t="s">
        <v>59</v>
      </c>
      <c r="F125" s="117">
        <v>600</v>
      </c>
      <c r="G125" s="178">
        <v>0</v>
      </c>
      <c r="H125" s="183">
        <f>G125*F125/D125</f>
        <v>0</v>
      </c>
    </row>
    <row r="126" spans="1:8">
      <c r="A126" s="173"/>
      <c r="B126" s="226"/>
      <c r="C126" s="138"/>
      <c r="D126" s="225"/>
      <c r="E126" s="219"/>
      <c r="F126" s="117"/>
      <c r="G126" s="220"/>
      <c r="H126" s="183"/>
    </row>
    <row r="127" spans="1:8" ht="24.95">
      <c r="A127" s="173">
        <f>A125+1</f>
        <v>32</v>
      </c>
      <c r="B127" s="224" t="s">
        <v>336</v>
      </c>
      <c r="C127" s="138" t="s">
        <v>337</v>
      </c>
      <c r="D127" s="225">
        <v>1</v>
      </c>
      <c r="E127" s="219" t="s">
        <v>59</v>
      </c>
      <c r="F127" s="117">
        <v>600</v>
      </c>
      <c r="G127" s="178">
        <v>0</v>
      </c>
      <c r="H127" s="183">
        <f t="shared" ref="H127" si="13">G127*F127/D127</f>
        <v>0</v>
      </c>
    </row>
    <row r="128" spans="1:8">
      <c r="A128" s="173"/>
      <c r="B128" s="226"/>
      <c r="C128" s="138"/>
      <c r="D128" s="225"/>
      <c r="E128" s="219"/>
      <c r="F128" s="117"/>
      <c r="G128" s="220"/>
      <c r="H128" s="183"/>
    </row>
    <row r="129" spans="1:8" ht="24.95">
      <c r="A129" s="173">
        <f>A127+1</f>
        <v>33</v>
      </c>
      <c r="B129" s="224" t="s">
        <v>338</v>
      </c>
      <c r="C129" s="138" t="s">
        <v>339</v>
      </c>
      <c r="D129" s="225">
        <v>1</v>
      </c>
      <c r="E129" s="219" t="s">
        <v>59</v>
      </c>
      <c r="F129" s="117">
        <v>600</v>
      </c>
      <c r="G129" s="178">
        <v>0</v>
      </c>
      <c r="H129" s="183">
        <f t="shared" ref="H129:H141" si="14">G129*F129/D129</f>
        <v>0</v>
      </c>
    </row>
    <row r="130" spans="1:8">
      <c r="A130" s="173"/>
      <c r="B130" s="224"/>
      <c r="C130" s="138"/>
      <c r="D130" s="225"/>
      <c r="E130" s="219"/>
      <c r="F130" s="117"/>
      <c r="G130" s="220"/>
      <c r="H130" s="183"/>
    </row>
    <row r="131" spans="1:8" ht="24.95">
      <c r="A131" s="173">
        <f>A129+1</f>
        <v>34</v>
      </c>
      <c r="B131" s="226" t="s">
        <v>340</v>
      </c>
      <c r="C131" s="224" t="s">
        <v>341</v>
      </c>
      <c r="D131" s="227">
        <v>1</v>
      </c>
      <c r="E131" s="137" t="s">
        <v>59</v>
      </c>
      <c r="F131" s="228">
        <v>400</v>
      </c>
      <c r="G131" s="178">
        <v>0</v>
      </c>
      <c r="H131" s="183">
        <f t="shared" si="14"/>
        <v>0</v>
      </c>
    </row>
    <row r="132" spans="1:8">
      <c r="A132" s="173"/>
      <c r="B132" s="226"/>
      <c r="C132" s="224"/>
      <c r="D132" s="227"/>
      <c r="E132" s="137"/>
      <c r="F132" s="228"/>
      <c r="G132" s="220"/>
      <c r="H132" s="183"/>
    </row>
    <row r="133" spans="1:8" ht="50.1">
      <c r="A133" s="173">
        <f>A131+1</f>
        <v>35</v>
      </c>
      <c r="B133" s="174" t="s">
        <v>342</v>
      </c>
      <c r="C133" s="229" t="s">
        <v>343</v>
      </c>
      <c r="D133" s="225">
        <v>1</v>
      </c>
      <c r="E133" s="137" t="s">
        <v>59</v>
      </c>
      <c r="F133" s="119">
        <v>400</v>
      </c>
      <c r="G133" s="178">
        <v>0</v>
      </c>
      <c r="H133" s="230">
        <f t="shared" ref="H133" si="15">F133*G133/D133</f>
        <v>0</v>
      </c>
    </row>
    <row r="134" spans="1:8">
      <c r="A134" s="173"/>
      <c r="B134" s="226"/>
      <c r="C134" s="224"/>
      <c r="D134" s="227"/>
      <c r="E134" s="137"/>
      <c r="F134" s="228"/>
      <c r="G134" s="220"/>
      <c r="H134" s="183"/>
    </row>
    <row r="135" spans="1:8" ht="24.95">
      <c r="A135" s="173">
        <f>A133+1</f>
        <v>36</v>
      </c>
      <c r="B135" s="149" t="s">
        <v>344</v>
      </c>
      <c r="C135" s="138" t="s">
        <v>345</v>
      </c>
      <c r="D135" s="221">
        <v>1</v>
      </c>
      <c r="E135" s="219" t="s">
        <v>328</v>
      </c>
      <c r="F135" s="117">
        <v>15000</v>
      </c>
      <c r="G135" s="178">
        <v>0</v>
      </c>
      <c r="H135" s="183">
        <f t="shared" si="14"/>
        <v>0</v>
      </c>
    </row>
    <row r="136" spans="1:8" ht="12.95">
      <c r="A136" s="173"/>
      <c r="B136" s="149"/>
      <c r="C136" s="138"/>
      <c r="D136" s="222"/>
      <c r="E136" s="219"/>
      <c r="F136" s="117"/>
      <c r="G136" s="220"/>
      <c r="H136" s="183"/>
    </row>
    <row r="137" spans="1:8" ht="24.95">
      <c r="A137" s="173">
        <f>A135+1</f>
        <v>37</v>
      </c>
      <c r="B137" s="149" t="s">
        <v>346</v>
      </c>
      <c r="C137" s="138" t="s">
        <v>347</v>
      </c>
      <c r="D137" s="176">
        <v>1</v>
      </c>
      <c r="E137" s="219" t="s">
        <v>348</v>
      </c>
      <c r="F137" s="117">
        <v>8</v>
      </c>
      <c r="G137" s="178">
        <v>0</v>
      </c>
      <c r="H137" s="183">
        <f t="shared" si="14"/>
        <v>0</v>
      </c>
    </row>
    <row r="138" spans="1:8">
      <c r="A138" s="173"/>
      <c r="B138" s="149"/>
      <c r="C138" s="138"/>
      <c r="D138" s="176"/>
      <c r="E138" s="219"/>
      <c r="F138" s="117"/>
      <c r="G138" s="220"/>
      <c r="H138" s="183"/>
    </row>
    <row r="139" spans="1:8" ht="24.95">
      <c r="A139" s="173">
        <f>A137+1</f>
        <v>38</v>
      </c>
      <c r="B139" s="149" t="s">
        <v>349</v>
      </c>
      <c r="C139" s="138" t="s">
        <v>350</v>
      </c>
      <c r="D139" s="225">
        <v>1</v>
      </c>
      <c r="E139" s="219" t="s">
        <v>348</v>
      </c>
      <c r="F139" s="117">
        <v>8</v>
      </c>
      <c r="G139" s="178">
        <v>0</v>
      </c>
      <c r="H139" s="183">
        <f t="shared" si="14"/>
        <v>0</v>
      </c>
    </row>
    <row r="140" spans="1:8">
      <c r="A140" s="173"/>
      <c r="B140" s="149"/>
      <c r="C140" s="138"/>
      <c r="D140" s="225"/>
      <c r="E140" s="219"/>
      <c r="F140" s="117"/>
      <c r="G140" s="220"/>
      <c r="H140" s="183"/>
    </row>
    <row r="141" spans="1:8">
      <c r="A141" s="173">
        <f>A139+1</f>
        <v>39</v>
      </c>
      <c r="B141" s="173" t="s">
        <v>351</v>
      </c>
      <c r="C141" s="138" t="s">
        <v>352</v>
      </c>
      <c r="D141" s="231">
        <v>1</v>
      </c>
      <c r="E141" s="150" t="s">
        <v>77</v>
      </c>
      <c r="F141" s="117">
        <v>4</v>
      </c>
      <c r="G141" s="178">
        <v>0</v>
      </c>
      <c r="H141" s="183">
        <f t="shared" si="14"/>
        <v>0</v>
      </c>
    </row>
    <row r="142" spans="1:8">
      <c r="A142" s="173"/>
      <c r="B142" s="173"/>
      <c r="C142" s="138"/>
      <c r="D142" s="231"/>
      <c r="E142" s="150"/>
      <c r="F142" s="117"/>
      <c r="G142" s="193"/>
      <c r="H142" s="183"/>
    </row>
    <row r="143" spans="1:8" ht="12.95">
      <c r="A143" s="217" t="s">
        <v>217</v>
      </c>
      <c r="B143" s="149"/>
      <c r="C143" s="169" t="s">
        <v>353</v>
      </c>
      <c r="D143" s="176"/>
      <c r="E143" s="219"/>
      <c r="F143" s="117"/>
      <c r="G143" s="220"/>
      <c r="H143" s="183"/>
    </row>
    <row r="144" spans="1:8" ht="12.95">
      <c r="A144" s="173"/>
      <c r="B144" s="149"/>
      <c r="C144" s="175"/>
      <c r="D144" s="222"/>
      <c r="E144" s="219"/>
      <c r="F144" s="117"/>
      <c r="G144" s="220"/>
      <c r="H144" s="183"/>
    </row>
    <row r="145" spans="1:8" ht="174.95">
      <c r="A145" s="226"/>
      <c r="B145" s="174"/>
      <c r="C145" s="138" t="s">
        <v>354</v>
      </c>
      <c r="D145" s="225"/>
      <c r="E145" s="137"/>
      <c r="F145" s="117"/>
      <c r="G145" s="117"/>
      <c r="H145" s="183"/>
    </row>
    <row r="146" spans="1:8">
      <c r="A146" s="226"/>
      <c r="B146" s="226"/>
      <c r="C146" s="138"/>
      <c r="D146" s="225"/>
      <c r="E146" s="137"/>
      <c r="F146" s="117"/>
      <c r="G146" s="117"/>
      <c r="H146" s="183"/>
    </row>
    <row r="147" spans="1:8" ht="37.5">
      <c r="A147" s="173">
        <f>A141+1</f>
        <v>40</v>
      </c>
      <c r="B147" s="149" t="s">
        <v>355</v>
      </c>
      <c r="C147" s="138" t="s">
        <v>356</v>
      </c>
      <c r="D147" s="219">
        <v>100</v>
      </c>
      <c r="E147" s="219" t="s">
        <v>24</v>
      </c>
      <c r="F147" s="117">
        <v>20</v>
      </c>
      <c r="G147" s="178">
        <v>0</v>
      </c>
      <c r="H147" s="183">
        <f>G147*F147/D147</f>
        <v>0</v>
      </c>
    </row>
    <row r="148" spans="1:8">
      <c r="A148" s="173"/>
      <c r="B148" s="174"/>
      <c r="C148" s="138"/>
      <c r="D148" s="225"/>
      <c r="E148" s="137"/>
      <c r="F148" s="117"/>
      <c r="G148" s="117"/>
      <c r="H148" s="183"/>
    </row>
    <row r="149" spans="1:8" ht="62.45">
      <c r="A149" s="173">
        <f>A147+1</f>
        <v>41</v>
      </c>
      <c r="B149" s="138" t="s">
        <v>355</v>
      </c>
      <c r="C149" s="138" t="s">
        <v>357</v>
      </c>
      <c r="D149" s="176">
        <v>100</v>
      </c>
      <c r="E149" s="187" t="s">
        <v>24</v>
      </c>
      <c r="F149" s="119">
        <v>40</v>
      </c>
      <c r="G149" s="178">
        <v>0</v>
      </c>
      <c r="H149" s="230">
        <f t="shared" ref="H149" si="16">F149*G149/D149</f>
        <v>0</v>
      </c>
    </row>
    <row r="150" spans="1:8">
      <c r="A150" s="137"/>
      <c r="B150" s="130"/>
      <c r="C150" s="138"/>
      <c r="D150" s="138"/>
      <c r="E150" s="137"/>
      <c r="F150" s="193"/>
      <c r="G150" s="232"/>
      <c r="H150" s="118"/>
    </row>
    <row r="151" spans="1:8" ht="12.95">
      <c r="A151" s="375" t="s">
        <v>237</v>
      </c>
      <c r="B151" s="375"/>
      <c r="C151" s="375"/>
      <c r="D151" s="375"/>
      <c r="E151" s="375"/>
      <c r="F151" s="375"/>
      <c r="G151" s="375"/>
      <c r="H151" s="102">
        <f>SUM(H19:H150)</f>
        <v>0</v>
      </c>
    </row>
    <row r="152" spans="1:8" ht="12.95">
      <c r="A152" s="109"/>
      <c r="B152" s="109"/>
      <c r="C152" s="109"/>
      <c r="D152" s="109"/>
      <c r="E152" s="109"/>
      <c r="F152" s="109"/>
      <c r="G152" s="109"/>
      <c r="H152" s="102"/>
    </row>
    <row r="153" spans="1:8" ht="12.95">
      <c r="A153" s="109"/>
      <c r="B153" s="109"/>
      <c r="C153" s="109"/>
      <c r="D153" s="109"/>
      <c r="E153" s="109"/>
      <c r="F153" s="109"/>
      <c r="G153" s="109"/>
      <c r="H153" s="102"/>
    </row>
    <row r="154" spans="1:8" ht="12.95">
      <c r="A154" s="109"/>
      <c r="B154" s="109"/>
      <c r="C154" s="109"/>
      <c r="D154" s="109"/>
      <c r="E154" s="109"/>
      <c r="F154" s="109"/>
      <c r="G154" s="109"/>
      <c r="H154" s="102"/>
    </row>
    <row r="155" spans="1:8" ht="12.95">
      <c r="A155" s="109"/>
      <c r="B155" s="109"/>
      <c r="C155" s="109"/>
      <c r="D155" s="109"/>
      <c r="E155" s="109"/>
      <c r="F155" s="109"/>
      <c r="G155" s="109"/>
      <c r="H155" s="102"/>
    </row>
    <row r="156" spans="1:8" ht="12.95">
      <c r="A156" s="109"/>
      <c r="B156" s="109"/>
      <c r="C156" s="109"/>
      <c r="D156" s="109"/>
      <c r="E156" s="109"/>
      <c r="F156" s="109"/>
      <c r="G156" s="109"/>
      <c r="H156" s="102"/>
    </row>
    <row r="157" spans="1:8" ht="12.95">
      <c r="A157" s="109"/>
      <c r="B157" s="109"/>
      <c r="C157" s="109"/>
      <c r="D157" s="109"/>
      <c r="E157" s="109"/>
      <c r="F157" s="109"/>
      <c r="G157" s="109"/>
      <c r="H157" s="102"/>
    </row>
    <row r="158" spans="1:8" ht="12.95">
      <c r="A158" s="109"/>
      <c r="B158" s="109"/>
      <c r="C158" s="109"/>
      <c r="D158" s="109"/>
      <c r="E158" s="109"/>
      <c r="F158" s="109"/>
      <c r="G158" s="109"/>
      <c r="H158" s="102"/>
    </row>
    <row r="159" spans="1:8" ht="12.95">
      <c r="A159" s="160" t="s">
        <v>238</v>
      </c>
      <c r="B159" s="233"/>
      <c r="C159" s="162" t="s">
        <v>239</v>
      </c>
      <c r="D159" s="162"/>
      <c r="E159" s="161"/>
      <c r="F159" s="172"/>
      <c r="G159" s="118"/>
      <c r="H159" s="118"/>
    </row>
    <row r="160" spans="1:8" ht="99.95">
      <c r="A160" s="137"/>
      <c r="B160" s="137"/>
      <c r="C160" s="138" t="s">
        <v>241</v>
      </c>
      <c r="D160" s="138"/>
      <c r="E160" s="137"/>
      <c r="F160" s="118"/>
      <c r="G160" s="118"/>
      <c r="H160" s="163"/>
    </row>
    <row r="161" spans="1:8" ht="12.95">
      <c r="A161" s="165"/>
      <c r="B161" s="165"/>
      <c r="C161" s="166"/>
      <c r="D161" s="166"/>
      <c r="E161" s="165"/>
      <c r="F161" s="172"/>
      <c r="G161" s="118"/>
      <c r="H161" s="163"/>
    </row>
    <row r="162" spans="1:8" ht="12.95">
      <c r="A162" s="137"/>
      <c r="B162" s="130"/>
      <c r="C162" s="175" t="s">
        <v>358</v>
      </c>
      <c r="D162" s="175"/>
      <c r="E162" s="137"/>
      <c r="F162" s="118"/>
      <c r="G162" s="118"/>
      <c r="H162" s="118"/>
    </row>
    <row r="163" spans="1:8" ht="12.95">
      <c r="A163" s="130"/>
      <c r="B163" s="130"/>
      <c r="C163" s="234" t="s">
        <v>359</v>
      </c>
      <c r="D163" s="234"/>
      <c r="E163" s="137"/>
      <c r="F163" s="118"/>
      <c r="G163" s="118"/>
      <c r="H163" s="118"/>
    </row>
    <row r="164" spans="1:8">
      <c r="A164" s="130"/>
      <c r="B164" s="130"/>
      <c r="C164" s="130"/>
      <c r="D164" s="130"/>
      <c r="E164" s="137"/>
      <c r="F164" s="118"/>
      <c r="G164" s="118"/>
      <c r="H164" s="118"/>
    </row>
    <row r="165" spans="1:8" ht="350.1">
      <c r="A165" s="137"/>
      <c r="B165" s="130"/>
      <c r="C165" s="138" t="s">
        <v>360</v>
      </c>
      <c r="D165" s="138"/>
      <c r="E165" s="235"/>
      <c r="F165" s="117"/>
      <c r="G165" s="118"/>
      <c r="H165" s="118"/>
    </row>
    <row r="166" spans="1:8">
      <c r="A166" s="174"/>
      <c r="B166" s="130"/>
      <c r="C166" s="138"/>
      <c r="D166" s="138"/>
      <c r="E166" s="236"/>
      <c r="F166" s="237"/>
      <c r="G166" s="183"/>
      <c r="H166" s="183"/>
    </row>
    <row r="167" spans="1:8" ht="12.95">
      <c r="A167" s="173">
        <f>A149+1</f>
        <v>42</v>
      </c>
      <c r="B167" s="138" t="s">
        <v>242</v>
      </c>
      <c r="C167" s="238" t="s">
        <v>361</v>
      </c>
      <c r="D167" s="238"/>
      <c r="E167" s="236"/>
      <c r="F167" s="220"/>
      <c r="G167" s="183"/>
      <c r="H167" s="183"/>
    </row>
    <row r="168" spans="1:8" ht="12.95">
      <c r="A168" s="137"/>
      <c r="B168" s="130"/>
      <c r="C168" s="238"/>
      <c r="D168" s="238"/>
      <c r="E168" s="236"/>
      <c r="F168" s="220"/>
      <c r="G168" s="183"/>
      <c r="H168" s="183"/>
    </row>
    <row r="169" spans="1:8" ht="12.95">
      <c r="A169" s="137"/>
      <c r="B169" s="130"/>
      <c r="C169" s="238" t="s">
        <v>362</v>
      </c>
      <c r="D169" s="238"/>
      <c r="E169" s="236"/>
      <c r="F169" s="220"/>
      <c r="G169" s="183"/>
      <c r="H169" s="183"/>
    </row>
    <row r="170" spans="1:8">
      <c r="A170" s="130"/>
      <c r="B170" s="130"/>
      <c r="C170" s="130" t="s">
        <v>363</v>
      </c>
      <c r="D170" s="130"/>
      <c r="E170" s="236"/>
      <c r="F170" s="220"/>
      <c r="G170" s="183"/>
      <c r="H170" s="183"/>
    </row>
    <row r="171" spans="1:8">
      <c r="A171" s="130"/>
      <c r="B171" s="130"/>
      <c r="C171" s="130" t="s">
        <v>364</v>
      </c>
      <c r="D171" s="130"/>
      <c r="E171" s="236"/>
      <c r="F171" s="220"/>
      <c r="G171" s="183"/>
      <c r="H171" s="183"/>
    </row>
    <row r="172" spans="1:8">
      <c r="A172" s="130"/>
      <c r="B172" s="130"/>
      <c r="C172" s="130" t="s">
        <v>365</v>
      </c>
      <c r="D172" s="130"/>
      <c r="E172" s="236"/>
      <c r="F172" s="220"/>
      <c r="G172" s="183"/>
      <c r="H172" s="183"/>
    </row>
    <row r="173" spans="1:8">
      <c r="A173" s="130"/>
      <c r="B173" s="130"/>
      <c r="C173" s="130" t="s">
        <v>366</v>
      </c>
      <c r="D173" s="130"/>
      <c r="E173" s="236"/>
      <c r="F173" s="220"/>
      <c r="G173" s="183"/>
      <c r="H173" s="183"/>
    </row>
    <row r="174" spans="1:8">
      <c r="A174" s="130"/>
      <c r="B174" s="130"/>
      <c r="C174" s="130" t="s">
        <v>367</v>
      </c>
      <c r="D174" s="130"/>
      <c r="E174" s="236"/>
      <c r="F174" s="220"/>
      <c r="G174" s="183"/>
      <c r="H174" s="183"/>
    </row>
    <row r="175" spans="1:8">
      <c r="A175" s="130"/>
      <c r="B175" s="130"/>
      <c r="C175" s="130" t="s">
        <v>368</v>
      </c>
      <c r="D175" s="130"/>
      <c r="E175" s="236"/>
      <c r="F175" s="220"/>
      <c r="G175" s="183"/>
      <c r="H175" s="183"/>
    </row>
    <row r="176" spans="1:8">
      <c r="A176" s="130"/>
      <c r="B176" s="130"/>
      <c r="C176" s="130" t="s">
        <v>369</v>
      </c>
      <c r="D176" s="130"/>
      <c r="E176" s="236"/>
      <c r="F176" s="220"/>
      <c r="G176" s="183"/>
      <c r="H176" s="183"/>
    </row>
    <row r="177" spans="1:8" ht="12.95">
      <c r="A177" s="173"/>
      <c r="B177" s="130"/>
      <c r="C177" s="238" t="s">
        <v>370</v>
      </c>
      <c r="D177" s="238"/>
      <c r="E177" s="239"/>
      <c r="F177" s="240"/>
      <c r="G177" s="177"/>
      <c r="H177" s="192"/>
    </row>
    <row r="178" spans="1:8">
      <c r="A178" s="130"/>
      <c r="B178" s="130"/>
      <c r="C178" s="130"/>
      <c r="D178" s="130"/>
      <c r="E178" s="241"/>
      <c r="F178" s="242"/>
      <c r="G178" s="177"/>
      <c r="H178" s="177"/>
    </row>
    <row r="179" spans="1:8">
      <c r="A179" s="130"/>
      <c r="B179" s="130"/>
      <c r="C179" s="130" t="s">
        <v>371</v>
      </c>
      <c r="D179" s="130"/>
      <c r="E179" s="241" t="s">
        <v>372</v>
      </c>
      <c r="F179" s="242">
        <v>1</v>
      </c>
      <c r="G179" s="178">
        <v>0</v>
      </c>
      <c r="H179" s="177">
        <f>G179*F179</f>
        <v>0</v>
      </c>
    </row>
    <row r="180" spans="1:8">
      <c r="A180" s="137"/>
      <c r="B180" s="130"/>
      <c r="C180" s="138"/>
      <c r="D180" s="138"/>
      <c r="E180" s="243"/>
      <c r="F180" s="220"/>
      <c r="G180" s="183"/>
      <c r="H180" s="183"/>
    </row>
    <row r="181" spans="1:8" ht="38.1">
      <c r="A181" s="137"/>
      <c r="B181" s="130"/>
      <c r="C181" s="156" t="s">
        <v>373</v>
      </c>
      <c r="D181" s="156"/>
      <c r="E181" s="241"/>
      <c r="F181" s="117"/>
      <c r="G181" s="183"/>
      <c r="H181" s="183"/>
    </row>
    <row r="182" spans="1:8" ht="12.95">
      <c r="A182" s="137"/>
      <c r="B182" s="130"/>
      <c r="C182" s="156"/>
      <c r="D182" s="156"/>
      <c r="E182" s="241"/>
      <c r="F182" s="117"/>
      <c r="G182" s="183"/>
      <c r="H182" s="183"/>
    </row>
    <row r="183" spans="1:8" ht="12.95">
      <c r="A183" s="137"/>
      <c r="B183" s="130"/>
      <c r="C183" s="156"/>
      <c r="D183" s="156"/>
      <c r="E183" s="241"/>
      <c r="F183" s="117"/>
      <c r="G183" s="183"/>
      <c r="H183" s="183"/>
    </row>
    <row r="184" spans="1:8" ht="12.95">
      <c r="A184" s="137"/>
      <c r="B184" s="130"/>
      <c r="C184" s="156"/>
      <c r="D184" s="156"/>
      <c r="E184" s="241"/>
      <c r="F184" s="117"/>
      <c r="G184" s="183"/>
      <c r="H184" s="183"/>
    </row>
    <row r="185" spans="1:8" ht="12.95">
      <c r="A185" s="137"/>
      <c r="B185" s="130"/>
      <c r="C185" s="156"/>
      <c r="D185" s="156"/>
      <c r="E185" s="241"/>
      <c r="F185" s="117"/>
      <c r="G185" s="183"/>
      <c r="H185" s="183"/>
    </row>
    <row r="186" spans="1:8" ht="12.95">
      <c r="A186" s="137"/>
      <c r="B186" s="130"/>
      <c r="C186" s="156"/>
      <c r="D186" s="156"/>
      <c r="E186" s="241"/>
      <c r="F186" s="117"/>
      <c r="G186" s="183"/>
      <c r="H186" s="183"/>
    </row>
    <row r="187" spans="1:8" ht="12.95">
      <c r="A187" s="137"/>
      <c r="B187" s="130"/>
      <c r="C187" s="156"/>
      <c r="D187" s="156"/>
      <c r="E187" s="241"/>
      <c r="F187" s="117"/>
      <c r="G187" s="183"/>
      <c r="H187" s="183"/>
    </row>
    <row r="188" spans="1:8" ht="12.95">
      <c r="A188" s="137"/>
      <c r="B188" s="130"/>
      <c r="C188" s="156"/>
      <c r="D188" s="156"/>
      <c r="E188" s="241"/>
      <c r="F188" s="117"/>
      <c r="G188" s="183"/>
      <c r="H188" s="183"/>
    </row>
    <row r="189" spans="1:8" ht="12.95">
      <c r="A189" s="137"/>
      <c r="B189" s="130"/>
      <c r="C189" s="156"/>
      <c r="D189" s="156"/>
      <c r="E189" s="241"/>
      <c r="F189" s="117"/>
      <c r="G189" s="183"/>
      <c r="H189" s="183"/>
    </row>
    <row r="190" spans="1:8" ht="12.95">
      <c r="A190" s="137"/>
      <c r="B190" s="130"/>
      <c r="C190" s="156"/>
      <c r="D190" s="156"/>
      <c r="E190" s="241"/>
      <c r="F190" s="117"/>
      <c r="G190" s="183"/>
      <c r="H190" s="183"/>
    </row>
    <row r="191" spans="1:8" ht="26.1">
      <c r="A191" s="173">
        <f>A167+1</f>
        <v>43</v>
      </c>
      <c r="B191" s="130" t="s">
        <v>246</v>
      </c>
      <c r="C191" s="156" t="s">
        <v>374</v>
      </c>
      <c r="D191" s="229"/>
      <c r="E191" s="137"/>
      <c r="F191" s="117"/>
      <c r="G191" s="117"/>
      <c r="H191" s="183"/>
    </row>
    <row r="192" spans="1:8" ht="350.1">
      <c r="A192" s="233"/>
      <c r="B192" s="130"/>
      <c r="C192" s="138" t="s">
        <v>375</v>
      </c>
      <c r="D192" s="229"/>
      <c r="E192" s="137"/>
      <c r="F192" s="117"/>
      <c r="G192" s="117"/>
      <c r="H192" s="183"/>
    </row>
    <row r="193" spans="1:8">
      <c r="A193" s="130"/>
      <c r="B193" s="226"/>
      <c r="C193" s="244" t="s">
        <v>376</v>
      </c>
      <c r="D193" s="229"/>
      <c r="E193" s="137"/>
      <c r="F193" s="117"/>
      <c r="G193" s="117"/>
      <c r="H193" s="183"/>
    </row>
    <row r="194" spans="1:8" ht="24.95">
      <c r="A194" s="130"/>
      <c r="B194" s="226"/>
      <c r="C194" s="138" t="s">
        <v>377</v>
      </c>
      <c r="D194" s="229"/>
      <c r="E194" s="137"/>
      <c r="F194" s="117"/>
      <c r="G194" s="117"/>
      <c r="H194" s="183"/>
    </row>
    <row r="195" spans="1:8" ht="24.95">
      <c r="A195" s="130"/>
      <c r="B195" s="226"/>
      <c r="C195" s="138" t="s">
        <v>378</v>
      </c>
      <c r="D195" s="229"/>
      <c r="E195" s="137"/>
      <c r="F195" s="117"/>
      <c r="G195" s="117"/>
      <c r="H195" s="183"/>
    </row>
    <row r="196" spans="1:8">
      <c r="A196" s="130"/>
      <c r="B196" s="130"/>
      <c r="C196" s="130" t="s">
        <v>379</v>
      </c>
      <c r="D196" s="186"/>
      <c r="E196" s="236"/>
      <c r="F196" s="220"/>
      <c r="G196" s="117"/>
      <c r="H196" s="183"/>
    </row>
    <row r="197" spans="1:8">
      <c r="A197" s="130"/>
      <c r="B197" s="130"/>
      <c r="C197" s="130" t="s">
        <v>380</v>
      </c>
      <c r="D197" s="186"/>
      <c r="E197" s="236"/>
      <c r="F197" s="220"/>
      <c r="G197" s="117"/>
      <c r="H197" s="183"/>
    </row>
    <row r="198" spans="1:8">
      <c r="A198" s="130"/>
      <c r="B198" s="130"/>
      <c r="C198" s="130" t="s">
        <v>381</v>
      </c>
      <c r="D198" s="186"/>
      <c r="E198" s="236"/>
      <c r="F198" s="220"/>
      <c r="G198" s="117"/>
      <c r="H198" s="183"/>
    </row>
    <row r="199" spans="1:8" ht="12.95">
      <c r="A199" s="130"/>
      <c r="B199" s="130"/>
      <c r="C199" s="130" t="s">
        <v>382</v>
      </c>
      <c r="D199" s="175"/>
      <c r="E199" s="236"/>
      <c r="F199" s="220"/>
      <c r="G199" s="117"/>
      <c r="H199" s="183"/>
    </row>
    <row r="200" spans="1:8">
      <c r="A200" s="130"/>
      <c r="B200" s="130"/>
      <c r="C200" s="130" t="s">
        <v>383</v>
      </c>
      <c r="D200" s="186"/>
      <c r="E200" s="236"/>
      <c r="F200" s="220"/>
      <c r="G200" s="117"/>
      <c r="H200" s="183"/>
    </row>
    <row r="201" spans="1:8">
      <c r="A201" s="173"/>
      <c r="B201" s="130"/>
      <c r="C201" s="130" t="s">
        <v>384</v>
      </c>
      <c r="D201" s="218"/>
      <c r="E201" s="219"/>
      <c r="F201" s="117"/>
      <c r="G201" s="220"/>
      <c r="H201" s="183"/>
    </row>
    <row r="202" spans="1:8">
      <c r="A202" s="173"/>
      <c r="B202" s="130"/>
      <c r="C202" s="130" t="s">
        <v>385</v>
      </c>
      <c r="D202" s="218"/>
      <c r="E202" s="219"/>
      <c r="F202" s="117"/>
      <c r="G202" s="220"/>
      <c r="H202" s="183"/>
    </row>
    <row r="203" spans="1:8">
      <c r="A203" s="130"/>
      <c r="B203" s="130"/>
      <c r="C203" s="130" t="s">
        <v>386</v>
      </c>
      <c r="D203" s="221"/>
      <c r="E203" s="219"/>
      <c r="F203" s="117"/>
      <c r="G203" s="220"/>
      <c r="H203" s="183"/>
    </row>
    <row r="204" spans="1:8">
      <c r="A204" s="173"/>
      <c r="B204" s="226"/>
      <c r="C204" s="130" t="s">
        <v>387</v>
      </c>
      <c r="D204" s="221">
        <v>1</v>
      </c>
      <c r="E204" s="219" t="s">
        <v>372</v>
      </c>
      <c r="F204" s="117">
        <v>1</v>
      </c>
      <c r="G204" s="178">
        <v>0</v>
      </c>
      <c r="H204" s="183">
        <f t="shared" ref="H204" si="17">G204*F204/D204</f>
        <v>0</v>
      </c>
    </row>
    <row r="205" spans="1:8">
      <c r="A205" s="130"/>
      <c r="B205" s="130"/>
      <c r="C205" s="130"/>
      <c r="D205" s="221"/>
      <c r="E205" s="219"/>
      <c r="F205" s="117"/>
      <c r="G205" s="220"/>
      <c r="H205" s="183"/>
    </row>
    <row r="206" spans="1:8" ht="62.45">
      <c r="A206" s="173">
        <f>A191+1</f>
        <v>44</v>
      </c>
      <c r="B206" s="226" t="s">
        <v>388</v>
      </c>
      <c r="C206" s="224" t="s">
        <v>389</v>
      </c>
      <c r="D206" s="176">
        <v>1</v>
      </c>
      <c r="E206" s="137" t="s">
        <v>285</v>
      </c>
      <c r="F206" s="193">
        <v>2</v>
      </c>
      <c r="G206" s="117"/>
      <c r="H206" s="183">
        <f t="shared" ref="H206:H208" si="18">G206*F206/D206</f>
        <v>0</v>
      </c>
    </row>
    <row r="207" spans="1:8">
      <c r="A207" s="130"/>
      <c r="B207" s="226"/>
      <c r="C207" s="224"/>
      <c r="D207" s="176"/>
      <c r="E207" s="137"/>
      <c r="F207" s="193"/>
      <c r="G207" s="178">
        <v>0</v>
      </c>
      <c r="H207" s="183"/>
    </row>
    <row r="208" spans="1:8" ht="50.1">
      <c r="A208" s="173">
        <f>A206+1</f>
        <v>45</v>
      </c>
      <c r="B208" s="130" t="s">
        <v>390</v>
      </c>
      <c r="C208" s="224" t="s">
        <v>391</v>
      </c>
      <c r="D208" s="227">
        <v>1</v>
      </c>
      <c r="E208" s="203" t="s">
        <v>244</v>
      </c>
      <c r="F208" s="117">
        <v>2</v>
      </c>
      <c r="G208" s="178">
        <v>0</v>
      </c>
      <c r="H208" s="183">
        <f t="shared" si="18"/>
        <v>0</v>
      </c>
    </row>
    <row r="209" spans="1:8">
      <c r="A209" s="130"/>
      <c r="B209" s="130"/>
      <c r="C209" s="224"/>
      <c r="D209" s="227"/>
      <c r="E209" s="203"/>
      <c r="F209" s="117"/>
      <c r="G209" s="178"/>
      <c r="H209" s="183"/>
    </row>
    <row r="210" spans="1:8" ht="50.1">
      <c r="A210" s="173">
        <f>A208+1</f>
        <v>46</v>
      </c>
      <c r="B210" s="130" t="s">
        <v>392</v>
      </c>
      <c r="C210" s="224" t="s">
        <v>393</v>
      </c>
      <c r="D210" s="227">
        <v>1</v>
      </c>
      <c r="E210" s="203" t="s">
        <v>394</v>
      </c>
      <c r="F210" s="117">
        <v>60</v>
      </c>
      <c r="G210" s="178">
        <v>0</v>
      </c>
      <c r="H210" s="183">
        <f t="shared" ref="H210" si="19">G210*F210/D210</f>
        <v>0</v>
      </c>
    </row>
    <row r="211" spans="1:8">
      <c r="A211" s="130"/>
      <c r="B211" s="130"/>
      <c r="C211" s="130"/>
      <c r="D211" s="221"/>
      <c r="E211" s="219"/>
      <c r="F211" s="117"/>
      <c r="G211" s="220"/>
      <c r="H211" s="183"/>
    </row>
    <row r="212" spans="1:8" ht="12.95">
      <c r="A212" s="245"/>
      <c r="B212" s="130"/>
      <c r="C212" s="234" t="s">
        <v>395</v>
      </c>
      <c r="D212" s="234"/>
      <c r="E212" s="219"/>
      <c r="F212" s="117"/>
      <c r="G212" s="220"/>
      <c r="H212" s="183"/>
    </row>
    <row r="213" spans="1:8" ht="12.95">
      <c r="A213" s="245"/>
      <c r="B213" s="130"/>
      <c r="C213" s="234"/>
      <c r="D213" s="234"/>
      <c r="E213" s="219"/>
      <c r="F213" s="117"/>
      <c r="G213" s="220"/>
      <c r="H213" s="183"/>
    </row>
    <row r="214" spans="1:8" ht="99.95">
      <c r="A214" s="173">
        <f>A210+1</f>
        <v>47</v>
      </c>
      <c r="B214" s="130" t="s">
        <v>396</v>
      </c>
      <c r="C214" s="138" t="s">
        <v>397</v>
      </c>
      <c r="D214" s="221">
        <v>1</v>
      </c>
      <c r="E214" s="219" t="s">
        <v>372</v>
      </c>
      <c r="F214" s="117">
        <v>1</v>
      </c>
      <c r="G214" s="178">
        <v>0</v>
      </c>
      <c r="H214" s="183">
        <f t="shared" ref="H214" si="20">G214*F214/D214</f>
        <v>0</v>
      </c>
    </row>
    <row r="215" spans="1:8">
      <c r="A215" s="130"/>
      <c r="B215" s="130"/>
      <c r="C215" s="130"/>
      <c r="D215" s="221"/>
      <c r="E215" s="219"/>
      <c r="F215" s="117"/>
      <c r="G215" s="220"/>
      <c r="H215" s="183"/>
    </row>
    <row r="216" spans="1:8">
      <c r="A216" s="173">
        <f>A214+1</f>
        <v>48</v>
      </c>
      <c r="B216" s="130" t="s">
        <v>398</v>
      </c>
      <c r="C216" s="130" t="s">
        <v>399</v>
      </c>
      <c r="D216" s="221">
        <v>1</v>
      </c>
      <c r="E216" s="219" t="s">
        <v>372</v>
      </c>
      <c r="F216" s="117">
        <v>1</v>
      </c>
      <c r="G216" s="178">
        <v>0</v>
      </c>
      <c r="H216" s="183">
        <f t="shared" ref="H216" si="21">G216*F216/D216</f>
        <v>0</v>
      </c>
    </row>
    <row r="217" spans="1:8" ht="12.95">
      <c r="A217" s="130"/>
      <c r="B217" s="150"/>
      <c r="C217" s="246"/>
      <c r="D217" s="246"/>
      <c r="E217" s="247"/>
      <c r="F217" s="248"/>
      <c r="G217" s="183"/>
      <c r="H217" s="192"/>
    </row>
    <row r="218" spans="1:8" ht="12.95">
      <c r="A218" s="375" t="s">
        <v>248</v>
      </c>
      <c r="B218" s="375"/>
      <c r="C218" s="375"/>
      <c r="D218" s="375"/>
      <c r="E218" s="375"/>
      <c r="F218" s="375"/>
      <c r="G218" s="375"/>
      <c r="H218" s="103">
        <f>SUM(H179:H217)</f>
        <v>0</v>
      </c>
    </row>
    <row r="219" spans="1:8" ht="12.95">
      <c r="A219" s="375" t="s">
        <v>249</v>
      </c>
      <c r="B219" s="375"/>
      <c r="C219" s="375"/>
      <c r="D219" s="375"/>
      <c r="E219" s="375"/>
      <c r="F219" s="375"/>
      <c r="G219" s="375"/>
      <c r="H219" s="104">
        <f>H218+H151</f>
        <v>0</v>
      </c>
    </row>
  </sheetData>
  <mergeCells count="17">
    <mergeCell ref="H9:H11"/>
    <mergeCell ref="D12:E12"/>
    <mergeCell ref="A151:G151"/>
    <mergeCell ref="A218:G218"/>
    <mergeCell ref="A219:G219"/>
    <mergeCell ref="A9:A11"/>
    <mergeCell ref="B9:B11"/>
    <mergeCell ref="C9:C11"/>
    <mergeCell ref="D9:E11"/>
    <mergeCell ref="F9:F11"/>
    <mergeCell ref="G9:G11"/>
    <mergeCell ref="A8:H8"/>
    <mergeCell ref="A1:H1"/>
    <mergeCell ref="A3:H3"/>
    <mergeCell ref="A5:H5"/>
    <mergeCell ref="A6:H6"/>
    <mergeCell ref="A7:H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E7FC6-BC1C-4394-BAEF-7FED3F069718}">
  <dimension ref="A1:G133"/>
  <sheetViews>
    <sheetView workbookViewId="0">
      <selection activeCell="M15" sqref="M15"/>
    </sheetView>
  </sheetViews>
  <sheetFormatPr defaultColWidth="8.7109375" defaultRowHeight="12.6"/>
  <cols>
    <col min="1" max="1" width="8.7109375" style="95"/>
    <col min="2" max="2" width="9.85546875" style="95" customWidth="1"/>
    <col min="3" max="3" width="27.42578125" style="95" customWidth="1"/>
    <col min="4" max="5" width="8.7109375" style="95"/>
    <col min="6" max="6" width="11.140625" style="95" customWidth="1"/>
    <col min="7" max="7" width="11.85546875" style="95" customWidth="1"/>
    <col min="8" max="16384" width="8.7109375" style="95"/>
  </cols>
  <sheetData>
    <row r="1" spans="1:7" ht="14.1">
      <c r="A1" s="369" t="s">
        <v>0</v>
      </c>
      <c r="B1" s="369"/>
      <c r="C1" s="369"/>
      <c r="D1" s="369"/>
      <c r="E1" s="369"/>
      <c r="F1" s="369"/>
      <c r="G1" s="369"/>
    </row>
    <row r="2" spans="1:7" ht="14.1">
      <c r="A2" s="50"/>
      <c r="B2" s="50"/>
      <c r="C2" s="50"/>
      <c r="D2" s="50"/>
      <c r="E2" s="50"/>
      <c r="F2" s="50"/>
      <c r="G2" s="50"/>
    </row>
    <row r="3" spans="1:7" ht="14.1">
      <c r="A3" s="369" t="s">
        <v>1</v>
      </c>
      <c r="B3" s="369"/>
      <c r="C3" s="369"/>
      <c r="D3" s="369"/>
      <c r="E3" s="369"/>
      <c r="F3" s="369"/>
      <c r="G3" s="369"/>
    </row>
    <row r="4" spans="1:7" ht="14.1">
      <c r="A4" s="113"/>
      <c r="B4" s="113"/>
      <c r="C4" s="50"/>
      <c r="D4" s="50"/>
      <c r="E4" s="97"/>
      <c r="F4" s="97"/>
      <c r="G4" s="97"/>
    </row>
    <row r="5" spans="1:7" ht="14.1">
      <c r="A5" s="380" t="s">
        <v>2</v>
      </c>
      <c r="B5" s="380"/>
      <c r="C5" s="380"/>
      <c r="D5" s="380"/>
      <c r="E5" s="380"/>
      <c r="F5" s="380"/>
      <c r="G5" s="380"/>
    </row>
    <row r="6" spans="1:7" ht="14.1">
      <c r="A6" s="113"/>
      <c r="B6" s="113"/>
      <c r="C6" s="50"/>
      <c r="D6" s="50"/>
      <c r="E6" s="97"/>
      <c r="F6" s="97"/>
      <c r="G6" s="97"/>
    </row>
    <row r="7" spans="1:7" ht="14.1">
      <c r="A7" s="369" t="s">
        <v>400</v>
      </c>
      <c r="B7" s="369"/>
      <c r="C7" s="369"/>
      <c r="D7" s="369"/>
      <c r="E7" s="369"/>
      <c r="F7" s="369"/>
      <c r="G7" s="369"/>
    </row>
    <row r="8" spans="1:7" ht="14.1">
      <c r="A8" s="86"/>
      <c r="B8" s="86"/>
      <c r="C8" s="86"/>
      <c r="D8" s="86"/>
      <c r="E8" s="86"/>
      <c r="F8" s="86"/>
      <c r="G8" s="86"/>
    </row>
    <row r="9" spans="1:7">
      <c r="A9" s="376" t="s">
        <v>4</v>
      </c>
      <c r="B9" s="376" t="s">
        <v>5</v>
      </c>
      <c r="C9" s="378" t="s">
        <v>6</v>
      </c>
      <c r="D9" s="378" t="s">
        <v>7</v>
      </c>
      <c r="E9" s="379" t="s">
        <v>8</v>
      </c>
      <c r="F9" s="373" t="s">
        <v>9</v>
      </c>
      <c r="G9" s="373" t="s">
        <v>10</v>
      </c>
    </row>
    <row r="10" spans="1:7">
      <c r="A10" s="376"/>
      <c r="B10" s="376"/>
      <c r="C10" s="378"/>
      <c r="D10" s="378"/>
      <c r="E10" s="379"/>
      <c r="F10" s="373"/>
      <c r="G10" s="373"/>
    </row>
    <row r="11" spans="1:7" ht="33.950000000000003" customHeight="1">
      <c r="A11" s="376"/>
      <c r="B11" s="376"/>
      <c r="C11" s="378"/>
      <c r="D11" s="378"/>
      <c r="E11" s="379"/>
      <c r="F11" s="373"/>
      <c r="G11" s="373"/>
    </row>
    <row r="12" spans="1:7">
      <c r="A12" s="110" t="s">
        <v>11</v>
      </c>
      <c r="B12" s="114" t="s">
        <v>12</v>
      </c>
      <c r="C12" s="100" t="s">
        <v>13</v>
      </c>
      <c r="D12" s="100" t="s">
        <v>14</v>
      </c>
      <c r="E12" s="112" t="s">
        <v>15</v>
      </c>
      <c r="F12" s="101" t="s">
        <v>16</v>
      </c>
      <c r="G12" s="101" t="s">
        <v>17</v>
      </c>
    </row>
    <row r="13" spans="1:7">
      <c r="A13" s="115"/>
      <c r="B13" s="116"/>
      <c r="C13" s="115"/>
      <c r="D13" s="116"/>
      <c r="E13" s="117"/>
      <c r="F13" s="118"/>
      <c r="G13" s="119"/>
    </row>
    <row r="14" spans="1:7" ht="12.95">
      <c r="A14" s="120" t="s">
        <v>19</v>
      </c>
      <c r="B14" s="121"/>
      <c r="C14" s="122" t="s">
        <v>18</v>
      </c>
      <c r="D14" s="121"/>
      <c r="E14" s="123"/>
      <c r="F14" s="118"/>
      <c r="G14" s="119"/>
    </row>
    <row r="15" spans="1:7" ht="12.95">
      <c r="A15" s="120"/>
      <c r="B15" s="121"/>
      <c r="C15" s="122"/>
      <c r="D15" s="121"/>
      <c r="E15" s="123"/>
      <c r="F15" s="118"/>
      <c r="G15" s="119"/>
    </row>
    <row r="16" spans="1:7" ht="12.95">
      <c r="A16" s="124"/>
      <c r="B16" s="124"/>
      <c r="C16" s="125" t="s">
        <v>401</v>
      </c>
      <c r="D16" s="124"/>
      <c r="E16" s="126"/>
      <c r="F16" s="127"/>
      <c r="G16" s="128"/>
    </row>
    <row r="17" spans="1:7" ht="12.95">
      <c r="A17" s="129"/>
      <c r="B17" s="129"/>
      <c r="C17" s="125"/>
      <c r="D17" s="129"/>
      <c r="E17" s="117"/>
      <c r="F17" s="118"/>
      <c r="G17" s="119"/>
    </row>
    <row r="18" spans="1:7" ht="152.44999999999999" customHeight="1">
      <c r="A18" s="130">
        <v>1</v>
      </c>
      <c r="B18" s="131" t="s">
        <v>402</v>
      </c>
      <c r="C18" s="131" t="s">
        <v>403</v>
      </c>
      <c r="D18" s="129" t="s">
        <v>77</v>
      </c>
      <c r="E18" s="117">
        <v>4</v>
      </c>
      <c r="F18" s="132">
        <v>0</v>
      </c>
      <c r="G18" s="133">
        <f>(E18*F18)</f>
        <v>0</v>
      </c>
    </row>
    <row r="19" spans="1:7">
      <c r="A19" s="134"/>
      <c r="B19" s="134"/>
      <c r="C19" s="134"/>
      <c r="D19" s="134"/>
      <c r="E19" s="135"/>
      <c r="F19" s="118"/>
      <c r="G19" s="119"/>
    </row>
    <row r="20" spans="1:7" ht="137.44999999999999">
      <c r="A20" s="130">
        <f>A18+1</f>
        <v>2</v>
      </c>
      <c r="B20" s="131" t="s">
        <v>404</v>
      </c>
      <c r="C20" s="131" t="s">
        <v>405</v>
      </c>
      <c r="D20" s="129" t="s">
        <v>77</v>
      </c>
      <c r="E20" s="117">
        <v>2</v>
      </c>
      <c r="F20" s="132">
        <v>0</v>
      </c>
      <c r="G20" s="133">
        <f>(E20*F20)</f>
        <v>0</v>
      </c>
    </row>
    <row r="21" spans="1:7">
      <c r="A21" s="136"/>
      <c r="B21" s="131"/>
      <c r="C21" s="131"/>
      <c r="D21" s="129"/>
      <c r="E21" s="117"/>
      <c r="F21" s="118"/>
      <c r="G21" s="119"/>
    </row>
    <row r="22" spans="1:7" ht="137.44999999999999">
      <c r="A22" s="130">
        <f>A20+1</f>
        <v>3</v>
      </c>
      <c r="B22" s="131" t="s">
        <v>406</v>
      </c>
      <c r="C22" s="131" t="s">
        <v>407</v>
      </c>
      <c r="D22" s="137" t="s">
        <v>77</v>
      </c>
      <c r="E22" s="117">
        <v>1</v>
      </c>
      <c r="F22" s="132">
        <v>0</v>
      </c>
      <c r="G22" s="133">
        <f>(E22*F22)</f>
        <v>0</v>
      </c>
    </row>
    <row r="23" spans="1:7">
      <c r="A23" s="136"/>
      <c r="B23" s="134"/>
      <c r="C23" s="134"/>
      <c r="D23" s="134"/>
      <c r="E23" s="117"/>
      <c r="F23" s="118"/>
      <c r="G23" s="118"/>
    </row>
    <row r="24" spans="1:7">
      <c r="A24" s="130">
        <f>A22+1</f>
        <v>4</v>
      </c>
      <c r="B24" s="131" t="s">
        <v>222</v>
      </c>
      <c r="C24" s="131" t="s">
        <v>408</v>
      </c>
      <c r="D24" s="129" t="s">
        <v>77</v>
      </c>
      <c r="E24" s="117">
        <v>1</v>
      </c>
      <c r="F24" s="132">
        <v>0</v>
      </c>
      <c r="G24" s="133">
        <f>(E24*F24)</f>
        <v>0</v>
      </c>
    </row>
    <row r="25" spans="1:7">
      <c r="A25" s="136"/>
      <c r="B25" s="134"/>
      <c r="C25" s="134"/>
      <c r="D25" s="134"/>
      <c r="E25" s="117"/>
      <c r="F25" s="118"/>
      <c r="G25" s="118"/>
    </row>
    <row r="26" spans="1:7" ht="24.95">
      <c r="A26" s="130">
        <f>A24+1</f>
        <v>5</v>
      </c>
      <c r="B26" s="136" t="s">
        <v>409</v>
      </c>
      <c r="C26" s="131" t="s">
        <v>410</v>
      </c>
      <c r="D26" s="129" t="s">
        <v>77</v>
      </c>
      <c r="E26" s="117">
        <v>2</v>
      </c>
      <c r="F26" s="132">
        <v>0</v>
      </c>
      <c r="G26" s="133">
        <f>(E26*F26)</f>
        <v>0</v>
      </c>
    </row>
    <row r="27" spans="1:7">
      <c r="A27" s="130"/>
      <c r="B27" s="136"/>
      <c r="C27" s="131"/>
      <c r="D27" s="129"/>
      <c r="E27" s="117"/>
      <c r="F27" s="118"/>
      <c r="G27" s="118"/>
    </row>
    <row r="28" spans="1:7" ht="24.95">
      <c r="A28" s="130">
        <f>A26+1</f>
        <v>6</v>
      </c>
      <c r="B28" s="136" t="s">
        <v>411</v>
      </c>
      <c r="C28" s="131" t="s">
        <v>412</v>
      </c>
      <c r="D28" s="129" t="s">
        <v>77</v>
      </c>
      <c r="E28" s="117">
        <v>1</v>
      </c>
      <c r="F28" s="132">
        <v>0</v>
      </c>
      <c r="G28" s="133">
        <f>(E28*F28)</f>
        <v>0</v>
      </c>
    </row>
    <row r="29" spans="1:7">
      <c r="A29" s="136"/>
      <c r="B29" s="131"/>
      <c r="C29" s="131"/>
      <c r="D29" s="129"/>
      <c r="E29" s="117"/>
      <c r="F29" s="118"/>
      <c r="G29" s="118"/>
    </row>
    <row r="30" spans="1:7" ht="62.45">
      <c r="A30" s="130">
        <f>A28+1</f>
        <v>7</v>
      </c>
      <c r="B30" s="130" t="s">
        <v>413</v>
      </c>
      <c r="C30" s="138" t="s">
        <v>414</v>
      </c>
      <c r="D30" s="137" t="s">
        <v>152</v>
      </c>
      <c r="E30" s="117">
        <v>10</v>
      </c>
      <c r="F30" s="132">
        <v>0</v>
      </c>
      <c r="G30" s="133">
        <f>(E30*F30)</f>
        <v>0</v>
      </c>
    </row>
    <row r="31" spans="1:7">
      <c r="A31" s="130"/>
      <c r="B31" s="130"/>
      <c r="C31" s="138"/>
      <c r="D31" s="137"/>
      <c r="E31" s="117"/>
      <c r="F31" s="118"/>
      <c r="G31" s="119"/>
    </row>
    <row r="32" spans="1:7" ht="50.1">
      <c r="A32" s="130">
        <f>A30+1</f>
        <v>8</v>
      </c>
      <c r="B32" s="130" t="s">
        <v>415</v>
      </c>
      <c r="C32" s="131" t="s">
        <v>416</v>
      </c>
      <c r="D32" s="137" t="s">
        <v>77</v>
      </c>
      <c r="E32" s="117">
        <v>1</v>
      </c>
      <c r="F32" s="132">
        <v>0</v>
      </c>
      <c r="G32" s="133">
        <f>(E32*F32)</f>
        <v>0</v>
      </c>
    </row>
    <row r="33" spans="1:7">
      <c r="A33" s="130"/>
      <c r="B33" s="136"/>
      <c r="C33" s="131"/>
      <c r="D33" s="129"/>
      <c r="E33" s="117"/>
      <c r="F33" s="118"/>
      <c r="G33" s="118"/>
    </row>
    <row r="34" spans="1:7" ht="50.1">
      <c r="A34" s="130">
        <f>A32+1</f>
        <v>9</v>
      </c>
      <c r="B34" s="130" t="s">
        <v>417</v>
      </c>
      <c r="C34" s="138" t="s">
        <v>418</v>
      </c>
      <c r="D34" s="129" t="s">
        <v>77</v>
      </c>
      <c r="E34" s="117">
        <v>2</v>
      </c>
      <c r="F34" s="132">
        <v>0</v>
      </c>
      <c r="G34" s="133">
        <f>(E34*F34)</f>
        <v>0</v>
      </c>
    </row>
    <row r="35" spans="1:7">
      <c r="A35" s="130"/>
      <c r="B35" s="130"/>
      <c r="C35" s="138"/>
      <c r="D35" s="137"/>
      <c r="E35" s="117"/>
      <c r="F35" s="139"/>
      <c r="G35" s="118"/>
    </row>
    <row r="36" spans="1:7" ht="50.1">
      <c r="A36" s="130">
        <f>A34+1</f>
        <v>10</v>
      </c>
      <c r="B36" s="130" t="s">
        <v>419</v>
      </c>
      <c r="C36" s="138" t="s">
        <v>420</v>
      </c>
      <c r="D36" s="129" t="s">
        <v>77</v>
      </c>
      <c r="E36" s="117">
        <v>6</v>
      </c>
      <c r="F36" s="132">
        <v>0</v>
      </c>
      <c r="G36" s="133">
        <f>(E36*F36)</f>
        <v>0</v>
      </c>
    </row>
    <row r="37" spans="1:7">
      <c r="A37" s="140"/>
      <c r="B37" s="141"/>
      <c r="C37" s="142"/>
      <c r="D37" s="143"/>
      <c r="E37" s="144"/>
      <c r="F37" s="118"/>
      <c r="G37" s="118"/>
    </row>
    <row r="38" spans="1:7" ht="50.1">
      <c r="A38" s="130">
        <f>A36+1</f>
        <v>11</v>
      </c>
      <c r="B38" s="136" t="s">
        <v>421</v>
      </c>
      <c r="C38" s="131" t="s">
        <v>422</v>
      </c>
      <c r="D38" s="129" t="s">
        <v>77</v>
      </c>
      <c r="E38" s="117">
        <v>2</v>
      </c>
      <c r="F38" s="132">
        <v>0</v>
      </c>
      <c r="G38" s="133">
        <f>(E38*F38)</f>
        <v>0</v>
      </c>
    </row>
    <row r="39" spans="1:7">
      <c r="A39" s="130"/>
      <c r="B39" s="136"/>
      <c r="C39" s="131"/>
      <c r="D39" s="129"/>
      <c r="E39" s="145"/>
      <c r="F39" s="118"/>
      <c r="G39" s="118"/>
    </row>
    <row r="40" spans="1:7" ht="112.5">
      <c r="A40" s="130">
        <f>A38+1</f>
        <v>12</v>
      </c>
      <c r="B40" s="131" t="s">
        <v>423</v>
      </c>
      <c r="C40" s="131" t="s">
        <v>424</v>
      </c>
      <c r="D40" s="137" t="s">
        <v>77</v>
      </c>
      <c r="E40" s="117">
        <v>1</v>
      </c>
      <c r="F40" s="132">
        <v>0</v>
      </c>
      <c r="G40" s="133">
        <f>(E40*F40)</f>
        <v>0</v>
      </c>
    </row>
    <row r="41" spans="1:7">
      <c r="A41" s="130"/>
      <c r="B41" s="136"/>
      <c r="C41" s="131"/>
      <c r="D41" s="129"/>
      <c r="E41" s="117"/>
      <c r="F41" s="118"/>
      <c r="G41" s="118"/>
    </row>
    <row r="42" spans="1:7" ht="26.1">
      <c r="A42" s="136"/>
      <c r="B42" s="134"/>
      <c r="C42" s="146" t="s">
        <v>425</v>
      </c>
      <c r="D42" s="134"/>
      <c r="E42" s="117"/>
      <c r="F42" s="118"/>
      <c r="G42" s="119"/>
    </row>
    <row r="43" spans="1:7" ht="12.95">
      <c r="A43" s="136"/>
      <c r="B43" s="147"/>
      <c r="C43" s="147"/>
      <c r="D43" s="134"/>
      <c r="E43" s="117"/>
      <c r="F43" s="118"/>
      <c r="G43" s="119"/>
    </row>
    <row r="44" spans="1:7" ht="150">
      <c r="A44" s="130">
        <f>A40+1</f>
        <v>13</v>
      </c>
      <c r="B44" s="148"/>
      <c r="C44" s="149" t="s">
        <v>426</v>
      </c>
      <c r="D44" s="150"/>
      <c r="E44" s="117"/>
      <c r="F44" s="139"/>
      <c r="G44" s="118"/>
    </row>
    <row r="45" spans="1:7">
      <c r="A45" s="136"/>
      <c r="B45" s="148"/>
      <c r="C45" s="149"/>
      <c r="D45" s="150"/>
      <c r="E45" s="117"/>
      <c r="F45" s="139"/>
      <c r="G45" s="118"/>
    </row>
    <row r="46" spans="1:7">
      <c r="A46" s="150"/>
      <c r="B46" s="148" t="s">
        <v>427</v>
      </c>
      <c r="C46" s="149" t="s">
        <v>428</v>
      </c>
      <c r="D46" s="150" t="s">
        <v>59</v>
      </c>
      <c r="E46" s="117">
        <v>100</v>
      </c>
      <c r="F46" s="132">
        <v>0</v>
      </c>
      <c r="G46" s="133">
        <f>(E46*F46)</f>
        <v>0</v>
      </c>
    </row>
    <row r="47" spans="1:7">
      <c r="A47" s="136"/>
      <c r="B47" s="148"/>
      <c r="C47" s="149"/>
      <c r="D47" s="150"/>
      <c r="E47" s="117"/>
      <c r="F47" s="139"/>
      <c r="G47" s="118"/>
    </row>
    <row r="48" spans="1:7" ht="137.44999999999999">
      <c r="A48" s="130">
        <f>A44+1</f>
        <v>14</v>
      </c>
      <c r="B48" s="136"/>
      <c r="C48" s="131" t="s">
        <v>429</v>
      </c>
      <c r="D48" s="129"/>
      <c r="E48" s="117"/>
      <c r="F48" s="139"/>
      <c r="G48" s="118"/>
    </row>
    <row r="49" spans="1:7">
      <c r="A49" s="130"/>
      <c r="B49" s="136"/>
      <c r="C49" s="131"/>
      <c r="D49" s="129"/>
      <c r="E49" s="117"/>
      <c r="F49" s="139"/>
      <c r="G49" s="133"/>
    </row>
    <row r="50" spans="1:7">
      <c r="A50" s="150"/>
      <c r="B50" s="136" t="s">
        <v>430</v>
      </c>
      <c r="C50" s="131" t="s">
        <v>431</v>
      </c>
      <c r="D50" s="129" t="s">
        <v>59</v>
      </c>
      <c r="E50" s="117">
        <v>50</v>
      </c>
      <c r="F50" s="132">
        <v>0</v>
      </c>
      <c r="G50" s="133">
        <f>(E50*F50)</f>
        <v>0</v>
      </c>
    </row>
    <row r="51" spans="1:7">
      <c r="A51" s="130"/>
      <c r="B51" s="136"/>
      <c r="C51" s="131"/>
      <c r="D51" s="129"/>
      <c r="E51" s="117"/>
      <c r="F51" s="139"/>
      <c r="G51" s="118"/>
    </row>
    <row r="52" spans="1:7">
      <c r="A52" s="130"/>
      <c r="B52" s="136" t="s">
        <v>432</v>
      </c>
      <c r="C52" s="131" t="s">
        <v>433</v>
      </c>
      <c r="D52" s="129" t="s">
        <v>59</v>
      </c>
      <c r="E52" s="117">
        <v>10</v>
      </c>
      <c r="F52" s="132">
        <v>0</v>
      </c>
      <c r="G52" s="133">
        <f>(E52*F52)</f>
        <v>0</v>
      </c>
    </row>
    <row r="53" spans="1:7">
      <c r="A53" s="130"/>
      <c r="B53" s="136"/>
      <c r="C53" s="131"/>
      <c r="D53" s="129"/>
      <c r="E53" s="117"/>
      <c r="F53" s="139"/>
      <c r="G53" s="118"/>
    </row>
    <row r="54" spans="1:7" ht="12.95">
      <c r="A54" s="136"/>
      <c r="B54" s="136"/>
      <c r="C54" s="151" t="s">
        <v>434</v>
      </c>
      <c r="D54" s="129"/>
      <c r="E54" s="117"/>
      <c r="F54" s="118"/>
      <c r="G54" s="118"/>
    </row>
    <row r="55" spans="1:7">
      <c r="A55" s="136"/>
      <c r="B55" s="136"/>
      <c r="C55" s="129"/>
      <c r="D55" s="129"/>
      <c r="E55" s="117"/>
      <c r="F55" s="118"/>
      <c r="G55" s="118"/>
    </row>
    <row r="56" spans="1:7" ht="50.1">
      <c r="A56" s="130">
        <f>A48+1</f>
        <v>15</v>
      </c>
      <c r="B56" s="136"/>
      <c r="C56" s="131" t="s">
        <v>435</v>
      </c>
      <c r="D56" s="129"/>
      <c r="E56" s="117"/>
      <c r="F56" s="139"/>
      <c r="G56" s="118"/>
    </row>
    <row r="57" spans="1:7">
      <c r="A57" s="136"/>
      <c r="B57" s="136"/>
      <c r="C57" s="129"/>
      <c r="D57" s="129"/>
      <c r="E57" s="117"/>
      <c r="F57" s="139"/>
      <c r="G57" s="118"/>
    </row>
    <row r="58" spans="1:7">
      <c r="A58" s="150"/>
      <c r="B58" s="136" t="s">
        <v>436</v>
      </c>
      <c r="C58" s="129" t="s">
        <v>437</v>
      </c>
      <c r="D58" s="129" t="s">
        <v>59</v>
      </c>
      <c r="E58" s="117">
        <v>50</v>
      </c>
      <c r="F58" s="132">
        <v>0</v>
      </c>
      <c r="G58" s="133">
        <f>(E58*F58)</f>
        <v>0</v>
      </c>
    </row>
    <row r="59" spans="1:7">
      <c r="A59" s="136"/>
      <c r="B59" s="136"/>
      <c r="C59" s="129"/>
      <c r="D59" s="129"/>
      <c r="E59" s="117"/>
      <c r="F59" s="139"/>
      <c r="G59" s="118"/>
    </row>
    <row r="60" spans="1:7">
      <c r="A60" s="130"/>
      <c r="B60" s="136" t="s">
        <v>438</v>
      </c>
      <c r="C60" s="129" t="s">
        <v>439</v>
      </c>
      <c r="D60" s="129" t="s">
        <v>59</v>
      </c>
      <c r="E60" s="117">
        <v>30</v>
      </c>
      <c r="F60" s="132">
        <v>0</v>
      </c>
      <c r="G60" s="133">
        <f>(E60*F60)</f>
        <v>0</v>
      </c>
    </row>
    <row r="61" spans="1:7">
      <c r="A61" s="136"/>
      <c r="B61" s="136"/>
      <c r="C61" s="129"/>
      <c r="D61" s="129"/>
      <c r="E61" s="117"/>
      <c r="F61" s="139"/>
      <c r="G61" s="118"/>
    </row>
    <row r="62" spans="1:7">
      <c r="A62" s="130"/>
      <c r="B62" s="136" t="s">
        <v>440</v>
      </c>
      <c r="C62" s="129" t="s">
        <v>441</v>
      </c>
      <c r="D62" s="129" t="s">
        <v>59</v>
      </c>
      <c r="E62" s="117">
        <v>50</v>
      </c>
      <c r="F62" s="132">
        <v>0</v>
      </c>
      <c r="G62" s="133">
        <f>(E62*F62)</f>
        <v>0</v>
      </c>
    </row>
    <row r="63" spans="1:7">
      <c r="A63" s="136"/>
      <c r="B63" s="136"/>
      <c r="C63" s="129"/>
      <c r="D63" s="129"/>
      <c r="E63" s="117"/>
      <c r="F63" s="139"/>
      <c r="G63" s="118"/>
    </row>
    <row r="64" spans="1:7" ht="50.1">
      <c r="A64" s="130">
        <f>A56+1</f>
        <v>16</v>
      </c>
      <c r="B64" s="136"/>
      <c r="C64" s="131" t="s">
        <v>442</v>
      </c>
      <c r="D64" s="129"/>
      <c r="E64" s="117"/>
      <c r="F64" s="139"/>
      <c r="G64" s="118"/>
    </row>
    <row r="65" spans="1:7">
      <c r="A65" s="136"/>
      <c r="B65" s="136"/>
      <c r="C65" s="129"/>
      <c r="D65" s="129"/>
      <c r="E65" s="117"/>
      <c r="F65" s="139"/>
      <c r="G65" s="118"/>
    </row>
    <row r="66" spans="1:7">
      <c r="A66" s="150"/>
      <c r="B66" s="136" t="s">
        <v>438</v>
      </c>
      <c r="C66" s="129" t="s">
        <v>439</v>
      </c>
      <c r="D66" s="129" t="s">
        <v>59</v>
      </c>
      <c r="E66" s="117">
        <v>30</v>
      </c>
      <c r="F66" s="132">
        <v>0</v>
      </c>
      <c r="G66" s="133">
        <f>(E66*F66)</f>
        <v>0</v>
      </c>
    </row>
    <row r="67" spans="1:7">
      <c r="A67" s="136"/>
      <c r="B67" s="136"/>
      <c r="C67" s="129"/>
      <c r="D67" s="129"/>
      <c r="E67" s="117"/>
      <c r="F67" s="139"/>
      <c r="G67" s="118"/>
    </row>
    <row r="68" spans="1:7">
      <c r="A68" s="130"/>
      <c r="B68" s="136" t="s">
        <v>440</v>
      </c>
      <c r="C68" s="129" t="s">
        <v>441</v>
      </c>
      <c r="D68" s="129" t="s">
        <v>59</v>
      </c>
      <c r="E68" s="117">
        <v>5</v>
      </c>
      <c r="F68" s="132">
        <v>0</v>
      </c>
      <c r="G68" s="133">
        <f>(E68*F68)</f>
        <v>0</v>
      </c>
    </row>
    <row r="69" spans="1:7">
      <c r="A69" s="136"/>
      <c r="B69" s="136"/>
      <c r="C69" s="129"/>
      <c r="D69" s="129"/>
      <c r="E69" s="117"/>
      <c r="F69" s="118"/>
      <c r="G69" s="118"/>
    </row>
    <row r="70" spans="1:7" ht="141" customHeight="1">
      <c r="A70" s="130">
        <f>A64+1</f>
        <v>17</v>
      </c>
      <c r="B70" s="136"/>
      <c r="C70" s="131" t="s">
        <v>443</v>
      </c>
      <c r="D70" s="129"/>
      <c r="E70" s="117"/>
      <c r="F70" s="139"/>
      <c r="G70" s="118"/>
    </row>
    <row r="71" spans="1:7">
      <c r="A71" s="136"/>
      <c r="B71" s="136"/>
      <c r="C71" s="129"/>
      <c r="D71" s="129"/>
      <c r="E71" s="117"/>
      <c r="F71" s="139"/>
      <c r="G71" s="118"/>
    </row>
    <row r="72" spans="1:7">
      <c r="A72" s="150"/>
      <c r="B72" s="136" t="s">
        <v>444</v>
      </c>
      <c r="C72" s="129" t="s">
        <v>445</v>
      </c>
      <c r="D72" s="129" t="s">
        <v>59</v>
      </c>
      <c r="E72" s="117">
        <v>20</v>
      </c>
      <c r="F72" s="132">
        <v>0</v>
      </c>
      <c r="G72" s="133">
        <f>(E72*F72)</f>
        <v>0</v>
      </c>
    </row>
    <row r="73" spans="1:7">
      <c r="A73" s="136"/>
      <c r="B73" s="136"/>
      <c r="C73" s="129"/>
      <c r="D73" s="129"/>
      <c r="E73" s="117"/>
      <c r="F73" s="139"/>
      <c r="G73" s="152"/>
    </row>
    <row r="74" spans="1:7">
      <c r="A74" s="130"/>
      <c r="B74" s="136" t="s">
        <v>446</v>
      </c>
      <c r="C74" s="129" t="s">
        <v>447</v>
      </c>
      <c r="D74" s="129" t="s">
        <v>59</v>
      </c>
      <c r="E74" s="117">
        <v>10</v>
      </c>
      <c r="F74" s="132">
        <v>0</v>
      </c>
      <c r="G74" s="133">
        <f>(E74*F74)</f>
        <v>0</v>
      </c>
    </row>
    <row r="75" spans="1:7">
      <c r="A75" s="136"/>
      <c r="B75" s="136"/>
      <c r="C75" s="129"/>
      <c r="D75" s="129"/>
      <c r="E75" s="117"/>
      <c r="F75" s="139"/>
      <c r="G75" s="118"/>
    </row>
    <row r="76" spans="1:7" ht="75">
      <c r="A76" s="130">
        <f>A70+1</f>
        <v>18</v>
      </c>
      <c r="B76" s="136" t="s">
        <v>448</v>
      </c>
      <c r="C76" s="131" t="s">
        <v>449</v>
      </c>
      <c r="D76" s="129" t="s">
        <v>77</v>
      </c>
      <c r="E76" s="117">
        <v>6</v>
      </c>
      <c r="F76" s="132">
        <v>0</v>
      </c>
      <c r="G76" s="133">
        <f>(E76*F76)</f>
        <v>0</v>
      </c>
    </row>
    <row r="77" spans="1:7">
      <c r="A77" s="136"/>
      <c r="B77" s="136"/>
      <c r="C77" s="129"/>
      <c r="D77" s="129"/>
      <c r="E77" s="117"/>
      <c r="F77" s="139"/>
      <c r="G77" s="118"/>
    </row>
    <row r="78" spans="1:7" ht="99.95">
      <c r="A78" s="130">
        <f>A76+1</f>
        <v>19</v>
      </c>
      <c r="B78" s="136"/>
      <c r="C78" s="131" t="s">
        <v>450</v>
      </c>
      <c r="D78" s="129"/>
      <c r="E78" s="117"/>
      <c r="F78" s="139"/>
      <c r="G78" s="118"/>
    </row>
    <row r="79" spans="1:7">
      <c r="A79" s="136"/>
      <c r="B79" s="136"/>
      <c r="C79" s="129"/>
      <c r="D79" s="129"/>
      <c r="E79" s="117"/>
      <c r="F79" s="139"/>
      <c r="G79" s="118"/>
    </row>
    <row r="80" spans="1:7">
      <c r="A80" s="150"/>
      <c r="B80" s="136" t="s">
        <v>451</v>
      </c>
      <c r="C80" s="129" t="s">
        <v>452</v>
      </c>
      <c r="D80" s="129" t="s">
        <v>77</v>
      </c>
      <c r="E80" s="117">
        <v>1</v>
      </c>
      <c r="F80" s="132">
        <v>0</v>
      </c>
      <c r="G80" s="133">
        <f>(E80*F80)</f>
        <v>0</v>
      </c>
    </row>
    <row r="81" spans="1:7">
      <c r="A81" s="136"/>
      <c r="B81" s="136"/>
      <c r="C81" s="129"/>
      <c r="D81" s="129"/>
      <c r="E81" s="117"/>
      <c r="F81" s="139"/>
      <c r="G81" s="118"/>
    </row>
    <row r="82" spans="1:7">
      <c r="A82" s="130"/>
      <c r="B82" s="136" t="s">
        <v>453</v>
      </c>
      <c r="C82" s="129" t="s">
        <v>454</v>
      </c>
      <c r="D82" s="129" t="s">
        <v>77</v>
      </c>
      <c r="E82" s="117">
        <v>1</v>
      </c>
      <c r="F82" s="132">
        <v>0</v>
      </c>
      <c r="G82" s="133">
        <f>(E82*F82)</f>
        <v>0</v>
      </c>
    </row>
    <row r="83" spans="1:7">
      <c r="A83" s="136"/>
      <c r="B83" s="136"/>
      <c r="C83" s="129"/>
      <c r="D83" s="129"/>
      <c r="E83" s="117"/>
      <c r="F83" s="139"/>
      <c r="G83" s="118"/>
    </row>
    <row r="84" spans="1:7" ht="37.5">
      <c r="A84" s="130">
        <f>A78+1</f>
        <v>20</v>
      </c>
      <c r="B84" s="136" t="s">
        <v>455</v>
      </c>
      <c r="C84" s="131" t="s">
        <v>456</v>
      </c>
      <c r="D84" s="129" t="s">
        <v>77</v>
      </c>
      <c r="E84" s="117">
        <v>1</v>
      </c>
      <c r="F84" s="132">
        <v>0</v>
      </c>
      <c r="G84" s="133">
        <f>(E84*F84)</f>
        <v>0</v>
      </c>
    </row>
    <row r="85" spans="1:7">
      <c r="A85" s="136"/>
      <c r="B85" s="136"/>
      <c r="C85" s="129"/>
      <c r="D85" s="129"/>
      <c r="E85" s="117"/>
      <c r="F85" s="139"/>
      <c r="G85" s="118"/>
    </row>
    <row r="86" spans="1:7" ht="12.95">
      <c r="A86" s="136"/>
      <c r="B86" s="129"/>
      <c r="C86" s="125" t="s">
        <v>457</v>
      </c>
      <c r="D86" s="129"/>
      <c r="E86" s="117"/>
      <c r="F86" s="118"/>
      <c r="G86" s="118"/>
    </row>
    <row r="87" spans="1:7" ht="12.95">
      <c r="A87" s="136"/>
      <c r="B87" s="129"/>
      <c r="C87" s="124"/>
      <c r="D87" s="129"/>
      <c r="E87" s="117"/>
      <c r="F87" s="118"/>
      <c r="G87" s="118"/>
    </row>
    <row r="88" spans="1:7" ht="37.5">
      <c r="A88" s="130">
        <f>A84+1</f>
        <v>21</v>
      </c>
      <c r="B88" s="136"/>
      <c r="C88" s="131" t="s">
        <v>458</v>
      </c>
      <c r="D88" s="129"/>
      <c r="E88" s="117"/>
      <c r="F88" s="118"/>
      <c r="G88" s="118"/>
    </row>
    <row r="89" spans="1:7">
      <c r="A89" s="136"/>
      <c r="B89" s="129"/>
      <c r="C89" s="129"/>
      <c r="D89" s="129"/>
      <c r="E89" s="117"/>
      <c r="F89" s="118"/>
      <c r="G89" s="118"/>
    </row>
    <row r="90" spans="1:7">
      <c r="A90" s="150"/>
      <c r="B90" s="129" t="s">
        <v>226</v>
      </c>
      <c r="C90" s="129" t="s">
        <v>459</v>
      </c>
      <c r="D90" s="129" t="s">
        <v>77</v>
      </c>
      <c r="E90" s="117">
        <v>1</v>
      </c>
      <c r="F90" s="132">
        <v>0</v>
      </c>
      <c r="G90" s="133">
        <f>(E90*F90)</f>
        <v>0</v>
      </c>
    </row>
    <row r="91" spans="1:7">
      <c r="A91" s="136"/>
      <c r="B91" s="129"/>
      <c r="C91" s="129"/>
      <c r="D91" s="129"/>
      <c r="E91" s="117"/>
      <c r="F91" s="139"/>
      <c r="G91" s="118"/>
    </row>
    <row r="92" spans="1:7">
      <c r="A92" s="130"/>
      <c r="B92" s="136" t="s">
        <v>460</v>
      </c>
      <c r="C92" s="131" t="s">
        <v>461</v>
      </c>
      <c r="D92" s="129" t="s">
        <v>77</v>
      </c>
      <c r="E92" s="117">
        <v>2</v>
      </c>
      <c r="F92" s="132">
        <v>0</v>
      </c>
      <c r="G92" s="133">
        <f>(E92*F92)</f>
        <v>0</v>
      </c>
    </row>
    <row r="93" spans="1:7">
      <c r="A93" s="136"/>
      <c r="B93" s="136"/>
      <c r="C93" s="131"/>
      <c r="D93" s="129"/>
      <c r="E93" s="117"/>
      <c r="F93" s="118"/>
      <c r="G93" s="118"/>
    </row>
    <row r="94" spans="1:7" ht="62.45">
      <c r="A94" s="130">
        <f>A88+1</f>
        <v>22</v>
      </c>
      <c r="B94" s="136" t="s">
        <v>462</v>
      </c>
      <c r="C94" s="131" t="s">
        <v>463</v>
      </c>
      <c r="D94" s="129"/>
      <c r="E94" s="117"/>
      <c r="F94" s="139"/>
      <c r="G94" s="118"/>
    </row>
    <row r="95" spans="1:7">
      <c r="A95" s="136"/>
      <c r="B95" s="136"/>
      <c r="C95" s="131"/>
      <c r="D95" s="129"/>
      <c r="E95" s="117"/>
      <c r="F95" s="139"/>
      <c r="G95" s="118"/>
    </row>
    <row r="96" spans="1:7">
      <c r="A96" s="130"/>
      <c r="B96" s="153"/>
      <c r="C96" s="149" t="s">
        <v>464</v>
      </c>
      <c r="D96" s="129" t="s">
        <v>77</v>
      </c>
      <c r="E96" s="117">
        <v>1</v>
      </c>
      <c r="F96" s="132">
        <v>0</v>
      </c>
      <c r="G96" s="133">
        <f>(E96*F96)</f>
        <v>0</v>
      </c>
    </row>
    <row r="97" spans="1:7">
      <c r="A97" s="136"/>
      <c r="B97" s="136"/>
      <c r="C97" s="131"/>
      <c r="D97" s="129"/>
      <c r="E97" s="117"/>
      <c r="F97" s="139"/>
      <c r="G97" s="118"/>
    </row>
    <row r="98" spans="1:7" ht="37.5">
      <c r="A98" s="130">
        <f>A94+1</f>
        <v>23</v>
      </c>
      <c r="B98" s="136" t="s">
        <v>465</v>
      </c>
      <c r="C98" s="131" t="s">
        <v>466</v>
      </c>
      <c r="D98" s="129" t="s">
        <v>77</v>
      </c>
      <c r="E98" s="117">
        <v>1</v>
      </c>
      <c r="F98" s="132">
        <v>0</v>
      </c>
      <c r="G98" s="133">
        <f>(E98*F98)</f>
        <v>0</v>
      </c>
    </row>
    <row r="99" spans="1:7">
      <c r="A99" s="130"/>
      <c r="B99" s="136"/>
      <c r="C99" s="131"/>
      <c r="D99" s="129"/>
      <c r="E99" s="117"/>
      <c r="F99" s="139"/>
      <c r="G99" s="118"/>
    </row>
    <row r="100" spans="1:7" ht="99.95">
      <c r="A100" s="130">
        <f>A98+1</f>
        <v>24</v>
      </c>
      <c r="B100" s="136" t="s">
        <v>467</v>
      </c>
      <c r="C100" s="131" t="s">
        <v>468</v>
      </c>
      <c r="D100" s="129" t="s">
        <v>77</v>
      </c>
      <c r="E100" s="117">
        <v>1</v>
      </c>
      <c r="F100" s="132">
        <v>0</v>
      </c>
      <c r="G100" s="133">
        <f>(E100*F100)</f>
        <v>0</v>
      </c>
    </row>
    <row r="101" spans="1:7">
      <c r="A101" s="130"/>
      <c r="B101" s="136"/>
      <c r="C101" s="131"/>
      <c r="D101" s="129"/>
      <c r="E101" s="117"/>
      <c r="F101" s="139"/>
      <c r="G101" s="118"/>
    </row>
    <row r="102" spans="1:7">
      <c r="A102" s="130"/>
      <c r="B102" s="136"/>
      <c r="C102" s="131"/>
      <c r="D102" s="129"/>
      <c r="E102" s="117"/>
      <c r="F102" s="139"/>
      <c r="G102" s="118"/>
    </row>
    <row r="103" spans="1:7">
      <c r="A103" s="130"/>
      <c r="B103" s="136"/>
      <c r="C103" s="131"/>
      <c r="D103" s="129"/>
      <c r="E103" s="117"/>
      <c r="F103" s="139"/>
      <c r="G103" s="118"/>
    </row>
    <row r="104" spans="1:7" ht="12.95">
      <c r="A104" s="154" t="s">
        <v>169</v>
      </c>
      <c r="B104" s="137"/>
      <c r="C104" s="155" t="s">
        <v>469</v>
      </c>
      <c r="D104" s="137"/>
      <c r="E104" s="117"/>
      <c r="F104" s="139"/>
      <c r="G104" s="118"/>
    </row>
    <row r="105" spans="1:7">
      <c r="A105" s="136"/>
      <c r="B105" s="136"/>
      <c r="C105" s="131"/>
      <c r="D105" s="129"/>
      <c r="E105" s="117"/>
      <c r="F105" s="139"/>
      <c r="G105" s="118"/>
    </row>
    <row r="106" spans="1:7" ht="50.1">
      <c r="A106" s="130">
        <f>A100+1</f>
        <v>25</v>
      </c>
      <c r="B106" s="136" t="s">
        <v>470</v>
      </c>
      <c r="C106" s="131" t="s">
        <v>471</v>
      </c>
      <c r="D106" s="129" t="s">
        <v>77</v>
      </c>
      <c r="E106" s="117">
        <v>2</v>
      </c>
      <c r="F106" s="132">
        <v>0</v>
      </c>
      <c r="G106" s="133">
        <f>(E106*F106)</f>
        <v>0</v>
      </c>
    </row>
    <row r="107" spans="1:7">
      <c r="A107" s="136"/>
      <c r="B107" s="136"/>
      <c r="C107" s="131"/>
      <c r="D107" s="129"/>
      <c r="E107" s="117"/>
      <c r="F107" s="139"/>
      <c r="G107" s="118"/>
    </row>
    <row r="108" spans="1:7" ht="37.5">
      <c r="A108" s="130">
        <f>A106+1</f>
        <v>26</v>
      </c>
      <c r="B108" s="136" t="s">
        <v>472</v>
      </c>
      <c r="C108" s="131" t="s">
        <v>473</v>
      </c>
      <c r="D108" s="129" t="s">
        <v>77</v>
      </c>
      <c r="E108" s="117">
        <v>2</v>
      </c>
      <c r="F108" s="132">
        <v>0</v>
      </c>
      <c r="G108" s="133">
        <f>(E108*F108)</f>
        <v>0</v>
      </c>
    </row>
    <row r="109" spans="1:7">
      <c r="A109" s="130"/>
      <c r="B109" s="136"/>
      <c r="C109" s="131"/>
      <c r="D109" s="129"/>
      <c r="E109" s="117"/>
      <c r="F109" s="139"/>
      <c r="G109" s="152"/>
    </row>
    <row r="110" spans="1:7" ht="12.95">
      <c r="A110" s="375" t="s">
        <v>237</v>
      </c>
      <c r="B110" s="375"/>
      <c r="C110" s="375"/>
      <c r="D110" s="375"/>
      <c r="E110" s="375"/>
      <c r="F110" s="375"/>
      <c r="G110" s="102">
        <f>SUM(G18:G109)</f>
        <v>0</v>
      </c>
    </row>
    <row r="111" spans="1:7" ht="12.95">
      <c r="A111" s="109"/>
      <c r="B111" s="156"/>
      <c r="C111" s="109"/>
      <c r="D111" s="109"/>
      <c r="E111" s="157"/>
      <c r="F111" s="158"/>
      <c r="G111" s="159"/>
    </row>
    <row r="112" spans="1:7" ht="12.95">
      <c r="A112" s="160" t="s">
        <v>183</v>
      </c>
      <c r="B112" s="161"/>
      <c r="C112" s="162" t="s">
        <v>239</v>
      </c>
      <c r="D112" s="161"/>
      <c r="E112" s="123"/>
      <c r="F112" s="163"/>
      <c r="G112" s="164"/>
    </row>
    <row r="113" spans="1:7" ht="12.95">
      <c r="A113" s="160"/>
      <c r="B113" s="161"/>
      <c r="C113" s="162"/>
      <c r="D113" s="161"/>
      <c r="E113" s="123"/>
      <c r="F113" s="163"/>
      <c r="G113" s="164"/>
    </row>
    <row r="114" spans="1:7" ht="12.95">
      <c r="A114" s="165"/>
      <c r="B114" s="165"/>
      <c r="C114" s="166" t="s">
        <v>240</v>
      </c>
      <c r="D114" s="165"/>
      <c r="E114" s="123"/>
      <c r="F114" s="163"/>
      <c r="G114" s="164"/>
    </row>
    <row r="115" spans="1:7" ht="12.95">
      <c r="A115" s="165"/>
      <c r="B115" s="165"/>
      <c r="C115" s="165"/>
      <c r="D115" s="165"/>
      <c r="E115" s="123"/>
      <c r="F115" s="163"/>
      <c r="G115" s="164"/>
    </row>
    <row r="116" spans="1:7" ht="99.95">
      <c r="A116" s="137"/>
      <c r="B116" s="137"/>
      <c r="C116" s="138" t="s">
        <v>241</v>
      </c>
      <c r="D116" s="137"/>
      <c r="E116" s="117"/>
      <c r="F116" s="163"/>
      <c r="G116" s="164"/>
    </row>
    <row r="117" spans="1:7" ht="12.95">
      <c r="A117" s="165"/>
      <c r="B117" s="165"/>
      <c r="C117" s="166"/>
      <c r="D117" s="165"/>
      <c r="E117" s="123"/>
      <c r="F117" s="163"/>
      <c r="G117" s="164"/>
    </row>
    <row r="118" spans="1:7" ht="12.95">
      <c r="A118" s="137"/>
      <c r="B118" s="137"/>
      <c r="C118" s="166" t="s">
        <v>401</v>
      </c>
      <c r="D118" s="137"/>
      <c r="E118" s="117"/>
      <c r="F118" s="119"/>
      <c r="G118" s="164"/>
    </row>
    <row r="119" spans="1:7" ht="12.95">
      <c r="A119" s="167"/>
      <c r="B119" s="167"/>
      <c r="C119" s="167" t="s">
        <v>474</v>
      </c>
      <c r="D119" s="167"/>
      <c r="E119" s="126"/>
      <c r="F119" s="128"/>
      <c r="G119" s="168"/>
    </row>
    <row r="120" spans="1:7">
      <c r="A120" s="130"/>
      <c r="B120" s="130"/>
      <c r="C120" s="138"/>
      <c r="D120" s="137"/>
      <c r="E120" s="117"/>
      <c r="F120" s="119"/>
      <c r="G120" s="164"/>
    </row>
    <row r="121" spans="1:7" ht="62.45">
      <c r="A121" s="130">
        <f>A108+1</f>
        <v>27</v>
      </c>
      <c r="B121" s="131" t="s">
        <v>242</v>
      </c>
      <c r="C121" s="149" t="s">
        <v>475</v>
      </c>
      <c r="D121" s="129" t="s">
        <v>77</v>
      </c>
      <c r="E121" s="117">
        <v>4</v>
      </c>
      <c r="F121" s="132">
        <v>0</v>
      </c>
      <c r="G121" s="133">
        <f>(E121*F121)</f>
        <v>0</v>
      </c>
    </row>
    <row r="122" spans="1:7">
      <c r="A122" s="130"/>
      <c r="B122" s="131"/>
      <c r="C122" s="149"/>
      <c r="D122" s="129"/>
      <c r="E122" s="117"/>
      <c r="F122" s="139"/>
      <c r="G122" s="164"/>
    </row>
    <row r="123" spans="1:7" ht="12.95">
      <c r="A123" s="130"/>
      <c r="B123" s="130"/>
      <c r="C123" s="169" t="s">
        <v>476</v>
      </c>
      <c r="D123" s="155"/>
      <c r="E123" s="170"/>
      <c r="F123" s="139"/>
      <c r="G123" s="164"/>
    </row>
    <row r="124" spans="1:7" ht="12.95">
      <c r="A124" s="130"/>
      <c r="B124" s="130"/>
      <c r="C124" s="167" t="s">
        <v>474</v>
      </c>
      <c r="D124" s="137"/>
      <c r="E124" s="117"/>
      <c r="F124" s="139"/>
      <c r="G124" s="164"/>
    </row>
    <row r="125" spans="1:7" ht="12.95">
      <c r="A125" s="165"/>
      <c r="B125" s="165"/>
      <c r="C125" s="165"/>
      <c r="D125" s="165"/>
      <c r="E125" s="123"/>
      <c r="F125" s="139"/>
      <c r="G125" s="164"/>
    </row>
    <row r="126" spans="1:7" ht="75">
      <c r="A126" s="130">
        <f>A121+1</f>
        <v>28</v>
      </c>
      <c r="B126" s="131" t="s">
        <v>246</v>
      </c>
      <c r="C126" s="138" t="s">
        <v>477</v>
      </c>
      <c r="D126" s="137"/>
      <c r="E126" s="117"/>
      <c r="F126" s="139"/>
      <c r="G126" s="118"/>
    </row>
    <row r="127" spans="1:7" ht="12.95">
      <c r="A127" s="165"/>
      <c r="B127" s="165"/>
      <c r="C127" s="165"/>
      <c r="D127" s="165"/>
      <c r="E127" s="123"/>
      <c r="F127" s="139"/>
      <c r="G127" s="118"/>
    </row>
    <row r="128" spans="1:7">
      <c r="A128" s="137"/>
      <c r="B128" s="130" t="s">
        <v>11</v>
      </c>
      <c r="C128" s="137" t="s">
        <v>478</v>
      </c>
      <c r="D128" s="137" t="s">
        <v>77</v>
      </c>
      <c r="E128" s="117">
        <v>1</v>
      </c>
      <c r="F128" s="132">
        <v>0</v>
      </c>
      <c r="G128" s="133">
        <f>(E128*F128)</f>
        <v>0</v>
      </c>
    </row>
    <row r="129" spans="1:7" ht="12.95">
      <c r="A129" s="165"/>
      <c r="B129" s="165"/>
      <c r="C129" s="165"/>
      <c r="D129" s="165"/>
      <c r="E129" s="123"/>
      <c r="F129" s="139"/>
      <c r="G129" s="118"/>
    </row>
    <row r="130" spans="1:7">
      <c r="A130" s="137"/>
      <c r="B130" s="130" t="s">
        <v>12</v>
      </c>
      <c r="C130" s="137" t="s">
        <v>479</v>
      </c>
      <c r="D130" s="137" t="s">
        <v>77</v>
      </c>
      <c r="E130" s="117">
        <v>2</v>
      </c>
      <c r="F130" s="132">
        <v>0</v>
      </c>
      <c r="G130" s="133">
        <f>(E130*F130)</f>
        <v>0</v>
      </c>
    </row>
    <row r="131" spans="1:7" ht="12.95">
      <c r="A131" s="165"/>
      <c r="B131" s="165"/>
      <c r="C131" s="165"/>
      <c r="D131" s="165"/>
      <c r="E131" s="123"/>
      <c r="F131" s="119"/>
      <c r="G131" s="118"/>
    </row>
    <row r="132" spans="1:7" ht="12.95">
      <c r="A132" s="375" t="s">
        <v>480</v>
      </c>
      <c r="B132" s="375"/>
      <c r="C132" s="375"/>
      <c r="D132" s="375"/>
      <c r="E132" s="375"/>
      <c r="F132" s="375"/>
      <c r="G132" s="102">
        <f>SUM(G120:G131)</f>
        <v>0</v>
      </c>
    </row>
    <row r="133" spans="1:7" ht="12.95">
      <c r="A133" s="375" t="s">
        <v>249</v>
      </c>
      <c r="B133" s="375"/>
      <c r="C133" s="375"/>
      <c r="D133" s="375"/>
      <c r="E133" s="375"/>
      <c r="F133" s="375"/>
      <c r="G133" s="102">
        <f>G132+G110</f>
        <v>0</v>
      </c>
    </row>
  </sheetData>
  <mergeCells count="14">
    <mergeCell ref="G9:G11"/>
    <mergeCell ref="A110:F110"/>
    <mergeCell ref="A132:F132"/>
    <mergeCell ref="A133:F133"/>
    <mergeCell ref="A1:G1"/>
    <mergeCell ref="A3:G3"/>
    <mergeCell ref="A5:G5"/>
    <mergeCell ref="A7:G7"/>
    <mergeCell ref="A9:A11"/>
    <mergeCell ref="B9:B11"/>
    <mergeCell ref="C9:C11"/>
    <mergeCell ref="D9:D11"/>
    <mergeCell ref="E9:E11"/>
    <mergeCell ref="F9:F11"/>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12F3DE263ED074CAB632D75FA9827E3" ma:contentTypeVersion="14" ma:contentTypeDescription="Create a new document." ma:contentTypeScope="" ma:versionID="650bba6048926132967978c6f911d568">
  <xsd:schema xmlns:xsd="http://www.w3.org/2001/XMLSchema" xmlns:xs="http://www.w3.org/2001/XMLSchema" xmlns:p="http://schemas.microsoft.com/office/2006/metadata/properties" xmlns:ns2="ec5223e1-d6e0-4549-b4b4-8ccf0720aca6" xmlns:ns3="d0733ac9-3330-4ca3-8eb7-e2ee5e0a1768" targetNamespace="http://schemas.microsoft.com/office/2006/metadata/properties" ma:root="true" ma:fieldsID="9afd75bc64e049c3ecf0feed3dd9c3ce" ns2:_="" ns3:_="">
    <xsd:import namespace="ec5223e1-d6e0-4549-b4b4-8ccf0720aca6"/>
    <xsd:import namespace="d0733ac9-3330-4ca3-8eb7-e2ee5e0a176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5223e1-d6e0-4549-b4b4-8ccf0720ac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0733ac9-3330-4ca3-8eb7-e2ee5e0a1768"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D00323C-46C5-4D43-93FD-86B9871F31FA}"/>
</file>

<file path=customXml/itemProps2.xml><?xml version="1.0" encoding="utf-8"?>
<ds:datastoreItem xmlns:ds="http://schemas.openxmlformats.org/officeDocument/2006/customXml" ds:itemID="{DE1D9E90-5CFA-4368-8FBE-A60D690710B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NESPAK</dc:creator>
  <cp:keywords/>
  <dc:description/>
  <cp:lastModifiedBy>Prosper Dunia Mumanya</cp:lastModifiedBy>
  <cp:revision/>
  <dcterms:created xsi:type="dcterms:W3CDTF">2005-10-26T08:53:07Z</dcterms:created>
  <dcterms:modified xsi:type="dcterms:W3CDTF">2022-11-11T05:29:16Z</dcterms:modified>
  <cp:category/>
  <cp:contentStatus/>
</cp:coreProperties>
</file>