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ella\Desktop\"/>
    </mc:Choice>
  </mc:AlternateContent>
  <xr:revisionPtr revIDLastSave="0" documentId="8_{73FF4FB5-2B28-4EF2-B788-713CF8B3C834}" xr6:coauthVersionLast="45" xr6:coauthVersionMax="45" xr10:uidLastSave="{00000000-0000-0000-0000-000000000000}"/>
  <bookViews>
    <workbookView xWindow="28680" yWindow="-120" windowWidth="29040" windowHeight="15840" firstSheet="1" activeTab="3" xr2:uid="{30620682-2D2F-4F52-8037-B1C90EE8C1F0}"/>
  </bookViews>
  <sheets>
    <sheet name="ESK T2" sheetId="2" state="hidden" r:id="rId1"/>
    <sheet name="SRK-ANAMBRA" sheetId="6" r:id="rId2"/>
    <sheet name="SRK-BENUE" sheetId="8" r:id="rId3"/>
    <sheet name="SRK-KOGI" sheetId="9" r:id="rId4"/>
    <sheet name="SRK-MAIDUGURI" sheetId="10" r:id="rId5"/>
    <sheet name="Improved NFI" sheetId="7" state="hidden" r:id="rId6"/>
  </sheets>
  <definedNames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RATE">#REF!</definedName>
    <definedName name="TEST0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HKEY">#REF!</definedName>
    <definedName name="TESTKEYS">#REF!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10" l="1"/>
  <c r="F23" i="10" s="1"/>
  <c r="D22" i="10"/>
  <c r="F22" i="10" s="1"/>
  <c r="F21" i="10"/>
  <c r="D21" i="10"/>
  <c r="D20" i="10"/>
  <c r="F20" i="10" s="1"/>
  <c r="D19" i="10"/>
  <c r="F19" i="10" s="1"/>
  <c r="D18" i="10"/>
  <c r="F18" i="10" s="1"/>
  <c r="F17" i="10"/>
  <c r="D17" i="10"/>
  <c r="D15" i="10"/>
  <c r="F15" i="10" s="1"/>
  <c r="F14" i="10"/>
  <c r="F13" i="10"/>
  <c r="D13" i="10"/>
  <c r="D12" i="10"/>
  <c r="F12" i="10" s="1"/>
  <c r="D11" i="10"/>
  <c r="F11" i="10" s="1"/>
  <c r="F10" i="10"/>
  <c r="D10" i="10"/>
  <c r="F9" i="10"/>
  <c r="D9" i="10"/>
  <c r="D8" i="10"/>
  <c r="F8" i="10" s="1"/>
  <c r="D7" i="10"/>
  <c r="F7" i="10" s="1"/>
  <c r="F6" i="10"/>
  <c r="F23" i="9"/>
  <c r="D23" i="9"/>
  <c r="D22" i="9"/>
  <c r="F22" i="9" s="1"/>
  <c r="D21" i="9"/>
  <c r="F21" i="9" s="1"/>
  <c r="F20" i="9"/>
  <c r="D20" i="9"/>
  <c r="F19" i="9"/>
  <c r="D19" i="9"/>
  <c r="D18" i="9"/>
  <c r="F18" i="9" s="1"/>
  <c r="D17" i="9"/>
  <c r="F17" i="9" s="1"/>
  <c r="F15" i="9"/>
  <c r="D15" i="9"/>
  <c r="F14" i="9"/>
  <c r="D13" i="9"/>
  <c r="F13" i="9" s="1"/>
  <c r="F12" i="9"/>
  <c r="D12" i="9"/>
  <c r="D11" i="9"/>
  <c r="F11" i="9" s="1"/>
  <c r="D10" i="9"/>
  <c r="F10" i="9" s="1"/>
  <c r="D9" i="9"/>
  <c r="F9" i="9" s="1"/>
  <c r="F8" i="9"/>
  <c r="D8" i="9"/>
  <c r="D7" i="9"/>
  <c r="F7" i="9" s="1"/>
  <c r="F6" i="9"/>
  <c r="D23" i="8"/>
  <c r="F23" i="8" s="1"/>
  <c r="D22" i="8"/>
  <c r="F22" i="8" s="1"/>
  <c r="D21" i="8"/>
  <c r="F21" i="8" s="1"/>
  <c r="F20" i="8"/>
  <c r="D20" i="8"/>
  <c r="F19" i="8"/>
  <c r="D19" i="8"/>
  <c r="D18" i="8"/>
  <c r="F18" i="8" s="1"/>
  <c r="D17" i="8"/>
  <c r="F17" i="8" s="1"/>
  <c r="F15" i="8"/>
  <c r="D15" i="8"/>
  <c r="F14" i="8"/>
  <c r="D13" i="8"/>
  <c r="F13" i="8" s="1"/>
  <c r="D12" i="8"/>
  <c r="F12" i="8" s="1"/>
  <c r="D11" i="8"/>
  <c r="F11" i="8" s="1"/>
  <c r="D10" i="8"/>
  <c r="F10" i="8" s="1"/>
  <c r="D9" i="8"/>
  <c r="F9" i="8" s="1"/>
  <c r="D8" i="8"/>
  <c r="F8" i="8" s="1"/>
  <c r="D7" i="8"/>
  <c r="F7" i="8" s="1"/>
  <c r="F6" i="8"/>
  <c r="F24" i="10" l="1"/>
  <c r="F24" i="9"/>
  <c r="F24" i="8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9" i="7"/>
  <c r="F8" i="7"/>
  <c r="F7" i="7"/>
  <c r="F6" i="7"/>
  <c r="F5" i="7"/>
  <c r="F4" i="7"/>
  <c r="F23" i="6"/>
  <c r="D23" i="6"/>
  <c r="D22" i="6"/>
  <c r="D21" i="6"/>
  <c r="F21" i="6" s="1"/>
  <c r="D20" i="6"/>
  <c r="D19" i="6"/>
  <c r="F19" i="6" s="1"/>
  <c r="D18" i="6"/>
  <c r="D17" i="6"/>
  <c r="F17" i="6" s="1"/>
  <c r="D15" i="6"/>
  <c r="F14" i="6"/>
  <c r="D13" i="6"/>
  <c r="F13" i="6" s="1"/>
  <c r="D12" i="6"/>
  <c r="D11" i="6"/>
  <c r="F11" i="6" s="1"/>
  <c r="D10" i="6"/>
  <c r="F10" i="6" s="1"/>
  <c r="D9" i="6"/>
  <c r="F9" i="6" s="1"/>
  <c r="D8" i="6"/>
  <c r="D7" i="6"/>
  <c r="F7" i="6" s="1"/>
  <c r="F6" i="6"/>
  <c r="F28" i="7" l="1"/>
  <c r="F12" i="6"/>
  <c r="F8" i="6"/>
  <c r="F15" i="6"/>
  <c r="F18" i="6"/>
  <c r="F20" i="6"/>
  <c r="F22" i="6"/>
  <c r="F24" i="6" l="1"/>
  <c r="G26" i="2" l="1"/>
  <c r="H26" i="2" s="1"/>
  <c r="F26" i="2"/>
  <c r="D26" i="2"/>
  <c r="G25" i="2"/>
  <c r="D25" i="2"/>
  <c r="G24" i="2"/>
  <c r="H24" i="2" s="1"/>
  <c r="F24" i="2"/>
  <c r="D24" i="2"/>
  <c r="G23" i="2"/>
  <c r="D23" i="2"/>
  <c r="F23" i="2" s="1"/>
  <c r="G22" i="2"/>
  <c r="H22" i="2" s="1"/>
  <c r="F22" i="2"/>
  <c r="D22" i="2"/>
  <c r="G21" i="2"/>
  <c r="D21" i="2"/>
  <c r="F21" i="2" s="1"/>
  <c r="G20" i="2"/>
  <c r="H20" i="2" s="1"/>
  <c r="F20" i="2"/>
  <c r="D20" i="2"/>
  <c r="G19" i="2"/>
  <c r="D19" i="2"/>
  <c r="F19" i="2" s="1"/>
  <c r="G18" i="2"/>
  <c r="H18" i="2" s="1"/>
  <c r="F18" i="2"/>
  <c r="D18" i="2"/>
  <c r="G17" i="2"/>
  <c r="D17" i="2"/>
  <c r="F17" i="2" s="1"/>
  <c r="G16" i="2"/>
  <c r="H16" i="2" s="1"/>
  <c r="F16" i="2"/>
  <c r="D16" i="2"/>
  <c r="G15" i="2"/>
  <c r="D15" i="2"/>
  <c r="F15" i="2" s="1"/>
  <c r="G14" i="2"/>
  <c r="H14" i="2" s="1"/>
  <c r="F14" i="2"/>
  <c r="D14" i="2"/>
  <c r="G13" i="2"/>
  <c r="D13" i="2"/>
  <c r="F13" i="2" s="1"/>
  <c r="G12" i="2"/>
  <c r="H12" i="2" s="1"/>
  <c r="F12" i="2"/>
  <c r="D12" i="2"/>
  <c r="G11" i="2"/>
  <c r="D11" i="2"/>
  <c r="G10" i="2"/>
  <c r="H10" i="2" s="1"/>
  <c r="F10" i="2"/>
  <c r="D10" i="2"/>
  <c r="G9" i="2"/>
  <c r="D9" i="2"/>
  <c r="F9" i="2" s="1"/>
  <c r="G8" i="2"/>
  <c r="H8" i="2" s="1"/>
  <c r="F8" i="2"/>
  <c r="D8" i="2"/>
  <c r="G7" i="2"/>
  <c r="D7" i="2"/>
  <c r="G6" i="2"/>
  <c r="H6" i="2" s="1"/>
  <c r="F6" i="2"/>
  <c r="D6" i="2"/>
  <c r="D5" i="2"/>
  <c r="H25" i="2" l="1"/>
  <c r="H11" i="2"/>
  <c r="H7" i="2"/>
  <c r="F7" i="2"/>
  <c r="F25" i="2"/>
  <c r="H9" i="2"/>
  <c r="H15" i="2"/>
  <c r="H23" i="2"/>
  <c r="F11" i="2"/>
  <c r="H13" i="2"/>
  <c r="H19" i="2"/>
  <c r="H21" i="2"/>
  <c r="H17" i="2"/>
  <c r="H27" i="2" l="1"/>
  <c r="F27" i="2"/>
</calcChain>
</file>

<file path=xl/sharedStrings.xml><?xml version="1.0" encoding="utf-8"?>
<sst xmlns="http://schemas.openxmlformats.org/spreadsheetml/2006/main" count="305" uniqueCount="105">
  <si>
    <t>No.</t>
  </si>
  <si>
    <t>Description</t>
  </si>
  <si>
    <t>Unit</t>
  </si>
  <si>
    <t>Quantity</t>
  </si>
  <si>
    <t>Estimated Cost (NGN)</t>
  </si>
  <si>
    <t>Remarks</t>
  </si>
  <si>
    <t>Unit Cost
(NGN)</t>
  </si>
  <si>
    <t>Total Cost
(NGN)</t>
  </si>
  <si>
    <t>Pcs</t>
  </si>
  <si>
    <t>Packet</t>
  </si>
  <si>
    <t>Iron Nails 3"</t>
  </si>
  <si>
    <t>Shovels (round pt with Y handle presses carbon steel)</t>
  </si>
  <si>
    <t>Shared for a community of 5 households, shared between fewer in dispersed settlements</t>
  </si>
  <si>
    <t>to be supplied by IOM</t>
  </si>
  <si>
    <t>Hammer: size (13" by 5.7") with claw/peen, face, bell/poll, cheek and handle made of high carbon steel with a grip.</t>
  </si>
  <si>
    <t>Handsaw: 0.85mm thick Carbon steel blade (24” long with 4" wide handle) Locally known as Blackberry saw</t>
  </si>
  <si>
    <t>Packaging bag size (0.6m x 0.98m)</t>
  </si>
  <si>
    <t>REVISED Bill of Quantities For One Emergency Shelter Kit-2</t>
  </si>
  <si>
    <t>Estimated Cost (USD)</t>
  </si>
  <si>
    <t>Unit Cost
(USD)</t>
  </si>
  <si>
    <t>Total Cost
(USD)</t>
  </si>
  <si>
    <t>Plastic Sheeting (4m x 6m) with holes on 4 sides at 1m intervals, aluminium reinforced, label with IOM Logo.</t>
  </si>
  <si>
    <t>pcs</t>
  </si>
  <si>
    <t>Timber Batten: 12.5mm x 50mm x 3m; packaged in bundles of 50pcs</t>
  </si>
  <si>
    <t>Tie wire, galvanised steel,1.5mm diam (750m per roll)</t>
  </si>
  <si>
    <t>roll</t>
  </si>
  <si>
    <t>equivalent to 150m per kit</t>
  </si>
  <si>
    <t>Umbrella nails (75mm, head diameter 20mm, thickness 2mm)</t>
  </si>
  <si>
    <t>Iron Nails 4"</t>
  </si>
  <si>
    <t>Kg</t>
  </si>
  <si>
    <t>Iron Nails 1½"</t>
  </si>
  <si>
    <t>100 mm (4 inch) Door hinges</t>
  </si>
  <si>
    <t>Pairs</t>
  </si>
  <si>
    <t>75 mm (3 inch) Window hinges</t>
  </si>
  <si>
    <t>125mm External Door latches</t>
  </si>
  <si>
    <t>Nr</t>
  </si>
  <si>
    <t>125mm Internal Door latches</t>
  </si>
  <si>
    <t>100mm (4 inches) Tower bolts for windows (internal)</t>
  </si>
  <si>
    <t>pairs</t>
  </si>
  <si>
    <t>Handsaw (24” long with 4" wide handle) Locally known as Blackberry saw</t>
  </si>
  <si>
    <t>Digging bar, 36" long by 30mm thick deformed bar with straight chiesel end and pencil point on opposite end</t>
  </si>
  <si>
    <t>2" x 2" x 10' Obeche Timber poles - full length 3.048m pre-treated with antitermite/engine oil solution.</t>
  </si>
  <si>
    <t>2" x 3" x 10' Obeche Timber poles - full length of 3.048m pre-treated with antitermite/engine oil solution.</t>
  </si>
  <si>
    <t>2" x 4" x 10' Obeche Timber poles - full length of 3.048m pre-treated with antitermite/engine oil solution.</t>
  </si>
  <si>
    <t>Black-oil (used engine oil in 25 litres jerrycan)</t>
  </si>
  <si>
    <t>Ltrs</t>
  </si>
  <si>
    <t>Termiguard anti-termite treatment (in 4 litres capacity container)</t>
  </si>
  <si>
    <t>Total</t>
  </si>
  <si>
    <t>To be provided by IOM</t>
  </si>
  <si>
    <t>Wind security (Langa langa) - 1.5m length</t>
  </si>
  <si>
    <t>Bundle</t>
  </si>
  <si>
    <t>Shelter Repair Kit:</t>
  </si>
  <si>
    <t>CGI roofing sheets. 2' wide x 6' long (609.6 x 1828.8mm), 0.20 mm thick CGI zinc roofing sheet (20 pieces per bundle)</t>
  </si>
  <si>
    <t>GI Plain sheet for ridge cover (12 feet x 0.35mm thick)</t>
  </si>
  <si>
    <t>2"x3"x10' Treated hard wood Timber</t>
  </si>
  <si>
    <t>2"x4"x10' Treated hard wood Timber</t>
  </si>
  <si>
    <t>Umbrella Nails for CGI sheet (75x3.6mm)</t>
  </si>
  <si>
    <t>Pckt</t>
  </si>
  <si>
    <t xml:space="preserve">Nails for timber 3 inch (75x3.6mm) </t>
  </si>
  <si>
    <t xml:space="preserve">Nails for timber 4 inch (98x3.6mm) </t>
  </si>
  <si>
    <t>Portland cement; weighing 50kg per bag</t>
  </si>
  <si>
    <t>Bag</t>
  </si>
  <si>
    <t>Plastic Bucket of 20 litres, with metal handle.</t>
  </si>
  <si>
    <t>Tool Kit (Shared for a community of 5 households, shared between fewer in dispersed settlements):</t>
  </si>
  <si>
    <t xml:space="preserve">Shovels: 1041.4mm long handle shovel, with metal "D" hand grip. With a "V" shape metal blade weighing 2.2kg. </t>
  </si>
  <si>
    <t>Claw Hammer: size (13" by 5.7") with claw/peen, face, bell/poll, cheek and handle made of high carbon steel with a grip.</t>
  </si>
  <si>
    <t xml:space="preserve">9" Hand trowel pointing stainless steel </t>
  </si>
  <si>
    <t>Head-pan: Metal Black Head pan Weighing 1.6kg, with double handle.</t>
  </si>
  <si>
    <t>Standard reinforced Wheel Barrow: With extra 12mm rod welded to bucket side, supporting the wheel frame.</t>
  </si>
  <si>
    <t xml:space="preserve">Plastic Bag for packaging of tools. 1m lenght*1m high* 600mm breath. </t>
  </si>
  <si>
    <t>Total materials and tools (kit)</t>
  </si>
  <si>
    <t>IMPROVED NFI KIT</t>
  </si>
  <si>
    <t>Estimated Project Cost (NGN)</t>
  </si>
  <si>
    <t>Unit Measure</t>
  </si>
  <si>
    <t>Unit Price</t>
  </si>
  <si>
    <t>Total Price</t>
  </si>
  <si>
    <t>Blanket (1.4-2kg,medium thermal type,woven dry raised bothside)</t>
  </si>
  <si>
    <t>PCs</t>
  </si>
  <si>
    <t>Synthetic mat (180 x 0.90M,tightly woven with weave fabric,pure vigin polypropylene(PP))</t>
  </si>
  <si>
    <t>10 Ltr jerrycan with IOM logo(24x17,5x26,5cm,yellow with red lid,200g)</t>
  </si>
  <si>
    <t>20 Ltr jerrycan with IOM logo(29x5,21x26.5cm,yellow with red lid,300g)</t>
  </si>
  <si>
    <t>Laundry soap(250g,11.5 x 7cm, not harmful to the skin)</t>
  </si>
  <si>
    <t>Bath soap(200g, fatty acid min 70% NaOH contentnmax 0.3%)</t>
  </si>
  <si>
    <t>Treated Mosquito Net (LLIN,190x180x150cm,Rectangular shap with 6 hangers min)</t>
  </si>
  <si>
    <t>Reusable Sanitary pad(waterproof layer of PUL,winged)</t>
  </si>
  <si>
    <t>10litre Basin(Heavy durty,polyethylene,injection moulded,18x33x23cm)</t>
  </si>
  <si>
    <t>kettle-No3 (Polyethylene with lid,2L,includes handle &amp;spout with no sharp edges)</t>
  </si>
  <si>
    <t>Rechargeable solar Lamp (3x1000mAH.Aa size dry battery,battery duration 4hrs,6LED)</t>
  </si>
  <si>
    <t>Rope (10mm, 30m)</t>
  </si>
  <si>
    <t>10L Bucket (heavy duty plastic, with metallic handle, 100g)</t>
  </si>
  <si>
    <t>Cooking Pot 10Ltrs (Aluminium Locally Made,with lid, bowl shaped)</t>
  </si>
  <si>
    <t>Cooking Pot 5Ltrs (Aluminium Locally Made,with lid, bowl shaped)</t>
  </si>
  <si>
    <t>Stainless Tray  (40CM, 200 series NOVA or 555)</t>
  </si>
  <si>
    <t>Stainless Cups 0.3L  (200 series NOVA or 555)</t>
  </si>
  <si>
    <t>Stainless Cups 0.4L  (200 series NOVA or 555)</t>
  </si>
  <si>
    <t>Stainless Cups 0.5L  (200 series NOVA or 555)</t>
  </si>
  <si>
    <t>Kitchen Knife(Stainless Steel and wooden Handle,29CM)</t>
  </si>
  <si>
    <t>Serving Spoon(Stainless Steel, Solid,35ml,,35CM length)</t>
  </si>
  <si>
    <t>Packaging bag with IOM Logo bothside (Blue)(100x100cm,50kg cap,190g/m2+/-20g/m2 tarpaulin with ropes handles</t>
  </si>
  <si>
    <t>Foldable mattress</t>
  </si>
  <si>
    <t>NaDCC Disinfection Tablets(15 Sachet). User guidance leaflets are strongly recommended to be included in the kit. NDDC 67mg 20L tablet(water purification tablets, 150 Tabs per 15</t>
  </si>
  <si>
    <t>Bill of Quantities for Shelter Repair Kit - SRK Returns - BENUE</t>
  </si>
  <si>
    <t>Bill of Quantities for Shelter Repair Kit - SRK Returns - ANAMBRA</t>
  </si>
  <si>
    <t>Bill of Quantities for Shelter Repair Kit - SRK Returns - KOGI</t>
  </si>
  <si>
    <t>Bill of Quantities for Shelter Repair Kit - SRK Returns - MAIDUGURI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</si>
</sst>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i/>
      <sz val="10"/>
      <name val="Arial"/>
      <family val="2"/>
    </font>
    <font>
      <b/>
      <i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4"/>
      <color theme="0"/>
      <name val="Gill Sans MT"/>
      <family val="2"/>
    </font>
    <font>
      <sz val="11"/>
      <color theme="1"/>
      <name val="Gill Sans MT"/>
      <family val="2"/>
    </font>
    <font>
      <sz val="11"/>
      <color theme="0"/>
      <name val="Gill Sans MT"/>
      <family val="2"/>
    </font>
    <font>
      <b/>
      <i/>
      <sz val="10"/>
      <color theme="1"/>
      <name val="Gill Sans MT"/>
      <family val="2"/>
    </font>
    <font>
      <i/>
      <sz val="10"/>
      <color theme="1"/>
      <name val="Gill Sans MT"/>
      <family val="2"/>
    </font>
    <font>
      <sz val="10"/>
      <color theme="1"/>
      <name val="Gill Sans MT"/>
      <family val="2"/>
    </font>
    <font>
      <sz val="10"/>
      <name val="Gill Sans MT"/>
      <family val="2"/>
    </font>
    <font>
      <sz val="11"/>
      <color rgb="FFFF0000"/>
      <name val="Gill Sans MT"/>
      <family val="2"/>
    </font>
    <font>
      <sz val="11"/>
      <color rgb="FFFF0000"/>
      <name val="Arial"/>
      <family val="2"/>
    </font>
    <font>
      <b/>
      <sz val="11"/>
      <color theme="1"/>
      <name val="Gill Sans MT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i/>
      <sz val="14"/>
      <name val="Arial"/>
      <family val="2"/>
    </font>
    <font>
      <sz val="14"/>
      <name val="Times New Roman"/>
      <family val="1"/>
    </font>
    <font>
      <sz val="12"/>
      <name val="Times New Roman"/>
      <family val="1"/>
    </font>
    <font>
      <b/>
      <i/>
      <sz val="14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7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2">
    <xf numFmtId="0" fontId="0" fillId="0" borderId="0" xfId="0"/>
    <xf numFmtId="0" fontId="10" fillId="0" borderId="0" xfId="1" applyFont="1" applyAlignment="1">
      <alignment vertical="center"/>
    </xf>
    <xf numFmtId="0" fontId="10" fillId="4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12" fillId="2" borderId="5" xfId="1" applyFont="1" applyFill="1" applyBorder="1" applyAlignment="1">
      <alignment horizontal="center" vertical="center" wrapText="1"/>
    </xf>
    <xf numFmtId="0" fontId="12" fillId="4" borderId="4" xfId="1" applyFont="1" applyFill="1" applyBorder="1" applyAlignment="1">
      <alignment horizontal="center" vertical="center"/>
    </xf>
    <xf numFmtId="0" fontId="13" fillId="4" borderId="5" xfId="1" applyFont="1" applyFill="1" applyBorder="1" applyAlignment="1">
      <alignment horizontal="left" vertical="center" wrapText="1"/>
    </xf>
    <xf numFmtId="0" fontId="13" fillId="4" borderId="5" xfId="1" applyFont="1" applyFill="1" applyBorder="1" applyAlignment="1">
      <alignment horizontal="center" vertical="center"/>
    </xf>
    <xf numFmtId="0" fontId="14" fillId="3" borderId="7" xfId="1" applyFont="1" applyFill="1" applyBorder="1" applyAlignment="1" applyProtection="1">
      <alignment horizontal="center" vertical="center"/>
      <protection locked="0"/>
    </xf>
    <xf numFmtId="0" fontId="14" fillId="3" borderId="8" xfId="1" applyFont="1" applyFill="1" applyBorder="1" applyAlignment="1" applyProtection="1">
      <alignment vertical="center" wrapText="1"/>
      <protection locked="0"/>
    </xf>
    <xf numFmtId="0" fontId="14" fillId="3" borderId="8" xfId="1" applyFont="1" applyFill="1" applyBorder="1" applyAlignment="1" applyProtection="1">
      <alignment horizontal="center" vertical="center"/>
      <protection locked="0"/>
    </xf>
    <xf numFmtId="2" fontId="14" fillId="3" borderId="8" xfId="1" applyNumberFormat="1" applyFont="1" applyFill="1" applyBorder="1" applyAlignment="1" applyProtection="1">
      <alignment horizontal="center" vertical="center"/>
      <protection locked="0"/>
    </xf>
    <xf numFmtId="4" fontId="14" fillId="4" borderId="8" xfId="1" applyNumberFormat="1" applyFont="1" applyFill="1" applyBorder="1" applyAlignment="1" applyProtection="1">
      <alignment horizontal="center" vertical="center"/>
      <protection locked="0"/>
    </xf>
    <xf numFmtId="4" fontId="14" fillId="3" borderId="8" xfId="1" applyNumberFormat="1" applyFont="1" applyFill="1" applyBorder="1" applyAlignment="1" applyProtection="1">
      <alignment horizontal="center" vertical="center"/>
      <protection locked="0"/>
    </xf>
    <xf numFmtId="0" fontId="14" fillId="3" borderId="9" xfId="1" applyFont="1" applyFill="1" applyBorder="1" applyAlignment="1" applyProtection="1">
      <alignment vertical="center"/>
      <protection locked="0"/>
    </xf>
    <xf numFmtId="0" fontId="14" fillId="0" borderId="7" xfId="1" applyFont="1" applyBorder="1" applyAlignment="1" applyProtection="1">
      <alignment horizontal="center" vertical="center"/>
      <protection locked="0"/>
    </xf>
    <xf numFmtId="0" fontId="14" fillId="0" borderId="8" xfId="1" applyFont="1" applyBorder="1" applyAlignment="1" applyProtection="1">
      <alignment vertical="center"/>
      <protection locked="0"/>
    </xf>
    <xf numFmtId="0" fontId="14" fillId="0" borderId="8" xfId="1" applyFont="1" applyBorder="1" applyAlignment="1" applyProtection="1">
      <alignment horizontal="center" vertical="center"/>
      <protection locked="0"/>
    </xf>
    <xf numFmtId="2" fontId="14" fillId="0" borderId="8" xfId="1" applyNumberFormat="1" applyFont="1" applyBorder="1" applyAlignment="1" applyProtection="1">
      <alignment horizontal="center" vertical="center"/>
      <protection locked="0"/>
    </xf>
    <xf numFmtId="4" fontId="15" fillId="4" borderId="8" xfId="1" applyNumberFormat="1" applyFont="1" applyFill="1" applyBorder="1" applyAlignment="1" applyProtection="1">
      <alignment horizontal="center" vertical="center"/>
      <protection locked="0"/>
    </xf>
    <xf numFmtId="4" fontId="14" fillId="0" borderId="8" xfId="1" applyNumberFormat="1" applyFont="1" applyBorder="1" applyAlignment="1" applyProtection="1">
      <alignment horizontal="center" vertical="center"/>
      <protection locked="0"/>
    </xf>
    <xf numFmtId="0" fontId="14" fillId="0" borderId="9" xfId="1" applyFont="1" applyBorder="1" applyAlignment="1" applyProtection="1">
      <alignment vertical="center"/>
      <protection locked="0"/>
    </xf>
    <xf numFmtId="0" fontId="14" fillId="3" borderId="8" xfId="1" applyFont="1" applyFill="1" applyBorder="1" applyAlignment="1" applyProtection="1">
      <alignment horizontal="center" vertical="center" wrapText="1"/>
      <protection locked="0"/>
    </xf>
    <xf numFmtId="2" fontId="14" fillId="3" borderId="8" xfId="1" applyNumberFormat="1" applyFont="1" applyFill="1" applyBorder="1" applyAlignment="1" applyProtection="1">
      <alignment horizontal="center" vertical="center" wrapText="1"/>
      <protection locked="0"/>
    </xf>
    <xf numFmtId="4" fontId="14" fillId="4" borderId="8" xfId="1" applyNumberFormat="1" applyFont="1" applyFill="1" applyBorder="1" applyAlignment="1" applyProtection="1">
      <alignment horizontal="center" vertical="center" wrapText="1"/>
      <protection locked="0"/>
    </xf>
    <xf numFmtId="4" fontId="14" fillId="3" borderId="8" xfId="1" applyNumberFormat="1" applyFont="1" applyFill="1" applyBorder="1" applyAlignment="1" applyProtection="1">
      <alignment horizontal="center" vertical="center" wrapText="1"/>
      <protection locked="0"/>
    </xf>
    <xf numFmtId="0" fontId="14" fillId="3" borderId="9" xfId="1" applyFont="1" applyFill="1" applyBorder="1" applyAlignment="1" applyProtection="1">
      <alignment vertical="center" wrapText="1"/>
      <protection locked="0"/>
    </xf>
    <xf numFmtId="0" fontId="14" fillId="3" borderId="8" xfId="1" applyFont="1" applyFill="1" applyBorder="1" applyAlignment="1" applyProtection="1">
      <alignment vertical="center"/>
      <protection locked="0"/>
    </xf>
    <xf numFmtId="0" fontId="16" fillId="0" borderId="0" xfId="1" applyFont="1" applyAlignment="1">
      <alignment vertical="center"/>
    </xf>
    <xf numFmtId="0" fontId="14" fillId="3" borderId="8" xfId="1" applyFont="1" applyFill="1" applyBorder="1" applyAlignment="1" applyProtection="1">
      <alignment horizontal="left" vertical="center" wrapText="1"/>
      <protection locked="0"/>
    </xf>
    <xf numFmtId="0" fontId="14" fillId="3" borderId="5" xfId="2" applyFont="1" applyFill="1" applyBorder="1" applyAlignment="1" applyProtection="1">
      <alignment vertical="center" wrapText="1"/>
      <protection locked="0"/>
    </xf>
    <xf numFmtId="0" fontId="14" fillId="3" borderId="4" xfId="1" applyFont="1" applyFill="1" applyBorder="1" applyAlignment="1" applyProtection="1">
      <alignment horizontal="center" vertical="center"/>
      <protection locked="0"/>
    </xf>
    <xf numFmtId="0" fontId="14" fillId="3" borderId="5" xfId="1" applyFont="1" applyFill="1" applyBorder="1" applyAlignment="1" applyProtection="1">
      <alignment vertical="center" wrapText="1"/>
      <protection locked="0"/>
    </xf>
    <xf numFmtId="2" fontId="14" fillId="3" borderId="5" xfId="1" applyNumberFormat="1" applyFont="1" applyFill="1" applyBorder="1" applyAlignment="1" applyProtection="1">
      <alignment horizontal="center" vertical="center"/>
      <protection locked="0"/>
    </xf>
    <xf numFmtId="0" fontId="14" fillId="3" borderId="6" xfId="1" applyFont="1" applyFill="1" applyBorder="1" applyAlignment="1" applyProtection="1">
      <alignment vertical="center" wrapText="1"/>
      <protection locked="0"/>
    </xf>
    <xf numFmtId="0" fontId="14" fillId="4" borderId="5" xfId="1" applyFont="1" applyFill="1" applyBorder="1" applyAlignment="1">
      <alignment vertical="center" wrapText="1"/>
    </xf>
    <xf numFmtId="0" fontId="14" fillId="3" borderId="5" xfId="1" applyFont="1" applyFill="1" applyBorder="1" applyAlignment="1" applyProtection="1">
      <alignment horizontal="center" vertical="center"/>
      <protection locked="0"/>
    </xf>
    <xf numFmtId="4" fontId="14" fillId="4" borderId="5" xfId="1" applyNumberFormat="1" applyFont="1" applyFill="1" applyBorder="1" applyAlignment="1" applyProtection="1">
      <alignment horizontal="center" vertical="center"/>
      <protection locked="0"/>
    </xf>
    <xf numFmtId="4" fontId="14" fillId="3" borderId="5" xfId="1" applyNumberFormat="1" applyFont="1" applyFill="1" applyBorder="1" applyAlignment="1" applyProtection="1">
      <alignment horizontal="center" vertical="center"/>
      <protection locked="0"/>
    </xf>
    <xf numFmtId="0" fontId="14" fillId="4" borderId="5" xfId="1" applyFont="1" applyFill="1" applyBorder="1" applyAlignment="1">
      <alignment horizontal="center" vertical="center" wrapText="1"/>
    </xf>
    <xf numFmtId="2" fontId="14" fillId="4" borderId="5" xfId="1" applyNumberFormat="1" applyFont="1" applyFill="1" applyBorder="1" applyAlignment="1">
      <alignment horizontal="center" vertical="center" wrapText="1"/>
    </xf>
    <xf numFmtId="4" fontId="14" fillId="4" borderId="5" xfId="1" applyNumberFormat="1" applyFont="1" applyFill="1" applyBorder="1" applyAlignment="1">
      <alignment horizontal="center" vertical="center" wrapText="1"/>
    </xf>
    <xf numFmtId="0" fontId="14" fillId="4" borderId="6" xfId="1" applyFont="1" applyFill="1" applyBorder="1" applyAlignment="1">
      <alignment vertical="center" wrapText="1"/>
    </xf>
    <xf numFmtId="0" fontId="14" fillId="0" borderId="7" xfId="2" applyFont="1" applyBorder="1" applyAlignment="1">
      <alignment horizontal="center" vertical="center"/>
    </xf>
    <xf numFmtId="0" fontId="14" fillId="0" borderId="5" xfId="2" applyFont="1" applyBorder="1" applyAlignment="1" applyProtection="1">
      <alignment vertical="center"/>
      <protection locked="0"/>
    </xf>
    <xf numFmtId="0" fontId="14" fillId="3" borderId="5" xfId="2" applyFont="1" applyFill="1" applyBorder="1" applyAlignment="1" applyProtection="1">
      <alignment horizontal="center" vertical="center"/>
      <protection locked="0"/>
    </xf>
    <xf numFmtId="2" fontId="14" fillId="3" borderId="5" xfId="2" applyNumberFormat="1" applyFont="1" applyFill="1" applyBorder="1" applyAlignment="1" applyProtection="1">
      <alignment horizontal="center" vertical="center"/>
      <protection locked="0"/>
    </xf>
    <xf numFmtId="4" fontId="14" fillId="4" borderId="5" xfId="2" applyNumberFormat="1" applyFont="1" applyFill="1" applyBorder="1" applyAlignment="1" applyProtection="1">
      <alignment horizontal="center" vertical="center"/>
      <protection locked="0"/>
    </xf>
    <xf numFmtId="0" fontId="14" fillId="3" borderId="6" xfId="2" applyFont="1" applyFill="1" applyBorder="1" applyAlignment="1" applyProtection="1">
      <alignment vertical="center" wrapText="1"/>
      <protection locked="0"/>
    </xf>
    <xf numFmtId="0" fontId="17" fillId="0" borderId="0" xfId="2" applyFont="1" applyAlignment="1">
      <alignment vertical="center"/>
    </xf>
    <xf numFmtId="0" fontId="18" fillId="0" borderId="8" xfId="1" applyFont="1" applyBorder="1" applyAlignment="1">
      <alignment horizontal="center" vertical="center"/>
    </xf>
    <xf numFmtId="0" fontId="18" fillId="4" borderId="8" xfId="1" applyFont="1" applyFill="1" applyBorder="1" applyAlignment="1">
      <alignment horizontal="center" vertical="center"/>
    </xf>
    <xf numFmtId="4" fontId="18" fillId="0" borderId="8" xfId="1" applyNumberFormat="1" applyFont="1" applyBorder="1" applyAlignment="1">
      <alignment horizontal="center" vertical="center"/>
    </xf>
    <xf numFmtId="3" fontId="18" fillId="0" borderId="8" xfId="1" applyNumberFormat="1" applyFont="1" applyBorder="1" applyAlignment="1">
      <alignment horizontal="center" vertical="center"/>
    </xf>
    <xf numFmtId="0" fontId="0" fillId="4" borderId="0" xfId="0" applyFill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21" fillId="3" borderId="2" xfId="0" applyFont="1" applyFill="1" applyBorder="1" applyAlignment="1" applyProtection="1">
      <alignment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2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 applyProtection="1">
      <alignment vertical="center" wrapText="1"/>
      <protection locked="0"/>
    </xf>
    <xf numFmtId="0" fontId="1" fillId="3" borderId="7" xfId="0" applyFont="1" applyFill="1" applyBorder="1" applyAlignment="1" applyProtection="1">
      <alignment horizontal="center" vertical="center"/>
      <protection locked="0"/>
    </xf>
    <xf numFmtId="0" fontId="1" fillId="3" borderId="8" xfId="0" applyFont="1" applyFill="1" applyBorder="1" applyAlignment="1" applyProtection="1">
      <alignment vertical="center" wrapText="1"/>
      <protection locked="0"/>
    </xf>
    <xf numFmtId="0" fontId="1" fillId="3" borderId="8" xfId="0" applyFont="1" applyFill="1" applyBorder="1" applyAlignment="1" applyProtection="1">
      <alignment horizontal="center" vertical="center"/>
      <protection locked="0"/>
    </xf>
    <xf numFmtId="4" fontId="1" fillId="3" borderId="8" xfId="0" applyNumberFormat="1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4" fontId="1" fillId="0" borderId="8" xfId="0" applyNumberFormat="1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vertical="center"/>
      <protection locked="0"/>
    </xf>
    <xf numFmtId="0" fontId="1" fillId="3" borderId="8" xfId="0" applyFont="1" applyFill="1" applyBorder="1" applyAlignment="1" applyProtection="1">
      <alignment horizontal="center" vertical="center" wrapText="1"/>
      <protection locked="0"/>
    </xf>
    <xf numFmtId="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 applyProtection="1">
      <alignment vertical="center" wrapText="1"/>
      <protection locked="0"/>
    </xf>
    <xf numFmtId="0" fontId="1" fillId="3" borderId="8" xfId="0" applyFont="1" applyFill="1" applyBorder="1" applyAlignment="1" applyProtection="1">
      <alignment vertical="center"/>
      <protection locked="0"/>
    </xf>
    <xf numFmtId="2" fontId="1" fillId="3" borderId="8" xfId="0" applyNumberFormat="1" applyFont="1" applyFill="1" applyBorder="1" applyAlignment="1" applyProtection="1">
      <alignment horizontal="center" vertical="center"/>
      <protection locked="0"/>
    </xf>
    <xf numFmtId="0" fontId="21" fillId="3" borderId="8" xfId="0" applyFont="1" applyFill="1" applyBorder="1" applyAlignment="1" applyProtection="1">
      <alignment vertical="center"/>
      <protection locked="0"/>
    </xf>
    <xf numFmtId="0" fontId="1" fillId="3" borderId="8" xfId="0" applyFont="1" applyFill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" fontId="6" fillId="0" borderId="15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4" fontId="19" fillId="0" borderId="0" xfId="0" applyNumberFormat="1" applyFont="1"/>
    <xf numFmtId="0" fontId="8" fillId="3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/>
    </xf>
    <xf numFmtId="0" fontId="24" fillId="6" borderId="20" xfId="0" applyFont="1" applyFill="1" applyBorder="1" applyAlignment="1">
      <alignment horizontal="center" vertical="center"/>
    </xf>
    <xf numFmtId="0" fontId="24" fillId="6" borderId="21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24" fillId="6" borderId="17" xfId="0" applyFont="1" applyFill="1" applyBorder="1" applyAlignment="1">
      <alignment horizontal="center" vertical="center"/>
    </xf>
    <xf numFmtId="0" fontId="25" fillId="3" borderId="8" xfId="0" applyFont="1" applyFill="1" applyBorder="1" applyAlignment="1" applyProtection="1">
      <alignment horizontal="center" vertical="center"/>
      <protection locked="0"/>
    </xf>
    <xf numFmtId="0" fontId="25" fillId="3" borderId="11" xfId="0" applyFont="1" applyFill="1" applyBorder="1" applyAlignment="1" applyProtection="1">
      <alignment vertical="center"/>
      <protection locked="0"/>
    </xf>
    <xf numFmtId="164" fontId="25" fillId="3" borderId="22" xfId="0" applyNumberFormat="1" applyFont="1" applyFill="1" applyBorder="1" applyAlignment="1" applyProtection="1">
      <alignment horizontal="center" vertical="center"/>
      <protection locked="0"/>
    </xf>
    <xf numFmtId="3" fontId="25" fillId="3" borderId="17" xfId="0" applyNumberFormat="1" applyFont="1" applyFill="1" applyBorder="1" applyAlignment="1" applyProtection="1">
      <alignment horizontal="center" vertical="center"/>
      <protection locked="0"/>
    </xf>
    <xf numFmtId="3" fontId="25" fillId="3" borderId="23" xfId="0" applyNumberFormat="1" applyFont="1" applyFill="1" applyBorder="1" applyAlignment="1" applyProtection="1">
      <alignment horizontal="left" vertical="center"/>
      <protection locked="0"/>
    </xf>
    <xf numFmtId="164" fontId="25" fillId="3" borderId="24" xfId="0" applyNumberFormat="1" applyFont="1" applyFill="1" applyBorder="1" applyAlignment="1" applyProtection="1">
      <alignment horizontal="center" vertical="center"/>
      <protection locked="0"/>
    </xf>
    <xf numFmtId="0" fontId="25" fillId="3" borderId="11" xfId="0" applyFont="1" applyFill="1" applyBorder="1" applyAlignment="1" applyProtection="1">
      <alignment horizontal="left" vertical="center"/>
      <protection locked="0"/>
    </xf>
    <xf numFmtId="164" fontId="25" fillId="3" borderId="24" xfId="0" applyNumberFormat="1" applyFont="1" applyFill="1" applyBorder="1" applyAlignment="1" applyProtection="1">
      <alignment horizontal="center" vertical="center" wrapText="1"/>
      <protection locked="0"/>
    </xf>
    <xf numFmtId="164" fontId="25" fillId="3" borderId="25" xfId="0" applyNumberFormat="1" applyFont="1" applyFill="1" applyBorder="1" applyAlignment="1" applyProtection="1">
      <alignment horizontal="center" vertical="center"/>
      <protection locked="0"/>
    </xf>
    <xf numFmtId="0" fontId="26" fillId="3" borderId="0" xfId="0" applyFont="1" applyFill="1" applyAlignment="1" applyProtection="1">
      <alignment horizontal="center" vertical="center"/>
      <protection locked="0"/>
    </xf>
    <xf numFmtId="0" fontId="26" fillId="3" borderId="0" xfId="0" applyFont="1" applyFill="1" applyAlignment="1" applyProtection="1">
      <alignment horizontal="center"/>
      <protection locked="0"/>
    </xf>
    <xf numFmtId="0" fontId="26" fillId="3" borderId="0" xfId="0" applyFont="1" applyFill="1" applyProtection="1">
      <protection locked="0"/>
    </xf>
    <xf numFmtId="0" fontId="27" fillId="6" borderId="17" xfId="0" applyFont="1" applyFill="1" applyBorder="1" applyAlignment="1" applyProtection="1">
      <alignment horizontal="center" vertical="center"/>
      <protection locked="0"/>
    </xf>
    <xf numFmtId="0" fontId="26" fillId="3" borderId="0" xfId="0" applyFont="1" applyFill="1" applyAlignment="1" applyProtection="1">
      <alignment vertical="center"/>
      <protection locked="0"/>
    </xf>
    <xf numFmtId="164" fontId="26" fillId="3" borderId="0" xfId="0" applyNumberFormat="1" applyFont="1" applyFill="1" applyAlignment="1" applyProtection="1">
      <alignment horizontal="center" vertical="center"/>
      <protection locked="0"/>
    </xf>
    <xf numFmtId="3" fontId="26" fillId="3" borderId="0" xfId="0" applyNumberFormat="1" applyFont="1" applyFill="1" applyAlignment="1" applyProtection="1">
      <alignment horizontal="center" vertical="center"/>
      <protection locked="0"/>
    </xf>
    <xf numFmtId="4" fontId="1" fillId="0" borderId="8" xfId="0" applyNumberFormat="1" applyFont="1" applyFill="1" applyBorder="1" applyAlignment="1" applyProtection="1">
      <alignment horizontal="center" vertical="center"/>
      <protection locked="0"/>
    </xf>
    <xf numFmtId="2" fontId="1" fillId="0" borderId="8" xfId="0" applyNumberFormat="1" applyFont="1" applyFill="1" applyBorder="1" applyAlignment="1" applyProtection="1">
      <alignment horizontal="center" vertical="center"/>
      <protection locked="0"/>
    </xf>
    <xf numFmtId="2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10" xfId="1" applyFont="1" applyFill="1" applyBorder="1" applyAlignment="1">
      <alignment horizontal="center" vertical="center"/>
    </xf>
    <xf numFmtId="0" fontId="12" fillId="4" borderId="11" xfId="1" applyFont="1" applyFill="1" applyBorder="1" applyAlignment="1">
      <alignment horizontal="center" vertical="center"/>
    </xf>
    <xf numFmtId="0" fontId="12" fillId="4" borderId="12" xfId="1" applyFont="1" applyFill="1" applyBorder="1" applyAlignment="1">
      <alignment horizontal="center" vertical="center"/>
    </xf>
    <xf numFmtId="0" fontId="9" fillId="5" borderId="0" xfId="1" applyFont="1" applyFill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2" fillId="2" borderId="4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12" fillId="2" borderId="6" xfId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3" fontId="25" fillId="3" borderId="23" xfId="0" applyNumberFormat="1" applyFont="1" applyFill="1" applyBorder="1" applyAlignment="1" applyProtection="1">
      <alignment horizontal="left" vertical="center"/>
      <protection locked="0"/>
    </xf>
    <xf numFmtId="3" fontId="25" fillId="3" borderId="13" xfId="0" applyNumberFormat="1" applyFont="1" applyFill="1" applyBorder="1" applyAlignment="1" applyProtection="1">
      <alignment horizontal="left" vertical="center"/>
      <protection locked="0"/>
    </xf>
    <xf numFmtId="4" fontId="27" fillId="6" borderId="17" xfId="0" applyNumberFormat="1" applyFont="1" applyFill="1" applyBorder="1" applyAlignment="1" applyProtection="1">
      <alignment horizontal="center" vertical="center"/>
      <protection locked="0"/>
    </xf>
    <xf numFmtId="4" fontId="27" fillId="6" borderId="18" xfId="0" applyNumberFormat="1" applyFont="1" applyFill="1" applyBorder="1" applyAlignment="1" applyProtection="1">
      <alignment horizontal="center" vertical="center"/>
      <protection locked="0"/>
    </xf>
    <xf numFmtId="3" fontId="25" fillId="3" borderId="17" xfId="0" applyNumberFormat="1" applyFont="1" applyFill="1" applyBorder="1" applyAlignment="1" applyProtection="1">
      <alignment horizontal="center" vertical="center"/>
      <protection locked="0"/>
    </xf>
    <xf numFmtId="3" fontId="25" fillId="3" borderId="19" xfId="0" applyNumberFormat="1" applyFont="1" applyFill="1" applyBorder="1" applyAlignment="1" applyProtection="1">
      <alignment horizontal="center" vertical="center"/>
      <protection locked="0"/>
    </xf>
    <xf numFmtId="0" fontId="22" fillId="3" borderId="14" xfId="0" applyFont="1" applyFill="1" applyBorder="1" applyAlignment="1">
      <alignment horizontal="center"/>
    </xf>
    <xf numFmtId="0" fontId="22" fillId="3" borderId="16" xfId="0" applyFont="1" applyFill="1" applyBorder="1" applyAlignment="1">
      <alignment horizontal="center"/>
    </xf>
    <xf numFmtId="0" fontId="23" fillId="6" borderId="17" xfId="0" applyFont="1" applyFill="1" applyBorder="1" applyAlignment="1">
      <alignment horizontal="center" wrapText="1"/>
    </xf>
    <xf numFmtId="0" fontId="23" fillId="6" borderId="19" xfId="0" applyFont="1" applyFill="1" applyBorder="1" applyAlignment="1">
      <alignment horizontal="center" wrapText="1"/>
    </xf>
    <xf numFmtId="0" fontId="23" fillId="6" borderId="18" xfId="0" applyFont="1" applyFill="1" applyBorder="1" applyAlignment="1">
      <alignment horizontal="center" wrapText="1"/>
    </xf>
    <xf numFmtId="0" fontId="24" fillId="6" borderId="17" xfId="0" applyFont="1" applyFill="1" applyBorder="1" applyAlignment="1">
      <alignment horizontal="center" vertical="center"/>
    </xf>
    <xf numFmtId="0" fontId="24" fillId="6" borderId="18" xfId="0" applyFont="1" applyFill="1" applyBorder="1" applyAlignment="1">
      <alignment horizontal="center" vertical="center"/>
    </xf>
  </cellXfs>
  <cellStyles count="7">
    <cellStyle name="Comma 12" xfId="6" xr:uid="{9FB1B221-F2E1-425E-8D8F-F8D093387EC1}"/>
    <cellStyle name="Comma 3" xfId="3" xr:uid="{3F5B7114-5C4E-47EB-BAA8-A8F9D65F63D2}"/>
    <cellStyle name="Normal" xfId="0" builtinId="0"/>
    <cellStyle name="Normal 2 2" xfId="2" xr:uid="{E5ABA48C-6A65-40E3-BA51-81EE7D647449}"/>
    <cellStyle name="Normal 2 2 2" xfId="1" xr:uid="{54338661-9370-40F1-B47E-41A330980296}"/>
    <cellStyle name="Normal 24" xfId="5" xr:uid="{D9092672-7C7C-4BCC-9025-5511D2A1709C}"/>
    <cellStyle name="Percent 2" xfId="4" xr:uid="{FE6C2F42-9315-4E7D-8BD4-BA89EB2016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1056E-0020-4208-8E82-052A870D17AC}">
  <dimension ref="A1:J27"/>
  <sheetViews>
    <sheetView workbookViewId="0">
      <selection activeCell="D10" sqref="D10"/>
    </sheetView>
  </sheetViews>
  <sheetFormatPr defaultRowHeight="14.5" x14ac:dyDescent="0.35"/>
  <cols>
    <col min="1" max="1" width="4.54296875" bestFit="1" customWidth="1"/>
    <col min="2" max="2" width="55.7265625" customWidth="1"/>
    <col min="3" max="3" width="6.7265625" bestFit="1" customWidth="1"/>
    <col min="4" max="4" width="9" bestFit="1" customWidth="1"/>
    <col min="5" max="5" width="11" style="54" customWidth="1"/>
    <col min="6" max="6" width="15.1796875" customWidth="1"/>
    <col min="7" max="7" width="10.7265625" customWidth="1"/>
    <col min="8" max="8" width="11.54296875" customWidth="1"/>
    <col min="9" max="9" width="49.1796875" customWidth="1"/>
  </cols>
  <sheetData>
    <row r="1" spans="1:10" ht="21" x14ac:dyDescent="0.35">
      <c r="A1" s="114" t="s">
        <v>17</v>
      </c>
      <c r="B1" s="114"/>
      <c r="C1" s="114"/>
      <c r="D1" s="114"/>
      <c r="E1" s="114"/>
      <c r="F1" s="114"/>
      <c r="G1" s="114"/>
      <c r="H1" s="114"/>
      <c r="I1" s="114"/>
      <c r="J1" s="1"/>
    </row>
    <row r="2" spans="1:10" ht="17" thickBot="1" x14ac:dyDescent="0.4">
      <c r="A2" s="1"/>
      <c r="B2" s="1"/>
      <c r="C2" s="1"/>
      <c r="D2" s="1"/>
      <c r="E2" s="2"/>
      <c r="F2" s="1"/>
      <c r="G2" s="1"/>
      <c r="H2" s="1"/>
      <c r="I2" s="3">
        <v>426.33</v>
      </c>
      <c r="J2" s="1"/>
    </row>
    <row r="3" spans="1:10" ht="16.5" x14ac:dyDescent="0.35">
      <c r="A3" s="115" t="s">
        <v>0</v>
      </c>
      <c r="B3" s="117" t="s">
        <v>1</v>
      </c>
      <c r="C3" s="117" t="s">
        <v>2</v>
      </c>
      <c r="D3" s="117" t="s">
        <v>3</v>
      </c>
      <c r="E3" s="117" t="s">
        <v>4</v>
      </c>
      <c r="F3" s="117"/>
      <c r="G3" s="117" t="s">
        <v>18</v>
      </c>
      <c r="H3" s="117"/>
      <c r="I3" s="119" t="s">
        <v>5</v>
      </c>
      <c r="J3" s="1"/>
    </row>
    <row r="4" spans="1:10" ht="32" x14ac:dyDescent="0.35">
      <c r="A4" s="116"/>
      <c r="B4" s="118"/>
      <c r="C4" s="118"/>
      <c r="D4" s="118"/>
      <c r="E4" s="4" t="s">
        <v>6</v>
      </c>
      <c r="F4" s="4" t="s">
        <v>7</v>
      </c>
      <c r="G4" s="4" t="s">
        <v>19</v>
      </c>
      <c r="H4" s="4" t="s">
        <v>20</v>
      </c>
      <c r="I4" s="120"/>
      <c r="J4" s="1"/>
    </row>
    <row r="5" spans="1:10" ht="32" x14ac:dyDescent="0.35">
      <c r="A5" s="5">
        <v>1</v>
      </c>
      <c r="B5" s="6" t="s">
        <v>21</v>
      </c>
      <c r="C5" s="7" t="s">
        <v>22</v>
      </c>
      <c r="D5" s="7">
        <f>2</f>
        <v>2</v>
      </c>
      <c r="E5" s="111" t="s">
        <v>13</v>
      </c>
      <c r="F5" s="112"/>
      <c r="G5" s="112"/>
      <c r="H5" s="112"/>
      <c r="I5" s="113"/>
      <c r="J5" s="1"/>
    </row>
    <row r="6" spans="1:10" ht="16.5" x14ac:dyDescent="0.35">
      <c r="A6" s="8">
        <v>2</v>
      </c>
      <c r="B6" s="9" t="s">
        <v>23</v>
      </c>
      <c r="C6" s="10" t="s">
        <v>22</v>
      </c>
      <c r="D6" s="11">
        <f>20</f>
        <v>20</v>
      </c>
      <c r="E6" s="12">
        <v>0</v>
      </c>
      <c r="F6" s="13">
        <f t="shared" ref="F6:F26" si="0">D6*E6</f>
        <v>0</v>
      </c>
      <c r="G6" s="13">
        <f>E6/$I$2</f>
        <v>0</v>
      </c>
      <c r="H6" s="13">
        <f t="shared" ref="H6:H26" si="1">D6*G6</f>
        <v>0</v>
      </c>
      <c r="I6" s="14"/>
      <c r="J6" s="1"/>
    </row>
    <row r="7" spans="1:10" ht="16.5" x14ac:dyDescent="0.35">
      <c r="A7" s="15">
        <v>3</v>
      </c>
      <c r="B7" s="16" t="s">
        <v>24</v>
      </c>
      <c r="C7" s="17" t="s">
        <v>25</v>
      </c>
      <c r="D7" s="18">
        <f>0.2</f>
        <v>0.2</v>
      </c>
      <c r="E7" s="19">
        <v>0</v>
      </c>
      <c r="F7" s="20">
        <f t="shared" si="0"/>
        <v>0</v>
      </c>
      <c r="G7" s="20">
        <f t="shared" ref="G7:G26" si="2">E7/$I$2</f>
        <v>0</v>
      </c>
      <c r="H7" s="20">
        <f>D7*G7</f>
        <v>0</v>
      </c>
      <c r="I7" s="21" t="s">
        <v>26</v>
      </c>
      <c r="J7" s="1"/>
    </row>
    <row r="8" spans="1:10" ht="16.5" x14ac:dyDescent="0.35">
      <c r="A8" s="8">
        <v>4</v>
      </c>
      <c r="B8" s="9" t="s">
        <v>27</v>
      </c>
      <c r="C8" s="22" t="s">
        <v>9</v>
      </c>
      <c r="D8" s="23">
        <f>0.5</f>
        <v>0.5</v>
      </c>
      <c r="E8" s="24">
        <v>0</v>
      </c>
      <c r="F8" s="25">
        <f t="shared" si="0"/>
        <v>0</v>
      </c>
      <c r="G8" s="25">
        <f t="shared" si="2"/>
        <v>0</v>
      </c>
      <c r="H8" s="25">
        <f t="shared" si="1"/>
        <v>0</v>
      </c>
      <c r="I8" s="26"/>
      <c r="J8" s="1"/>
    </row>
    <row r="9" spans="1:10" ht="16.5" x14ac:dyDescent="0.35">
      <c r="A9" s="8">
        <v>5</v>
      </c>
      <c r="B9" s="27" t="s">
        <v>28</v>
      </c>
      <c r="C9" s="10" t="s">
        <v>29</v>
      </c>
      <c r="D9" s="11">
        <f>1</f>
        <v>1</v>
      </c>
      <c r="E9" s="12">
        <v>0</v>
      </c>
      <c r="F9" s="13">
        <f t="shared" si="0"/>
        <v>0</v>
      </c>
      <c r="G9" s="13">
        <f t="shared" si="2"/>
        <v>0</v>
      </c>
      <c r="H9" s="13">
        <f t="shared" si="1"/>
        <v>0</v>
      </c>
      <c r="I9" s="14"/>
      <c r="J9" s="1"/>
    </row>
    <row r="10" spans="1:10" ht="16.5" x14ac:dyDescent="0.35">
      <c r="A10" s="8">
        <v>6</v>
      </c>
      <c r="B10" s="27" t="s">
        <v>10</v>
      </c>
      <c r="C10" s="10" t="s">
        <v>29</v>
      </c>
      <c r="D10" s="11">
        <f>3</f>
        <v>3</v>
      </c>
      <c r="E10" s="12">
        <v>0</v>
      </c>
      <c r="F10" s="13">
        <f t="shared" si="0"/>
        <v>0</v>
      </c>
      <c r="G10" s="13">
        <f t="shared" si="2"/>
        <v>0</v>
      </c>
      <c r="H10" s="13">
        <f t="shared" si="1"/>
        <v>0</v>
      </c>
      <c r="I10" s="14"/>
      <c r="J10" s="1"/>
    </row>
    <row r="11" spans="1:10" ht="16.5" x14ac:dyDescent="0.35">
      <c r="A11" s="8">
        <v>7</v>
      </c>
      <c r="B11" s="27" t="s">
        <v>30</v>
      </c>
      <c r="C11" s="10" t="s">
        <v>29</v>
      </c>
      <c r="D11" s="11">
        <f>1</f>
        <v>1</v>
      </c>
      <c r="E11" s="12">
        <v>0</v>
      </c>
      <c r="F11" s="13">
        <f t="shared" si="0"/>
        <v>0</v>
      </c>
      <c r="G11" s="13">
        <f t="shared" si="2"/>
        <v>0</v>
      </c>
      <c r="H11" s="13">
        <f t="shared" si="1"/>
        <v>0</v>
      </c>
      <c r="I11" s="14"/>
      <c r="J11" s="1"/>
    </row>
    <row r="12" spans="1:10" ht="16.5" x14ac:dyDescent="0.35">
      <c r="A12" s="8">
        <v>8</v>
      </c>
      <c r="B12" s="27" t="s">
        <v>31</v>
      </c>
      <c r="C12" s="10" t="s">
        <v>32</v>
      </c>
      <c r="D12" s="11">
        <f>1</f>
        <v>1</v>
      </c>
      <c r="E12" s="12">
        <v>0</v>
      </c>
      <c r="F12" s="13">
        <f>D12*E12</f>
        <v>0</v>
      </c>
      <c r="G12" s="13">
        <f t="shared" si="2"/>
        <v>0</v>
      </c>
      <c r="H12" s="13">
        <f t="shared" si="1"/>
        <v>0</v>
      </c>
      <c r="I12" s="14"/>
      <c r="J12" s="28"/>
    </row>
    <row r="13" spans="1:10" ht="16.5" x14ac:dyDescent="0.35">
      <c r="A13" s="8">
        <v>9</v>
      </c>
      <c r="B13" s="27" t="s">
        <v>33</v>
      </c>
      <c r="C13" s="10" t="s">
        <v>32</v>
      </c>
      <c r="D13" s="11">
        <f>1</f>
        <v>1</v>
      </c>
      <c r="E13" s="12">
        <v>0</v>
      </c>
      <c r="F13" s="13">
        <f>D13*E13</f>
        <v>0</v>
      </c>
      <c r="G13" s="13">
        <f t="shared" si="2"/>
        <v>0</v>
      </c>
      <c r="H13" s="13">
        <f t="shared" si="1"/>
        <v>0</v>
      </c>
      <c r="I13" s="14"/>
      <c r="J13" s="28"/>
    </row>
    <row r="14" spans="1:10" ht="16.5" x14ac:dyDescent="0.35">
      <c r="A14" s="8">
        <v>10</v>
      </c>
      <c r="B14" s="27" t="s">
        <v>34</v>
      </c>
      <c r="C14" s="10" t="s">
        <v>35</v>
      </c>
      <c r="D14" s="11">
        <f>1</f>
        <v>1</v>
      </c>
      <c r="E14" s="12">
        <v>0</v>
      </c>
      <c r="F14" s="13">
        <f t="shared" ref="F14:F16" si="3">D14*E14</f>
        <v>0</v>
      </c>
      <c r="G14" s="13">
        <f t="shared" si="2"/>
        <v>0</v>
      </c>
      <c r="H14" s="13">
        <f t="shared" si="1"/>
        <v>0</v>
      </c>
      <c r="I14" s="14"/>
      <c r="J14" s="28"/>
    </row>
    <row r="15" spans="1:10" ht="16.5" x14ac:dyDescent="0.35">
      <c r="A15" s="8">
        <v>11</v>
      </c>
      <c r="B15" s="27" t="s">
        <v>36</v>
      </c>
      <c r="C15" s="10" t="s">
        <v>35</v>
      </c>
      <c r="D15" s="11">
        <f>1</f>
        <v>1</v>
      </c>
      <c r="E15" s="12">
        <v>0</v>
      </c>
      <c r="F15" s="13">
        <f t="shared" si="3"/>
        <v>0</v>
      </c>
      <c r="G15" s="13">
        <f t="shared" si="2"/>
        <v>0</v>
      </c>
      <c r="H15" s="13">
        <f t="shared" si="1"/>
        <v>0</v>
      </c>
      <c r="I15" s="14"/>
      <c r="J15" s="28"/>
    </row>
    <row r="16" spans="1:10" ht="16.5" x14ac:dyDescent="0.35">
      <c r="A16" s="8">
        <v>12</v>
      </c>
      <c r="B16" s="27" t="s">
        <v>37</v>
      </c>
      <c r="C16" s="10" t="s">
        <v>38</v>
      </c>
      <c r="D16" s="11">
        <f>1</f>
        <v>1</v>
      </c>
      <c r="E16" s="12">
        <v>0</v>
      </c>
      <c r="F16" s="13">
        <f t="shared" si="3"/>
        <v>0</v>
      </c>
      <c r="G16" s="13">
        <f t="shared" si="2"/>
        <v>0</v>
      </c>
      <c r="H16" s="13">
        <f t="shared" si="1"/>
        <v>0</v>
      </c>
      <c r="I16" s="14"/>
      <c r="J16" s="28"/>
    </row>
    <row r="17" spans="1:10" ht="32" x14ac:dyDescent="0.35">
      <c r="A17" s="8">
        <v>13</v>
      </c>
      <c r="B17" s="27" t="s">
        <v>11</v>
      </c>
      <c r="C17" s="10" t="s">
        <v>8</v>
      </c>
      <c r="D17" s="11">
        <f>0.2</f>
        <v>0.2</v>
      </c>
      <c r="E17" s="12">
        <v>0</v>
      </c>
      <c r="F17" s="13">
        <f t="shared" si="0"/>
        <v>0</v>
      </c>
      <c r="G17" s="13">
        <f t="shared" si="2"/>
        <v>0</v>
      </c>
      <c r="H17" s="13">
        <f t="shared" si="1"/>
        <v>0</v>
      </c>
      <c r="I17" s="26" t="s">
        <v>12</v>
      </c>
      <c r="J17" s="1"/>
    </row>
    <row r="18" spans="1:10" ht="32" x14ac:dyDescent="0.35">
      <c r="A18" s="8">
        <v>14</v>
      </c>
      <c r="B18" s="29" t="s">
        <v>14</v>
      </c>
      <c r="C18" s="10" t="s">
        <v>8</v>
      </c>
      <c r="D18" s="11">
        <f>0.2</f>
        <v>0.2</v>
      </c>
      <c r="E18" s="12">
        <v>0</v>
      </c>
      <c r="F18" s="13">
        <f>D18*E18</f>
        <v>0</v>
      </c>
      <c r="G18" s="13">
        <f t="shared" si="2"/>
        <v>0</v>
      </c>
      <c r="H18" s="13">
        <f t="shared" si="1"/>
        <v>0</v>
      </c>
      <c r="I18" s="26" t="s">
        <v>12</v>
      </c>
      <c r="J18" s="28"/>
    </row>
    <row r="19" spans="1:10" ht="32" x14ac:dyDescent="0.35">
      <c r="A19" s="8">
        <v>15</v>
      </c>
      <c r="B19" s="9" t="s">
        <v>39</v>
      </c>
      <c r="C19" s="10" t="s">
        <v>8</v>
      </c>
      <c r="D19" s="11">
        <f>0.2</f>
        <v>0.2</v>
      </c>
      <c r="E19" s="12">
        <v>0</v>
      </c>
      <c r="F19" s="13">
        <f t="shared" si="0"/>
        <v>0</v>
      </c>
      <c r="G19" s="13">
        <f t="shared" si="2"/>
        <v>0</v>
      </c>
      <c r="H19" s="13">
        <f t="shared" si="1"/>
        <v>0</v>
      </c>
      <c r="I19" s="26" t="s">
        <v>12</v>
      </c>
      <c r="J19" s="1"/>
    </row>
    <row r="20" spans="1:10" ht="32" x14ac:dyDescent="0.35">
      <c r="A20" s="8">
        <v>16</v>
      </c>
      <c r="B20" s="30" t="s">
        <v>40</v>
      </c>
      <c r="C20" s="10" t="s">
        <v>8</v>
      </c>
      <c r="D20" s="11">
        <f>0.4</f>
        <v>0.4</v>
      </c>
      <c r="E20" s="12">
        <v>0</v>
      </c>
      <c r="F20" s="13">
        <f t="shared" si="0"/>
        <v>0</v>
      </c>
      <c r="G20" s="13">
        <f t="shared" si="2"/>
        <v>0</v>
      </c>
      <c r="H20" s="13">
        <f t="shared" si="1"/>
        <v>0</v>
      </c>
      <c r="I20" s="26" t="s">
        <v>12</v>
      </c>
      <c r="J20" s="1"/>
    </row>
    <row r="21" spans="1:10" ht="32" x14ac:dyDescent="0.35">
      <c r="A21" s="31">
        <v>17</v>
      </c>
      <c r="B21" s="32" t="s">
        <v>41</v>
      </c>
      <c r="C21" s="10" t="s">
        <v>8</v>
      </c>
      <c r="D21" s="33">
        <f>20</f>
        <v>20</v>
      </c>
      <c r="E21" s="12">
        <v>0</v>
      </c>
      <c r="F21" s="13">
        <f t="shared" si="0"/>
        <v>0</v>
      </c>
      <c r="G21" s="13">
        <f t="shared" si="2"/>
        <v>0</v>
      </c>
      <c r="H21" s="13">
        <f t="shared" si="1"/>
        <v>0</v>
      </c>
      <c r="I21" s="34"/>
      <c r="J21" s="1"/>
    </row>
    <row r="22" spans="1:10" ht="32" x14ac:dyDescent="0.35">
      <c r="A22" s="31">
        <v>18</v>
      </c>
      <c r="B22" s="35" t="s">
        <v>42</v>
      </c>
      <c r="C22" s="36" t="s">
        <v>22</v>
      </c>
      <c r="D22" s="33">
        <f>4</f>
        <v>4</v>
      </c>
      <c r="E22" s="37">
        <v>0</v>
      </c>
      <c r="F22" s="38">
        <f t="shared" si="0"/>
        <v>0</v>
      </c>
      <c r="G22" s="38">
        <f t="shared" si="2"/>
        <v>0</v>
      </c>
      <c r="H22" s="38">
        <f t="shared" si="1"/>
        <v>0</v>
      </c>
      <c r="I22" s="34"/>
      <c r="J22" s="28"/>
    </row>
    <row r="23" spans="1:10" ht="32" x14ac:dyDescent="0.35">
      <c r="A23" s="31">
        <v>19</v>
      </c>
      <c r="B23" s="35" t="s">
        <v>43</v>
      </c>
      <c r="C23" s="39" t="s">
        <v>8</v>
      </c>
      <c r="D23" s="40">
        <f>6</f>
        <v>6</v>
      </c>
      <c r="E23" s="41">
        <v>0</v>
      </c>
      <c r="F23" s="41">
        <f>D23*E23</f>
        <v>0</v>
      </c>
      <c r="G23" s="41">
        <f>E23/$I$2</f>
        <v>0</v>
      </c>
      <c r="H23" s="41">
        <f>D23*G23</f>
        <v>0</v>
      </c>
      <c r="I23" s="42"/>
      <c r="J23" s="1"/>
    </row>
    <row r="24" spans="1:10" ht="16" x14ac:dyDescent="0.35">
      <c r="A24" s="43">
        <v>20</v>
      </c>
      <c r="B24" s="44" t="s">
        <v>44</v>
      </c>
      <c r="C24" s="45" t="s">
        <v>45</v>
      </c>
      <c r="D24" s="46">
        <f>2</f>
        <v>2</v>
      </c>
      <c r="E24" s="47">
        <v>0</v>
      </c>
      <c r="F24" s="41">
        <f>D24*E24</f>
        <v>0</v>
      </c>
      <c r="G24" s="41">
        <f>E24/$I$2</f>
        <v>0</v>
      </c>
      <c r="H24" s="41">
        <f>D24*G24</f>
        <v>0</v>
      </c>
      <c r="I24" s="48"/>
      <c r="J24" s="49"/>
    </row>
    <row r="25" spans="1:10" ht="16" x14ac:dyDescent="0.35">
      <c r="A25" s="43">
        <v>21</v>
      </c>
      <c r="B25" s="44" t="s">
        <v>46</v>
      </c>
      <c r="C25" s="45" t="s">
        <v>45</v>
      </c>
      <c r="D25" s="46">
        <f>0.2</f>
        <v>0.2</v>
      </c>
      <c r="E25" s="47">
        <v>0</v>
      </c>
      <c r="F25" s="41">
        <f>D25*E25</f>
        <v>0</v>
      </c>
      <c r="G25" s="41">
        <f>E25/$I$2</f>
        <v>0</v>
      </c>
      <c r="H25" s="41">
        <f>D25*G25</f>
        <v>0</v>
      </c>
      <c r="I25" s="48"/>
      <c r="J25" s="49"/>
    </row>
    <row r="26" spans="1:10" ht="16.5" x14ac:dyDescent="0.35">
      <c r="A26" s="31">
        <v>22</v>
      </c>
      <c r="B26" s="35" t="s">
        <v>16</v>
      </c>
      <c r="C26" s="39" t="s">
        <v>8</v>
      </c>
      <c r="D26" s="40">
        <f>1</f>
        <v>1</v>
      </c>
      <c r="E26" s="41">
        <v>0</v>
      </c>
      <c r="F26" s="41">
        <f t="shared" si="0"/>
        <v>0</v>
      </c>
      <c r="G26" s="41">
        <f t="shared" si="2"/>
        <v>0</v>
      </c>
      <c r="H26" s="41">
        <f t="shared" si="1"/>
        <v>0</v>
      </c>
      <c r="I26" s="42"/>
      <c r="J26" s="1"/>
    </row>
    <row r="27" spans="1:10" ht="16.5" x14ac:dyDescent="0.35">
      <c r="A27" s="50"/>
      <c r="B27" s="50" t="s">
        <v>47</v>
      </c>
      <c r="C27" s="50"/>
      <c r="D27" s="50"/>
      <c r="E27" s="51"/>
      <c r="F27" s="52">
        <f>SUM(F6:F26)</f>
        <v>0</v>
      </c>
      <c r="G27" s="50"/>
      <c r="H27" s="53">
        <f>SUM(H6:H26)</f>
        <v>0</v>
      </c>
      <c r="I27" s="50"/>
      <c r="J27" s="1"/>
    </row>
  </sheetData>
  <mergeCells count="9">
    <mergeCell ref="E5:I5"/>
    <mergeCell ref="A1:I1"/>
    <mergeCell ref="A3:A4"/>
    <mergeCell ref="B3:B4"/>
    <mergeCell ref="C3:C4"/>
    <mergeCell ref="D3:D4"/>
    <mergeCell ref="E3:F3"/>
    <mergeCell ref="G3:H3"/>
    <mergeCell ref="I3:I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F47A6-C6F1-4E41-AEF7-3FEFE6C43122}">
  <dimension ref="A1:G26"/>
  <sheetViews>
    <sheetView zoomScale="96" zoomScaleNormal="96" workbookViewId="0">
      <selection sqref="A1:G1"/>
    </sheetView>
  </sheetViews>
  <sheetFormatPr defaultRowHeight="14.5" x14ac:dyDescent="0.35"/>
  <cols>
    <col min="2" max="2" width="97" customWidth="1"/>
    <col min="5" max="5" width="15.81640625" customWidth="1"/>
    <col min="6" max="6" width="16.90625" customWidth="1"/>
    <col min="7" max="8" width="47.7265625" customWidth="1"/>
  </cols>
  <sheetData>
    <row r="1" spans="1:7" ht="18" x14ac:dyDescent="0.35">
      <c r="A1" s="121" t="s">
        <v>102</v>
      </c>
      <c r="B1" s="121"/>
      <c r="C1" s="121"/>
      <c r="D1" s="121"/>
      <c r="E1" s="121"/>
      <c r="F1" s="121"/>
      <c r="G1" s="121"/>
    </row>
    <row r="2" spans="1:7" ht="15" thickBot="1" x14ac:dyDescent="0.4">
      <c r="A2" s="55"/>
      <c r="B2" s="55"/>
      <c r="C2" s="55"/>
      <c r="D2" s="55"/>
      <c r="E2" s="55"/>
      <c r="F2" s="55"/>
      <c r="G2" s="56">
        <v>428</v>
      </c>
    </row>
    <row r="3" spans="1:7" x14ac:dyDescent="0.35">
      <c r="A3" s="122" t="s">
        <v>0</v>
      </c>
      <c r="B3" s="124" t="s">
        <v>1</v>
      </c>
      <c r="C3" s="124" t="s">
        <v>2</v>
      </c>
      <c r="D3" s="124" t="s">
        <v>3</v>
      </c>
      <c r="E3" s="126" t="s">
        <v>4</v>
      </c>
      <c r="F3" s="126"/>
      <c r="G3" s="127" t="s">
        <v>5</v>
      </c>
    </row>
    <row r="4" spans="1:7" ht="26.5" thickBot="1" x14ac:dyDescent="0.4">
      <c r="A4" s="123"/>
      <c r="B4" s="125"/>
      <c r="C4" s="125"/>
      <c r="D4" s="125"/>
      <c r="E4" s="57" t="s">
        <v>6</v>
      </c>
      <c r="F4" s="57" t="s">
        <v>7</v>
      </c>
      <c r="G4" s="128"/>
    </row>
    <row r="5" spans="1:7" x14ac:dyDescent="0.35">
      <c r="A5" s="58"/>
      <c r="B5" s="59" t="s">
        <v>51</v>
      </c>
      <c r="C5" s="60"/>
      <c r="D5" s="61"/>
      <c r="E5" s="62"/>
      <c r="F5" s="62"/>
      <c r="G5" s="63"/>
    </row>
    <row r="6" spans="1:7" ht="25" x14ac:dyDescent="0.35">
      <c r="A6" s="64">
        <v>1</v>
      </c>
      <c r="B6" s="65" t="s">
        <v>52</v>
      </c>
      <c r="C6" s="66" t="s">
        <v>50</v>
      </c>
      <c r="D6" s="109">
        <v>2.5</v>
      </c>
      <c r="E6" s="108">
        <v>0</v>
      </c>
      <c r="F6" s="67">
        <f>D6*E6</f>
        <v>0</v>
      </c>
      <c r="G6" s="68"/>
    </row>
    <row r="7" spans="1:7" x14ac:dyDescent="0.35">
      <c r="A7" s="69">
        <v>2</v>
      </c>
      <c r="B7" s="70" t="s">
        <v>53</v>
      </c>
      <c r="C7" s="71" t="s">
        <v>8</v>
      </c>
      <c r="D7" s="109">
        <f>4</f>
        <v>4</v>
      </c>
      <c r="E7" s="108">
        <v>0</v>
      </c>
      <c r="F7" s="72">
        <f t="shared" ref="F7:F23" si="0">D7*E7</f>
        <v>0</v>
      </c>
      <c r="G7" s="73"/>
    </row>
    <row r="8" spans="1:7" x14ac:dyDescent="0.35">
      <c r="A8" s="64">
        <v>3</v>
      </c>
      <c r="B8" s="65" t="s">
        <v>54</v>
      </c>
      <c r="C8" s="74" t="s">
        <v>8</v>
      </c>
      <c r="D8" s="110">
        <f>27</f>
        <v>27</v>
      </c>
      <c r="E8" s="108">
        <v>0</v>
      </c>
      <c r="F8" s="75">
        <f t="shared" si="0"/>
        <v>0</v>
      </c>
      <c r="G8" s="76"/>
    </row>
    <row r="9" spans="1:7" x14ac:dyDescent="0.35">
      <c r="A9" s="69">
        <v>4</v>
      </c>
      <c r="B9" s="77" t="s">
        <v>55</v>
      </c>
      <c r="C9" s="66" t="s">
        <v>8</v>
      </c>
      <c r="D9" s="109">
        <f>27</f>
        <v>27</v>
      </c>
      <c r="E9" s="108">
        <v>0</v>
      </c>
      <c r="F9" s="67">
        <f t="shared" si="0"/>
        <v>0</v>
      </c>
      <c r="G9" s="68"/>
    </row>
    <row r="10" spans="1:7" x14ac:dyDescent="0.35">
      <c r="A10" s="69">
        <v>5</v>
      </c>
      <c r="B10" s="77" t="s">
        <v>56</v>
      </c>
      <c r="C10" s="66" t="s">
        <v>57</v>
      </c>
      <c r="D10" s="109">
        <f>2</f>
        <v>2</v>
      </c>
      <c r="E10" s="108">
        <v>0</v>
      </c>
      <c r="F10" s="67">
        <f t="shared" si="0"/>
        <v>0</v>
      </c>
      <c r="G10" s="76"/>
    </row>
    <row r="11" spans="1:7" x14ac:dyDescent="0.35">
      <c r="A11" s="69">
        <v>6</v>
      </c>
      <c r="B11" s="77" t="s">
        <v>58</v>
      </c>
      <c r="C11" s="66" t="s">
        <v>29</v>
      </c>
      <c r="D11" s="109">
        <f>3</f>
        <v>3</v>
      </c>
      <c r="E11" s="108">
        <v>0</v>
      </c>
      <c r="F11" s="67">
        <f t="shared" si="0"/>
        <v>0</v>
      </c>
      <c r="G11" s="76"/>
    </row>
    <row r="12" spans="1:7" x14ac:dyDescent="0.35">
      <c r="A12" s="69">
        <v>7</v>
      </c>
      <c r="B12" s="77" t="s">
        <v>59</v>
      </c>
      <c r="C12" s="66" t="s">
        <v>29</v>
      </c>
      <c r="D12" s="109">
        <f>3</f>
        <v>3</v>
      </c>
      <c r="E12" s="108">
        <v>0</v>
      </c>
      <c r="F12" s="67">
        <f t="shared" si="0"/>
        <v>0</v>
      </c>
      <c r="G12" s="68"/>
    </row>
    <row r="13" spans="1:7" x14ac:dyDescent="0.35">
      <c r="A13" s="69">
        <v>8</v>
      </c>
      <c r="B13" s="70" t="s">
        <v>49</v>
      </c>
      <c r="C13" s="71" t="s">
        <v>8</v>
      </c>
      <c r="D13" s="109">
        <f>15</f>
        <v>15</v>
      </c>
      <c r="E13" s="108">
        <v>0</v>
      </c>
      <c r="F13" s="72">
        <f t="shared" si="0"/>
        <v>0</v>
      </c>
      <c r="G13" s="73"/>
    </row>
    <row r="14" spans="1:7" x14ac:dyDescent="0.35">
      <c r="A14" s="69">
        <v>9</v>
      </c>
      <c r="B14" s="65" t="s">
        <v>60</v>
      </c>
      <c r="C14" s="74" t="s">
        <v>61</v>
      </c>
      <c r="D14" s="110">
        <v>4</v>
      </c>
      <c r="E14" s="108">
        <v>0</v>
      </c>
      <c r="F14" s="75">
        <f t="shared" si="0"/>
        <v>0</v>
      </c>
      <c r="G14" s="76"/>
    </row>
    <row r="15" spans="1:7" x14ac:dyDescent="0.35">
      <c r="A15" s="69">
        <v>10</v>
      </c>
      <c r="B15" s="77" t="s">
        <v>62</v>
      </c>
      <c r="C15" s="66" t="s">
        <v>8</v>
      </c>
      <c r="D15" s="109">
        <f>1</f>
        <v>1</v>
      </c>
      <c r="E15" s="108">
        <v>0</v>
      </c>
      <c r="F15" s="67">
        <f>D15*E15</f>
        <v>0</v>
      </c>
      <c r="G15" s="68"/>
    </row>
    <row r="16" spans="1:7" x14ac:dyDescent="0.35">
      <c r="A16" s="64"/>
      <c r="B16" s="79" t="s">
        <v>63</v>
      </c>
      <c r="C16" s="66"/>
      <c r="D16" s="109"/>
      <c r="E16" s="108">
        <v>0</v>
      </c>
      <c r="F16" s="67"/>
      <c r="G16" s="68"/>
    </row>
    <row r="17" spans="1:7" x14ac:dyDescent="0.35">
      <c r="A17" s="69">
        <v>1</v>
      </c>
      <c r="B17" s="65" t="s">
        <v>64</v>
      </c>
      <c r="C17" s="66" t="s">
        <v>8</v>
      </c>
      <c r="D17" s="109">
        <f t="shared" ref="D17:D23" si="1">0.2</f>
        <v>0.2</v>
      </c>
      <c r="E17" s="108">
        <v>0</v>
      </c>
      <c r="F17" s="67">
        <f t="shared" si="0"/>
        <v>0</v>
      </c>
      <c r="G17" s="76"/>
    </row>
    <row r="18" spans="1:7" x14ac:dyDescent="0.35">
      <c r="A18" s="64">
        <v>2</v>
      </c>
      <c r="B18" s="65" t="s">
        <v>15</v>
      </c>
      <c r="C18" s="66" t="s">
        <v>8</v>
      </c>
      <c r="D18" s="78">
        <f t="shared" si="1"/>
        <v>0.2</v>
      </c>
      <c r="E18" s="108">
        <v>0</v>
      </c>
      <c r="F18" s="67">
        <f t="shared" si="0"/>
        <v>0</v>
      </c>
      <c r="G18" s="76"/>
    </row>
    <row r="19" spans="1:7" ht="25" x14ac:dyDescent="0.35">
      <c r="A19" s="69">
        <v>3</v>
      </c>
      <c r="B19" s="65" t="s">
        <v>65</v>
      </c>
      <c r="C19" s="66" t="s">
        <v>8</v>
      </c>
      <c r="D19" s="78">
        <f t="shared" si="1"/>
        <v>0.2</v>
      </c>
      <c r="E19" s="108">
        <v>0</v>
      </c>
      <c r="F19" s="67">
        <f t="shared" si="0"/>
        <v>0</v>
      </c>
      <c r="G19" s="76"/>
    </row>
    <row r="20" spans="1:7" x14ac:dyDescent="0.35">
      <c r="A20" s="69">
        <v>4</v>
      </c>
      <c r="B20" s="77" t="s">
        <v>66</v>
      </c>
      <c r="C20" s="66" t="s">
        <v>8</v>
      </c>
      <c r="D20" s="78">
        <f t="shared" si="1"/>
        <v>0.2</v>
      </c>
      <c r="E20" s="108">
        <v>0</v>
      </c>
      <c r="F20" s="67">
        <f t="shared" si="0"/>
        <v>0</v>
      </c>
      <c r="G20" s="68"/>
    </row>
    <row r="21" spans="1:7" x14ac:dyDescent="0.35">
      <c r="A21" s="69">
        <v>5</v>
      </c>
      <c r="B21" s="80" t="s">
        <v>67</v>
      </c>
      <c r="C21" s="66" t="s">
        <v>8</v>
      </c>
      <c r="D21" s="78">
        <f t="shared" si="1"/>
        <v>0.2</v>
      </c>
      <c r="E21" s="108">
        <v>0</v>
      </c>
      <c r="F21" s="67">
        <f t="shared" si="0"/>
        <v>0</v>
      </c>
      <c r="G21" s="68"/>
    </row>
    <row r="22" spans="1:7" x14ac:dyDescent="0.35">
      <c r="A22" s="69">
        <v>6</v>
      </c>
      <c r="B22" s="65" t="s">
        <v>68</v>
      </c>
      <c r="C22" s="66" t="s">
        <v>8</v>
      </c>
      <c r="D22" s="78">
        <f t="shared" si="1"/>
        <v>0.2</v>
      </c>
      <c r="E22" s="108">
        <v>0</v>
      </c>
      <c r="F22" s="67">
        <f t="shared" si="0"/>
        <v>0</v>
      </c>
      <c r="G22" s="68"/>
    </row>
    <row r="23" spans="1:7" ht="15" thickBot="1" x14ac:dyDescent="0.4">
      <c r="A23" s="69">
        <v>7</v>
      </c>
      <c r="B23" s="65" t="s">
        <v>69</v>
      </c>
      <c r="C23" s="66" t="s">
        <v>8</v>
      </c>
      <c r="D23" s="78">
        <f t="shared" si="1"/>
        <v>0.2</v>
      </c>
      <c r="E23" s="108">
        <v>0</v>
      </c>
      <c r="F23" s="67">
        <f t="shared" si="0"/>
        <v>0</v>
      </c>
      <c r="G23" s="68"/>
    </row>
    <row r="24" spans="1:7" ht="15" thickBot="1" x14ac:dyDescent="0.4">
      <c r="A24" s="81"/>
      <c r="B24" s="82" t="s">
        <v>70</v>
      </c>
      <c r="C24" s="82"/>
      <c r="D24" s="82"/>
      <c r="E24" s="82"/>
      <c r="F24" s="83">
        <f>SUM(F5:F23)</f>
        <v>0</v>
      </c>
      <c r="G24" s="84"/>
    </row>
    <row r="26" spans="1:7" x14ac:dyDescent="0.35">
      <c r="F26" s="85"/>
    </row>
  </sheetData>
  <mergeCells count="7">
    <mergeCell ref="A1:G1"/>
    <mergeCell ref="A3:A4"/>
    <mergeCell ref="B3:B4"/>
    <mergeCell ref="C3:C4"/>
    <mergeCell ref="D3:D4"/>
    <mergeCell ref="E3:F3"/>
    <mergeCell ref="G3:G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69F92-65C9-4364-97C1-8D8D83E5A906}">
  <dimension ref="A1:G26"/>
  <sheetViews>
    <sheetView workbookViewId="0">
      <selection sqref="A1:G1"/>
    </sheetView>
  </sheetViews>
  <sheetFormatPr defaultRowHeight="14.5" x14ac:dyDescent="0.35"/>
  <cols>
    <col min="2" max="2" width="97" customWidth="1"/>
    <col min="5" max="5" width="15.81640625" customWidth="1"/>
    <col min="6" max="6" width="16.90625" customWidth="1"/>
    <col min="7" max="8" width="47.7265625" customWidth="1"/>
  </cols>
  <sheetData>
    <row r="1" spans="1:7" ht="18" x14ac:dyDescent="0.35">
      <c r="A1" s="121" t="s">
        <v>101</v>
      </c>
      <c r="B1" s="121"/>
      <c r="C1" s="121"/>
      <c r="D1" s="121"/>
      <c r="E1" s="121"/>
      <c r="F1" s="121"/>
      <c r="G1" s="121"/>
    </row>
    <row r="2" spans="1:7" ht="15" thickBot="1" x14ac:dyDescent="0.4">
      <c r="A2" s="55"/>
      <c r="B2" s="55"/>
      <c r="C2" s="55"/>
      <c r="D2" s="55"/>
      <c r="E2" s="55"/>
      <c r="F2" s="55"/>
      <c r="G2" s="56">
        <v>428</v>
      </c>
    </row>
    <row r="3" spans="1:7" x14ac:dyDescent="0.35">
      <c r="A3" s="122" t="s">
        <v>0</v>
      </c>
      <c r="B3" s="124" t="s">
        <v>1</v>
      </c>
      <c r="C3" s="124" t="s">
        <v>2</v>
      </c>
      <c r="D3" s="124" t="s">
        <v>3</v>
      </c>
      <c r="E3" s="126" t="s">
        <v>4</v>
      </c>
      <c r="F3" s="126"/>
      <c r="G3" s="127" t="s">
        <v>5</v>
      </c>
    </row>
    <row r="4" spans="1:7" ht="26.5" thickBot="1" x14ac:dyDescent="0.4">
      <c r="A4" s="123"/>
      <c r="B4" s="125"/>
      <c r="C4" s="125"/>
      <c r="D4" s="125"/>
      <c r="E4" s="57" t="s">
        <v>6</v>
      </c>
      <c r="F4" s="57" t="s">
        <v>7</v>
      </c>
      <c r="G4" s="128"/>
    </row>
    <row r="5" spans="1:7" x14ac:dyDescent="0.35">
      <c r="A5" s="58"/>
      <c r="B5" s="59" t="s">
        <v>51</v>
      </c>
      <c r="C5" s="60"/>
      <c r="D5" s="61"/>
      <c r="E5" s="62"/>
      <c r="F5" s="62"/>
      <c r="G5" s="63"/>
    </row>
    <row r="6" spans="1:7" ht="25" x14ac:dyDescent="0.35">
      <c r="A6" s="64">
        <v>1</v>
      </c>
      <c r="B6" s="65" t="s">
        <v>52</v>
      </c>
      <c r="C6" s="66" t="s">
        <v>50</v>
      </c>
      <c r="D6" s="109">
        <v>2.5</v>
      </c>
      <c r="E6" s="108">
        <v>0</v>
      </c>
      <c r="F6" s="67">
        <f>D6*E6</f>
        <v>0</v>
      </c>
      <c r="G6" s="68"/>
    </row>
    <row r="7" spans="1:7" x14ac:dyDescent="0.35">
      <c r="A7" s="69">
        <v>2</v>
      </c>
      <c r="B7" s="70" t="s">
        <v>53</v>
      </c>
      <c r="C7" s="71" t="s">
        <v>8</v>
      </c>
      <c r="D7" s="109">
        <f>4</f>
        <v>4</v>
      </c>
      <c r="E7" s="108">
        <v>0</v>
      </c>
      <c r="F7" s="72">
        <f t="shared" ref="F7:F23" si="0">D7*E7</f>
        <v>0</v>
      </c>
      <c r="G7" s="73"/>
    </row>
    <row r="8" spans="1:7" x14ac:dyDescent="0.35">
      <c r="A8" s="64">
        <v>3</v>
      </c>
      <c r="B8" s="65" t="s">
        <v>54</v>
      </c>
      <c r="C8" s="74" t="s">
        <v>8</v>
      </c>
      <c r="D8" s="110">
        <f>27</f>
        <v>27</v>
      </c>
      <c r="E8" s="108">
        <v>0</v>
      </c>
      <c r="F8" s="75">
        <f t="shared" si="0"/>
        <v>0</v>
      </c>
      <c r="G8" s="76"/>
    </row>
    <row r="9" spans="1:7" x14ac:dyDescent="0.35">
      <c r="A9" s="69">
        <v>4</v>
      </c>
      <c r="B9" s="77" t="s">
        <v>55</v>
      </c>
      <c r="C9" s="66" t="s">
        <v>8</v>
      </c>
      <c r="D9" s="109">
        <f>27</f>
        <v>27</v>
      </c>
      <c r="E9" s="108">
        <v>0</v>
      </c>
      <c r="F9" s="67">
        <f t="shared" si="0"/>
        <v>0</v>
      </c>
      <c r="G9" s="68"/>
    </row>
    <row r="10" spans="1:7" x14ac:dyDescent="0.35">
      <c r="A10" s="69">
        <v>5</v>
      </c>
      <c r="B10" s="77" t="s">
        <v>56</v>
      </c>
      <c r="C10" s="66" t="s">
        <v>57</v>
      </c>
      <c r="D10" s="109">
        <f>2</f>
        <v>2</v>
      </c>
      <c r="E10" s="108">
        <v>0</v>
      </c>
      <c r="F10" s="67">
        <f t="shared" si="0"/>
        <v>0</v>
      </c>
      <c r="G10" s="76"/>
    </row>
    <row r="11" spans="1:7" x14ac:dyDescent="0.35">
      <c r="A11" s="69">
        <v>6</v>
      </c>
      <c r="B11" s="77" t="s">
        <v>58</v>
      </c>
      <c r="C11" s="66" t="s">
        <v>29</v>
      </c>
      <c r="D11" s="109">
        <f>3</f>
        <v>3</v>
      </c>
      <c r="E11" s="108">
        <v>0</v>
      </c>
      <c r="F11" s="67">
        <f t="shared" si="0"/>
        <v>0</v>
      </c>
      <c r="G11" s="76"/>
    </row>
    <row r="12" spans="1:7" x14ac:dyDescent="0.35">
      <c r="A12" s="69">
        <v>7</v>
      </c>
      <c r="B12" s="77" t="s">
        <v>59</v>
      </c>
      <c r="C12" s="66" t="s">
        <v>29</v>
      </c>
      <c r="D12" s="109">
        <f>3</f>
        <v>3</v>
      </c>
      <c r="E12" s="108">
        <v>0</v>
      </c>
      <c r="F12" s="67">
        <f t="shared" si="0"/>
        <v>0</v>
      </c>
      <c r="G12" s="68"/>
    </row>
    <row r="13" spans="1:7" x14ac:dyDescent="0.35">
      <c r="A13" s="69">
        <v>8</v>
      </c>
      <c r="B13" s="70" t="s">
        <v>49</v>
      </c>
      <c r="C13" s="71" t="s">
        <v>8</v>
      </c>
      <c r="D13" s="109">
        <f>15</f>
        <v>15</v>
      </c>
      <c r="E13" s="108">
        <v>0</v>
      </c>
      <c r="F13" s="72">
        <f t="shared" si="0"/>
        <v>0</v>
      </c>
      <c r="G13" s="73"/>
    </row>
    <row r="14" spans="1:7" x14ac:dyDescent="0.35">
      <c r="A14" s="69">
        <v>9</v>
      </c>
      <c r="B14" s="65" t="s">
        <v>60</v>
      </c>
      <c r="C14" s="74" t="s">
        <v>61</v>
      </c>
      <c r="D14" s="110">
        <v>4</v>
      </c>
      <c r="E14" s="108">
        <v>0</v>
      </c>
      <c r="F14" s="75">
        <f t="shared" si="0"/>
        <v>0</v>
      </c>
      <c r="G14" s="76"/>
    </row>
    <row r="15" spans="1:7" x14ac:dyDescent="0.35">
      <c r="A15" s="69">
        <v>10</v>
      </c>
      <c r="B15" s="77" t="s">
        <v>62</v>
      </c>
      <c r="C15" s="66" t="s">
        <v>8</v>
      </c>
      <c r="D15" s="109">
        <f>1</f>
        <v>1</v>
      </c>
      <c r="E15" s="108">
        <v>0</v>
      </c>
      <c r="F15" s="67">
        <f>D15*E15</f>
        <v>0</v>
      </c>
      <c r="G15" s="68"/>
    </row>
    <row r="16" spans="1:7" x14ac:dyDescent="0.35">
      <c r="A16" s="64"/>
      <c r="B16" s="79" t="s">
        <v>63</v>
      </c>
      <c r="C16" s="66"/>
      <c r="D16" s="109"/>
      <c r="E16" s="108">
        <v>0</v>
      </c>
      <c r="F16" s="67"/>
      <c r="G16" s="68"/>
    </row>
    <row r="17" spans="1:7" x14ac:dyDescent="0.35">
      <c r="A17" s="69">
        <v>1</v>
      </c>
      <c r="B17" s="65" t="s">
        <v>64</v>
      </c>
      <c r="C17" s="66" t="s">
        <v>8</v>
      </c>
      <c r="D17" s="109">
        <f t="shared" ref="D17:D23" si="1">0.2</f>
        <v>0.2</v>
      </c>
      <c r="E17" s="108">
        <v>0</v>
      </c>
      <c r="F17" s="67">
        <f t="shared" si="0"/>
        <v>0</v>
      </c>
      <c r="G17" s="76"/>
    </row>
    <row r="18" spans="1:7" x14ac:dyDescent="0.35">
      <c r="A18" s="64">
        <v>2</v>
      </c>
      <c r="B18" s="65" t="s">
        <v>15</v>
      </c>
      <c r="C18" s="66" t="s">
        <v>8</v>
      </c>
      <c r="D18" s="78">
        <f t="shared" si="1"/>
        <v>0.2</v>
      </c>
      <c r="E18" s="108">
        <v>0</v>
      </c>
      <c r="F18" s="67">
        <f t="shared" si="0"/>
        <v>0</v>
      </c>
      <c r="G18" s="76"/>
    </row>
    <row r="19" spans="1:7" ht="25" x14ac:dyDescent="0.35">
      <c r="A19" s="69">
        <v>3</v>
      </c>
      <c r="B19" s="65" t="s">
        <v>65</v>
      </c>
      <c r="C19" s="66" t="s">
        <v>8</v>
      </c>
      <c r="D19" s="78">
        <f t="shared" si="1"/>
        <v>0.2</v>
      </c>
      <c r="E19" s="108">
        <v>0</v>
      </c>
      <c r="F19" s="67">
        <f t="shared" si="0"/>
        <v>0</v>
      </c>
      <c r="G19" s="76"/>
    </row>
    <row r="20" spans="1:7" x14ac:dyDescent="0.35">
      <c r="A20" s="69">
        <v>4</v>
      </c>
      <c r="B20" s="77" t="s">
        <v>66</v>
      </c>
      <c r="C20" s="66" t="s">
        <v>8</v>
      </c>
      <c r="D20" s="78">
        <f t="shared" si="1"/>
        <v>0.2</v>
      </c>
      <c r="E20" s="108">
        <v>0</v>
      </c>
      <c r="F20" s="67">
        <f t="shared" si="0"/>
        <v>0</v>
      </c>
      <c r="G20" s="68"/>
    </row>
    <row r="21" spans="1:7" x14ac:dyDescent="0.35">
      <c r="A21" s="69">
        <v>5</v>
      </c>
      <c r="B21" s="80" t="s">
        <v>67</v>
      </c>
      <c r="C21" s="66" t="s">
        <v>8</v>
      </c>
      <c r="D21" s="78">
        <f t="shared" si="1"/>
        <v>0.2</v>
      </c>
      <c r="E21" s="108">
        <v>0</v>
      </c>
      <c r="F21" s="67">
        <f t="shared" si="0"/>
        <v>0</v>
      </c>
      <c r="G21" s="68"/>
    </row>
    <row r="22" spans="1:7" x14ac:dyDescent="0.35">
      <c r="A22" s="69">
        <v>6</v>
      </c>
      <c r="B22" s="65" t="s">
        <v>68</v>
      </c>
      <c r="C22" s="66" t="s">
        <v>8</v>
      </c>
      <c r="D22" s="78">
        <f t="shared" si="1"/>
        <v>0.2</v>
      </c>
      <c r="E22" s="108">
        <v>0</v>
      </c>
      <c r="F22" s="67">
        <f t="shared" si="0"/>
        <v>0</v>
      </c>
      <c r="G22" s="68"/>
    </row>
    <row r="23" spans="1:7" ht="15" thickBot="1" x14ac:dyDescent="0.4">
      <c r="A23" s="69">
        <v>7</v>
      </c>
      <c r="B23" s="65" t="s">
        <v>69</v>
      </c>
      <c r="C23" s="66" t="s">
        <v>8</v>
      </c>
      <c r="D23" s="78">
        <f t="shared" si="1"/>
        <v>0.2</v>
      </c>
      <c r="E23" s="108">
        <v>0</v>
      </c>
      <c r="F23" s="67">
        <f t="shared" si="0"/>
        <v>0</v>
      </c>
      <c r="G23" s="68"/>
    </row>
    <row r="24" spans="1:7" ht="15" thickBot="1" x14ac:dyDescent="0.4">
      <c r="A24" s="81"/>
      <c r="B24" s="82" t="s">
        <v>70</v>
      </c>
      <c r="C24" s="82"/>
      <c r="D24" s="82"/>
      <c r="E24" s="82"/>
      <c r="F24" s="83">
        <f>SUM(F5:F23)</f>
        <v>0</v>
      </c>
      <c r="G24" s="84"/>
    </row>
    <row r="26" spans="1:7" x14ac:dyDescent="0.35">
      <c r="F26" s="85"/>
    </row>
  </sheetData>
  <mergeCells count="7">
    <mergeCell ref="A1:G1"/>
    <mergeCell ref="A3:A4"/>
    <mergeCell ref="B3:B4"/>
    <mergeCell ref="C3:C4"/>
    <mergeCell ref="D3:D4"/>
    <mergeCell ref="E3:F3"/>
    <mergeCell ref="G3:G4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C15C8-0B17-460A-89A4-84E15CD02530}">
  <dimension ref="A1:G26"/>
  <sheetViews>
    <sheetView tabSelected="1" workbookViewId="0">
      <selection activeCell="B31" sqref="B31"/>
    </sheetView>
  </sheetViews>
  <sheetFormatPr defaultRowHeight="14.5" x14ac:dyDescent="0.35"/>
  <cols>
    <col min="2" max="2" width="97" customWidth="1"/>
    <col min="5" max="5" width="15.81640625" customWidth="1"/>
    <col min="6" max="6" width="16.90625" customWidth="1"/>
    <col min="7" max="8" width="47.7265625" customWidth="1"/>
  </cols>
  <sheetData>
    <row r="1" spans="1:7" ht="18" x14ac:dyDescent="0.35">
      <c r="A1" s="121" t="s">
        <v>103</v>
      </c>
      <c r="B1" s="121"/>
      <c r="C1" s="121"/>
      <c r="D1" s="121"/>
      <c r="E1" s="121"/>
      <c r="F1" s="121"/>
      <c r="G1" s="121"/>
    </row>
    <row r="2" spans="1:7" ht="15" thickBot="1" x14ac:dyDescent="0.4">
      <c r="A2" s="55"/>
      <c r="B2" s="55"/>
      <c r="C2" s="55"/>
      <c r="D2" s="55"/>
      <c r="E2" s="55"/>
      <c r="F2" s="55"/>
      <c r="G2" s="56">
        <v>428</v>
      </c>
    </row>
    <row r="3" spans="1:7" x14ac:dyDescent="0.35">
      <c r="A3" s="122" t="s">
        <v>0</v>
      </c>
      <c r="B3" s="124" t="s">
        <v>1</v>
      </c>
      <c r="C3" s="124" t="s">
        <v>2</v>
      </c>
      <c r="D3" s="124" t="s">
        <v>3</v>
      </c>
      <c r="E3" s="126" t="s">
        <v>4</v>
      </c>
      <c r="F3" s="126"/>
      <c r="G3" s="127" t="s">
        <v>5</v>
      </c>
    </row>
    <row r="4" spans="1:7" ht="26.5" thickBot="1" x14ac:dyDescent="0.4">
      <c r="A4" s="123"/>
      <c r="B4" s="125"/>
      <c r="C4" s="125"/>
      <c r="D4" s="125"/>
      <c r="E4" s="57" t="s">
        <v>6</v>
      </c>
      <c r="F4" s="57" t="s">
        <v>7</v>
      </c>
      <c r="G4" s="128"/>
    </row>
    <row r="5" spans="1:7" x14ac:dyDescent="0.35">
      <c r="A5" s="58"/>
      <c r="B5" s="59" t="s">
        <v>51</v>
      </c>
      <c r="C5" s="60"/>
      <c r="D5" s="61"/>
      <c r="E5" s="62"/>
      <c r="F5" s="62"/>
      <c r="G5" s="63"/>
    </row>
    <row r="6" spans="1:7" ht="25" x14ac:dyDescent="0.35">
      <c r="A6" s="64">
        <v>1</v>
      </c>
      <c r="B6" s="65" t="s">
        <v>52</v>
      </c>
      <c r="C6" s="66" t="s">
        <v>50</v>
      </c>
      <c r="D6" s="109">
        <v>2.5</v>
      </c>
      <c r="E6" s="108">
        <v>0</v>
      </c>
      <c r="F6" s="67">
        <f>D6*E6</f>
        <v>0</v>
      </c>
      <c r="G6" s="68"/>
    </row>
    <row r="7" spans="1:7" x14ac:dyDescent="0.35">
      <c r="A7" s="69">
        <v>2</v>
      </c>
      <c r="B7" s="70" t="s">
        <v>53</v>
      </c>
      <c r="C7" s="71" t="s">
        <v>8</v>
      </c>
      <c r="D7" s="109">
        <f>4</f>
        <v>4</v>
      </c>
      <c r="E7" s="108">
        <v>0</v>
      </c>
      <c r="F7" s="72">
        <f t="shared" ref="F7:F23" si="0">D7*E7</f>
        <v>0</v>
      </c>
      <c r="G7" s="73"/>
    </row>
    <row r="8" spans="1:7" x14ac:dyDescent="0.35">
      <c r="A8" s="64">
        <v>3</v>
      </c>
      <c r="B8" s="65" t="s">
        <v>54</v>
      </c>
      <c r="C8" s="74" t="s">
        <v>8</v>
      </c>
      <c r="D8" s="110">
        <f>27</f>
        <v>27</v>
      </c>
      <c r="E8" s="108">
        <v>0</v>
      </c>
      <c r="F8" s="75">
        <f t="shared" si="0"/>
        <v>0</v>
      </c>
      <c r="G8" s="76"/>
    </row>
    <row r="9" spans="1:7" x14ac:dyDescent="0.35">
      <c r="A9" s="69">
        <v>4</v>
      </c>
      <c r="B9" s="77" t="s">
        <v>55</v>
      </c>
      <c r="C9" s="66" t="s">
        <v>8</v>
      </c>
      <c r="D9" s="109">
        <f>27</f>
        <v>27</v>
      </c>
      <c r="E9" s="108">
        <v>0</v>
      </c>
      <c r="F9" s="67">
        <f t="shared" si="0"/>
        <v>0</v>
      </c>
      <c r="G9" s="68"/>
    </row>
    <row r="10" spans="1:7" x14ac:dyDescent="0.35">
      <c r="A10" s="69">
        <v>5</v>
      </c>
      <c r="B10" s="77" t="s">
        <v>56</v>
      </c>
      <c r="C10" s="66" t="s">
        <v>57</v>
      </c>
      <c r="D10" s="109">
        <f>2</f>
        <v>2</v>
      </c>
      <c r="E10" s="108">
        <v>0</v>
      </c>
      <c r="F10" s="67">
        <f t="shared" si="0"/>
        <v>0</v>
      </c>
      <c r="G10" s="76"/>
    </row>
    <row r="11" spans="1:7" x14ac:dyDescent="0.35">
      <c r="A11" s="69">
        <v>6</v>
      </c>
      <c r="B11" s="77" t="s">
        <v>58</v>
      </c>
      <c r="C11" s="66" t="s">
        <v>29</v>
      </c>
      <c r="D11" s="109">
        <f>3</f>
        <v>3</v>
      </c>
      <c r="E11" s="108">
        <v>0</v>
      </c>
      <c r="F11" s="67">
        <f t="shared" si="0"/>
        <v>0</v>
      </c>
      <c r="G11" s="76"/>
    </row>
    <row r="12" spans="1:7" x14ac:dyDescent="0.35">
      <c r="A12" s="69">
        <v>7</v>
      </c>
      <c r="B12" s="77" t="s">
        <v>59</v>
      </c>
      <c r="C12" s="66" t="s">
        <v>29</v>
      </c>
      <c r="D12" s="109">
        <f>3</f>
        <v>3</v>
      </c>
      <c r="E12" s="108">
        <v>0</v>
      </c>
      <c r="F12" s="67">
        <f t="shared" si="0"/>
        <v>0</v>
      </c>
      <c r="G12" s="68"/>
    </row>
    <row r="13" spans="1:7" x14ac:dyDescent="0.35">
      <c r="A13" s="69">
        <v>8</v>
      </c>
      <c r="B13" s="70" t="s">
        <v>49</v>
      </c>
      <c r="C13" s="71" t="s">
        <v>8</v>
      </c>
      <c r="D13" s="109">
        <f>15</f>
        <v>15</v>
      </c>
      <c r="E13" s="108">
        <v>0</v>
      </c>
      <c r="F13" s="72">
        <f t="shared" si="0"/>
        <v>0</v>
      </c>
      <c r="G13" s="73"/>
    </row>
    <row r="14" spans="1:7" x14ac:dyDescent="0.35">
      <c r="A14" s="69">
        <v>9</v>
      </c>
      <c r="B14" s="65" t="s">
        <v>60</v>
      </c>
      <c r="C14" s="74" t="s">
        <v>61</v>
      </c>
      <c r="D14" s="110">
        <v>4</v>
      </c>
      <c r="E14" s="108">
        <v>0</v>
      </c>
      <c r="F14" s="75">
        <f t="shared" si="0"/>
        <v>0</v>
      </c>
      <c r="G14" s="76"/>
    </row>
    <row r="15" spans="1:7" x14ac:dyDescent="0.35">
      <c r="A15" s="69">
        <v>10</v>
      </c>
      <c r="B15" s="77" t="s">
        <v>62</v>
      </c>
      <c r="C15" s="66" t="s">
        <v>8</v>
      </c>
      <c r="D15" s="109">
        <f>1</f>
        <v>1</v>
      </c>
      <c r="E15" s="108">
        <v>0</v>
      </c>
      <c r="F15" s="67">
        <f>D15*E15</f>
        <v>0</v>
      </c>
      <c r="G15" s="68"/>
    </row>
    <row r="16" spans="1:7" x14ac:dyDescent="0.35">
      <c r="A16" s="64"/>
      <c r="B16" s="79" t="s">
        <v>63</v>
      </c>
      <c r="C16" s="66"/>
      <c r="D16" s="109"/>
      <c r="E16" s="108">
        <v>0</v>
      </c>
      <c r="F16" s="67"/>
      <c r="G16" s="68"/>
    </row>
    <row r="17" spans="1:7" x14ac:dyDescent="0.35">
      <c r="A17" s="69">
        <v>1</v>
      </c>
      <c r="B17" s="65" t="s">
        <v>64</v>
      </c>
      <c r="C17" s="66" t="s">
        <v>8</v>
      </c>
      <c r="D17" s="109">
        <f t="shared" ref="D17:D23" si="1">0.2</f>
        <v>0.2</v>
      </c>
      <c r="E17" s="108">
        <v>0</v>
      </c>
      <c r="F17" s="67">
        <f t="shared" si="0"/>
        <v>0</v>
      </c>
      <c r="G17" s="76"/>
    </row>
    <row r="18" spans="1:7" x14ac:dyDescent="0.35">
      <c r="A18" s="64">
        <v>2</v>
      </c>
      <c r="B18" s="65" t="s">
        <v>15</v>
      </c>
      <c r="C18" s="66" t="s">
        <v>8</v>
      </c>
      <c r="D18" s="78">
        <f t="shared" si="1"/>
        <v>0.2</v>
      </c>
      <c r="E18" s="108">
        <v>0</v>
      </c>
      <c r="F18" s="67">
        <f t="shared" si="0"/>
        <v>0</v>
      </c>
      <c r="G18" s="76"/>
    </row>
    <row r="19" spans="1:7" ht="25" x14ac:dyDescent="0.35">
      <c r="A19" s="69">
        <v>3</v>
      </c>
      <c r="B19" s="65" t="s">
        <v>65</v>
      </c>
      <c r="C19" s="66" t="s">
        <v>8</v>
      </c>
      <c r="D19" s="78">
        <f t="shared" si="1"/>
        <v>0.2</v>
      </c>
      <c r="E19" s="108">
        <v>0</v>
      </c>
      <c r="F19" s="67">
        <f t="shared" si="0"/>
        <v>0</v>
      </c>
      <c r="G19" s="76"/>
    </row>
    <row r="20" spans="1:7" x14ac:dyDescent="0.35">
      <c r="A20" s="69">
        <v>4</v>
      </c>
      <c r="B20" s="77" t="s">
        <v>66</v>
      </c>
      <c r="C20" s="66" t="s">
        <v>8</v>
      </c>
      <c r="D20" s="78">
        <f t="shared" si="1"/>
        <v>0.2</v>
      </c>
      <c r="E20" s="108">
        <v>0</v>
      </c>
      <c r="F20" s="67">
        <f t="shared" si="0"/>
        <v>0</v>
      </c>
      <c r="G20" s="68"/>
    </row>
    <row r="21" spans="1:7" x14ac:dyDescent="0.35">
      <c r="A21" s="69">
        <v>5</v>
      </c>
      <c r="B21" s="80" t="s">
        <v>67</v>
      </c>
      <c r="C21" s="66" t="s">
        <v>8</v>
      </c>
      <c r="D21" s="78">
        <f t="shared" si="1"/>
        <v>0.2</v>
      </c>
      <c r="E21" s="108">
        <v>0</v>
      </c>
      <c r="F21" s="67">
        <f t="shared" si="0"/>
        <v>0</v>
      </c>
      <c r="G21" s="68"/>
    </row>
    <row r="22" spans="1:7" x14ac:dyDescent="0.35">
      <c r="A22" s="69">
        <v>6</v>
      </c>
      <c r="B22" s="65" t="s">
        <v>68</v>
      </c>
      <c r="C22" s="66" t="s">
        <v>8</v>
      </c>
      <c r="D22" s="78">
        <f t="shared" si="1"/>
        <v>0.2</v>
      </c>
      <c r="E22" s="108">
        <v>0</v>
      </c>
      <c r="F22" s="67">
        <f t="shared" si="0"/>
        <v>0</v>
      </c>
      <c r="G22" s="68"/>
    </row>
    <row r="23" spans="1:7" ht="15" thickBot="1" x14ac:dyDescent="0.4">
      <c r="A23" s="69">
        <v>7</v>
      </c>
      <c r="B23" s="65" t="s">
        <v>69</v>
      </c>
      <c r="C23" s="66" t="s">
        <v>8</v>
      </c>
      <c r="D23" s="78">
        <f t="shared" si="1"/>
        <v>0.2</v>
      </c>
      <c r="E23" s="108">
        <v>0</v>
      </c>
      <c r="F23" s="67">
        <f t="shared" si="0"/>
        <v>0</v>
      </c>
      <c r="G23" s="68"/>
    </row>
    <row r="24" spans="1:7" ht="15" thickBot="1" x14ac:dyDescent="0.4">
      <c r="A24" s="81"/>
      <c r="B24" s="82" t="s">
        <v>70</v>
      </c>
      <c r="C24" s="82"/>
      <c r="D24" s="82"/>
      <c r="E24" s="82"/>
      <c r="F24" s="83">
        <f>SUM(F5:F23)</f>
        <v>0</v>
      </c>
      <c r="G24" s="84"/>
    </row>
    <row r="26" spans="1:7" x14ac:dyDescent="0.35">
      <c r="F26" s="85"/>
    </row>
  </sheetData>
  <mergeCells count="7">
    <mergeCell ref="A1:G1"/>
    <mergeCell ref="A3:A4"/>
    <mergeCell ref="B3:B4"/>
    <mergeCell ref="C3:C4"/>
    <mergeCell ref="D3:D4"/>
    <mergeCell ref="E3:F3"/>
    <mergeCell ref="G3:G4"/>
  </mergeCells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18F72-2433-40C8-8089-E036B637B25F}">
  <dimension ref="A1:G26"/>
  <sheetViews>
    <sheetView workbookViewId="0">
      <selection activeCell="E29" sqref="E29"/>
    </sheetView>
  </sheetViews>
  <sheetFormatPr defaultRowHeight="14.5" x14ac:dyDescent="0.35"/>
  <cols>
    <col min="2" max="2" width="97" customWidth="1"/>
    <col min="5" max="5" width="15.81640625" customWidth="1"/>
    <col min="6" max="6" width="16.90625" customWidth="1"/>
    <col min="7" max="8" width="47.7265625" customWidth="1"/>
  </cols>
  <sheetData>
    <row r="1" spans="1:7" ht="18" x14ac:dyDescent="0.35">
      <c r="A1" s="121" t="s">
        <v>104</v>
      </c>
      <c r="B1" s="121"/>
      <c r="C1" s="121"/>
      <c r="D1" s="121"/>
      <c r="E1" s="121"/>
      <c r="F1" s="121"/>
      <c r="G1" s="121"/>
    </row>
    <row r="2" spans="1:7" ht="15" thickBot="1" x14ac:dyDescent="0.4">
      <c r="A2" s="55"/>
      <c r="B2" s="55"/>
      <c r="C2" s="55"/>
      <c r="D2" s="55"/>
      <c r="E2" s="55"/>
      <c r="F2" s="55"/>
      <c r="G2" s="56">
        <v>428</v>
      </c>
    </row>
    <row r="3" spans="1:7" x14ac:dyDescent="0.35">
      <c r="A3" s="122" t="s">
        <v>0</v>
      </c>
      <c r="B3" s="124" t="s">
        <v>1</v>
      </c>
      <c r="C3" s="124" t="s">
        <v>2</v>
      </c>
      <c r="D3" s="124" t="s">
        <v>3</v>
      </c>
      <c r="E3" s="126" t="s">
        <v>4</v>
      </c>
      <c r="F3" s="126"/>
      <c r="G3" s="127" t="s">
        <v>5</v>
      </c>
    </row>
    <row r="4" spans="1:7" ht="26.5" thickBot="1" x14ac:dyDescent="0.4">
      <c r="A4" s="123"/>
      <c r="B4" s="125"/>
      <c r="C4" s="125"/>
      <c r="D4" s="125"/>
      <c r="E4" s="57" t="s">
        <v>6</v>
      </c>
      <c r="F4" s="57" t="s">
        <v>7</v>
      </c>
      <c r="G4" s="128"/>
    </row>
    <row r="5" spans="1:7" ht="20.5" customHeight="1" x14ac:dyDescent="0.35">
      <c r="A5" s="58"/>
      <c r="B5" s="59" t="s">
        <v>51</v>
      </c>
      <c r="C5" s="60"/>
      <c r="D5" s="61"/>
      <c r="E5" s="62"/>
      <c r="F5" s="62"/>
      <c r="G5" s="63"/>
    </row>
    <row r="6" spans="1:7" ht="25" x14ac:dyDescent="0.35">
      <c r="A6" s="64">
        <v>1</v>
      </c>
      <c r="B6" s="65" t="s">
        <v>52</v>
      </c>
      <c r="C6" s="66" t="s">
        <v>50</v>
      </c>
      <c r="D6" s="109">
        <v>2.5</v>
      </c>
      <c r="E6" s="108">
        <v>0</v>
      </c>
      <c r="F6" s="67">
        <f>D6*E6</f>
        <v>0</v>
      </c>
      <c r="G6" s="68"/>
    </row>
    <row r="7" spans="1:7" x14ac:dyDescent="0.35">
      <c r="A7" s="69">
        <v>2</v>
      </c>
      <c r="B7" s="70" t="s">
        <v>53</v>
      </c>
      <c r="C7" s="71" t="s">
        <v>8</v>
      </c>
      <c r="D7" s="109">
        <f>4</f>
        <v>4</v>
      </c>
      <c r="E7" s="108">
        <v>0</v>
      </c>
      <c r="F7" s="72">
        <f t="shared" ref="F7:F23" si="0">D7*E7</f>
        <v>0</v>
      </c>
      <c r="G7" s="73"/>
    </row>
    <row r="8" spans="1:7" x14ac:dyDescent="0.35">
      <c r="A8" s="64">
        <v>3</v>
      </c>
      <c r="B8" s="65" t="s">
        <v>54</v>
      </c>
      <c r="C8" s="74" t="s">
        <v>8</v>
      </c>
      <c r="D8" s="110">
        <f>27</f>
        <v>27</v>
      </c>
      <c r="E8" s="108">
        <v>0</v>
      </c>
      <c r="F8" s="75">
        <f t="shared" si="0"/>
        <v>0</v>
      </c>
      <c r="G8" s="76"/>
    </row>
    <row r="9" spans="1:7" x14ac:dyDescent="0.35">
      <c r="A9" s="69">
        <v>4</v>
      </c>
      <c r="B9" s="77" t="s">
        <v>55</v>
      </c>
      <c r="C9" s="66" t="s">
        <v>8</v>
      </c>
      <c r="D9" s="109">
        <f>27</f>
        <v>27</v>
      </c>
      <c r="E9" s="108">
        <v>0</v>
      </c>
      <c r="F9" s="67">
        <f t="shared" si="0"/>
        <v>0</v>
      </c>
      <c r="G9" s="68"/>
    </row>
    <row r="10" spans="1:7" x14ac:dyDescent="0.35">
      <c r="A10" s="69">
        <v>5</v>
      </c>
      <c r="B10" s="77" t="s">
        <v>56</v>
      </c>
      <c r="C10" s="66" t="s">
        <v>57</v>
      </c>
      <c r="D10" s="109">
        <f>2</f>
        <v>2</v>
      </c>
      <c r="E10" s="108">
        <v>0</v>
      </c>
      <c r="F10" s="67">
        <f t="shared" si="0"/>
        <v>0</v>
      </c>
      <c r="G10" s="76"/>
    </row>
    <row r="11" spans="1:7" x14ac:dyDescent="0.35">
      <c r="A11" s="69">
        <v>6</v>
      </c>
      <c r="B11" s="77" t="s">
        <v>58</v>
      </c>
      <c r="C11" s="66" t="s">
        <v>29</v>
      </c>
      <c r="D11" s="109">
        <f>3</f>
        <v>3</v>
      </c>
      <c r="E11" s="108">
        <v>0</v>
      </c>
      <c r="F11" s="67">
        <f t="shared" si="0"/>
        <v>0</v>
      </c>
      <c r="G11" s="76"/>
    </row>
    <row r="12" spans="1:7" x14ac:dyDescent="0.35">
      <c r="A12" s="69">
        <v>7</v>
      </c>
      <c r="B12" s="77" t="s">
        <v>59</v>
      </c>
      <c r="C12" s="66" t="s">
        <v>29</v>
      </c>
      <c r="D12" s="109">
        <f>3</f>
        <v>3</v>
      </c>
      <c r="E12" s="108">
        <v>0</v>
      </c>
      <c r="F12" s="67">
        <f t="shared" si="0"/>
        <v>0</v>
      </c>
      <c r="G12" s="68"/>
    </row>
    <row r="13" spans="1:7" x14ac:dyDescent="0.35">
      <c r="A13" s="69">
        <v>8</v>
      </c>
      <c r="B13" s="70" t="s">
        <v>49</v>
      </c>
      <c r="C13" s="71" t="s">
        <v>8</v>
      </c>
      <c r="D13" s="109">
        <f>15</f>
        <v>15</v>
      </c>
      <c r="E13" s="108">
        <v>0</v>
      </c>
      <c r="F13" s="72">
        <f t="shared" si="0"/>
        <v>0</v>
      </c>
      <c r="G13" s="73"/>
    </row>
    <row r="14" spans="1:7" x14ac:dyDescent="0.35">
      <c r="A14" s="69">
        <v>9</v>
      </c>
      <c r="B14" s="65" t="s">
        <v>60</v>
      </c>
      <c r="C14" s="74" t="s">
        <v>61</v>
      </c>
      <c r="D14" s="110">
        <v>4</v>
      </c>
      <c r="E14" s="108">
        <v>0</v>
      </c>
      <c r="F14" s="75">
        <f t="shared" si="0"/>
        <v>0</v>
      </c>
      <c r="G14" s="76"/>
    </row>
    <row r="15" spans="1:7" x14ac:dyDescent="0.35">
      <c r="A15" s="69">
        <v>10</v>
      </c>
      <c r="B15" s="77" t="s">
        <v>62</v>
      </c>
      <c r="C15" s="66" t="s">
        <v>8</v>
      </c>
      <c r="D15" s="109">
        <f>1</f>
        <v>1</v>
      </c>
      <c r="E15" s="108">
        <v>0</v>
      </c>
      <c r="F15" s="67">
        <f>D15*E15</f>
        <v>0</v>
      </c>
      <c r="G15" s="68"/>
    </row>
    <row r="16" spans="1:7" x14ac:dyDescent="0.35">
      <c r="A16" s="64"/>
      <c r="B16" s="79" t="s">
        <v>63</v>
      </c>
      <c r="C16" s="66"/>
      <c r="D16" s="109"/>
      <c r="E16" s="108">
        <v>0</v>
      </c>
      <c r="F16" s="67"/>
      <c r="G16" s="68"/>
    </row>
    <row r="17" spans="1:7" x14ac:dyDescent="0.35">
      <c r="A17" s="69">
        <v>1</v>
      </c>
      <c r="B17" s="65" t="s">
        <v>64</v>
      </c>
      <c r="C17" s="66" t="s">
        <v>8</v>
      </c>
      <c r="D17" s="109">
        <f t="shared" ref="D17:D23" si="1">0.2</f>
        <v>0.2</v>
      </c>
      <c r="E17" s="108">
        <v>0</v>
      </c>
      <c r="F17" s="67">
        <f t="shared" si="0"/>
        <v>0</v>
      </c>
      <c r="G17" s="76"/>
    </row>
    <row r="18" spans="1:7" x14ac:dyDescent="0.35">
      <c r="A18" s="64">
        <v>2</v>
      </c>
      <c r="B18" s="65" t="s">
        <v>15</v>
      </c>
      <c r="C18" s="66" t="s">
        <v>8</v>
      </c>
      <c r="D18" s="78">
        <f t="shared" si="1"/>
        <v>0.2</v>
      </c>
      <c r="E18" s="108">
        <v>0</v>
      </c>
      <c r="F18" s="67">
        <f t="shared" si="0"/>
        <v>0</v>
      </c>
      <c r="G18" s="76"/>
    </row>
    <row r="19" spans="1:7" ht="25" x14ac:dyDescent="0.35">
      <c r="A19" s="69">
        <v>3</v>
      </c>
      <c r="B19" s="65" t="s">
        <v>65</v>
      </c>
      <c r="C19" s="66" t="s">
        <v>8</v>
      </c>
      <c r="D19" s="78">
        <f t="shared" si="1"/>
        <v>0.2</v>
      </c>
      <c r="E19" s="108">
        <v>0</v>
      </c>
      <c r="F19" s="67">
        <f t="shared" si="0"/>
        <v>0</v>
      </c>
      <c r="G19" s="76"/>
    </row>
    <row r="20" spans="1:7" x14ac:dyDescent="0.35">
      <c r="A20" s="69">
        <v>4</v>
      </c>
      <c r="B20" s="77" t="s">
        <v>66</v>
      </c>
      <c r="C20" s="66" t="s">
        <v>8</v>
      </c>
      <c r="D20" s="78">
        <f t="shared" si="1"/>
        <v>0.2</v>
      </c>
      <c r="E20" s="108">
        <v>0</v>
      </c>
      <c r="F20" s="67">
        <f t="shared" si="0"/>
        <v>0</v>
      </c>
      <c r="G20" s="68"/>
    </row>
    <row r="21" spans="1:7" x14ac:dyDescent="0.35">
      <c r="A21" s="69">
        <v>5</v>
      </c>
      <c r="B21" s="80" t="s">
        <v>67</v>
      </c>
      <c r="C21" s="66" t="s">
        <v>8</v>
      </c>
      <c r="D21" s="78">
        <f t="shared" si="1"/>
        <v>0.2</v>
      </c>
      <c r="E21" s="108">
        <v>0</v>
      </c>
      <c r="F21" s="67">
        <f t="shared" si="0"/>
        <v>0</v>
      </c>
      <c r="G21" s="68"/>
    </row>
    <row r="22" spans="1:7" x14ac:dyDescent="0.35">
      <c r="A22" s="69">
        <v>6</v>
      </c>
      <c r="B22" s="65" t="s">
        <v>68</v>
      </c>
      <c r="C22" s="66" t="s">
        <v>8</v>
      </c>
      <c r="D22" s="78">
        <f t="shared" si="1"/>
        <v>0.2</v>
      </c>
      <c r="E22" s="108">
        <v>0</v>
      </c>
      <c r="F22" s="67">
        <f t="shared" si="0"/>
        <v>0</v>
      </c>
      <c r="G22" s="68"/>
    </row>
    <row r="23" spans="1:7" ht="15" thickBot="1" x14ac:dyDescent="0.4">
      <c r="A23" s="69">
        <v>7</v>
      </c>
      <c r="B23" s="65" t="s">
        <v>69</v>
      </c>
      <c r="C23" s="66" t="s">
        <v>8</v>
      </c>
      <c r="D23" s="78">
        <f t="shared" si="1"/>
        <v>0.2</v>
      </c>
      <c r="E23" s="108">
        <v>0</v>
      </c>
      <c r="F23" s="67">
        <f t="shared" si="0"/>
        <v>0</v>
      </c>
      <c r="G23" s="68"/>
    </row>
    <row r="24" spans="1:7" ht="15" thickBot="1" x14ac:dyDescent="0.4">
      <c r="A24" s="81"/>
      <c r="B24" s="82" t="s">
        <v>70</v>
      </c>
      <c r="C24" s="82"/>
      <c r="D24" s="82"/>
      <c r="E24" s="82"/>
      <c r="F24" s="83">
        <f>SUM(F5:F23)</f>
        <v>0</v>
      </c>
      <c r="G24" s="84"/>
    </row>
    <row r="26" spans="1:7" x14ac:dyDescent="0.35">
      <c r="F26" s="85"/>
    </row>
  </sheetData>
  <mergeCells count="7">
    <mergeCell ref="A1:G1"/>
    <mergeCell ref="A3:A4"/>
    <mergeCell ref="B3:B4"/>
    <mergeCell ref="C3:C4"/>
    <mergeCell ref="D3:D4"/>
    <mergeCell ref="E3:F3"/>
    <mergeCell ref="G3:G4"/>
  </mergeCells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FB5F2-C2DD-463A-8D30-0FAF86A003B3}">
  <dimension ref="A1:G29"/>
  <sheetViews>
    <sheetView zoomScale="70" zoomScaleNormal="70" workbookViewId="0">
      <selection activeCell="K22" sqref="K22"/>
    </sheetView>
  </sheetViews>
  <sheetFormatPr defaultRowHeight="14.5" x14ac:dyDescent="0.35"/>
  <cols>
    <col min="2" max="2" width="104.453125" customWidth="1"/>
    <col min="3" max="3" width="17.7265625" bestFit="1" customWidth="1"/>
    <col min="4" max="4" width="7.453125" bestFit="1" customWidth="1"/>
    <col min="5" max="5" width="16.453125" customWidth="1"/>
    <col min="6" max="6" width="8.7265625" customWidth="1"/>
    <col min="7" max="7" width="12.26953125" customWidth="1"/>
  </cols>
  <sheetData>
    <row r="1" spans="1:7" ht="15" thickBot="1" x14ac:dyDescent="0.4"/>
    <row r="2" spans="1:7" ht="25.5" customHeight="1" thickBot="1" x14ac:dyDescent="0.45">
      <c r="A2" s="135" t="s">
        <v>71</v>
      </c>
      <c r="B2" s="136"/>
      <c r="C2" s="86"/>
      <c r="D2" s="87"/>
      <c r="E2" s="137" t="s">
        <v>72</v>
      </c>
      <c r="F2" s="138"/>
      <c r="G2" s="139"/>
    </row>
    <row r="3" spans="1:7" ht="18" thickBot="1" x14ac:dyDescent="0.4">
      <c r="A3" s="88" t="s">
        <v>0</v>
      </c>
      <c r="B3" s="89" t="s">
        <v>1</v>
      </c>
      <c r="C3" s="90" t="s">
        <v>73</v>
      </c>
      <c r="D3" s="91" t="s">
        <v>2</v>
      </c>
      <c r="E3" s="91" t="s">
        <v>74</v>
      </c>
      <c r="F3" s="140" t="s">
        <v>75</v>
      </c>
      <c r="G3" s="141"/>
    </row>
    <row r="4" spans="1:7" ht="19" customHeight="1" thickBot="1" x14ac:dyDescent="0.4">
      <c r="A4" s="92">
        <v>1</v>
      </c>
      <c r="B4" s="93" t="s">
        <v>76</v>
      </c>
      <c r="C4" s="94" t="s">
        <v>77</v>
      </c>
      <c r="D4" s="95">
        <v>3</v>
      </c>
      <c r="E4" s="96">
        <v>0</v>
      </c>
      <c r="F4" s="129">
        <f t="shared" ref="F4:F27" si="0">E4*D4</f>
        <v>0</v>
      </c>
      <c r="G4" s="130"/>
    </row>
    <row r="5" spans="1:7" ht="18.5" thickBot="1" x14ac:dyDescent="0.4">
      <c r="A5" s="92">
        <v>2</v>
      </c>
      <c r="B5" s="93" t="s">
        <v>78</v>
      </c>
      <c r="C5" s="97" t="s">
        <v>8</v>
      </c>
      <c r="D5" s="95">
        <v>3</v>
      </c>
      <c r="E5" s="96">
        <v>0</v>
      </c>
      <c r="F5" s="129">
        <f t="shared" si="0"/>
        <v>0</v>
      </c>
      <c r="G5" s="130"/>
    </row>
    <row r="6" spans="1:7" ht="18.5" thickBot="1" x14ac:dyDescent="0.4">
      <c r="A6" s="92">
        <v>3</v>
      </c>
      <c r="B6" s="93" t="s">
        <v>79</v>
      </c>
      <c r="C6" s="97" t="s">
        <v>8</v>
      </c>
      <c r="D6" s="95">
        <v>2</v>
      </c>
      <c r="E6" s="96">
        <v>0</v>
      </c>
      <c r="F6" s="129">
        <f t="shared" si="0"/>
        <v>0</v>
      </c>
      <c r="G6" s="130"/>
    </row>
    <row r="7" spans="1:7" ht="18.5" thickBot="1" x14ac:dyDescent="0.4">
      <c r="A7" s="92">
        <v>4</v>
      </c>
      <c r="B7" s="93" t="s">
        <v>80</v>
      </c>
      <c r="C7" s="97" t="s">
        <v>8</v>
      </c>
      <c r="D7" s="95">
        <v>1</v>
      </c>
      <c r="E7" s="96">
        <v>0</v>
      </c>
      <c r="F7" s="129">
        <f t="shared" si="0"/>
        <v>0</v>
      </c>
      <c r="G7" s="130"/>
    </row>
    <row r="8" spans="1:7" ht="18.5" thickBot="1" x14ac:dyDescent="0.4">
      <c r="A8" s="92">
        <v>5</v>
      </c>
      <c r="B8" s="93" t="s">
        <v>81</v>
      </c>
      <c r="C8" s="97" t="s">
        <v>8</v>
      </c>
      <c r="D8" s="95">
        <v>7</v>
      </c>
      <c r="E8" s="96">
        <v>0</v>
      </c>
      <c r="F8" s="129">
        <f t="shared" si="0"/>
        <v>0</v>
      </c>
      <c r="G8" s="130"/>
    </row>
    <row r="9" spans="1:7" ht="18.5" thickBot="1" x14ac:dyDescent="0.4">
      <c r="A9" s="92">
        <v>6</v>
      </c>
      <c r="B9" s="93" t="s">
        <v>82</v>
      </c>
      <c r="C9" s="97" t="s">
        <v>77</v>
      </c>
      <c r="D9" s="95">
        <v>7</v>
      </c>
      <c r="E9" s="96">
        <v>0</v>
      </c>
      <c r="F9" s="129">
        <f t="shared" si="0"/>
        <v>0</v>
      </c>
      <c r="G9" s="130"/>
    </row>
    <row r="10" spans="1:7" ht="18.5" thickBot="1" x14ac:dyDescent="0.4">
      <c r="A10" s="92">
        <v>7</v>
      </c>
      <c r="B10" s="93" t="s">
        <v>83</v>
      </c>
      <c r="C10" s="97" t="s">
        <v>8</v>
      </c>
      <c r="D10" s="95">
        <v>2</v>
      </c>
      <c r="E10" s="133" t="s">
        <v>48</v>
      </c>
      <c r="F10" s="134"/>
      <c r="G10" s="134"/>
    </row>
    <row r="11" spans="1:7" ht="18.5" thickBot="1" x14ac:dyDescent="0.4">
      <c r="A11" s="92">
        <v>8</v>
      </c>
      <c r="B11" s="93" t="s">
        <v>84</v>
      </c>
      <c r="C11" s="97" t="s">
        <v>77</v>
      </c>
      <c r="D11" s="95">
        <v>2</v>
      </c>
      <c r="E11" s="96">
        <v>0</v>
      </c>
      <c r="F11" s="129">
        <f t="shared" si="0"/>
        <v>0</v>
      </c>
      <c r="G11" s="130"/>
    </row>
    <row r="12" spans="1:7" ht="18.5" thickBot="1" x14ac:dyDescent="0.4">
      <c r="A12" s="92">
        <v>9</v>
      </c>
      <c r="B12" s="93" t="s">
        <v>85</v>
      </c>
      <c r="C12" s="97" t="s">
        <v>77</v>
      </c>
      <c r="D12" s="95">
        <v>1</v>
      </c>
      <c r="E12" s="96">
        <v>0</v>
      </c>
      <c r="F12" s="129">
        <f t="shared" si="0"/>
        <v>0</v>
      </c>
      <c r="G12" s="130"/>
    </row>
    <row r="13" spans="1:7" ht="18.5" thickBot="1" x14ac:dyDescent="0.4">
      <c r="A13" s="92">
        <v>10</v>
      </c>
      <c r="B13" s="93" t="s">
        <v>86</v>
      </c>
      <c r="C13" s="97" t="s">
        <v>77</v>
      </c>
      <c r="D13" s="95">
        <v>2</v>
      </c>
      <c r="E13" s="96">
        <v>0</v>
      </c>
      <c r="F13" s="129">
        <f t="shared" si="0"/>
        <v>0</v>
      </c>
      <c r="G13" s="130"/>
    </row>
    <row r="14" spans="1:7" ht="18.5" thickBot="1" x14ac:dyDescent="0.4">
      <c r="A14" s="92">
        <v>11</v>
      </c>
      <c r="B14" s="98" t="s">
        <v>87</v>
      </c>
      <c r="C14" s="97" t="s">
        <v>77</v>
      </c>
      <c r="D14" s="95">
        <v>1</v>
      </c>
      <c r="E14" s="96">
        <v>0</v>
      </c>
      <c r="F14" s="129">
        <f t="shared" si="0"/>
        <v>0</v>
      </c>
      <c r="G14" s="130"/>
    </row>
    <row r="15" spans="1:7" ht="18.5" thickBot="1" x14ac:dyDescent="0.4">
      <c r="A15" s="92">
        <v>12</v>
      </c>
      <c r="B15" s="93" t="s">
        <v>88</v>
      </c>
      <c r="C15" s="97" t="s">
        <v>77</v>
      </c>
      <c r="D15" s="95">
        <v>1</v>
      </c>
      <c r="E15" s="96">
        <v>0</v>
      </c>
      <c r="F15" s="129">
        <f t="shared" si="0"/>
        <v>0</v>
      </c>
      <c r="G15" s="130"/>
    </row>
    <row r="16" spans="1:7" ht="18.5" thickBot="1" x14ac:dyDescent="0.4">
      <c r="A16" s="92">
        <v>13</v>
      </c>
      <c r="B16" s="93" t="s">
        <v>89</v>
      </c>
      <c r="C16" s="97" t="s">
        <v>8</v>
      </c>
      <c r="D16" s="95">
        <v>2</v>
      </c>
      <c r="E16" s="96">
        <v>0</v>
      </c>
      <c r="F16" s="129">
        <f t="shared" si="0"/>
        <v>0</v>
      </c>
      <c r="G16" s="130"/>
    </row>
    <row r="17" spans="1:7" ht="18.5" thickBot="1" x14ac:dyDescent="0.4">
      <c r="A17" s="92">
        <v>14</v>
      </c>
      <c r="B17" s="98" t="s">
        <v>90</v>
      </c>
      <c r="C17" s="97" t="s">
        <v>77</v>
      </c>
      <c r="D17" s="95">
        <v>1</v>
      </c>
      <c r="E17" s="96">
        <v>0</v>
      </c>
      <c r="F17" s="129">
        <f t="shared" si="0"/>
        <v>0</v>
      </c>
      <c r="G17" s="130"/>
    </row>
    <row r="18" spans="1:7" ht="18.5" thickBot="1" x14ac:dyDescent="0.4">
      <c r="A18" s="92">
        <v>15</v>
      </c>
      <c r="B18" s="93" t="s">
        <v>91</v>
      </c>
      <c r="C18" s="97" t="s">
        <v>8</v>
      </c>
      <c r="D18" s="95">
        <v>2</v>
      </c>
      <c r="E18" s="96">
        <v>0</v>
      </c>
      <c r="F18" s="129">
        <f t="shared" si="0"/>
        <v>0</v>
      </c>
      <c r="G18" s="130"/>
    </row>
    <row r="19" spans="1:7" ht="18.5" thickBot="1" x14ac:dyDescent="0.4">
      <c r="A19" s="92">
        <v>16</v>
      </c>
      <c r="B19" s="93" t="s">
        <v>92</v>
      </c>
      <c r="C19" s="97" t="s">
        <v>8</v>
      </c>
      <c r="D19" s="95">
        <v>2</v>
      </c>
      <c r="E19" s="96">
        <v>0</v>
      </c>
      <c r="F19" s="129">
        <f t="shared" si="0"/>
        <v>0</v>
      </c>
      <c r="G19" s="130"/>
    </row>
    <row r="20" spans="1:7" ht="18.5" thickBot="1" x14ac:dyDescent="0.4">
      <c r="A20" s="92">
        <v>17</v>
      </c>
      <c r="B20" s="93" t="s">
        <v>93</v>
      </c>
      <c r="C20" s="97" t="s">
        <v>8</v>
      </c>
      <c r="D20" s="95">
        <v>2</v>
      </c>
      <c r="E20" s="96">
        <v>0</v>
      </c>
      <c r="F20" s="129">
        <f t="shared" si="0"/>
        <v>0</v>
      </c>
      <c r="G20" s="130"/>
    </row>
    <row r="21" spans="1:7" ht="18.5" thickBot="1" x14ac:dyDescent="0.4">
      <c r="A21" s="92">
        <v>18</v>
      </c>
      <c r="B21" s="93" t="s">
        <v>94</v>
      </c>
      <c r="C21" s="97" t="s">
        <v>77</v>
      </c>
      <c r="D21" s="95">
        <v>2</v>
      </c>
      <c r="E21" s="96">
        <v>0</v>
      </c>
      <c r="F21" s="129">
        <f t="shared" si="0"/>
        <v>0</v>
      </c>
      <c r="G21" s="130"/>
    </row>
    <row r="22" spans="1:7" ht="18.5" thickBot="1" x14ac:dyDescent="0.4">
      <c r="A22" s="92">
        <v>19</v>
      </c>
      <c r="B22" s="93" t="s">
        <v>95</v>
      </c>
      <c r="C22" s="97" t="s">
        <v>8</v>
      </c>
      <c r="D22" s="95">
        <v>2</v>
      </c>
      <c r="E22" s="96">
        <v>0</v>
      </c>
      <c r="F22" s="129">
        <f t="shared" si="0"/>
        <v>0</v>
      </c>
      <c r="G22" s="130"/>
    </row>
    <row r="23" spans="1:7" ht="18.5" thickBot="1" x14ac:dyDescent="0.4">
      <c r="A23" s="92">
        <v>20</v>
      </c>
      <c r="B23" s="93" t="s">
        <v>96</v>
      </c>
      <c r="C23" s="97" t="s">
        <v>8</v>
      </c>
      <c r="D23" s="95">
        <v>1</v>
      </c>
      <c r="E23" s="96">
        <v>0</v>
      </c>
      <c r="F23" s="129">
        <f t="shared" si="0"/>
        <v>0</v>
      </c>
      <c r="G23" s="130"/>
    </row>
    <row r="24" spans="1:7" ht="18.5" thickBot="1" x14ac:dyDescent="0.4">
      <c r="A24" s="92">
        <v>21</v>
      </c>
      <c r="B24" s="93" t="s">
        <v>97</v>
      </c>
      <c r="C24" s="99" t="s">
        <v>77</v>
      </c>
      <c r="D24" s="95">
        <v>2</v>
      </c>
      <c r="E24" s="96">
        <v>0</v>
      </c>
      <c r="F24" s="129">
        <f t="shared" si="0"/>
        <v>0</v>
      </c>
      <c r="G24" s="130"/>
    </row>
    <row r="25" spans="1:7" ht="18.5" thickBot="1" x14ac:dyDescent="0.4">
      <c r="A25" s="92">
        <v>22</v>
      </c>
      <c r="B25" s="93" t="s">
        <v>98</v>
      </c>
      <c r="C25" s="97" t="s">
        <v>8</v>
      </c>
      <c r="D25" s="95">
        <v>1</v>
      </c>
      <c r="E25" s="96">
        <v>0</v>
      </c>
      <c r="F25" s="129">
        <f t="shared" si="0"/>
        <v>0</v>
      </c>
      <c r="G25" s="130"/>
    </row>
    <row r="26" spans="1:7" ht="18.5" thickBot="1" x14ac:dyDescent="0.4">
      <c r="A26" s="92">
        <v>23</v>
      </c>
      <c r="B26" s="93" t="s">
        <v>99</v>
      </c>
      <c r="C26" s="97" t="s">
        <v>77</v>
      </c>
      <c r="D26" s="95">
        <v>2</v>
      </c>
      <c r="E26" s="96">
        <v>0</v>
      </c>
      <c r="F26" s="129">
        <f t="shared" si="0"/>
        <v>0</v>
      </c>
      <c r="G26" s="130"/>
    </row>
    <row r="27" spans="1:7" ht="18.5" thickBot="1" x14ac:dyDescent="0.4">
      <c r="A27" s="92">
        <v>24</v>
      </c>
      <c r="B27" s="93" t="s">
        <v>100</v>
      </c>
      <c r="C27" s="100" t="s">
        <v>77</v>
      </c>
      <c r="D27" s="95">
        <v>15</v>
      </c>
      <c r="E27" s="96">
        <v>0</v>
      </c>
      <c r="F27" s="129">
        <f t="shared" si="0"/>
        <v>0</v>
      </c>
      <c r="G27" s="130"/>
    </row>
    <row r="28" spans="1:7" ht="18" thickBot="1" x14ac:dyDescent="0.4">
      <c r="A28" s="101"/>
      <c r="B28" s="102"/>
      <c r="C28" s="103"/>
      <c r="D28" s="103"/>
      <c r="E28" s="104" t="s">
        <v>47</v>
      </c>
      <c r="F28" s="131">
        <f>SUM(F4:G27)</f>
        <v>0</v>
      </c>
      <c r="G28" s="132"/>
    </row>
    <row r="29" spans="1:7" ht="15.5" x14ac:dyDescent="0.35">
      <c r="A29" s="101"/>
      <c r="B29" s="105"/>
      <c r="C29" s="106"/>
      <c r="D29" s="107"/>
      <c r="E29" s="107"/>
      <c r="F29" s="107"/>
      <c r="G29" s="101"/>
    </row>
  </sheetData>
  <mergeCells count="28">
    <mergeCell ref="A2:B2"/>
    <mergeCell ref="E2:G2"/>
    <mergeCell ref="F3:G3"/>
    <mergeCell ref="F4:G4"/>
    <mergeCell ref="F5:G5"/>
    <mergeCell ref="F6:G6"/>
    <mergeCell ref="F7:G7"/>
    <mergeCell ref="F8:G8"/>
    <mergeCell ref="F9:G9"/>
    <mergeCell ref="F11:G11"/>
    <mergeCell ref="F22:G22"/>
    <mergeCell ref="F23:G23"/>
    <mergeCell ref="F12:G12"/>
    <mergeCell ref="F13:G13"/>
    <mergeCell ref="F14:G14"/>
    <mergeCell ref="F15:G15"/>
    <mergeCell ref="F16:G16"/>
    <mergeCell ref="F17:G17"/>
    <mergeCell ref="E10:G10"/>
    <mergeCell ref="F18:G18"/>
    <mergeCell ref="F19:G19"/>
    <mergeCell ref="F20:G20"/>
    <mergeCell ref="F21:G21"/>
    <mergeCell ref="F24:G24"/>
    <mergeCell ref="F25:G25"/>
    <mergeCell ref="F26:G26"/>
    <mergeCell ref="F27:G27"/>
    <mergeCell ref="F28:G28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BF718387963C41AB40CA48805C4AFF" ma:contentTypeVersion="16" ma:contentTypeDescription="Create a new document." ma:contentTypeScope="" ma:versionID="9798c8a6cce3579ca7f9031ec2bf2fec">
  <xsd:schema xmlns:xsd="http://www.w3.org/2001/XMLSchema" xmlns:xs="http://www.w3.org/2001/XMLSchema" xmlns:p="http://schemas.microsoft.com/office/2006/metadata/properties" xmlns:ns2="a16f0a4a-8754-4c54-8e0a-c6981a239663" xmlns:ns3="3b27d54c-d599-41ee-beb2-154cbacfb8aa" targetNamespace="http://schemas.microsoft.com/office/2006/metadata/properties" ma:root="true" ma:fieldsID="8ce09f7c75ee345caf20bbf121b57037" ns2:_="" ns3:_="">
    <xsd:import namespace="a16f0a4a-8754-4c54-8e0a-c6981a239663"/>
    <xsd:import namespace="3b27d54c-d599-41ee-beb2-154cbacfb8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6f0a4a-8754-4c54-8e0a-c6981a2396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553f610b-9ee9-4302-9a9e-eaae0f0c7b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27d54c-d599-41ee-beb2-154cbacfb8a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5ef2d22-fd73-4c35-ac8c-24884082490e}" ma:internalName="TaxCatchAll" ma:showField="CatchAllData" ma:web="3b27d54c-d599-41ee-beb2-154cbacfb8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C8E127-074B-40C6-B930-111E443AB7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6f0a4a-8754-4c54-8e0a-c6981a239663"/>
    <ds:schemaRef ds:uri="3b27d54c-d599-41ee-beb2-154cbacfb8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3A1D862-037D-45DC-BE96-9E74DD5556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ESK T2</vt:lpstr>
      <vt:lpstr>SRK-ANAMBRA</vt:lpstr>
      <vt:lpstr>SRK-BENUE</vt:lpstr>
      <vt:lpstr>SRK-KOGI</vt:lpstr>
      <vt:lpstr>SRK-MAIDUGURI</vt:lpstr>
      <vt:lpstr>Improved NFI</vt:lpstr>
    </vt:vector>
  </TitlesOfParts>
  <Company>IOM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ZAMANI Barnabas</dc:creator>
  <cp:lastModifiedBy>JELLA Janet Joseph</cp:lastModifiedBy>
  <dcterms:created xsi:type="dcterms:W3CDTF">2022-04-08T12:18:27Z</dcterms:created>
  <dcterms:modified xsi:type="dcterms:W3CDTF">2022-10-25T16:17:04Z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59aa38-f392-4105-be92-628035578272_Enabled">
    <vt:lpwstr>true</vt:lpwstr>
  </property>
  <property fmtid="{D5CDD505-2E9C-101B-9397-08002B2CF9AE}" pid="3" name="MSIP_Label_2059aa38-f392-4105-be92-628035578272_SetDate">
    <vt:lpwstr>2022-04-08T12:18:28Z</vt:lpwstr>
  </property>
  <property fmtid="{D5CDD505-2E9C-101B-9397-08002B2CF9AE}" pid="4" name="MSIP_Label_2059aa38-f392-4105-be92-628035578272_Method">
    <vt:lpwstr>Standard</vt:lpwstr>
  </property>
  <property fmtid="{D5CDD505-2E9C-101B-9397-08002B2CF9AE}" pid="5" name="MSIP_Label_2059aa38-f392-4105-be92-628035578272_Name">
    <vt:lpwstr>IOMLb0020IN123173</vt:lpwstr>
  </property>
  <property fmtid="{D5CDD505-2E9C-101B-9397-08002B2CF9AE}" pid="6" name="MSIP_Label_2059aa38-f392-4105-be92-628035578272_SiteId">
    <vt:lpwstr>1588262d-23fb-43b4-bd6e-bce49c8e6186</vt:lpwstr>
  </property>
  <property fmtid="{D5CDD505-2E9C-101B-9397-08002B2CF9AE}" pid="7" name="MSIP_Label_2059aa38-f392-4105-be92-628035578272_ActionId">
    <vt:lpwstr>3753959b-1794-4372-881b-1bddbabe256c</vt:lpwstr>
  </property>
  <property fmtid="{D5CDD505-2E9C-101B-9397-08002B2CF9AE}" pid="8" name="MSIP_Label_2059aa38-f392-4105-be92-628035578272_ContentBits">
    <vt:lpwstr>0</vt:lpwstr>
  </property>
</Properties>
</file>