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unhcr365-my.sharepoint.com/personal/aljubour_unhcr_org/Documents/Documents/A-A-WORK 28-11-2017/AA-POs/A-POs-2022/AA-Tenders 22/RFP-247 Barwana school/"/>
    </mc:Choice>
  </mc:AlternateContent>
  <xr:revisionPtr revIDLastSave="704" documentId="13_ncr:1_{CAA3CDB4-BF60-4C9C-B92E-E7C92367424A}" xr6:coauthVersionLast="47" xr6:coauthVersionMax="47" xr10:uidLastSave="{992F2826-1328-44D3-8272-2DB50BF93A4D}"/>
  <bookViews>
    <workbookView xWindow="28680" yWindow="-120" windowWidth="29040" windowHeight="15840" xr2:uid="{00000000-000D-0000-FFFF-FFFF00000000}"/>
  </bookViews>
  <sheets>
    <sheet name="Ratio Analysis Work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P6" i="1"/>
  <c r="E12" i="1" s="1"/>
  <c r="H6" i="1"/>
  <c r="M7" i="1" s="1"/>
  <c r="Q7" i="1"/>
  <c r="E14" i="1" s="1"/>
  <c r="E11" i="1" l="1"/>
  <c r="E10" i="1"/>
  <c r="N8" i="1"/>
</calcChain>
</file>

<file path=xl/sharedStrings.xml><?xml version="1.0" encoding="utf-8"?>
<sst xmlns="http://schemas.openxmlformats.org/spreadsheetml/2006/main" count="42" uniqueCount="41">
  <si>
    <t>RATIO ANALYSIS</t>
  </si>
  <si>
    <t>Debt to Equity Ratio</t>
  </si>
  <si>
    <t>Current Ratio</t>
  </si>
  <si>
    <t>Mini 1</t>
  </si>
  <si>
    <t>Less 2</t>
  </si>
  <si>
    <t>Quick Ratio</t>
  </si>
  <si>
    <t xml:space="preserve">Current Assets / Current Liabilities </t>
  </si>
  <si>
    <t xml:space="preserve">Total Debt / Toral Equity </t>
  </si>
  <si>
    <t>Current Assets - Inventory / Current Liabilities</t>
  </si>
  <si>
    <t>Current Assets</t>
  </si>
  <si>
    <t>Inventory</t>
  </si>
  <si>
    <t>Total Debt</t>
  </si>
  <si>
    <t>Total Equity</t>
  </si>
  <si>
    <t>Long-Term Liabilities</t>
  </si>
  <si>
    <t>#</t>
  </si>
  <si>
    <t>Currency</t>
  </si>
  <si>
    <t>Fixed Assets</t>
  </si>
  <si>
    <t>Total Assets</t>
  </si>
  <si>
    <t>Cash / Bank</t>
  </si>
  <si>
    <t>Total Liabilities and Equity</t>
  </si>
  <si>
    <t>AR ( Accounts Receivable)</t>
  </si>
  <si>
    <t>Current Liabilities (short term)</t>
  </si>
  <si>
    <t>Marketable Securities</t>
  </si>
  <si>
    <t>Profit Margin</t>
  </si>
  <si>
    <t>Balance Sheet Items</t>
  </si>
  <si>
    <t>Income Statement Items</t>
  </si>
  <si>
    <t>Net Sales</t>
  </si>
  <si>
    <t>Earning Before Interest and Tax (EBIT)</t>
  </si>
  <si>
    <t>Net Income (NI)</t>
  </si>
  <si>
    <t>Return on Capital Employed</t>
  </si>
  <si>
    <t>Net Income / Net Sales</t>
  </si>
  <si>
    <t>EBIT/Total Capital (total liabilities and equity or total assets)</t>
  </si>
  <si>
    <t>Company Name</t>
  </si>
  <si>
    <t>Year</t>
  </si>
  <si>
    <t>Ratio</t>
  </si>
  <si>
    <t>Criteria</t>
  </si>
  <si>
    <t>Description</t>
  </si>
  <si>
    <t>Result</t>
  </si>
  <si>
    <t>Check</t>
  </si>
  <si>
    <t>ID Number</t>
  </si>
  <si>
    <t>This is to calculate ratio requested in criteria 1.4. Financial Auditing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</si>
</sst>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Protection="1">
      <protection locked="0"/>
    </xf>
    <xf numFmtId="43" fontId="2" fillId="0" borderId="0" xfId="1" applyFont="1" applyProtection="1">
      <protection locked="0"/>
    </xf>
    <xf numFmtId="164" fontId="2" fillId="0" borderId="0" xfId="1" applyNumberFormat="1" applyFont="1" applyProtection="1">
      <protection locked="0"/>
    </xf>
    <xf numFmtId="43" fontId="3" fillId="0" borderId="0" xfId="1" applyFont="1" applyProtection="1">
      <protection locked="0"/>
    </xf>
    <xf numFmtId="164" fontId="3" fillId="0" borderId="0" xfId="1" applyNumberFormat="1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43" fontId="2" fillId="0" borderId="0" xfId="1" applyFont="1" applyAlignment="1" applyProtection="1">
      <alignment vertical="center" wrapText="1"/>
      <protection locked="0"/>
    </xf>
    <xf numFmtId="164" fontId="2" fillId="0" borderId="0" xfId="1" applyNumberFormat="1" applyFont="1" applyAlignment="1" applyProtection="1">
      <alignment vertical="center" wrapText="1"/>
      <protection locked="0"/>
    </xf>
    <xf numFmtId="43" fontId="3" fillId="0" borderId="0" xfId="1" applyFont="1" applyAlignment="1" applyProtection="1">
      <alignment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  <protection locked="0"/>
    </xf>
    <xf numFmtId="9" fontId="3" fillId="0" borderId="1" xfId="2" applyFont="1" applyBorder="1" applyAlignment="1" applyProtection="1">
      <alignment horizontal="right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vertical="center" wrapText="1"/>
    </xf>
    <xf numFmtId="164" fontId="2" fillId="0" borderId="10" xfId="1" applyNumberFormat="1" applyFont="1" applyBorder="1" applyAlignment="1" applyProtection="1">
      <alignment vertical="center" wrapText="1"/>
    </xf>
    <xf numFmtId="43" fontId="2" fillId="3" borderId="11" xfId="1" applyFont="1" applyFill="1" applyBorder="1" applyAlignment="1" applyProtection="1">
      <alignment vertical="center" wrapText="1"/>
      <protection locked="0"/>
    </xf>
    <xf numFmtId="43" fontId="2" fillId="0" borderId="11" xfId="1" applyFont="1" applyBorder="1" applyAlignment="1" applyProtection="1">
      <alignment vertical="center" wrapText="1"/>
    </xf>
    <xf numFmtId="43" fontId="2" fillId="3" borderId="12" xfId="1" applyFont="1" applyFill="1" applyBorder="1" applyAlignment="1" applyProtection="1">
      <alignment vertical="center" wrapText="1"/>
      <protection locked="0"/>
    </xf>
    <xf numFmtId="43" fontId="2" fillId="0" borderId="16" xfId="1" applyFont="1" applyBorder="1" applyAlignment="1" applyProtection="1">
      <alignment vertical="center" wrapText="1"/>
    </xf>
    <xf numFmtId="43" fontId="2" fillId="0" borderId="9" xfId="1" applyFont="1" applyBorder="1" applyAlignment="1" applyProtection="1">
      <alignment vertical="center" wrapText="1"/>
    </xf>
    <xf numFmtId="164" fontId="7" fillId="0" borderId="18" xfId="1" applyNumberFormat="1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43" fontId="2" fillId="2" borderId="1" xfId="1" applyFont="1" applyFill="1" applyBorder="1" applyAlignment="1" applyProtection="1">
      <alignment vertical="center" wrapText="1"/>
    </xf>
    <xf numFmtId="164" fontId="2" fillId="0" borderId="0" xfId="1" applyNumberFormat="1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43" fontId="2" fillId="0" borderId="1" xfId="1" applyFont="1" applyBorder="1" applyAlignment="1" applyProtection="1">
      <alignment horizontal="right" vertical="center" wrapText="1"/>
    </xf>
    <xf numFmtId="164" fontId="2" fillId="2" borderId="10" xfId="1" applyNumberFormat="1" applyFont="1" applyFill="1" applyBorder="1" applyAlignment="1" applyProtection="1">
      <alignment horizontal="center" vertical="center" wrapText="1"/>
    </xf>
    <xf numFmtId="164" fontId="2" fillId="2" borderId="11" xfId="1" applyNumberFormat="1" applyFont="1" applyFill="1" applyBorder="1" applyAlignment="1" applyProtection="1">
      <alignment horizontal="center" vertical="center" wrapText="1"/>
    </xf>
    <xf numFmtId="164" fontId="2" fillId="2" borderId="12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  <protection locked="0"/>
    </xf>
    <xf numFmtId="43" fontId="2" fillId="3" borderId="13" xfId="1" applyFont="1" applyFill="1" applyBorder="1" applyAlignment="1" applyProtection="1">
      <alignment vertical="center" wrapText="1"/>
      <protection locked="0"/>
    </xf>
    <xf numFmtId="43" fontId="2" fillId="3" borderId="14" xfId="1" applyFont="1" applyFill="1" applyBorder="1" applyAlignment="1" applyProtection="1">
      <alignment vertical="center" wrapText="1"/>
      <protection locked="0"/>
    </xf>
    <xf numFmtId="43" fontId="2" fillId="3" borderId="15" xfId="1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9" fontId="2" fillId="0" borderId="1" xfId="2" applyFont="1" applyBorder="1" applyAlignment="1" applyProtection="1">
      <alignment horizontal="right" vertical="center" wrapText="1"/>
    </xf>
    <xf numFmtId="0" fontId="2" fillId="2" borderId="5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6" xfId="1" applyNumberFormat="1" applyFont="1" applyFill="1" applyBorder="1" applyAlignment="1" applyProtection="1">
      <alignment horizontal="center" vertical="center" wrapText="1"/>
    </xf>
    <xf numFmtId="164" fontId="6" fillId="0" borderId="17" xfId="1" applyNumberFormat="1" applyFont="1" applyBorder="1" applyAlignment="1" applyProtection="1">
      <alignment horizontal="center" vertical="center" wrapText="1"/>
    </xf>
    <xf numFmtId="164" fontId="6" fillId="2" borderId="2" xfId="1" applyNumberFormat="1" applyFont="1" applyFill="1" applyBorder="1" applyAlignment="1" applyProtection="1">
      <alignment horizontal="center" vertical="center" wrapText="1"/>
    </xf>
    <xf numFmtId="164" fontId="6" fillId="2" borderId="3" xfId="1" applyNumberFormat="1" applyFont="1" applyFill="1" applyBorder="1" applyAlignment="1" applyProtection="1">
      <alignment horizontal="center" vertical="center" wrapText="1"/>
    </xf>
    <xf numFmtId="164" fontId="6" fillId="2" borderId="4" xfId="1" applyNumberFormat="1" applyFont="1" applyFill="1" applyBorder="1" applyAlignment="1" applyProtection="1">
      <alignment horizontal="center" vertical="center" wrapText="1"/>
    </xf>
    <xf numFmtId="164" fontId="6" fillId="0" borderId="7" xfId="1" applyNumberFormat="1" applyFont="1" applyBorder="1" applyAlignment="1" applyProtection="1">
      <alignment horizontal="center" vertical="center" wrapText="1"/>
    </xf>
    <xf numFmtId="164" fontId="6" fillId="0" borderId="8" xfId="1" applyNumberFormat="1" applyFont="1" applyBorder="1" applyAlignment="1" applyProtection="1">
      <alignment horizontal="center" vertical="center" wrapText="1"/>
    </xf>
    <xf numFmtId="164" fontId="6" fillId="0" borderId="16" xfId="1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3" fontId="2" fillId="3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</cellXfs>
  <cellStyles count="3">
    <cellStyle name="Comma" xfId="1" builtinId="3"/>
    <cellStyle name="Normal" xfId="0" builtinId="0"/>
    <cellStyle name="Percent" xfId="2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7"/>
  <sheetViews>
    <sheetView tabSelected="1" zoomScale="60" zoomScaleNormal="60" workbookViewId="0">
      <selection activeCell="D1" sqref="D1"/>
    </sheetView>
  </sheetViews>
  <sheetFormatPr defaultColWidth="9.1796875" defaultRowHeight="14" x14ac:dyDescent="0.3"/>
  <cols>
    <col min="1" max="1" width="2.81640625" style="1" bestFit="1" customWidth="1"/>
    <col min="2" max="2" width="28" style="1" bestFit="1" customWidth="1"/>
    <col min="3" max="3" width="8.7265625" style="1" bestFit="1" customWidth="1"/>
    <col min="4" max="4" width="55.08984375" style="1" bestFit="1" customWidth="1"/>
    <col min="5" max="5" width="9.1796875" style="1" bestFit="1" customWidth="1"/>
    <col min="6" max="6" width="7.08984375" style="2" customWidth="1"/>
    <col min="7" max="7" width="2.54296875" style="2" customWidth="1"/>
    <col min="8" max="8" width="13.90625" style="3" bestFit="1" customWidth="1"/>
    <col min="9" max="9" width="30.6328125" style="3" bestFit="1" customWidth="1"/>
    <col min="10" max="10" width="15.81640625" style="3" bestFit="1" customWidth="1"/>
    <col min="11" max="11" width="12" style="3" bestFit="1" customWidth="1"/>
    <col min="12" max="12" width="10.36328125" style="3" bestFit="1" customWidth="1"/>
    <col min="13" max="13" width="12.6328125" style="3" bestFit="1" customWidth="1"/>
    <col min="14" max="14" width="16.453125" style="3" customWidth="1"/>
    <col min="15" max="15" width="19.90625" style="3" bestFit="1" customWidth="1"/>
    <col min="16" max="16" width="11.1796875" style="3" bestFit="1" customWidth="1"/>
    <col min="17" max="17" width="12.6328125" style="3" bestFit="1" customWidth="1"/>
    <col min="18" max="18" width="30.1796875" style="1" customWidth="1"/>
    <col min="19" max="16384" width="9.1796875" style="1"/>
  </cols>
  <sheetData>
    <row r="1" spans="1:17" s="7" customFormat="1" ht="96.5" customHeight="1" x14ac:dyDescent="0.35">
      <c r="D1" s="56" t="s">
        <v>40</v>
      </c>
      <c r="F1" s="8"/>
      <c r="G1" s="8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7" customFormat="1" ht="33" customHeight="1" x14ac:dyDescent="0.35">
      <c r="B2" s="53" t="s">
        <v>0</v>
      </c>
      <c r="C2" s="53"/>
      <c r="D2" s="53"/>
      <c r="E2" s="53"/>
      <c r="F2" s="53"/>
      <c r="G2" s="8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s="7" customFormat="1" ht="33" customHeight="1" thickBot="1" x14ac:dyDescent="0.4">
      <c r="B3" s="18"/>
      <c r="C3" s="18"/>
      <c r="D3" s="18"/>
      <c r="E3" s="18"/>
      <c r="F3" s="18"/>
      <c r="G3" s="8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7" s="7" customFormat="1" ht="44" customHeight="1" thickTop="1" x14ac:dyDescent="0.35">
      <c r="B4" s="19" t="s">
        <v>39</v>
      </c>
      <c r="C4" s="54"/>
      <c r="D4" s="54"/>
      <c r="E4" s="54"/>
      <c r="F4" s="8"/>
      <c r="G4" s="8"/>
      <c r="H4" s="47" t="s">
        <v>24</v>
      </c>
      <c r="I4" s="48"/>
      <c r="J4" s="48"/>
      <c r="K4" s="48"/>
      <c r="L4" s="48"/>
      <c r="M4" s="48"/>
      <c r="N4" s="48"/>
      <c r="O4" s="48"/>
      <c r="P4" s="48"/>
      <c r="Q4" s="49"/>
    </row>
    <row r="5" spans="1:17" s="7" customFormat="1" ht="44" customHeight="1" x14ac:dyDescent="0.35">
      <c r="B5" s="19" t="s">
        <v>32</v>
      </c>
      <c r="C5" s="54"/>
      <c r="D5" s="54"/>
      <c r="E5" s="54"/>
      <c r="F5" s="8"/>
      <c r="G5" s="8"/>
      <c r="H5" s="43" t="s">
        <v>9</v>
      </c>
      <c r="I5" s="44" t="s">
        <v>20</v>
      </c>
      <c r="J5" s="44" t="s">
        <v>18</v>
      </c>
      <c r="K5" s="44" t="s">
        <v>22</v>
      </c>
      <c r="L5" s="44" t="s">
        <v>10</v>
      </c>
      <c r="M5" s="44" t="s">
        <v>16</v>
      </c>
      <c r="N5" s="44" t="s">
        <v>21</v>
      </c>
      <c r="O5" s="44" t="s">
        <v>13</v>
      </c>
      <c r="P5" s="44" t="s">
        <v>11</v>
      </c>
      <c r="Q5" s="45" t="s">
        <v>12</v>
      </c>
    </row>
    <row r="6" spans="1:17" s="7" customFormat="1" ht="44" customHeight="1" thickBot="1" x14ac:dyDescent="0.4">
      <c r="B6" s="19" t="s">
        <v>15</v>
      </c>
      <c r="C6" s="55"/>
      <c r="D6" s="55"/>
      <c r="E6" s="55"/>
      <c r="F6" s="8"/>
      <c r="G6" s="8"/>
      <c r="H6" s="20">
        <f>J6+L6+I6+K6</f>
        <v>0</v>
      </c>
      <c r="I6" s="21"/>
      <c r="J6" s="21"/>
      <c r="K6" s="21"/>
      <c r="L6" s="21"/>
      <c r="M6" s="21"/>
      <c r="N6" s="21"/>
      <c r="O6" s="21"/>
      <c r="P6" s="22">
        <f>O6+N6</f>
        <v>0</v>
      </c>
      <c r="Q6" s="23"/>
    </row>
    <row r="7" spans="1:17" s="7" customFormat="1" ht="44" customHeight="1" thickTop="1" thickBot="1" x14ac:dyDescent="0.4">
      <c r="B7" s="19" t="s">
        <v>33</v>
      </c>
      <c r="C7" s="54"/>
      <c r="D7" s="54"/>
      <c r="E7" s="54"/>
      <c r="F7" s="8"/>
      <c r="G7" s="8"/>
      <c r="H7" s="50" t="s">
        <v>17</v>
      </c>
      <c r="I7" s="51"/>
      <c r="J7" s="51"/>
      <c r="K7" s="51"/>
      <c r="L7" s="51"/>
      <c r="M7" s="24">
        <f>M6+H6</f>
        <v>0</v>
      </c>
      <c r="N7" s="52" t="s">
        <v>19</v>
      </c>
      <c r="O7" s="51"/>
      <c r="P7" s="51"/>
      <c r="Q7" s="25">
        <f>O6+N6+Q6</f>
        <v>0</v>
      </c>
    </row>
    <row r="8" spans="1:17" s="7" customFormat="1" ht="33" customHeight="1" thickTop="1" thickBot="1" x14ac:dyDescent="0.4">
      <c r="F8" s="8"/>
      <c r="G8" s="8"/>
      <c r="H8" s="9"/>
      <c r="I8" s="9"/>
      <c r="J8" s="9"/>
      <c r="K8" s="9"/>
      <c r="L8" s="9"/>
      <c r="M8" s="46" t="s">
        <v>38</v>
      </c>
      <c r="N8" s="26" t="b">
        <f>IF(M7=Q7,TRUE,"The balance sheet is incorrect or not balanced")</f>
        <v>1</v>
      </c>
      <c r="O8" s="9"/>
      <c r="P8" s="9"/>
      <c r="Q8" s="9"/>
    </row>
    <row r="9" spans="1:17" s="7" customFormat="1" ht="33" customHeight="1" thickTop="1" x14ac:dyDescent="0.35">
      <c r="A9" s="14" t="s">
        <v>14</v>
      </c>
      <c r="B9" s="27" t="s">
        <v>34</v>
      </c>
      <c r="C9" s="28" t="s">
        <v>35</v>
      </c>
      <c r="D9" s="28" t="s">
        <v>36</v>
      </c>
      <c r="E9" s="29" t="s">
        <v>37</v>
      </c>
      <c r="F9" s="8"/>
      <c r="G9" s="8"/>
      <c r="H9" s="47" t="s">
        <v>25</v>
      </c>
      <c r="I9" s="48"/>
      <c r="J9" s="49"/>
      <c r="K9" s="30"/>
      <c r="L9" s="30"/>
      <c r="M9" s="30"/>
      <c r="N9" s="30"/>
      <c r="O9" s="30"/>
      <c r="P9" s="30"/>
      <c r="Q9" s="30"/>
    </row>
    <row r="10" spans="1:17" s="7" customFormat="1" ht="33" customHeight="1" thickBot="1" x14ac:dyDescent="0.4">
      <c r="A10" s="14">
        <v>1</v>
      </c>
      <c r="B10" s="19" t="s">
        <v>5</v>
      </c>
      <c r="C10" s="31" t="s">
        <v>3</v>
      </c>
      <c r="D10" s="32" t="s">
        <v>8</v>
      </c>
      <c r="E10" s="33" t="str">
        <f>IF(OR(H6&lt;&gt;0,L6&lt;&gt;"",N6&lt;&gt;""),IFERROR((H6-L6)/N6,"Over 1"),"")</f>
        <v/>
      </c>
      <c r="F10" s="8"/>
      <c r="G10" s="8"/>
      <c r="H10" s="34" t="s">
        <v>26</v>
      </c>
      <c r="I10" s="35" t="s">
        <v>27</v>
      </c>
      <c r="J10" s="36" t="s">
        <v>28</v>
      </c>
      <c r="K10" s="37"/>
      <c r="L10" s="37"/>
      <c r="M10" s="37"/>
      <c r="N10" s="37"/>
      <c r="O10" s="37"/>
      <c r="P10" s="37"/>
      <c r="Q10" s="37"/>
    </row>
    <row r="11" spans="1:17" s="7" customFormat="1" ht="33" customHeight="1" thickTop="1" thickBot="1" x14ac:dyDescent="0.4">
      <c r="A11" s="14">
        <v>2</v>
      </c>
      <c r="B11" s="19" t="s">
        <v>2</v>
      </c>
      <c r="C11" s="31" t="s">
        <v>3</v>
      </c>
      <c r="D11" s="31" t="s">
        <v>6</v>
      </c>
      <c r="E11" s="33" t="str">
        <f>IF(OR(H6&lt;&gt;0,N6&lt;&gt;""),IFERROR((H6)/N6,"Over 1"),"")</f>
        <v/>
      </c>
      <c r="F11" s="8"/>
      <c r="G11" s="8"/>
      <c r="H11" s="38"/>
      <c r="I11" s="39"/>
      <c r="J11" s="40"/>
      <c r="K11" s="37"/>
      <c r="L11" s="37"/>
      <c r="M11" s="37"/>
      <c r="N11" s="37"/>
      <c r="O11" s="37"/>
      <c r="P11" s="37"/>
      <c r="Q11" s="37"/>
    </row>
    <row r="12" spans="1:17" s="7" customFormat="1" ht="33" customHeight="1" thickTop="1" x14ac:dyDescent="0.35">
      <c r="A12" s="14">
        <v>3</v>
      </c>
      <c r="B12" s="19" t="s">
        <v>1</v>
      </c>
      <c r="C12" s="31" t="s">
        <v>4</v>
      </c>
      <c r="D12" s="31" t="s">
        <v>7</v>
      </c>
      <c r="E12" s="33" t="str">
        <f>IF(OR(P6&lt;&gt;0,Q6&lt;&gt;""),IFERROR(P6/Q6,"Equity amount is wrong"),"")</f>
        <v/>
      </c>
      <c r="F12" s="8"/>
      <c r="G12" s="8"/>
      <c r="K12" s="37"/>
      <c r="L12" s="37"/>
      <c r="M12" s="37"/>
      <c r="N12" s="37"/>
      <c r="O12" s="37"/>
      <c r="P12" s="37"/>
      <c r="Q12" s="37"/>
    </row>
    <row r="13" spans="1:17" s="7" customFormat="1" ht="33" customHeight="1" x14ac:dyDescent="0.35">
      <c r="A13" s="14">
        <v>4</v>
      </c>
      <c r="B13" s="19" t="s">
        <v>23</v>
      </c>
      <c r="C13" s="41"/>
      <c r="D13" s="31" t="s">
        <v>30</v>
      </c>
      <c r="E13" s="42" t="str">
        <f>IF(OR(H11&lt;&gt;"",J11&lt;&gt;""),IFERROR(J11/H11,"Loss"),"")</f>
        <v/>
      </c>
      <c r="F13" s="8"/>
      <c r="G13" s="8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7" customFormat="1" ht="33" customHeight="1" x14ac:dyDescent="0.35">
      <c r="A14" s="14">
        <v>5</v>
      </c>
      <c r="B14" s="12" t="s">
        <v>29</v>
      </c>
      <c r="C14" s="16"/>
      <c r="D14" s="15" t="s">
        <v>31</v>
      </c>
      <c r="E14" s="17" t="str">
        <f>IF(OR(Q7&lt;&gt;0,I11&lt;&gt;""),IFERROR(I11/Q7,"Equity amount is wrong"),"")</f>
        <v/>
      </c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7" customFormat="1" ht="15.5" x14ac:dyDescent="0.35">
      <c r="B15" s="13"/>
      <c r="C15" s="13"/>
      <c r="D15" s="13"/>
      <c r="E15" s="13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7" customFormat="1" ht="15.5" x14ac:dyDescent="0.35">
      <c r="B16" s="13"/>
      <c r="C16" s="13"/>
      <c r="D16" s="13"/>
      <c r="E16" s="13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2:17" ht="15.5" x14ac:dyDescent="0.35">
      <c r="B17" s="6"/>
      <c r="C17" s="6"/>
      <c r="D17" s="6"/>
      <c r="E17" s="6"/>
      <c r="F17" s="4"/>
      <c r="G17" s="4"/>
      <c r="H17" s="5"/>
      <c r="I17" s="5"/>
      <c r="J17" s="5"/>
      <c r="K17" s="5"/>
      <c r="L17" s="5"/>
      <c r="M17" s="5"/>
      <c r="N17" s="5"/>
      <c r="O17" s="5"/>
      <c r="P17" s="5"/>
      <c r="Q17" s="5"/>
    </row>
  </sheetData>
  <sheetProtection algorithmName="SHA-512" hashValue="//KdvIyrMYGyCY4Z8OUrEHLv2tyP+yUiFJV1G9pqJ+HtviyWubSSkG5tV7uIHE6lCYatNAtkDaHSOVA1+6FU5w==" saltValue="+I8DbLLmQ6z9Ks3PigcByA==" spinCount="100000" sheet="1" objects="1" scenarios="1" formatCells="0" formatColumns="0" formatRows="0" sort="0"/>
  <mergeCells count="9">
    <mergeCell ref="H4:Q4"/>
    <mergeCell ref="H9:J9"/>
    <mergeCell ref="H7:L7"/>
    <mergeCell ref="N7:P7"/>
    <mergeCell ref="B2:F2"/>
    <mergeCell ref="C4:E4"/>
    <mergeCell ref="C5:E5"/>
    <mergeCell ref="C6:E6"/>
    <mergeCell ref="C7:E7"/>
  </mergeCells>
  <conditionalFormatting sqref="A9:A14 B1:B3 B17:B1048576 B5">
    <cfRule type="duplicateValues" dxfId="5" priority="35"/>
  </conditionalFormatting>
  <conditionalFormatting sqref="N8">
    <cfRule type="cellIs" dxfId="4" priority="4" operator="equal">
      <formula>FALSE</formula>
    </cfRule>
    <cfRule type="cellIs" dxfId="3" priority="5" operator="equal">
      <formula>TRUE</formula>
    </cfRule>
  </conditionalFormatting>
  <conditionalFormatting sqref="B6">
    <cfRule type="duplicateValues" dxfId="2" priority="3"/>
  </conditionalFormatting>
  <conditionalFormatting sqref="B4">
    <cfRule type="duplicateValues" dxfId="1" priority="2"/>
  </conditionalFormatting>
  <conditionalFormatting sqref="D1">
    <cfRule type="duplicateValues" dxfId="0" priority="1"/>
  </conditionalFormatting>
  <pageMargins left="0.7" right="0.7" top="0.75" bottom="0.75" header="0.3" footer="0.3"/>
  <pageSetup scale="45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C158A6C1735428CD8DC4875D4D8E1" ma:contentTypeVersion="16" ma:contentTypeDescription="Create a new document." ma:contentTypeScope="" ma:versionID="14f8fe868d66b74a9ef9d60239aa767f">
  <xsd:schema xmlns:xsd="http://www.w3.org/2001/XMLSchema" xmlns:xs="http://www.w3.org/2001/XMLSchema" xmlns:p="http://schemas.microsoft.com/office/2006/metadata/properties" xmlns:ns2="60452e82-89ae-4e9e-a7ba-f07bd3cc3a95" xmlns:ns3="9807d24f-ba45-4500-9768-3611ad3188da" targetNamespace="http://schemas.microsoft.com/office/2006/metadata/properties" ma:root="true" ma:fieldsID="43d96eb56f60e6c0e5db9fcf12eedb33" ns2:_="" ns3:_="">
    <xsd:import namespace="60452e82-89ae-4e9e-a7ba-f07bd3cc3a95"/>
    <xsd:import namespace="9807d24f-ba45-4500-9768-3611ad3188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452e82-89ae-4e9e-a7ba-f07bd3cc3a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7d24f-ba45-4500-9768-3611ad3188d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3591f60-e3b3-43d4-9dda-599f1729d9e4}" ma:internalName="TaxCatchAll" ma:showField="CatchAllData" ma:web="9807d24f-ba45-4500-9768-3611ad3188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EB20D2-BE41-49FA-A355-D56887A5E2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452e82-89ae-4e9e-a7ba-f07bd3cc3a95"/>
    <ds:schemaRef ds:uri="9807d24f-ba45-4500-9768-3611ad3188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19B909-B166-4DD9-BE66-E8EAFD0318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Ratio Analysis Work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Al-Araji</dc:creator>
  <cp:lastModifiedBy>Sarmad Al-Jubouri</cp:lastModifiedBy>
  <cp:lastPrinted>2022-10-23T13:03:02Z</cp:lastPrinted>
  <dcterms:created xsi:type="dcterms:W3CDTF">2015-06-05T18:17:20Z</dcterms:created>
  <dcterms:modified xsi:type="dcterms:W3CDTF">2022-10-23T13:23:30Z</dcterms:modified>
</cp:coreProperties>
</file>