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P:\CSS\CSS-SHARED\PROCUREMENT\PS Actions\Informal RFQ PO\2022\2200221263 AK_Construc Works Lot1 July-Sept22 Liberia\2. RFQ\"/>
    </mc:Choice>
  </mc:AlternateContent>
  <xr:revisionPtr revIDLastSave="0" documentId="8_{6DDF7025-43D6-44E0-8220-A6562FCE2C06}" xr6:coauthVersionLast="47" xr6:coauthVersionMax="47" xr10:uidLastSave="{00000000-0000-0000-0000-000000000000}"/>
  <bookViews>
    <workbookView xWindow="-23148" yWindow="-108" windowWidth="23256" windowHeight="12720" xr2:uid="{00000000-000D-0000-FFFF-FFFF00000000}"/>
  </bookViews>
  <sheets>
    <sheet name="Bill of Quantities" sheetId="1" r:id="rId1"/>
  </sheets>
  <definedNames>
    <definedName name="_xlnm.Print_Titles" localSheetId="0">'Bill of Quantities'!$5:$7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5" i="1" l="1"/>
  <c r="E29" i="1"/>
  <c r="E55" i="1" s="1"/>
  <c r="E144" i="1" s="1"/>
  <c r="E152" i="1" s="1"/>
  <c r="E158" i="1" s="1"/>
  <c r="E30" i="1" l="1"/>
  <c r="E56" i="1" s="1"/>
  <c r="E145" i="1" s="1"/>
  <c r="E154" i="1" s="1"/>
  <c r="E160" i="1" s="1"/>
  <c r="C135" i="1"/>
  <c r="E42" i="1"/>
  <c r="E43" i="1" s="1"/>
  <c r="E69" i="1" s="1"/>
  <c r="E70" i="1" s="1"/>
  <c r="E71" i="1" s="1"/>
  <c r="E82" i="1" s="1"/>
  <c r="E83" i="1" s="1"/>
  <c r="E84" i="1" s="1"/>
  <c r="E85" i="1" s="1"/>
  <c r="E86" i="1" s="1"/>
  <c r="E31" i="1"/>
  <c r="F94" i="1"/>
  <c r="F119" i="1"/>
  <c r="F105" i="1" l="1"/>
  <c r="F104" i="1"/>
  <c r="F103" i="1"/>
  <c r="F101" i="1"/>
  <c r="F100" i="1"/>
  <c r="F99" i="1"/>
  <c r="F97" i="1"/>
  <c r="F93" i="1"/>
  <c r="C23" i="1"/>
  <c r="C26" i="1" s="1"/>
  <c r="C18" i="1"/>
  <c r="F18" i="1" s="1"/>
  <c r="C16" i="1"/>
  <c r="F16" i="1" s="1"/>
  <c r="F170" i="1"/>
  <c r="F169" i="1"/>
  <c r="F168" i="1"/>
  <c r="F167" i="1"/>
  <c r="F166" i="1"/>
  <c r="F165" i="1"/>
  <c r="F160" i="1"/>
  <c r="F159" i="1"/>
  <c r="F158" i="1"/>
  <c r="F157" i="1"/>
  <c r="F154" i="1"/>
  <c r="F153" i="1"/>
  <c r="F152" i="1"/>
  <c r="F151" i="1"/>
  <c r="F145" i="1"/>
  <c r="F144" i="1"/>
  <c r="F138" i="1"/>
  <c r="F137" i="1"/>
  <c r="F136" i="1"/>
  <c r="F135" i="1"/>
  <c r="F134" i="1"/>
  <c r="F130" i="1"/>
  <c r="F124" i="1"/>
  <c r="F123" i="1"/>
  <c r="F122" i="1"/>
  <c r="F121" i="1"/>
  <c r="F120" i="1"/>
  <c r="F96" i="1"/>
  <c r="F92" i="1"/>
  <c r="F86" i="1"/>
  <c r="F85" i="1"/>
  <c r="F84" i="1"/>
  <c r="F83" i="1"/>
  <c r="F82" i="1"/>
  <c r="F81" i="1"/>
  <c r="F80" i="1"/>
  <c r="F79" i="1"/>
  <c r="F78" i="1"/>
  <c r="F71" i="1"/>
  <c r="F70" i="1"/>
  <c r="F69" i="1"/>
  <c r="F68" i="1"/>
  <c r="F67" i="1"/>
  <c r="F66" i="1"/>
  <c r="F65" i="1"/>
  <c r="F64" i="1"/>
  <c r="F63" i="1"/>
  <c r="F62" i="1"/>
  <c r="F56" i="1"/>
  <c r="F55" i="1"/>
  <c r="F54" i="1"/>
  <c r="F53" i="1"/>
  <c r="F43" i="1"/>
  <c r="F42" i="1"/>
  <c r="F41" i="1"/>
  <c r="F40" i="1"/>
  <c r="F39" i="1"/>
  <c r="F38" i="1"/>
  <c r="F37" i="1"/>
  <c r="F34" i="1"/>
  <c r="F33" i="1"/>
  <c r="F32" i="1"/>
  <c r="F29" i="1"/>
  <c r="C28" i="1"/>
  <c r="C31" i="1" s="1"/>
  <c r="F31" i="1" s="1"/>
  <c r="F24" i="1"/>
  <c r="C17" i="1"/>
  <c r="F17" i="1" s="1"/>
  <c r="F11" i="1"/>
  <c r="F13" i="1" s="1"/>
  <c r="F140" i="1" l="1"/>
  <c r="F58" i="1"/>
  <c r="F95" i="1"/>
  <c r="C30" i="1"/>
  <c r="F30" i="1" s="1"/>
  <c r="F88" i="1"/>
  <c r="F147" i="1"/>
  <c r="F26" i="1"/>
  <c r="F126" i="1"/>
  <c r="F172" i="1"/>
  <c r="F20" i="1"/>
  <c r="F73" i="1"/>
  <c r="F162" i="1"/>
  <c r="C25" i="1"/>
  <c r="F25" i="1" s="1"/>
  <c r="F45" i="1" l="1"/>
  <c r="F47" i="1" s="1"/>
  <c r="F174" i="1"/>
  <c r="F107" i="1"/>
  <c r="F109" i="1" s="1"/>
  <c r="F177" i="1" l="1"/>
</calcChain>
</file>

<file path=xl/sharedStrings.xml><?xml version="1.0" encoding="utf-8"?>
<sst xmlns="http://schemas.openxmlformats.org/spreadsheetml/2006/main" count="248" uniqueCount="153">
  <si>
    <t>DESCRIPTION</t>
  </si>
  <si>
    <t>QTY</t>
  </si>
  <si>
    <t>UNIT</t>
  </si>
  <si>
    <t xml:space="preserve">PRICE </t>
  </si>
  <si>
    <t>AMOUNT</t>
  </si>
  <si>
    <t>(USD)</t>
  </si>
  <si>
    <t>A</t>
  </si>
  <si>
    <t>Mobilization and Site Preparation</t>
  </si>
  <si>
    <t xml:space="preserve">Allow SUM to mobilize material, labour, equipments to site </t>
  </si>
  <si>
    <t>L/S</t>
  </si>
  <si>
    <t>Sub-total to Summary</t>
  </si>
  <si>
    <t>B</t>
  </si>
  <si>
    <t>Earth Works</t>
  </si>
  <si>
    <t>Excavate trenches for additional foundation</t>
  </si>
  <si>
    <t>CY</t>
  </si>
  <si>
    <t>Hardcore/ Sandfill with debris and sand to make up levels</t>
  </si>
  <si>
    <t>Backfill with materials arising from excavation</t>
  </si>
  <si>
    <t>C</t>
  </si>
  <si>
    <t>Concrete Works</t>
  </si>
  <si>
    <t>Mass concrete in strip foundation and ground floor slab:</t>
  </si>
  <si>
    <t>Ordinary portland cement</t>
  </si>
  <si>
    <t>Bags</t>
  </si>
  <si>
    <t>Beach sand</t>
  </si>
  <si>
    <t>Crush rock</t>
  </si>
  <si>
    <t>Reinforced concrete in columns, beams and lintels:</t>
  </si>
  <si>
    <t>1/2" Steel rod</t>
  </si>
  <si>
    <t>Pcs</t>
  </si>
  <si>
    <t>1/4" Steel rod</t>
  </si>
  <si>
    <t>Tie-wire</t>
  </si>
  <si>
    <t>Kg</t>
  </si>
  <si>
    <t>Formwork (fabricating and installation)</t>
  </si>
  <si>
    <t>1"x 12"x 14'-0" Wawa board</t>
  </si>
  <si>
    <t>2"x 2"x 14'-0" Plank</t>
  </si>
  <si>
    <t>Round poles (bush cut)</t>
  </si>
  <si>
    <t>Nylon rope</t>
  </si>
  <si>
    <t>Roll</t>
  </si>
  <si>
    <t>4" Wire nail</t>
  </si>
  <si>
    <t>Box</t>
  </si>
  <si>
    <t>3" Wire nail</t>
  </si>
  <si>
    <t>2" Wire nail</t>
  </si>
  <si>
    <t>D</t>
  </si>
  <si>
    <t>Block Work</t>
  </si>
  <si>
    <t>Supply the following materials to construct 6" block walls and plaster both surfaces at designated locations as per extention design</t>
  </si>
  <si>
    <t>6" Hollow sandcrete block</t>
  </si>
  <si>
    <t>Breeze blocks</t>
  </si>
  <si>
    <t>Ordinar portland cement</t>
  </si>
  <si>
    <t>F</t>
  </si>
  <si>
    <t>Roofing</t>
  </si>
  <si>
    <t>supply the following materials to construct roof complete as per design:</t>
  </si>
  <si>
    <t>28 Guage Alloy Roofing sheets</t>
  </si>
  <si>
    <t>Bdl</t>
  </si>
  <si>
    <t>Cummings</t>
  </si>
  <si>
    <t>Lft</t>
  </si>
  <si>
    <t>Zinc nail with washer</t>
  </si>
  <si>
    <t>2 x 6 x 14-0" Hardwood plank</t>
  </si>
  <si>
    <t>2 x 4 x 14-0" Hardwood planks</t>
  </si>
  <si>
    <t>2 x 2 x 14-0" Hardwood plank</t>
  </si>
  <si>
    <t>1 x 9 x 14-10 Dressed hardwood fascial board</t>
  </si>
  <si>
    <t>4" Wire nails</t>
  </si>
  <si>
    <t>3" Wire nails</t>
  </si>
  <si>
    <t>1 1/2" Wire nails</t>
  </si>
  <si>
    <t>G</t>
  </si>
  <si>
    <t>Ceiling Work</t>
  </si>
  <si>
    <t>Supply the following materials to construct 4'-0"x 4'-0" plywood ceiling with hardwood timber joist:</t>
  </si>
  <si>
    <t>2"x 2"x 14'-0" Hardwood plank</t>
  </si>
  <si>
    <t>Plain middle and corner strips</t>
  </si>
  <si>
    <t>Ceiling tiles (Internal)</t>
  </si>
  <si>
    <t>1/8" thick plywood ceiling tiles (External)</t>
  </si>
  <si>
    <t>1½" Wire nail</t>
  </si>
  <si>
    <t>1" Wire nail</t>
  </si>
  <si>
    <t>H</t>
  </si>
  <si>
    <t>Doors and Windows</t>
  </si>
  <si>
    <t>Provide and install the following:</t>
  </si>
  <si>
    <t>2'-8"x 6'-10" Hardwood panel door shutter</t>
  </si>
  <si>
    <t>Cylinder door lock</t>
  </si>
  <si>
    <t>Set</t>
  </si>
  <si>
    <t>4" Brass butt hinges</t>
  </si>
  <si>
    <t>Pair</t>
  </si>
  <si>
    <t>Door strips</t>
  </si>
  <si>
    <t>J</t>
  </si>
  <si>
    <t>Plumbing works</t>
  </si>
  <si>
    <t>Rough Plumbing</t>
  </si>
  <si>
    <t>Allow SUM for plumbing rough works as required</t>
  </si>
  <si>
    <t>Plumbing fixtures</t>
  </si>
  <si>
    <t>Provide and install the following plumbing materials at designated locations as per design</t>
  </si>
  <si>
    <t>Cammode</t>
  </si>
  <si>
    <t>Face Basin</t>
  </si>
  <si>
    <t>Tissue Holder</t>
  </si>
  <si>
    <t>Towel rail(Kitchen and Bathroom)</t>
  </si>
  <si>
    <t>Shower stand complete</t>
  </si>
  <si>
    <t>Sub total to summary</t>
  </si>
  <si>
    <t>K</t>
  </si>
  <si>
    <t>Electrical Work</t>
  </si>
  <si>
    <t>Rough work</t>
  </si>
  <si>
    <t>Fixtures</t>
  </si>
  <si>
    <t>Provide and install the following electrical fixtures at designated locations</t>
  </si>
  <si>
    <t>Lamp holder</t>
  </si>
  <si>
    <t>Energy Lamp(45 watts)</t>
  </si>
  <si>
    <t>Single pole switches</t>
  </si>
  <si>
    <t>220 voltage outlet receptacle</t>
  </si>
  <si>
    <t>Sub total to Summary</t>
  </si>
  <si>
    <t>Screeding</t>
  </si>
  <si>
    <t>Trowel finished cement-sand screed;</t>
  </si>
  <si>
    <t>Beach Sand</t>
  </si>
  <si>
    <t>L</t>
  </si>
  <si>
    <t>Tilling</t>
  </si>
  <si>
    <t>Floor tiles</t>
  </si>
  <si>
    <t>Provide and install 12'' x 12" ceramic floor tiles</t>
  </si>
  <si>
    <t>White cement</t>
  </si>
  <si>
    <t>Wall tiles</t>
  </si>
  <si>
    <t>Provide and install 9"  x 12" ceramic wall tiles</t>
  </si>
  <si>
    <t>Painting</t>
  </si>
  <si>
    <t>Prepare and apply 1 coat of white wash on wall surfaces</t>
  </si>
  <si>
    <t>Prepare and apply two coats of emulsion paint on all wall surfaces</t>
  </si>
  <si>
    <t>Bkts</t>
  </si>
  <si>
    <t>Prepare and apply two coats of oil paint on metal, wood and plinths</t>
  </si>
  <si>
    <t>Gals</t>
  </si>
  <si>
    <t>Paint roller</t>
  </si>
  <si>
    <t>Paint brushes</t>
  </si>
  <si>
    <t>3'-0"x 7'-0" Door frame</t>
  </si>
  <si>
    <t>4'-0"x 5'-0"</t>
  </si>
  <si>
    <t>3'-0"x 4'-0"</t>
  </si>
  <si>
    <t>2'-0"x 2'-0"</t>
  </si>
  <si>
    <t>Frabricate and install burglar proofing bars with 1/2" solide square bars as per design to fit in the following window openings:</t>
  </si>
  <si>
    <t>Aluminum framed glass sliding windows with operable aluminum framed fibre screens complete to fit in the following window openings:</t>
  </si>
  <si>
    <t>Kitchen Sink + fuarcet</t>
  </si>
  <si>
    <t>Sets</t>
  </si>
  <si>
    <t>2'-8"x 6'-10"plywood door shutter</t>
  </si>
  <si>
    <t>8 Breaker panel</t>
  </si>
  <si>
    <t>Sand paper(Assorted Grades)</t>
  </si>
  <si>
    <t>E</t>
  </si>
  <si>
    <t>I</t>
  </si>
  <si>
    <r>
      <t xml:space="preserve">Allow </t>
    </r>
    <r>
      <rPr>
        <b/>
        <sz val="11"/>
        <color theme="1"/>
        <rFont val="Arial"/>
        <family val="2"/>
      </rPr>
      <t>SUM</t>
    </r>
    <r>
      <rPr>
        <sz val="11"/>
        <color theme="1"/>
        <rFont val="Arial"/>
        <family val="2"/>
      </rPr>
      <t xml:space="preserve"> rough work and wiring the entire building</t>
    </r>
  </si>
  <si>
    <t>FOUNDATION WORKS</t>
  </si>
  <si>
    <t>Total Foundation Works</t>
  </si>
  <si>
    <t>BUILDING STRUCTURE WORKS</t>
  </si>
  <si>
    <t>TOTAL CONSTRUCTION COST</t>
  </si>
  <si>
    <t>Total Building structure Works</t>
  </si>
  <si>
    <t>FINAL WORKS</t>
  </si>
  <si>
    <t>Total of Final Works</t>
  </si>
  <si>
    <t>RFQ2200221263 Construction of a multipurpose Surf House at Robertsport, Liberia</t>
  </si>
  <si>
    <t>ITC is exempt of VAT and of any other duties</t>
  </si>
  <si>
    <t>I confirm that the above rates are all inclusive and remain valid for 180 days after tender closure</t>
  </si>
  <si>
    <t>Signature</t>
  </si>
  <si>
    <t>Date</t>
  </si>
  <si>
    <t>Prices quoted above should be inclusive of all the costs associated with the provision of the required construction works as detailed in the TOR.</t>
  </si>
  <si>
    <t xml:space="preserve">Company name: </t>
  </si>
  <si>
    <t xml:space="preserve">ITC will not be responsible for any other costs associated with provision of deliverabes, therefore all personnel, travel, allowances, hire, fees </t>
  </si>
  <si>
    <t xml:space="preserve">and any other related costs shall be all inclusive, i.e. be included in the above rates. </t>
  </si>
  <si>
    <t>Item</t>
  </si>
  <si>
    <t>LOT1</t>
  </si>
  <si>
    <t>carton</t>
  </si>
  <si>
    <t>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</si>
</sst>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i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AEEF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Helvetica Neue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AEE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/>
    <xf numFmtId="0" fontId="1" fillId="0" borderId="4" xfId="0" applyFont="1" applyBorder="1" applyAlignment="1">
      <alignment horizontal="left" wrapText="1"/>
    </xf>
    <xf numFmtId="164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4" xfId="0" applyFont="1" applyBorder="1"/>
    <xf numFmtId="0" fontId="3" fillId="0" borderId="4" xfId="0" applyFont="1" applyBorder="1"/>
    <xf numFmtId="2" fontId="1" fillId="0" borderId="4" xfId="0" applyNumberFormat="1" applyFont="1" applyBorder="1" applyAlignment="1">
      <alignment horizontal="center"/>
    </xf>
    <xf numFmtId="164" fontId="3" fillId="0" borderId="4" xfId="0" applyNumberFormat="1" applyFont="1" applyBorder="1"/>
    <xf numFmtId="0" fontId="4" fillId="0" borderId="4" xfId="0" applyFont="1" applyBorder="1"/>
    <xf numFmtId="1" fontId="1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wrapText="1"/>
    </xf>
    <xf numFmtId="16" fontId="1" fillId="0" borderId="4" xfId="0" applyNumberFormat="1" applyFont="1" applyBorder="1"/>
    <xf numFmtId="0" fontId="4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164" fontId="1" fillId="0" borderId="5" xfId="0" applyNumberFormat="1" applyFont="1" applyBorder="1"/>
    <xf numFmtId="0" fontId="3" fillId="0" borderId="0" xfId="0" applyFont="1"/>
    <xf numFmtId="0" fontId="4" fillId="0" borderId="4" xfId="0" applyFont="1" applyBorder="1" applyAlignment="1">
      <alignment horizontal="left"/>
    </xf>
    <xf numFmtId="0" fontId="1" fillId="0" borderId="4" xfId="0" applyFont="1" applyBorder="1" applyAlignment="1"/>
    <xf numFmtId="0" fontId="5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6" fillId="0" borderId="4" xfId="0" applyFont="1" applyBorder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2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0" xfId="0" applyFont="1"/>
    <xf numFmtId="0" fontId="7" fillId="0" borderId="5" xfId="0" applyFont="1" applyBorder="1" applyAlignment="1">
      <alignment horizontal="right"/>
    </xf>
    <xf numFmtId="0" fontId="5" fillId="0" borderId="5" xfId="0" applyFont="1" applyBorder="1" applyAlignment="1">
      <alignment horizontal="center"/>
    </xf>
    <xf numFmtId="164" fontId="5" fillId="0" borderId="5" xfId="0" applyNumberFormat="1" applyFont="1" applyBorder="1"/>
    <xf numFmtId="164" fontId="7" fillId="0" borderId="5" xfId="0" applyNumberFormat="1" applyFont="1" applyBorder="1"/>
    <xf numFmtId="164" fontId="9" fillId="3" borderId="2" xfId="0" applyNumberFormat="1" applyFont="1" applyFill="1" applyBorder="1"/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0" fillId="4" borderId="0" xfId="0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4" borderId="0" xfId="0" applyFont="1" applyFill="1"/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3" fillId="4" borderId="0" xfId="0" applyFont="1" applyFill="1" applyAlignment="1">
      <alignment horizontal="left"/>
    </xf>
    <xf numFmtId="0" fontId="9" fillId="3" borderId="0" xfId="0" applyFont="1" applyFill="1" applyBorder="1" applyAlignment="1">
      <alignment horizontal="center"/>
    </xf>
    <xf numFmtId="0" fontId="14" fillId="4" borderId="0" xfId="0" applyFont="1" applyFill="1" applyAlignment="1">
      <alignment horizontal="right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EEF"/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186"/>
  <sheetViews>
    <sheetView showGridLines="0" tabSelected="1" topLeftCell="A57" zoomScaleNormal="100" zoomScalePageLayoutView="90" workbookViewId="0">
      <selection activeCell="D71" sqref="D71"/>
    </sheetView>
  </sheetViews>
  <sheetFormatPr defaultColWidth="8.7265625" defaultRowHeight="14"/>
  <cols>
    <col min="1" max="1" width="4.453125" style="1" bestFit="1" customWidth="1"/>
    <col min="2" max="2" width="53.453125" style="4" customWidth="1"/>
    <col min="3" max="3" width="8.54296875" style="1" customWidth="1"/>
    <col min="4" max="4" width="9" style="1" bestFit="1" customWidth="1"/>
    <col min="5" max="5" width="11.26953125" style="3" bestFit="1" customWidth="1"/>
    <col min="6" max="6" width="16.7265625" style="3" customWidth="1"/>
    <col min="7" max="16384" width="8.7265625" style="4"/>
  </cols>
  <sheetData>
    <row r="1" spans="1:6" ht="18">
      <c r="B1" s="2" t="s">
        <v>140</v>
      </c>
    </row>
    <row r="2" spans="1:6" ht="18">
      <c r="B2" s="2"/>
    </row>
    <row r="3" spans="1:6" ht="18">
      <c r="B3" s="2" t="s">
        <v>150</v>
      </c>
      <c r="E3" s="55" t="s">
        <v>146</v>
      </c>
      <c r="F3" s="56"/>
    </row>
    <row r="5" spans="1:6" s="32" customFormat="1" ht="14.5" customHeight="1">
      <c r="A5" s="57" t="s">
        <v>149</v>
      </c>
      <c r="B5" s="59" t="s">
        <v>0</v>
      </c>
      <c r="C5" s="57" t="s">
        <v>1</v>
      </c>
      <c r="D5" s="57" t="s">
        <v>2</v>
      </c>
      <c r="E5" s="35" t="s">
        <v>3</v>
      </c>
      <c r="F5" s="35" t="s">
        <v>4</v>
      </c>
    </row>
    <row r="6" spans="1:6" s="33" customFormat="1">
      <c r="A6" s="58"/>
      <c r="B6" s="60"/>
      <c r="C6" s="58"/>
      <c r="D6" s="58"/>
      <c r="E6" s="36" t="s">
        <v>5</v>
      </c>
      <c r="F6" s="36" t="s">
        <v>5</v>
      </c>
    </row>
    <row r="7" spans="1:6">
      <c r="A7" s="5"/>
      <c r="B7" s="6"/>
      <c r="C7" s="5"/>
      <c r="D7" s="5"/>
      <c r="E7" s="7"/>
      <c r="F7" s="7"/>
    </row>
    <row r="8" spans="1:6">
      <c r="A8" s="10"/>
      <c r="B8" s="62" t="s">
        <v>133</v>
      </c>
      <c r="C8" s="63"/>
      <c r="D8" s="63"/>
      <c r="E8" s="63"/>
      <c r="F8" s="64"/>
    </row>
    <row r="9" spans="1:6" ht="5" customHeight="1">
      <c r="A9" s="10"/>
      <c r="B9" s="8"/>
      <c r="C9" s="10"/>
      <c r="D9" s="10"/>
      <c r="E9" s="11"/>
      <c r="F9" s="11"/>
    </row>
    <row r="10" spans="1:6">
      <c r="A10" s="8" t="s">
        <v>6</v>
      </c>
      <c r="B10" s="9" t="s">
        <v>7</v>
      </c>
      <c r="C10" s="10"/>
      <c r="D10" s="10"/>
      <c r="E10" s="11"/>
      <c r="F10" s="11"/>
    </row>
    <row r="11" spans="1:6">
      <c r="A11" s="10"/>
      <c r="B11" s="12" t="s">
        <v>8</v>
      </c>
      <c r="C11" s="10">
        <v>1</v>
      </c>
      <c r="D11" s="10" t="s">
        <v>9</v>
      </c>
      <c r="E11" s="11"/>
      <c r="F11" s="13">
        <f>E11*C11</f>
        <v>0</v>
      </c>
    </row>
    <row r="12" spans="1:6">
      <c r="A12" s="10"/>
      <c r="B12" s="8"/>
      <c r="C12" s="10"/>
      <c r="D12" s="10"/>
      <c r="E12" s="11"/>
      <c r="F12" s="11"/>
    </row>
    <row r="13" spans="1:6">
      <c r="A13" s="10"/>
      <c r="B13" s="14" t="s">
        <v>10</v>
      </c>
      <c r="C13" s="10"/>
      <c r="D13" s="10"/>
      <c r="E13" s="11"/>
      <c r="F13" s="11">
        <f>SUM(F11:F12)</f>
        <v>0</v>
      </c>
    </row>
    <row r="14" spans="1:6">
      <c r="A14" s="10"/>
      <c r="B14" s="15"/>
      <c r="C14" s="10"/>
      <c r="D14" s="10"/>
      <c r="E14" s="11"/>
      <c r="F14" s="11"/>
    </row>
    <row r="15" spans="1:6">
      <c r="A15" s="8" t="s">
        <v>11</v>
      </c>
      <c r="B15" s="16" t="s">
        <v>12</v>
      </c>
      <c r="C15" s="10"/>
      <c r="D15" s="10"/>
      <c r="E15" s="11"/>
      <c r="F15" s="11"/>
    </row>
    <row r="16" spans="1:6">
      <c r="A16" s="10"/>
      <c r="B16" s="15" t="s">
        <v>13</v>
      </c>
      <c r="C16" s="17">
        <f>(138*1.5*2)/27</f>
        <v>15.333333333333334</v>
      </c>
      <c r="D16" s="10" t="s">
        <v>14</v>
      </c>
      <c r="E16" s="11"/>
      <c r="F16" s="11">
        <f>E16*C16</f>
        <v>0</v>
      </c>
    </row>
    <row r="17" spans="1:6">
      <c r="A17" s="10"/>
      <c r="B17" s="15" t="s">
        <v>15</v>
      </c>
      <c r="C17" s="17">
        <f>38*19*1.8/27</f>
        <v>48.13333333333334</v>
      </c>
      <c r="D17" s="10" t="s">
        <v>14</v>
      </c>
      <c r="E17" s="11"/>
      <c r="F17" s="11">
        <f>E17*C17</f>
        <v>0</v>
      </c>
    </row>
    <row r="18" spans="1:6">
      <c r="A18" s="10"/>
      <c r="B18" s="15" t="s">
        <v>16</v>
      </c>
      <c r="C18" s="10">
        <f>28*46*1/27</f>
        <v>47.703703703703702</v>
      </c>
      <c r="D18" s="10" t="s">
        <v>14</v>
      </c>
      <c r="E18" s="11"/>
      <c r="F18" s="13">
        <f>E18*C18</f>
        <v>0</v>
      </c>
    </row>
    <row r="19" spans="1:6">
      <c r="A19" s="10"/>
      <c r="B19" s="15"/>
      <c r="C19" s="10"/>
      <c r="D19" s="10"/>
      <c r="E19" s="11"/>
      <c r="F19" s="11"/>
    </row>
    <row r="20" spans="1:6">
      <c r="A20" s="10"/>
      <c r="B20" s="14" t="s">
        <v>10</v>
      </c>
      <c r="C20" s="10"/>
      <c r="D20" s="10"/>
      <c r="E20" s="11"/>
      <c r="F20" s="18">
        <f>SUM(F16:F19)</f>
        <v>0</v>
      </c>
    </row>
    <row r="21" spans="1:6">
      <c r="A21" s="10"/>
      <c r="B21" s="15"/>
      <c r="C21" s="10"/>
      <c r="D21" s="10"/>
      <c r="E21" s="11"/>
      <c r="F21" s="11"/>
    </row>
    <row r="22" spans="1:6">
      <c r="A22" s="8" t="s">
        <v>17</v>
      </c>
      <c r="B22" s="16" t="s">
        <v>18</v>
      </c>
      <c r="C22" s="10"/>
      <c r="D22" s="10"/>
      <c r="E22" s="11"/>
      <c r="F22" s="11"/>
    </row>
    <row r="23" spans="1:6">
      <c r="A23" s="10"/>
      <c r="B23" s="19" t="s">
        <v>19</v>
      </c>
      <c r="C23" s="17">
        <f>(138*1.5*0.5)/27</f>
        <v>3.8333333333333335</v>
      </c>
      <c r="D23" s="10" t="s">
        <v>14</v>
      </c>
      <c r="E23" s="11"/>
      <c r="F23" s="11"/>
    </row>
    <row r="24" spans="1:6">
      <c r="A24" s="10"/>
      <c r="B24" s="15" t="s">
        <v>20</v>
      </c>
      <c r="C24" s="20">
        <v>40</v>
      </c>
      <c r="D24" s="10" t="s">
        <v>21</v>
      </c>
      <c r="E24" s="11"/>
      <c r="F24" s="11">
        <f>E24*C24</f>
        <v>0</v>
      </c>
    </row>
    <row r="25" spans="1:6">
      <c r="A25" s="10"/>
      <c r="B25" s="15" t="s">
        <v>22</v>
      </c>
      <c r="C25" s="17">
        <f>C23*0.57</f>
        <v>2.1850000000000001</v>
      </c>
      <c r="D25" s="10" t="s">
        <v>14</v>
      </c>
      <c r="E25" s="11"/>
      <c r="F25" s="11">
        <f>E25*C25</f>
        <v>0</v>
      </c>
    </row>
    <row r="26" spans="1:6">
      <c r="A26" s="10"/>
      <c r="B26" s="15" t="s">
        <v>23</v>
      </c>
      <c r="C26" s="10">
        <f>C23*0.7</f>
        <v>2.6833333333333331</v>
      </c>
      <c r="D26" s="10" t="s">
        <v>14</v>
      </c>
      <c r="E26" s="11"/>
      <c r="F26" s="11">
        <f>E26*C26</f>
        <v>0</v>
      </c>
    </row>
    <row r="27" spans="1:6">
      <c r="A27" s="10"/>
      <c r="B27" s="15"/>
      <c r="C27" s="10"/>
      <c r="D27" s="10"/>
      <c r="E27" s="11"/>
      <c r="F27" s="11"/>
    </row>
    <row r="28" spans="1:6">
      <c r="A28" s="10"/>
      <c r="B28" s="21" t="s">
        <v>24</v>
      </c>
      <c r="C28" s="17">
        <f>10*0.5*0.5*(10+76+45+30)/27</f>
        <v>14.907407407407407</v>
      </c>
      <c r="D28" s="10"/>
      <c r="E28" s="11"/>
      <c r="F28" s="11"/>
    </row>
    <row r="29" spans="1:6">
      <c r="A29" s="10"/>
      <c r="B29" s="15" t="s">
        <v>20</v>
      </c>
      <c r="C29" s="20">
        <v>15</v>
      </c>
      <c r="D29" s="10" t="s">
        <v>21</v>
      </c>
      <c r="E29" s="11">
        <f>+E24</f>
        <v>0</v>
      </c>
      <c r="F29" s="11">
        <f t="shared" ref="F29:F34" si="0">E29*C29</f>
        <v>0</v>
      </c>
    </row>
    <row r="30" spans="1:6">
      <c r="A30" s="10"/>
      <c r="B30" s="15" t="s">
        <v>22</v>
      </c>
      <c r="C30" s="17">
        <f>C28*0.5</f>
        <v>7.4537037037037033</v>
      </c>
      <c r="D30" s="10" t="s">
        <v>14</v>
      </c>
      <c r="E30" s="11">
        <f>+E25</f>
        <v>0</v>
      </c>
      <c r="F30" s="11">
        <f t="shared" si="0"/>
        <v>0</v>
      </c>
    </row>
    <row r="31" spans="1:6">
      <c r="A31" s="10"/>
      <c r="B31" s="15" t="s">
        <v>23</v>
      </c>
      <c r="C31" s="17">
        <f>C28*0.7</f>
        <v>10.435185185185183</v>
      </c>
      <c r="D31" s="10" t="s">
        <v>14</v>
      </c>
      <c r="E31" s="11">
        <f>+E26</f>
        <v>0</v>
      </c>
      <c r="F31" s="11">
        <f t="shared" si="0"/>
        <v>0</v>
      </c>
    </row>
    <row r="32" spans="1:6">
      <c r="A32" s="10"/>
      <c r="B32" s="22" t="s">
        <v>25</v>
      </c>
      <c r="C32" s="10">
        <v>19</v>
      </c>
      <c r="D32" s="10" t="s">
        <v>26</v>
      </c>
      <c r="E32" s="11"/>
      <c r="F32" s="11">
        <f t="shared" si="0"/>
        <v>0</v>
      </c>
    </row>
    <row r="33" spans="1:6">
      <c r="A33" s="10"/>
      <c r="B33" s="15" t="s">
        <v>27</v>
      </c>
      <c r="C33" s="10">
        <v>12</v>
      </c>
      <c r="D33" s="10" t="s">
        <v>26</v>
      </c>
      <c r="E33" s="11"/>
      <c r="F33" s="11">
        <f t="shared" si="0"/>
        <v>0</v>
      </c>
    </row>
    <row r="34" spans="1:6">
      <c r="A34" s="10"/>
      <c r="B34" s="15" t="s">
        <v>28</v>
      </c>
      <c r="C34" s="10">
        <v>50</v>
      </c>
      <c r="D34" s="10" t="s">
        <v>29</v>
      </c>
      <c r="E34" s="11"/>
      <c r="F34" s="11">
        <f t="shared" si="0"/>
        <v>0</v>
      </c>
    </row>
    <row r="35" spans="1:6">
      <c r="A35" s="10"/>
      <c r="B35" s="15"/>
      <c r="C35" s="10"/>
      <c r="D35" s="10"/>
      <c r="E35" s="11"/>
      <c r="F35" s="11"/>
    </row>
    <row r="36" spans="1:6">
      <c r="A36" s="10"/>
      <c r="B36" s="19" t="s">
        <v>30</v>
      </c>
      <c r="C36" s="10"/>
      <c r="D36" s="10"/>
      <c r="E36" s="11"/>
      <c r="F36" s="11"/>
    </row>
    <row r="37" spans="1:6">
      <c r="A37" s="10"/>
      <c r="B37" s="15" t="s">
        <v>31</v>
      </c>
      <c r="C37" s="10">
        <v>40</v>
      </c>
      <c r="D37" s="10" t="s">
        <v>26</v>
      </c>
      <c r="E37" s="11"/>
      <c r="F37" s="11">
        <f t="shared" ref="F37:F43" si="1">E37*C37</f>
        <v>0</v>
      </c>
    </row>
    <row r="38" spans="1:6">
      <c r="A38" s="10"/>
      <c r="B38" s="15" t="s">
        <v>32</v>
      </c>
      <c r="C38" s="10">
        <v>15</v>
      </c>
      <c r="D38" s="10" t="s">
        <v>26</v>
      </c>
      <c r="E38" s="11"/>
      <c r="F38" s="11">
        <f t="shared" si="1"/>
        <v>0</v>
      </c>
    </row>
    <row r="39" spans="1:6">
      <c r="A39" s="10"/>
      <c r="B39" s="15" t="s">
        <v>33</v>
      </c>
      <c r="C39" s="10">
        <v>20</v>
      </c>
      <c r="D39" s="10" t="s">
        <v>26</v>
      </c>
      <c r="E39" s="11"/>
      <c r="F39" s="11">
        <f t="shared" si="1"/>
        <v>0</v>
      </c>
    </row>
    <row r="40" spans="1:6">
      <c r="A40" s="10"/>
      <c r="B40" s="15" t="s">
        <v>34</v>
      </c>
      <c r="C40" s="10">
        <v>2</v>
      </c>
      <c r="D40" s="10" t="s">
        <v>35</v>
      </c>
      <c r="E40" s="11"/>
      <c r="F40" s="11">
        <f t="shared" si="1"/>
        <v>0</v>
      </c>
    </row>
    <row r="41" spans="1:6">
      <c r="A41" s="10"/>
      <c r="B41" s="15" t="s">
        <v>36</v>
      </c>
      <c r="C41" s="10">
        <v>2</v>
      </c>
      <c r="D41" s="10" t="s">
        <v>151</v>
      </c>
      <c r="E41" s="11"/>
      <c r="F41" s="11">
        <f t="shared" si="1"/>
        <v>0</v>
      </c>
    </row>
    <row r="42" spans="1:6">
      <c r="A42" s="10"/>
      <c r="B42" s="15" t="s">
        <v>38</v>
      </c>
      <c r="C42" s="10">
        <v>2</v>
      </c>
      <c r="D42" s="10" t="s">
        <v>151</v>
      </c>
      <c r="E42" s="11">
        <f>+E41</f>
        <v>0</v>
      </c>
      <c r="F42" s="11">
        <f t="shared" si="1"/>
        <v>0</v>
      </c>
    </row>
    <row r="43" spans="1:6">
      <c r="A43" s="10"/>
      <c r="B43" s="15" t="s">
        <v>39</v>
      </c>
      <c r="C43" s="10">
        <v>1</v>
      </c>
      <c r="D43" s="10" t="s">
        <v>151</v>
      </c>
      <c r="E43" s="11">
        <f>+E42</f>
        <v>0</v>
      </c>
      <c r="F43" s="13">
        <f t="shared" si="1"/>
        <v>0</v>
      </c>
    </row>
    <row r="44" spans="1:6">
      <c r="A44" s="10"/>
      <c r="B44" s="15"/>
      <c r="C44" s="10"/>
      <c r="D44" s="10"/>
      <c r="E44" s="11"/>
      <c r="F44" s="11"/>
    </row>
    <row r="45" spans="1:6">
      <c r="A45" s="10"/>
      <c r="B45" s="14" t="s">
        <v>10</v>
      </c>
      <c r="C45" s="10"/>
      <c r="D45" s="10"/>
      <c r="E45" s="11"/>
      <c r="F45" s="18">
        <f>SUM(F24:F44)</f>
        <v>0</v>
      </c>
    </row>
    <row r="46" spans="1:6" ht="7.5" customHeight="1">
      <c r="A46" s="10"/>
      <c r="B46" s="14"/>
      <c r="C46" s="10"/>
      <c r="D46" s="10"/>
      <c r="E46" s="11"/>
      <c r="F46" s="18"/>
    </row>
    <row r="47" spans="1:6" s="38" customFormat="1" ht="15" thickBot="1">
      <c r="A47" s="37"/>
      <c r="B47" s="39" t="s">
        <v>134</v>
      </c>
      <c r="C47" s="40"/>
      <c r="D47" s="40"/>
      <c r="E47" s="41"/>
      <c r="F47" s="42">
        <f>SUM(F45+F20+F13)</f>
        <v>0</v>
      </c>
    </row>
    <row r="48" spans="1:6" ht="14.5" thickTop="1">
      <c r="A48" s="10"/>
      <c r="B48" s="14"/>
      <c r="C48" s="10"/>
      <c r="D48" s="10"/>
      <c r="E48" s="11"/>
      <c r="F48" s="11"/>
    </row>
    <row r="49" spans="1:6">
      <c r="A49" s="10"/>
      <c r="B49" s="62" t="s">
        <v>135</v>
      </c>
      <c r="C49" s="63"/>
      <c r="D49" s="63"/>
      <c r="E49" s="63"/>
      <c r="F49" s="64"/>
    </row>
    <row r="50" spans="1:6">
      <c r="A50" s="10"/>
      <c r="B50" s="14"/>
      <c r="C50" s="10"/>
      <c r="D50" s="10"/>
      <c r="E50" s="11"/>
      <c r="F50" s="11"/>
    </row>
    <row r="51" spans="1:6">
      <c r="A51" s="8" t="s">
        <v>40</v>
      </c>
      <c r="B51" s="9" t="s">
        <v>41</v>
      </c>
      <c r="C51" s="10"/>
      <c r="D51" s="10"/>
      <c r="E51" s="11"/>
      <c r="F51" s="11"/>
    </row>
    <row r="52" spans="1:6" ht="42">
      <c r="A52" s="10"/>
      <c r="B52" s="23" t="s">
        <v>42</v>
      </c>
      <c r="C52" s="10"/>
      <c r="D52" s="10"/>
      <c r="E52" s="11"/>
      <c r="F52" s="11"/>
    </row>
    <row r="53" spans="1:6">
      <c r="A53" s="10"/>
      <c r="B53" s="24" t="s">
        <v>43</v>
      </c>
      <c r="C53" s="10">
        <v>3575</v>
      </c>
      <c r="D53" s="10" t="s">
        <v>26</v>
      </c>
      <c r="E53" s="11"/>
      <c r="F53" s="11">
        <f>E53*C53</f>
        <v>0</v>
      </c>
    </row>
    <row r="54" spans="1:6">
      <c r="A54" s="10"/>
      <c r="B54" s="24" t="s">
        <v>44</v>
      </c>
      <c r="C54" s="10">
        <v>8</v>
      </c>
      <c r="D54" s="10" t="s">
        <v>26</v>
      </c>
      <c r="E54" s="11"/>
      <c r="F54" s="11">
        <f>E54*C54</f>
        <v>0</v>
      </c>
    </row>
    <row r="55" spans="1:6">
      <c r="A55" s="10"/>
      <c r="B55" s="24" t="s">
        <v>45</v>
      </c>
      <c r="C55" s="10">
        <v>120</v>
      </c>
      <c r="D55" s="10" t="s">
        <v>21</v>
      </c>
      <c r="E55" s="11">
        <f>+E29</f>
        <v>0</v>
      </c>
      <c r="F55" s="11">
        <f>E55*C55</f>
        <v>0</v>
      </c>
    </row>
    <row r="56" spans="1:6">
      <c r="A56" s="10"/>
      <c r="B56" s="24" t="s">
        <v>22</v>
      </c>
      <c r="C56" s="10">
        <v>24</v>
      </c>
      <c r="D56" s="10" t="s">
        <v>14</v>
      </c>
      <c r="E56" s="11">
        <f>+E30</f>
        <v>0</v>
      </c>
      <c r="F56" s="13">
        <f>E56*C56</f>
        <v>0</v>
      </c>
    </row>
    <row r="57" spans="1:6">
      <c r="A57" s="10"/>
      <c r="B57" s="14"/>
      <c r="C57" s="10"/>
      <c r="D57" s="10"/>
      <c r="E57" s="11"/>
      <c r="F57" s="11"/>
    </row>
    <row r="58" spans="1:6">
      <c r="A58" s="10"/>
      <c r="B58" s="14" t="s">
        <v>10</v>
      </c>
      <c r="C58" s="10"/>
      <c r="D58" s="10"/>
      <c r="E58" s="11"/>
      <c r="F58" s="18">
        <f>SUM(F53:F57)</f>
        <v>0</v>
      </c>
    </row>
    <row r="59" spans="1:6">
      <c r="A59" s="10"/>
      <c r="B59" s="15"/>
      <c r="C59" s="10"/>
      <c r="D59" s="10"/>
      <c r="E59" s="11"/>
      <c r="F59" s="11"/>
    </row>
    <row r="60" spans="1:6">
      <c r="A60" s="8" t="s">
        <v>130</v>
      </c>
      <c r="B60" s="16" t="s">
        <v>47</v>
      </c>
      <c r="C60" s="10"/>
      <c r="D60" s="10"/>
      <c r="E60" s="11"/>
      <c r="F60" s="11"/>
    </row>
    <row r="61" spans="1:6" ht="28">
      <c r="A61" s="10"/>
      <c r="B61" s="21" t="s">
        <v>48</v>
      </c>
      <c r="C61" s="10"/>
      <c r="D61" s="10"/>
      <c r="E61" s="11"/>
      <c r="F61" s="11"/>
    </row>
    <row r="62" spans="1:6">
      <c r="A62" s="10"/>
      <c r="B62" s="15" t="s">
        <v>49</v>
      </c>
      <c r="C62" s="10">
        <v>8</v>
      </c>
      <c r="D62" s="10" t="s">
        <v>50</v>
      </c>
      <c r="E62" s="11"/>
      <c r="F62" s="11">
        <f t="shared" ref="F62:F70" si="2">E62*C62</f>
        <v>0</v>
      </c>
    </row>
    <row r="63" spans="1:6">
      <c r="A63" s="10"/>
      <c r="B63" s="15" t="s">
        <v>51</v>
      </c>
      <c r="C63" s="10">
        <v>26</v>
      </c>
      <c r="D63" s="10" t="s">
        <v>52</v>
      </c>
      <c r="E63" s="11"/>
      <c r="F63" s="11">
        <f t="shared" si="2"/>
        <v>0</v>
      </c>
    </row>
    <row r="64" spans="1:6">
      <c r="A64" s="10"/>
      <c r="B64" s="15" t="s">
        <v>53</v>
      </c>
      <c r="C64" s="10">
        <v>8</v>
      </c>
      <c r="D64" s="10" t="s">
        <v>37</v>
      </c>
      <c r="E64" s="11"/>
      <c r="F64" s="11">
        <f t="shared" si="2"/>
        <v>0</v>
      </c>
    </row>
    <row r="65" spans="1:6">
      <c r="A65" s="10"/>
      <c r="B65" s="15" t="s">
        <v>54</v>
      </c>
      <c r="C65" s="10">
        <v>80</v>
      </c>
      <c r="D65" s="10" t="s">
        <v>26</v>
      </c>
      <c r="E65" s="11"/>
      <c r="F65" s="11">
        <f t="shared" si="2"/>
        <v>0</v>
      </c>
    </row>
    <row r="66" spans="1:6">
      <c r="A66" s="10"/>
      <c r="B66" s="15" t="s">
        <v>55</v>
      </c>
      <c r="C66" s="10">
        <v>100</v>
      </c>
      <c r="D66" s="10" t="s">
        <v>26</v>
      </c>
      <c r="E66" s="11"/>
      <c r="F66" s="11">
        <f t="shared" si="2"/>
        <v>0</v>
      </c>
    </row>
    <row r="67" spans="1:6">
      <c r="A67" s="10"/>
      <c r="B67" s="15" t="s">
        <v>56</v>
      </c>
      <c r="C67" s="10">
        <v>200</v>
      </c>
      <c r="D67" s="10" t="s">
        <v>26</v>
      </c>
      <c r="E67" s="11"/>
      <c r="F67" s="11">
        <f t="shared" si="2"/>
        <v>0</v>
      </c>
    </row>
    <row r="68" spans="1:6">
      <c r="A68" s="10"/>
      <c r="B68" s="15" t="s">
        <v>57</v>
      </c>
      <c r="C68" s="10">
        <v>20</v>
      </c>
      <c r="D68" s="10" t="s">
        <v>26</v>
      </c>
      <c r="E68" s="11"/>
      <c r="F68" s="11">
        <f>E68*C68</f>
        <v>0</v>
      </c>
    </row>
    <row r="69" spans="1:6">
      <c r="A69" s="10"/>
      <c r="B69" s="15" t="s">
        <v>58</v>
      </c>
      <c r="C69" s="10">
        <v>15</v>
      </c>
      <c r="D69" s="10" t="s">
        <v>152</v>
      </c>
      <c r="E69" s="11">
        <f>+E43</f>
        <v>0</v>
      </c>
      <c r="F69" s="11">
        <f t="shared" si="2"/>
        <v>0</v>
      </c>
    </row>
    <row r="70" spans="1:6">
      <c r="A70" s="10"/>
      <c r="B70" s="15" t="s">
        <v>59</v>
      </c>
      <c r="C70" s="10">
        <v>8</v>
      </c>
      <c r="D70" s="10" t="s">
        <v>152</v>
      </c>
      <c r="E70" s="11">
        <f>+E69</f>
        <v>0</v>
      </c>
      <c r="F70" s="11">
        <f t="shared" si="2"/>
        <v>0</v>
      </c>
    </row>
    <row r="71" spans="1:6">
      <c r="A71" s="10"/>
      <c r="B71" s="15" t="s">
        <v>60</v>
      </c>
      <c r="C71" s="10">
        <v>6</v>
      </c>
      <c r="D71" s="10" t="s">
        <v>152</v>
      </c>
      <c r="E71" s="11">
        <f>+E70</f>
        <v>0</v>
      </c>
      <c r="F71" s="13">
        <f>E71*C71</f>
        <v>0</v>
      </c>
    </row>
    <row r="72" spans="1:6">
      <c r="A72" s="10"/>
      <c r="B72" s="15"/>
      <c r="C72" s="10"/>
      <c r="D72" s="10"/>
      <c r="E72" s="11"/>
      <c r="F72" s="11"/>
    </row>
    <row r="73" spans="1:6">
      <c r="A73" s="10"/>
      <c r="B73" s="14" t="s">
        <v>10</v>
      </c>
      <c r="C73" s="10"/>
      <c r="D73" s="10"/>
      <c r="E73" s="11"/>
      <c r="F73" s="18">
        <f>SUM(F62:F72)</f>
        <v>0</v>
      </c>
    </row>
    <row r="74" spans="1:6">
      <c r="A74" s="10"/>
      <c r="B74" s="15"/>
      <c r="C74" s="10"/>
      <c r="D74" s="10"/>
      <c r="E74" s="11"/>
      <c r="F74" s="11"/>
    </row>
    <row r="75" spans="1:6">
      <c r="A75" s="8" t="s">
        <v>46</v>
      </c>
      <c r="B75" s="16" t="s">
        <v>62</v>
      </c>
      <c r="C75" s="10"/>
      <c r="D75" s="10"/>
      <c r="E75" s="11"/>
      <c r="F75" s="11"/>
    </row>
    <row r="76" spans="1:6" ht="28">
      <c r="A76" s="10"/>
      <c r="B76" s="21" t="s">
        <v>63</v>
      </c>
      <c r="C76" s="10"/>
      <c r="D76" s="10"/>
      <c r="E76" s="11"/>
      <c r="F76" s="11"/>
    </row>
    <row r="77" spans="1:6">
      <c r="A77" s="10"/>
      <c r="B77" s="15"/>
      <c r="C77" s="10"/>
      <c r="D77" s="10"/>
      <c r="E77" s="11"/>
      <c r="F77" s="11"/>
    </row>
    <row r="78" spans="1:6">
      <c r="A78" s="10"/>
      <c r="B78" s="15" t="s">
        <v>64</v>
      </c>
      <c r="C78" s="10">
        <v>110</v>
      </c>
      <c r="D78" s="10" t="s">
        <v>26</v>
      </c>
      <c r="E78" s="11"/>
      <c r="F78" s="11">
        <f>E78*C78</f>
        <v>0</v>
      </c>
    </row>
    <row r="79" spans="1:6">
      <c r="A79" s="10"/>
      <c r="B79" s="15" t="s">
        <v>65</v>
      </c>
      <c r="C79" s="10">
        <v>7</v>
      </c>
      <c r="D79" s="10" t="s">
        <v>50</v>
      </c>
      <c r="E79" s="11"/>
      <c r="F79" s="11">
        <f t="shared" ref="F79:F86" si="3">E79*C79</f>
        <v>0</v>
      </c>
    </row>
    <row r="80" spans="1:6">
      <c r="A80" s="10"/>
      <c r="B80" s="15" t="s">
        <v>66</v>
      </c>
      <c r="C80" s="10">
        <v>40</v>
      </c>
      <c r="D80" s="10" t="s">
        <v>26</v>
      </c>
      <c r="E80" s="11"/>
      <c r="F80" s="11">
        <f t="shared" si="3"/>
        <v>0</v>
      </c>
    </row>
    <row r="81" spans="1:6">
      <c r="A81" s="10"/>
      <c r="B81" s="15" t="s">
        <v>67</v>
      </c>
      <c r="C81" s="10">
        <v>12</v>
      </c>
      <c r="D81" s="10" t="s">
        <v>26</v>
      </c>
      <c r="E81" s="11"/>
      <c r="F81" s="11">
        <f t="shared" si="3"/>
        <v>0</v>
      </c>
    </row>
    <row r="82" spans="1:6">
      <c r="A82" s="10"/>
      <c r="B82" s="15" t="s">
        <v>36</v>
      </c>
      <c r="C82" s="10">
        <v>4</v>
      </c>
      <c r="D82" s="10" t="s">
        <v>152</v>
      </c>
      <c r="E82" s="11">
        <f>+E71</f>
        <v>0</v>
      </c>
      <c r="F82" s="11">
        <f t="shared" si="3"/>
        <v>0</v>
      </c>
    </row>
    <row r="83" spans="1:6">
      <c r="A83" s="10"/>
      <c r="B83" s="15" t="s">
        <v>38</v>
      </c>
      <c r="C83" s="10">
        <v>3</v>
      </c>
      <c r="D83" s="10" t="s">
        <v>152</v>
      </c>
      <c r="E83" s="11">
        <f>+E82</f>
        <v>0</v>
      </c>
      <c r="F83" s="11">
        <f t="shared" si="3"/>
        <v>0</v>
      </c>
    </row>
    <row r="84" spans="1:6">
      <c r="A84" s="10"/>
      <c r="B84" s="15" t="s">
        <v>39</v>
      </c>
      <c r="C84" s="10">
        <v>3</v>
      </c>
      <c r="D84" s="10" t="s">
        <v>152</v>
      </c>
      <c r="E84" s="11">
        <f>+E83</f>
        <v>0</v>
      </c>
      <c r="F84" s="11">
        <f t="shared" si="3"/>
        <v>0</v>
      </c>
    </row>
    <row r="85" spans="1:6">
      <c r="A85" s="10"/>
      <c r="B85" s="15" t="s">
        <v>68</v>
      </c>
      <c r="C85" s="10">
        <v>2</v>
      </c>
      <c r="D85" s="10" t="s">
        <v>152</v>
      </c>
      <c r="E85" s="11">
        <f>+E84</f>
        <v>0</v>
      </c>
      <c r="F85" s="11">
        <f t="shared" si="3"/>
        <v>0</v>
      </c>
    </row>
    <row r="86" spans="1:6" ht="14.5" thickBot="1">
      <c r="A86" s="10"/>
      <c r="B86" s="15" t="s">
        <v>69</v>
      </c>
      <c r="C86" s="10">
        <v>2</v>
      </c>
      <c r="D86" s="10" t="s">
        <v>152</v>
      </c>
      <c r="E86" s="11">
        <f>+E85</f>
        <v>0</v>
      </c>
      <c r="F86" s="25">
        <f t="shared" si="3"/>
        <v>0</v>
      </c>
    </row>
    <row r="87" spans="1:6" ht="14.5" thickTop="1">
      <c r="A87" s="10"/>
      <c r="B87" s="15"/>
      <c r="C87" s="10"/>
      <c r="D87" s="10"/>
      <c r="E87" s="11"/>
      <c r="F87" s="11"/>
    </row>
    <row r="88" spans="1:6" s="26" customFormat="1">
      <c r="A88" s="8"/>
      <c r="B88" s="14" t="s">
        <v>10</v>
      </c>
      <c r="C88" s="8"/>
      <c r="D88" s="8"/>
      <c r="E88" s="18"/>
      <c r="F88" s="18">
        <f>SUM(F78:F87)</f>
        <v>0</v>
      </c>
    </row>
    <row r="89" spans="1:6">
      <c r="A89" s="10"/>
      <c r="B89" s="15"/>
      <c r="C89" s="10"/>
      <c r="D89" s="10"/>
      <c r="E89" s="11"/>
      <c r="F89" s="11"/>
    </row>
    <row r="90" spans="1:6">
      <c r="A90" s="8" t="s">
        <v>61</v>
      </c>
      <c r="B90" s="9" t="s">
        <v>71</v>
      </c>
      <c r="C90" s="10"/>
      <c r="D90" s="10"/>
      <c r="E90" s="11"/>
      <c r="F90" s="11"/>
    </row>
    <row r="91" spans="1:6">
      <c r="A91" s="10"/>
      <c r="B91" s="27" t="s">
        <v>72</v>
      </c>
      <c r="C91" s="10"/>
      <c r="D91" s="10"/>
      <c r="E91" s="11"/>
      <c r="F91" s="11"/>
    </row>
    <row r="92" spans="1:6">
      <c r="A92" s="10"/>
      <c r="B92" s="28" t="s">
        <v>119</v>
      </c>
      <c r="C92" s="10">
        <v>8</v>
      </c>
      <c r="D92" s="10" t="s">
        <v>26</v>
      </c>
      <c r="E92" s="11"/>
      <c r="F92" s="11">
        <f t="shared" ref="F92:F97" si="4">E92*C92</f>
        <v>0</v>
      </c>
    </row>
    <row r="93" spans="1:6">
      <c r="A93" s="10"/>
      <c r="B93" s="28" t="s">
        <v>73</v>
      </c>
      <c r="C93" s="10">
        <v>2</v>
      </c>
      <c r="D93" s="10" t="s">
        <v>26</v>
      </c>
      <c r="E93" s="11"/>
      <c r="F93" s="11">
        <f t="shared" si="4"/>
        <v>0</v>
      </c>
    </row>
    <row r="94" spans="1:6">
      <c r="A94" s="10"/>
      <c r="B94" s="28" t="s">
        <v>127</v>
      </c>
      <c r="C94" s="10">
        <v>4</v>
      </c>
      <c r="D94" s="10" t="s">
        <v>26</v>
      </c>
      <c r="E94" s="11"/>
      <c r="F94" s="11">
        <f t="shared" ref="F94" si="5">E94*C94</f>
        <v>0</v>
      </c>
    </row>
    <row r="95" spans="1:6">
      <c r="A95" s="10"/>
      <c r="B95" s="28" t="s">
        <v>74</v>
      </c>
      <c r="C95" s="10">
        <v>6</v>
      </c>
      <c r="D95" s="10" t="s">
        <v>75</v>
      </c>
      <c r="E95" s="11"/>
      <c r="F95" s="11">
        <f t="shared" si="4"/>
        <v>0</v>
      </c>
    </row>
    <row r="96" spans="1:6">
      <c r="A96" s="10"/>
      <c r="B96" s="28" t="s">
        <v>76</v>
      </c>
      <c r="C96" s="10">
        <v>9</v>
      </c>
      <c r="D96" s="10" t="s">
        <v>77</v>
      </c>
      <c r="E96" s="11"/>
      <c r="F96" s="11">
        <f t="shared" si="4"/>
        <v>0</v>
      </c>
    </row>
    <row r="97" spans="1:6">
      <c r="A97" s="10"/>
      <c r="B97" s="28" t="s">
        <v>78</v>
      </c>
      <c r="C97" s="10">
        <v>8</v>
      </c>
      <c r="D97" s="10" t="s">
        <v>26</v>
      </c>
      <c r="E97" s="11"/>
      <c r="F97" s="11">
        <f t="shared" si="4"/>
        <v>0</v>
      </c>
    </row>
    <row r="98" spans="1:6" ht="43.5">
      <c r="A98" s="10"/>
      <c r="B98" s="29" t="s">
        <v>124</v>
      </c>
      <c r="C98" s="10"/>
      <c r="D98" s="10"/>
      <c r="E98" s="11"/>
      <c r="F98" s="13"/>
    </row>
    <row r="99" spans="1:6">
      <c r="A99" s="10"/>
      <c r="B99" s="28" t="s">
        <v>120</v>
      </c>
      <c r="C99" s="10">
        <v>6</v>
      </c>
      <c r="D99" s="10" t="s">
        <v>26</v>
      </c>
      <c r="E99" s="11"/>
      <c r="F99" s="11">
        <f t="shared" ref="F99:F101" si="6">E99*C99</f>
        <v>0</v>
      </c>
    </row>
    <row r="100" spans="1:6">
      <c r="A100" s="10"/>
      <c r="B100" s="28" t="s">
        <v>121</v>
      </c>
      <c r="C100" s="10">
        <v>1</v>
      </c>
      <c r="D100" s="10" t="s">
        <v>26</v>
      </c>
      <c r="E100" s="11"/>
      <c r="F100" s="11">
        <f t="shared" si="6"/>
        <v>0</v>
      </c>
    </row>
    <row r="101" spans="1:6">
      <c r="A101" s="10"/>
      <c r="B101" s="28" t="s">
        <v>122</v>
      </c>
      <c r="C101" s="10">
        <v>1</v>
      </c>
      <c r="D101" s="10" t="s">
        <v>26</v>
      </c>
      <c r="E101" s="11"/>
      <c r="F101" s="11">
        <f t="shared" si="6"/>
        <v>0</v>
      </c>
    </row>
    <row r="102" spans="1:6" ht="43.5">
      <c r="A102" s="10"/>
      <c r="B102" s="29" t="s">
        <v>123</v>
      </c>
      <c r="C102" s="10"/>
      <c r="D102" s="10"/>
      <c r="E102" s="11"/>
      <c r="F102" s="11"/>
    </row>
    <row r="103" spans="1:6">
      <c r="A103" s="10"/>
      <c r="B103" s="28" t="s">
        <v>120</v>
      </c>
      <c r="C103" s="10">
        <v>6</v>
      </c>
      <c r="D103" s="10" t="s">
        <v>26</v>
      </c>
      <c r="E103" s="11"/>
      <c r="F103" s="11">
        <f t="shared" ref="F103:F105" si="7">E103*C103</f>
        <v>0</v>
      </c>
    </row>
    <row r="104" spans="1:6">
      <c r="A104" s="10"/>
      <c r="B104" s="28" t="s">
        <v>121</v>
      </c>
      <c r="C104" s="10">
        <v>1</v>
      </c>
      <c r="D104" s="10" t="s">
        <v>26</v>
      </c>
      <c r="E104" s="11"/>
      <c r="F104" s="11">
        <f t="shared" si="7"/>
        <v>0</v>
      </c>
    </row>
    <row r="105" spans="1:6">
      <c r="A105" s="10"/>
      <c r="B105" s="28" t="s">
        <v>122</v>
      </c>
      <c r="C105" s="10">
        <v>1</v>
      </c>
      <c r="D105" s="10" t="s">
        <v>26</v>
      </c>
      <c r="E105" s="11"/>
      <c r="F105" s="11">
        <f t="shared" si="7"/>
        <v>0</v>
      </c>
    </row>
    <row r="106" spans="1:6">
      <c r="A106" s="10"/>
      <c r="B106" s="30"/>
      <c r="C106" s="10"/>
      <c r="D106" s="10"/>
      <c r="E106" s="11"/>
      <c r="F106" s="11"/>
    </row>
    <row r="107" spans="1:6">
      <c r="A107" s="10"/>
      <c r="B107" s="14" t="s">
        <v>10</v>
      </c>
      <c r="C107" s="10"/>
      <c r="D107" s="10"/>
      <c r="E107" s="11"/>
      <c r="F107" s="18">
        <f>SUM(F92:F106)</f>
        <v>0</v>
      </c>
    </row>
    <row r="108" spans="1:6">
      <c r="A108" s="10"/>
      <c r="B108" s="14"/>
      <c r="C108" s="10"/>
      <c r="D108" s="10"/>
      <c r="E108" s="11"/>
      <c r="F108" s="18"/>
    </row>
    <row r="109" spans="1:6" s="38" customFormat="1" ht="15" thickBot="1">
      <c r="A109" s="37"/>
      <c r="B109" s="39" t="s">
        <v>137</v>
      </c>
      <c r="C109" s="40"/>
      <c r="D109" s="40"/>
      <c r="E109" s="41"/>
      <c r="F109" s="42">
        <f>SUM(F107+F88+F73+F58)</f>
        <v>0</v>
      </c>
    </row>
    <row r="110" spans="1:6" ht="14.5" thickTop="1">
      <c r="A110" s="10"/>
      <c r="B110" s="14"/>
      <c r="C110" s="10"/>
      <c r="D110" s="10"/>
      <c r="E110" s="11"/>
      <c r="F110" s="18"/>
    </row>
    <row r="111" spans="1:6">
      <c r="A111" s="10"/>
      <c r="B111" s="62" t="s">
        <v>138</v>
      </c>
      <c r="C111" s="63"/>
      <c r="D111" s="63"/>
      <c r="E111" s="63"/>
      <c r="F111" s="64"/>
    </row>
    <row r="112" spans="1:6">
      <c r="A112" s="10"/>
      <c r="B112" s="15"/>
      <c r="C112" s="10"/>
      <c r="D112" s="10"/>
      <c r="E112" s="11"/>
      <c r="F112" s="11"/>
    </row>
    <row r="113" spans="1:6">
      <c r="A113" s="8" t="s">
        <v>70</v>
      </c>
      <c r="B113" s="16" t="s">
        <v>80</v>
      </c>
      <c r="C113" s="10"/>
      <c r="D113" s="10"/>
      <c r="E113" s="11"/>
      <c r="F113" s="11"/>
    </row>
    <row r="114" spans="1:6" ht="14.5">
      <c r="A114" s="10"/>
      <c r="B114" s="31" t="s">
        <v>81</v>
      </c>
      <c r="C114" s="10"/>
      <c r="D114" s="10"/>
      <c r="E114" s="11"/>
      <c r="F114" s="11"/>
    </row>
    <row r="115" spans="1:6">
      <c r="A115" s="10"/>
      <c r="B115" s="30" t="s">
        <v>82</v>
      </c>
      <c r="C115" s="10">
        <v>1</v>
      </c>
      <c r="D115" s="10" t="s">
        <v>9</v>
      </c>
      <c r="E115" s="11"/>
      <c r="F115" s="11">
        <f>C115*E115</f>
        <v>0</v>
      </c>
    </row>
    <row r="116" spans="1:6">
      <c r="A116" s="10"/>
      <c r="B116" s="15"/>
      <c r="C116" s="10"/>
      <c r="D116" s="10"/>
      <c r="E116" s="11"/>
      <c r="F116" s="11"/>
    </row>
    <row r="117" spans="1:6" ht="14.5">
      <c r="A117" s="10"/>
      <c r="B117" s="31" t="s">
        <v>83</v>
      </c>
      <c r="C117" s="10"/>
      <c r="D117" s="10"/>
      <c r="E117" s="11"/>
      <c r="F117" s="11"/>
    </row>
    <row r="118" spans="1:6" ht="28">
      <c r="A118" s="10"/>
      <c r="B118" s="30" t="s">
        <v>84</v>
      </c>
      <c r="C118" s="10"/>
      <c r="D118" s="10"/>
      <c r="E118" s="11"/>
      <c r="F118" s="11"/>
    </row>
    <row r="119" spans="1:6">
      <c r="A119" s="10"/>
      <c r="B119" s="30" t="s">
        <v>125</v>
      </c>
      <c r="C119" s="10">
        <v>1</v>
      </c>
      <c r="D119" s="10" t="s">
        <v>75</v>
      </c>
      <c r="E119" s="11"/>
      <c r="F119" s="11">
        <f t="shared" ref="F119:F124" si="8">E119*C119</f>
        <v>0</v>
      </c>
    </row>
    <row r="120" spans="1:6">
      <c r="A120" s="10"/>
      <c r="B120" s="15" t="s">
        <v>85</v>
      </c>
      <c r="C120" s="10">
        <v>2</v>
      </c>
      <c r="D120" s="10" t="s">
        <v>126</v>
      </c>
      <c r="E120" s="11"/>
      <c r="F120" s="11">
        <f t="shared" si="8"/>
        <v>0</v>
      </c>
    </row>
    <row r="121" spans="1:6">
      <c r="A121" s="10"/>
      <c r="B121" s="15" t="s">
        <v>86</v>
      </c>
      <c r="C121" s="10">
        <v>2</v>
      </c>
      <c r="D121" s="10" t="s">
        <v>126</v>
      </c>
      <c r="E121" s="11"/>
      <c r="F121" s="11">
        <f t="shared" si="8"/>
        <v>0</v>
      </c>
    </row>
    <row r="122" spans="1:6">
      <c r="A122" s="10"/>
      <c r="B122" s="15" t="s">
        <v>87</v>
      </c>
      <c r="C122" s="10">
        <v>2</v>
      </c>
      <c r="D122" s="10" t="s">
        <v>26</v>
      </c>
      <c r="E122" s="11"/>
      <c r="F122" s="11">
        <f t="shared" si="8"/>
        <v>0</v>
      </c>
    </row>
    <row r="123" spans="1:6">
      <c r="A123" s="10"/>
      <c r="B123" s="15" t="s">
        <v>88</v>
      </c>
      <c r="C123" s="10">
        <v>3</v>
      </c>
      <c r="D123" s="10" t="s">
        <v>26</v>
      </c>
      <c r="E123" s="11"/>
      <c r="F123" s="11">
        <f t="shared" si="8"/>
        <v>0</v>
      </c>
    </row>
    <row r="124" spans="1:6" ht="14.5" thickBot="1">
      <c r="A124" s="10"/>
      <c r="B124" s="15" t="s">
        <v>89</v>
      </c>
      <c r="C124" s="10">
        <v>2</v>
      </c>
      <c r="D124" s="10" t="s">
        <v>126</v>
      </c>
      <c r="E124" s="11"/>
      <c r="F124" s="25">
        <f t="shared" si="8"/>
        <v>0</v>
      </c>
    </row>
    <row r="125" spans="1:6" ht="14.5" thickTop="1">
      <c r="A125" s="10"/>
      <c r="B125" s="15"/>
      <c r="C125" s="10"/>
      <c r="D125" s="10"/>
      <c r="E125" s="11"/>
      <c r="F125" s="11"/>
    </row>
    <row r="126" spans="1:6">
      <c r="A126" s="10"/>
      <c r="B126" s="14" t="s">
        <v>90</v>
      </c>
      <c r="C126" s="10"/>
      <c r="D126" s="10"/>
      <c r="E126" s="11"/>
      <c r="F126" s="18">
        <f>SUM(F115:F125)</f>
        <v>0</v>
      </c>
    </row>
    <row r="127" spans="1:6">
      <c r="A127" s="10"/>
      <c r="B127" s="14"/>
      <c r="C127" s="10"/>
      <c r="D127" s="10"/>
      <c r="E127" s="11"/>
      <c r="F127" s="18"/>
    </row>
    <row r="128" spans="1:6">
      <c r="A128" s="8" t="s">
        <v>131</v>
      </c>
      <c r="B128" s="16" t="s">
        <v>92</v>
      </c>
      <c r="C128" s="10"/>
      <c r="D128" s="10"/>
      <c r="E128" s="11"/>
      <c r="F128" s="11"/>
    </row>
    <row r="129" spans="1:6" ht="14.5">
      <c r="A129" s="10"/>
      <c r="B129" s="31" t="s">
        <v>93</v>
      </c>
      <c r="C129" s="10"/>
      <c r="D129" s="10"/>
      <c r="E129" s="11"/>
      <c r="F129" s="11"/>
    </row>
    <row r="130" spans="1:6">
      <c r="A130" s="10"/>
      <c r="B130" s="15" t="s">
        <v>132</v>
      </c>
      <c r="C130" s="10">
        <v>1</v>
      </c>
      <c r="D130" s="10" t="s">
        <v>9</v>
      </c>
      <c r="E130" s="11"/>
      <c r="F130" s="11">
        <f>E130*C130</f>
        <v>0</v>
      </c>
    </row>
    <row r="131" spans="1:6">
      <c r="A131" s="10"/>
      <c r="B131" s="15"/>
      <c r="C131" s="10"/>
      <c r="D131" s="10"/>
      <c r="E131" s="11"/>
      <c r="F131" s="11"/>
    </row>
    <row r="132" spans="1:6" ht="14.5">
      <c r="A132" s="10"/>
      <c r="B132" s="31" t="s">
        <v>94</v>
      </c>
      <c r="C132" s="10"/>
      <c r="D132" s="10"/>
      <c r="E132" s="11"/>
      <c r="F132" s="11"/>
    </row>
    <row r="133" spans="1:6" ht="28">
      <c r="A133" s="10"/>
      <c r="B133" s="30" t="s">
        <v>95</v>
      </c>
      <c r="C133" s="10"/>
      <c r="D133" s="10"/>
      <c r="E133" s="11"/>
      <c r="F133" s="11"/>
    </row>
    <row r="134" spans="1:6">
      <c r="A134" s="10"/>
      <c r="B134" s="15" t="s">
        <v>96</v>
      </c>
      <c r="C134" s="10">
        <v>12</v>
      </c>
      <c r="D134" s="10" t="s">
        <v>26</v>
      </c>
      <c r="E134" s="11"/>
      <c r="F134" s="11">
        <f>E134*C134</f>
        <v>0</v>
      </c>
    </row>
    <row r="135" spans="1:6">
      <c r="A135" s="10"/>
      <c r="B135" s="15" t="s">
        <v>97</v>
      </c>
      <c r="C135" s="10">
        <f>+C134</f>
        <v>12</v>
      </c>
      <c r="D135" s="10" t="s">
        <v>26</v>
      </c>
      <c r="E135" s="11"/>
      <c r="F135" s="11">
        <f>E135*C135</f>
        <v>0</v>
      </c>
    </row>
    <row r="136" spans="1:6">
      <c r="A136" s="10"/>
      <c r="B136" s="15" t="s">
        <v>98</v>
      </c>
      <c r="C136" s="10">
        <v>12</v>
      </c>
      <c r="D136" s="10" t="s">
        <v>26</v>
      </c>
      <c r="E136" s="11"/>
      <c r="F136" s="11">
        <f>E136*C136</f>
        <v>0</v>
      </c>
    </row>
    <row r="137" spans="1:6">
      <c r="A137" s="10"/>
      <c r="B137" s="15" t="s">
        <v>99</v>
      </c>
      <c r="C137" s="10">
        <v>10</v>
      </c>
      <c r="D137" s="10" t="s">
        <v>26</v>
      </c>
      <c r="E137" s="11"/>
      <c r="F137" s="11">
        <f>E137*C137</f>
        <v>0</v>
      </c>
    </row>
    <row r="138" spans="1:6">
      <c r="A138" s="10"/>
      <c r="B138" s="15" t="s">
        <v>128</v>
      </c>
      <c r="C138" s="10">
        <v>1</v>
      </c>
      <c r="D138" s="10" t="s">
        <v>26</v>
      </c>
      <c r="E138" s="11"/>
      <c r="F138" s="13">
        <f>E138*C138</f>
        <v>0</v>
      </c>
    </row>
    <row r="139" spans="1:6">
      <c r="A139" s="10"/>
      <c r="B139" s="15"/>
      <c r="C139" s="10"/>
      <c r="D139" s="10"/>
      <c r="E139" s="11"/>
      <c r="F139" s="11"/>
    </row>
    <row r="140" spans="1:6">
      <c r="A140" s="10"/>
      <c r="B140" s="14" t="s">
        <v>100</v>
      </c>
      <c r="C140" s="10"/>
      <c r="D140" s="10"/>
      <c r="E140" s="11"/>
      <c r="F140" s="18">
        <f>SUM(F130:F139)</f>
        <v>0</v>
      </c>
    </row>
    <row r="141" spans="1:6">
      <c r="A141" s="10"/>
      <c r="B141" s="14"/>
      <c r="C141" s="10"/>
      <c r="D141" s="10"/>
      <c r="E141" s="11"/>
      <c r="F141" s="18"/>
    </row>
    <row r="142" spans="1:6">
      <c r="A142" s="8" t="s">
        <v>79</v>
      </c>
      <c r="B142" s="16" t="s">
        <v>101</v>
      </c>
      <c r="C142" s="10"/>
      <c r="D142" s="10"/>
      <c r="E142" s="11"/>
      <c r="F142" s="11"/>
    </row>
    <row r="143" spans="1:6" ht="14.5">
      <c r="A143" s="10"/>
      <c r="B143" s="31" t="s">
        <v>102</v>
      </c>
      <c r="C143" s="10"/>
      <c r="D143" s="10"/>
      <c r="E143" s="11"/>
      <c r="F143" s="11"/>
    </row>
    <row r="144" spans="1:6">
      <c r="A144" s="10"/>
      <c r="B144" s="15" t="s">
        <v>20</v>
      </c>
      <c r="C144" s="10">
        <v>18</v>
      </c>
      <c r="D144" s="10" t="s">
        <v>21</v>
      </c>
      <c r="E144" s="11">
        <f>+E55</f>
        <v>0</v>
      </c>
      <c r="F144" s="11">
        <f>E144*C144</f>
        <v>0</v>
      </c>
    </row>
    <row r="145" spans="1:6">
      <c r="A145" s="10"/>
      <c r="B145" s="15" t="s">
        <v>103</v>
      </c>
      <c r="C145" s="10">
        <v>12</v>
      </c>
      <c r="D145" s="10" t="s">
        <v>14</v>
      </c>
      <c r="E145" s="11">
        <f>+E56</f>
        <v>0</v>
      </c>
      <c r="F145" s="13">
        <f>E145*C145</f>
        <v>0</v>
      </c>
    </row>
    <row r="146" spans="1:6">
      <c r="A146" s="10"/>
      <c r="B146" s="15"/>
      <c r="C146" s="10"/>
      <c r="D146" s="10"/>
      <c r="E146" s="11"/>
      <c r="F146" s="11"/>
    </row>
    <row r="147" spans="1:6">
      <c r="A147" s="10"/>
      <c r="B147" s="14" t="s">
        <v>100</v>
      </c>
      <c r="C147" s="10"/>
      <c r="D147" s="10"/>
      <c r="E147" s="11"/>
      <c r="F147" s="18">
        <f>SUM(F144:F146)</f>
        <v>0</v>
      </c>
    </row>
    <row r="148" spans="1:6">
      <c r="A148" s="10"/>
      <c r="B148" s="14"/>
      <c r="C148" s="10"/>
      <c r="D148" s="10"/>
      <c r="E148" s="11"/>
      <c r="F148" s="18"/>
    </row>
    <row r="149" spans="1:6">
      <c r="A149" s="8" t="s">
        <v>91</v>
      </c>
      <c r="B149" s="16" t="s">
        <v>105</v>
      </c>
      <c r="C149" s="10"/>
      <c r="D149" s="10"/>
      <c r="E149" s="11"/>
      <c r="F149" s="11"/>
    </row>
    <row r="150" spans="1:6" ht="14.5">
      <c r="A150" s="10"/>
      <c r="B150" s="31" t="s">
        <v>106</v>
      </c>
      <c r="C150" s="10"/>
      <c r="D150" s="10"/>
      <c r="E150" s="11"/>
      <c r="F150" s="11"/>
    </row>
    <row r="151" spans="1:6">
      <c r="A151" s="10"/>
      <c r="B151" s="15" t="s">
        <v>107</v>
      </c>
      <c r="C151" s="10">
        <v>118</v>
      </c>
      <c r="D151" s="10" t="s">
        <v>152</v>
      </c>
      <c r="E151" s="11"/>
      <c r="F151" s="11">
        <f>E151*C151</f>
        <v>0</v>
      </c>
    </row>
    <row r="152" spans="1:6">
      <c r="A152" s="10"/>
      <c r="B152" s="15" t="s">
        <v>20</v>
      </c>
      <c r="C152" s="10">
        <v>50</v>
      </c>
      <c r="D152" s="10" t="s">
        <v>21</v>
      </c>
      <c r="E152" s="11">
        <f>+E144</f>
        <v>0</v>
      </c>
      <c r="F152" s="11">
        <f>E152*C152</f>
        <v>0</v>
      </c>
    </row>
    <row r="153" spans="1:6">
      <c r="A153" s="10"/>
      <c r="B153" s="15" t="s">
        <v>108</v>
      </c>
      <c r="C153" s="10">
        <v>2</v>
      </c>
      <c r="D153" s="10" t="s">
        <v>21</v>
      </c>
      <c r="E153" s="11"/>
      <c r="F153" s="11">
        <f>E153*C153</f>
        <v>0</v>
      </c>
    </row>
    <row r="154" spans="1:6">
      <c r="A154" s="10"/>
      <c r="B154" s="15" t="s">
        <v>103</v>
      </c>
      <c r="C154" s="10">
        <v>10</v>
      </c>
      <c r="D154" s="10" t="s">
        <v>14</v>
      </c>
      <c r="E154" s="11">
        <f>+E145</f>
        <v>0</v>
      </c>
      <c r="F154" s="11">
        <f>E154*C154</f>
        <v>0</v>
      </c>
    </row>
    <row r="155" spans="1:6">
      <c r="A155" s="10"/>
      <c r="B155" s="15"/>
      <c r="C155" s="10"/>
      <c r="D155" s="10"/>
      <c r="E155" s="11"/>
      <c r="F155" s="11"/>
    </row>
    <row r="156" spans="1:6" ht="14.5">
      <c r="A156" s="10"/>
      <c r="B156" s="31" t="s">
        <v>109</v>
      </c>
      <c r="C156" s="10"/>
      <c r="D156" s="10"/>
      <c r="E156" s="11"/>
      <c r="F156" s="11"/>
    </row>
    <row r="157" spans="1:6">
      <c r="A157" s="10"/>
      <c r="B157" s="15" t="s">
        <v>110</v>
      </c>
      <c r="C157" s="10">
        <v>30</v>
      </c>
      <c r="D157" s="10" t="s">
        <v>152</v>
      </c>
      <c r="E157" s="11"/>
      <c r="F157" s="11">
        <f>E157*C157</f>
        <v>0</v>
      </c>
    </row>
    <row r="158" spans="1:6">
      <c r="A158" s="10"/>
      <c r="B158" s="15" t="s">
        <v>20</v>
      </c>
      <c r="C158" s="10">
        <v>15</v>
      </c>
      <c r="D158" s="10" t="s">
        <v>21</v>
      </c>
      <c r="E158" s="11">
        <f>+E152</f>
        <v>0</v>
      </c>
      <c r="F158" s="11">
        <f>E158*C158</f>
        <v>0</v>
      </c>
    </row>
    <row r="159" spans="1:6">
      <c r="A159" s="10"/>
      <c r="B159" s="15" t="s">
        <v>108</v>
      </c>
      <c r="C159" s="10">
        <v>2</v>
      </c>
      <c r="D159" s="10" t="s">
        <v>21</v>
      </c>
      <c r="E159" s="11"/>
      <c r="F159" s="11">
        <f>E159*C159</f>
        <v>0</v>
      </c>
    </row>
    <row r="160" spans="1:6">
      <c r="A160" s="10"/>
      <c r="B160" s="15" t="s">
        <v>22</v>
      </c>
      <c r="C160" s="10">
        <v>3</v>
      </c>
      <c r="D160" s="10" t="s">
        <v>14</v>
      </c>
      <c r="E160" s="11">
        <f>+E154</f>
        <v>0</v>
      </c>
      <c r="F160" s="13">
        <f>E160*C160</f>
        <v>0</v>
      </c>
    </row>
    <row r="161" spans="1:6">
      <c r="A161" s="10"/>
      <c r="B161" s="15"/>
      <c r="C161" s="10"/>
      <c r="D161" s="10"/>
      <c r="E161" s="11"/>
      <c r="F161" s="11"/>
    </row>
    <row r="162" spans="1:6">
      <c r="A162" s="10"/>
      <c r="B162" s="14" t="s">
        <v>100</v>
      </c>
      <c r="C162" s="10"/>
      <c r="D162" s="10"/>
      <c r="E162" s="11"/>
      <c r="F162" s="18">
        <f>SUM(F151:F161)</f>
        <v>0</v>
      </c>
    </row>
    <row r="163" spans="1:6">
      <c r="A163" s="10"/>
      <c r="B163" s="15"/>
      <c r="C163" s="10"/>
      <c r="D163" s="10"/>
      <c r="E163" s="11"/>
      <c r="F163" s="11"/>
    </row>
    <row r="164" spans="1:6">
      <c r="A164" s="8" t="s">
        <v>104</v>
      </c>
      <c r="B164" s="16" t="s">
        <v>111</v>
      </c>
      <c r="C164" s="10"/>
      <c r="D164" s="10"/>
      <c r="E164" s="11"/>
      <c r="F164" s="11"/>
    </row>
    <row r="165" spans="1:6">
      <c r="A165" s="10"/>
      <c r="B165" s="30" t="s">
        <v>112</v>
      </c>
      <c r="C165" s="10">
        <v>2</v>
      </c>
      <c r="D165" s="10" t="s">
        <v>21</v>
      </c>
      <c r="E165" s="11"/>
      <c r="F165" s="11">
        <f t="shared" ref="F165:F170" si="9">E165*C165</f>
        <v>0</v>
      </c>
    </row>
    <row r="166" spans="1:6" ht="28">
      <c r="A166" s="10"/>
      <c r="B166" s="30" t="s">
        <v>113</v>
      </c>
      <c r="C166" s="10">
        <v>14</v>
      </c>
      <c r="D166" s="10" t="s">
        <v>114</v>
      </c>
      <c r="E166" s="11"/>
      <c r="F166" s="11">
        <f t="shared" si="9"/>
        <v>0</v>
      </c>
    </row>
    <row r="167" spans="1:6" ht="28">
      <c r="A167" s="10"/>
      <c r="B167" s="30" t="s">
        <v>115</v>
      </c>
      <c r="C167" s="10">
        <v>6</v>
      </c>
      <c r="D167" s="10" t="s">
        <v>116</v>
      </c>
      <c r="E167" s="11"/>
      <c r="F167" s="11">
        <f t="shared" si="9"/>
        <v>0</v>
      </c>
    </row>
    <row r="168" spans="1:6">
      <c r="A168" s="10"/>
      <c r="B168" s="15" t="s">
        <v>117</v>
      </c>
      <c r="C168" s="10">
        <v>12</v>
      </c>
      <c r="D168" s="10" t="s">
        <v>26</v>
      </c>
      <c r="E168" s="11"/>
      <c r="F168" s="11">
        <f t="shared" si="9"/>
        <v>0</v>
      </c>
    </row>
    <row r="169" spans="1:6">
      <c r="A169" s="10"/>
      <c r="B169" s="15" t="s">
        <v>118</v>
      </c>
      <c r="C169" s="10">
        <v>4</v>
      </c>
      <c r="D169" s="10" t="s">
        <v>26</v>
      </c>
      <c r="E169" s="11"/>
      <c r="F169" s="11">
        <f t="shared" si="9"/>
        <v>0</v>
      </c>
    </row>
    <row r="170" spans="1:6">
      <c r="A170" s="10"/>
      <c r="B170" s="15" t="s">
        <v>129</v>
      </c>
      <c r="C170" s="10">
        <v>1</v>
      </c>
      <c r="D170" s="10" t="s">
        <v>37</v>
      </c>
      <c r="E170" s="11"/>
      <c r="F170" s="13">
        <f t="shared" si="9"/>
        <v>0</v>
      </c>
    </row>
    <row r="171" spans="1:6">
      <c r="A171" s="10"/>
      <c r="B171" s="15"/>
      <c r="C171" s="10"/>
      <c r="D171" s="10"/>
      <c r="E171" s="11"/>
      <c r="F171" s="11"/>
    </row>
    <row r="172" spans="1:6">
      <c r="A172" s="10"/>
      <c r="B172" s="14" t="s">
        <v>100</v>
      </c>
      <c r="C172" s="10"/>
      <c r="D172" s="10"/>
      <c r="E172" s="11"/>
      <c r="F172" s="18">
        <f>SUM(F165:F171)</f>
        <v>0</v>
      </c>
    </row>
    <row r="173" spans="1:6">
      <c r="A173" s="10"/>
      <c r="B173" s="14"/>
      <c r="C173" s="10"/>
      <c r="D173" s="10"/>
      <c r="E173" s="11"/>
      <c r="F173" s="18"/>
    </row>
    <row r="174" spans="1:6" ht="15" thickBot="1">
      <c r="A174" s="10"/>
      <c r="B174" s="39" t="s">
        <v>139</v>
      </c>
      <c r="C174" s="40"/>
      <c r="D174" s="40"/>
      <c r="E174" s="41"/>
      <c r="F174" s="42">
        <f>SUM(F172+F162+F147+F140+F126)</f>
        <v>0</v>
      </c>
    </row>
    <row r="175" spans="1:6" ht="14.5" thickTop="1">
      <c r="A175" s="10"/>
      <c r="B175" s="14"/>
      <c r="C175" s="10"/>
      <c r="D175" s="10"/>
      <c r="E175" s="11"/>
      <c r="F175" s="18"/>
    </row>
    <row r="176" spans="1:6">
      <c r="A176" s="10"/>
      <c r="B176" s="14"/>
      <c r="C176" s="10"/>
      <c r="D176" s="10"/>
      <c r="E176" s="11"/>
      <c r="F176" s="18"/>
    </row>
    <row r="177" spans="1:6" ht="15.5">
      <c r="A177" s="34"/>
      <c r="B177" s="61" t="s">
        <v>136</v>
      </c>
      <c r="C177" s="61"/>
      <c r="D177" s="61"/>
      <c r="E177" s="61"/>
      <c r="F177" s="43">
        <f>SUM(F174+F109+F47)</f>
        <v>0</v>
      </c>
    </row>
    <row r="179" spans="1:6">
      <c r="B179" s="46" t="s">
        <v>141</v>
      </c>
    </row>
    <row r="180" spans="1:6">
      <c r="B180" s="46"/>
    </row>
    <row r="181" spans="1:6">
      <c r="A181" s="44" t="s">
        <v>145</v>
      </c>
      <c r="C181" s="45"/>
    </row>
    <row r="182" spans="1:6">
      <c r="A182" s="52" t="s">
        <v>147</v>
      </c>
      <c r="C182" s="51"/>
    </row>
    <row r="183" spans="1:6" ht="14.5">
      <c r="A183" s="52" t="s">
        <v>148</v>
      </c>
      <c r="C183" s="47"/>
    </row>
    <row r="184" spans="1:6">
      <c r="C184" s="49"/>
    </row>
    <row r="185" spans="1:6" ht="26">
      <c r="B185" s="48" t="s">
        <v>142</v>
      </c>
      <c r="E185" s="53" t="s">
        <v>143</v>
      </c>
      <c r="F185" s="54"/>
    </row>
    <row r="186" spans="1:6" ht="15.5">
      <c r="B186" s="50"/>
      <c r="E186" s="53" t="s">
        <v>144</v>
      </c>
      <c r="F186" s="54"/>
    </row>
  </sheetData>
  <mergeCells count="8">
    <mergeCell ref="A5:A6"/>
    <mergeCell ref="B5:B6"/>
    <mergeCell ref="C5:C6"/>
    <mergeCell ref="D5:D6"/>
    <mergeCell ref="B177:E177"/>
    <mergeCell ref="B8:F8"/>
    <mergeCell ref="B49:F49"/>
    <mergeCell ref="B111:F111"/>
  </mergeCells>
  <printOptions gridLines="1"/>
  <pageMargins left="0.31496062992125984" right="0.35433070866141736" top="0.35433070866141736" bottom="0.19685039370078741" header="0" footer="0"/>
  <pageSetup scale="63" orientation="portrait" verticalDpi="300" r:id="rId1"/>
  <headerFooter>
    <oddHeader>&amp;C&amp;"-,Bold"&amp;18Bill of Quantities</oddHeader>
    <oddFooter>&amp;L&amp;D&amp;R&amp;P/&amp;N</oddFooter>
  </headerFooter>
  <rowBreaks count="2" manualBreakCount="2">
    <brk id="48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 of Quantities</vt:lpstr>
      <vt:lpstr>'Bill of Quantities'!Print_Titles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Anan Kponton</cp:lastModifiedBy>
  <cp:lastPrinted>2022-07-06T14:43:30Z</cp:lastPrinted>
  <dcterms:created xsi:type="dcterms:W3CDTF">2020-09-15T15:40:26Z</dcterms:created>
  <dcterms:modified xsi:type="dcterms:W3CDTF">2022-07-12T13:08:52Z</dcterms:modified>
</cp:coreProperties>
</file>