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1.jpeg" ContentType="image/jpeg"/>
  <Override PartName="/xl/media/image2.png" ContentType="image/png"/>
  <Override PartName="/xl/media/image3.jpeg" ContentType="image/jpeg"/>
  <Override PartName="/xl/media/image5.png" ContentType="image/png"/>
  <Override PartName="/xl/media/image4.png" ContentType="image/png"/>
  <Override PartName="/xl/media/image6.png" ContentType="image/png"/>
  <Override PartName="/xl/media/image7.png" ContentType="image/png"/>
  <Override PartName="/xl/media/image8.png" ContentType="image/png"/>
  <Override PartName="/xl/media/image9.png" ContentType="image/png"/>
  <Override PartName="/xl/media/image10.png" ContentType="image/png"/>
  <Override PartName="/xl/media/image11.png" ContentType="image/png"/>
  <Override PartName="/xl/media/image12.png" ContentType="image/png"/>
  <Override PartName="/xl/media/image13.png" ContentType="image/png"/>
  <Override PartName="/xl/media/image14.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ROFILE" sheetId="1" state="visible" r:id="rId2"/>
    <sheet name="QUESTIONNAIRE" sheetId="2" state="visible" r:id="rId3"/>
    <sheet name="HELP" sheetId="3" state="visible" r:id="rId4"/>
    <sheet name="ASSESSMENT" sheetId="4" state="hidden" r:id="rId5"/>
    <sheet name="QADATA" sheetId="5" state="hidden" r:id="rId6"/>
    <sheet name="EXPORT" sheetId="6" state="hidden"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<sst xmlns="http://schemas.openxmlformats.org/spreadsheetml/2006/main" count="1227" uniqueCount="884">
  <si>
    <t xml:space="preserve">DRiVE Supplier Sustainability Questionnaire </t>
  </si>
  <si>
    <r>
      <rPr>
        <b val="true"/>
        <sz val="11"/>
        <rFont val="Arial"/>
        <family val="2"/>
        <charset val="1"/>
      </rPr>
      <t xml:space="preserve">DRiVE (Delivering Responsibility in Vendor Engagement)</t>
    </r>
    <r>
      <rPr>
        <sz val="11"/>
        <color rgb="FF000000"/>
        <rFont val="Arial"/>
        <family val="2"/>
        <charset val="1"/>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</si>
  <si>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t xml:space="preserve">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</si>
  <si>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r>
      <rPr>
        <b val="true"/>
        <i val="true"/>
        <sz val="11"/>
        <rFont val="Arial"/>
        <family val="2"/>
        <charset val="1"/>
      </rPr>
      <t xml:space="preserve">UNOPS embraces the principle of continuous improvement. </t>
    </r>
    <r>
      <rPr>
        <sz val="11"/>
        <color rgb="FF000000"/>
        <rFont val="Arial"/>
        <family val="2"/>
        <charset val="1"/>
      </rPr>
      <t xml:space="preserve">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</si>
  <si>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t xml:space="preserve">It is estimated that it will take between 20 and 30 minutes to complete this questionnaire. Please follow these instructions:</t>
  </si>
  <si>
    <t xml:space="preserve">1-</t>
  </si>
  <si>
    <r>
      <rPr>
        <sz val="11"/>
        <color rgb="FF000000"/>
        <rFont val="Arial"/>
        <family val="2"/>
        <charset val="1"/>
      </rPr>
      <t xml:space="preserve">Fill out the "</t>
    </r>
    <r>
      <rPr>
        <b val="true"/>
        <sz val="11"/>
        <rFont val="Arial"/>
        <family val="2"/>
        <charset val="1"/>
      </rPr>
      <t xml:space="preserve">COMPANY PROFILE</t>
    </r>
    <r>
      <rPr>
        <sz val="11"/>
        <color rgb="FF000000"/>
        <rFont val="Arial"/>
        <family val="2"/>
        <charset val="1"/>
      </rPr>
      <t xml:space="preserve">" section below in this sheet/tab.</t>
    </r>
  </si>
  <si>
    <t xml:space="preserve">2-</t>
  </si>
  <si>
    <r>
      <rPr>
        <sz val="11"/>
        <color rgb="FF000000"/>
        <rFont val="Arial"/>
        <family val="2"/>
        <charset val="1"/>
      </rPr>
      <t xml:space="preserve">Fill out the </t>
    </r>
    <r>
      <rPr>
        <b val="true"/>
        <sz val="11"/>
        <color rgb="FF000000"/>
        <rFont val="Arial"/>
        <family val="2"/>
        <charset val="1"/>
      </rPr>
      <t xml:space="preserve">"QUESTIONNAIRE"</t>
    </r>
    <r>
      <rPr>
        <sz val="11"/>
        <color rgb="FF000000"/>
        <rFont val="Arial"/>
        <family val="2"/>
        <charset val="1"/>
      </rPr>
      <t xml:space="preserve"> sheet/tab. Each question has a drop down box with the answer option that you can select. Please note that all questions must be answered. There is a </t>
    </r>
    <r>
      <rPr>
        <b val="true"/>
        <sz val="11"/>
        <color rgb="FF000000"/>
        <rFont val="Arial"/>
        <family val="2"/>
        <charset val="1"/>
      </rPr>
      <t xml:space="preserve">HELP</t>
    </r>
    <r>
      <rPr>
        <sz val="11"/>
        <color rgb="FF000000"/>
        <rFont val="Arial"/>
        <family val="2"/>
        <charset val="1"/>
      </rPr>
      <t xml:space="preserve"> sheet / tab to provide guidance, as well as a link </t>
    </r>
    <r>
      <rPr>
        <b val="true"/>
        <sz val="11"/>
        <color rgb="FF000000"/>
        <rFont val="Arial"/>
        <family val="2"/>
        <charset val="1"/>
      </rPr>
      <t xml:space="preserve">(?)</t>
    </r>
    <r>
      <rPr>
        <sz val="11"/>
        <color rgb="FF000000"/>
        <rFont val="Arial"/>
        <family val="2"/>
        <charset val="1"/>
      </rPr>
      <t xml:space="preserve"> to take you to guidance related to the question. If you have comments you can fill out the form in the Feedback link below.</t>
    </r>
  </si>
  <si>
    <t xml:space="preserve">3-</t>
  </si>
  <si>
    <r>
      <rPr>
        <sz val="11"/>
        <color rgb="FF000000"/>
        <rFont val="Arial"/>
        <family val="2"/>
        <charset val="1"/>
      </rPr>
      <t xml:space="preserve">Upload this document </t>
    </r>
    <r>
      <rPr>
        <b val="true"/>
        <sz val="11"/>
        <rFont val="Arial"/>
        <family val="2"/>
        <charset val="1"/>
      </rPr>
      <t xml:space="preserve">as an Excel file </t>
    </r>
    <r>
      <rPr>
        <sz val="11"/>
        <color rgb="FF000000"/>
        <rFont val="Arial"/>
        <family val="2"/>
        <charset val="1"/>
      </rPr>
      <t xml:space="preserve"> against the corresponding "</t>
    </r>
    <r>
      <rPr>
        <b val="true"/>
        <sz val="11"/>
        <rFont val="Arial"/>
        <family val="2"/>
        <charset val="1"/>
      </rPr>
      <t xml:space="preserve">Document checklist</t>
    </r>
    <r>
      <rPr>
        <sz val="11"/>
        <color rgb="FF000000"/>
        <rFont val="Arial"/>
        <family val="2"/>
        <charset val="1"/>
      </rPr>
      <t xml:space="preserve">" on the eSourcing system.</t>
    </r>
  </si>
  <si>
    <t xml:space="preserve">You can re-submit the questionnaire for other tenders if there are no changes to your responses since your previous submission. Please note that you accept responsibility for the accuracy and update of the questionnaire.</t>
  </si>
  <si>
    <r>
      <rPr>
        <sz val="11"/>
        <color rgb="FF000000"/>
        <rFont val="Arial"/>
        <family val="2"/>
        <charset val="1"/>
      </rPr>
      <t xml:space="preserve">For further details on the DRiVE programme please refer to </t>
    </r>
    <r>
      <rPr>
        <b val="true"/>
        <sz val="11"/>
        <color rgb="FF000000"/>
        <rFont val="Arial"/>
        <family val="2"/>
        <charset val="1"/>
      </rPr>
      <t xml:space="preserve">UNOPS Procurement Manual, Revision 6.1, Section 1.5.4.1.</t>
    </r>
    <r>
      <rPr>
        <sz val="11"/>
        <color rgb="FF000000"/>
        <rFont val="Arial"/>
        <family val="2"/>
        <charset val="1"/>
      </rPr>
      <t xml:space="preserve"> on UNOPS website (Link below). If you require any clarifications regarding these questions, please use the '</t>
    </r>
    <r>
      <rPr>
        <b val="true"/>
        <sz val="11"/>
        <color rgb="FF000000"/>
        <rFont val="Arial"/>
        <family val="2"/>
        <charset val="1"/>
      </rPr>
      <t xml:space="preserve">Request a Clarification</t>
    </r>
    <r>
      <rPr>
        <sz val="11"/>
        <color rgb="FF000000"/>
        <rFont val="Arial"/>
        <family val="2"/>
        <charset val="1"/>
      </rPr>
      <t xml:space="preserve">' functionality within the eSourcing system.</t>
    </r>
  </si>
  <si>
    <t xml:space="preserve">How we procure</t>
  </si>
  <si>
    <t xml:space="preserve">We also embrace continuous improvement within our own processes, we therefore value your comments and feedback regarding this questionnaire and document. If you wish to do so please use the Feedback Link below.</t>
  </si>
  <si>
    <t xml:space="preserve">COMPANY PROFILE</t>
  </si>
  <si>
    <t xml:space="preserve">UNGM registration number:</t>
  </si>
  <si>
    <t xml:space="preserve">Company Name:</t>
  </si>
  <si>
    <t xml:space="preserve">Business Address:</t>
  </si>
  <si>
    <t xml:space="preserve">Country:</t>
  </si>
  <si>
    <t xml:space="preserve">UN Global Compact Participant:</t>
  </si>
  <si>
    <t xml:space="preserve">Participant Number:</t>
  </si>
  <si>
    <t xml:space="preserve">Date of last Communication of Engagement/Progress:</t>
  </si>
  <si>
    <t xml:space="preserve">Level of Communication of Engagement/Progress:</t>
  </si>
  <si>
    <t xml:space="preserve">This document is truthful and accurate and has been completed by</t>
  </si>
  <si>
    <t xml:space="preserve">Name:</t>
  </si>
  <si>
    <t xml:space="preserve">Position:</t>
  </si>
  <si>
    <t xml:space="preserve">Email:</t>
  </si>
  <si>
    <t xml:space="preserve">Telephone:</t>
  </si>
  <si>
    <t xml:space="preserve">Date of completion:</t>
  </si>
  <si>
    <t xml:space="preserve">Your feedback is very welcome. (Click here) to share your comments or experience.</t>
  </si>
  <si>
    <t xml:space="preserve">Afghanistan </t>
  </si>
  <si>
    <t xml:space="preserve">FAO</t>
  </si>
  <si>
    <t xml:space="preserve">Albania </t>
  </si>
  <si>
    <t xml:space="preserve">IAEA</t>
  </si>
  <si>
    <t xml:space="preserve">Algeria </t>
  </si>
  <si>
    <t xml:space="preserve">ICAO</t>
  </si>
  <si>
    <t xml:space="preserve">American Samoa </t>
  </si>
  <si>
    <t xml:space="preserve">IFAD</t>
  </si>
  <si>
    <t xml:space="preserve">Andorra </t>
  </si>
  <si>
    <t xml:space="preserve">ILO</t>
  </si>
  <si>
    <t xml:space="preserve">Angola </t>
  </si>
  <si>
    <t xml:space="preserve">ITC</t>
  </si>
  <si>
    <t xml:space="preserve">Anguilla </t>
  </si>
  <si>
    <t xml:space="preserve">ITU</t>
  </si>
  <si>
    <t xml:space="preserve">Antigua &amp; Barbuda </t>
  </si>
  <si>
    <t xml:space="preserve">IMO</t>
  </si>
  <si>
    <t xml:space="preserve">Argentina </t>
  </si>
  <si>
    <t xml:space="preserve">OPCW</t>
  </si>
  <si>
    <t xml:space="preserve">Armenia </t>
  </si>
  <si>
    <t xml:space="preserve">PAHO</t>
  </si>
  <si>
    <t xml:space="preserve">Aruba </t>
  </si>
  <si>
    <t xml:space="preserve">UN Secretariat</t>
  </si>
  <si>
    <t xml:space="preserve">Australia </t>
  </si>
  <si>
    <t xml:space="preserve">UN Women</t>
  </si>
  <si>
    <t xml:space="preserve">Austria </t>
  </si>
  <si>
    <t xml:space="preserve">UNAIDS</t>
  </si>
  <si>
    <t xml:space="preserve">Azerbaijan </t>
  </si>
  <si>
    <t xml:space="preserve">UNDP</t>
  </si>
  <si>
    <t xml:space="preserve">Bahamas, The </t>
  </si>
  <si>
    <t xml:space="preserve">UNESCO</t>
  </si>
  <si>
    <t xml:space="preserve">Bahrain </t>
  </si>
  <si>
    <t xml:space="preserve">UNFPA</t>
  </si>
  <si>
    <t xml:space="preserve">Bangladesh </t>
  </si>
  <si>
    <t xml:space="preserve">UNHCR</t>
  </si>
  <si>
    <t xml:space="preserve">Barbados </t>
  </si>
  <si>
    <t xml:space="preserve">UNICEF</t>
  </si>
  <si>
    <t xml:space="preserve">Belarus </t>
  </si>
  <si>
    <t xml:space="preserve">UNIDO</t>
  </si>
  <si>
    <t xml:space="preserve">Belgium </t>
  </si>
  <si>
    <t xml:space="preserve">UNOPS</t>
  </si>
  <si>
    <t xml:space="preserve">Belize </t>
  </si>
  <si>
    <t xml:space="preserve">UNRWA</t>
  </si>
  <si>
    <t xml:space="preserve">Benin </t>
  </si>
  <si>
    <t xml:space="preserve">WFP</t>
  </si>
  <si>
    <t xml:space="preserve">Bermuda </t>
  </si>
  <si>
    <t xml:space="preserve">WHO</t>
  </si>
  <si>
    <t xml:space="preserve">Bhutan </t>
  </si>
  <si>
    <t xml:space="preserve">WIPO</t>
  </si>
  <si>
    <t xml:space="preserve">Bolivia </t>
  </si>
  <si>
    <t xml:space="preserve">WMO</t>
  </si>
  <si>
    <t xml:space="preserve">Bosnia &amp; Herzegovina </t>
  </si>
  <si>
    <t xml:space="preserve">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</si>
  <si>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</si>
  <si>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</si>
  <si>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</si>
  <si>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</si>
  <si>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</si>
  <si>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</si>
  <si>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</si>
  <si>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</si>
  <si>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</si>
  <si>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</si>
  <si>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</si>
  <si>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</si>
  <si>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</si>
  <si>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</si>
  <si>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</si>
  <si>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</si>
  <si>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</si>
  <si>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</si>
  <si>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 xml:space="preserve">Democratic Republic of the Congo</t>
  </si>
  <si>
    <t xml:space="preserve">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</si>
  <si>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</si>
  <si>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</si>
  <si>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</si>
  <si>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</si>
  <si>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</si>
  <si>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</si>
  <si>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</si>
  <si>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</si>
  <si>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</si>
  <si>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</si>
  <si>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</si>
  <si>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</si>
  <si>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</si>
  <si>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</si>
  <si>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</si>
  <si>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</si>
  <si>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</si>
  <si>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</si>
  <si>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</si>
  <si>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</si>
  <si>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</si>
  <si>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</si>
  <si>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</si>
  <si>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</si>
  <si>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</si>
  <si>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</si>
  <si>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</si>
  <si>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</si>
  <si>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</si>
  <si>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</si>
  <si>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</si>
  <si>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</si>
  <si>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</si>
  <si>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</si>
  <si>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</si>
  <si>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</si>
  <si>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</si>
  <si>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</si>
  <si>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</si>
  <si>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</si>
  <si>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</si>
  <si>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</si>
  <si>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</si>
  <si>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</si>
  <si>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</si>
  <si>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</si>
  <si>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</si>
  <si>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</si>
  <si>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</si>
  <si>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</si>
  <si>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</si>
  <si>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</si>
  <si>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</si>
  <si>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</si>
  <si>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</si>
  <si>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</si>
  <si>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</si>
  <si>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</si>
  <si>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</si>
  <si>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</si>
  <si>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</si>
  <si>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</si>
  <si>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</si>
  <si>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</si>
  <si>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</si>
  <si>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</si>
  <si>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</si>
  <si>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</si>
  <si>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</si>
  <si>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</si>
  <si>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</si>
  <si>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</si>
  <si>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</si>
  <si>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</si>
  <si>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</si>
  <si>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</si>
  <si>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</si>
  <si>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</si>
  <si>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</si>
  <si>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</si>
  <si>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</si>
  <si>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</si>
  <si>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</si>
  <si>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</si>
  <si>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</si>
  <si>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</si>
  <si>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</si>
  <si>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</si>
  <si>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</si>
  <si>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</si>
  <si>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</si>
  <si>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</si>
  <si>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</si>
  <si>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</si>
  <si>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</si>
  <si>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</si>
  <si>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 xml:space="preserve">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</si>
  <si>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</si>
  <si>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</si>
  <si>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</si>
  <si>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</si>
  <si>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</si>
  <si>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</si>
  <si>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</si>
  <si>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</si>
  <si>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</si>
  <si>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</si>
  <si>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</si>
  <si>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</si>
  <si>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</si>
  <si>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</si>
  <si>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</si>
  <si>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</si>
  <si>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</si>
  <si>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</si>
  <si>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</si>
  <si>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</si>
  <si>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</si>
  <si>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</si>
  <si>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</si>
  <si>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</si>
  <si>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</si>
  <si>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</si>
  <si>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</si>
  <si>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</si>
  <si>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</si>
  <si>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</si>
  <si>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</si>
  <si>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</si>
  <si>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</si>
  <si>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</si>
  <si>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</si>
  <si>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</si>
  <si>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</si>
  <si>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</si>
  <si>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</si>
  <si>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</si>
  <si>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</si>
  <si>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</si>
  <si>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</si>
  <si>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</si>
  <si>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</si>
  <si>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</si>
  <si>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</si>
  <si>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</si>
  <si>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</si>
  <si>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</si>
  <si>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</si>
  <si>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</si>
  <si>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</si>
  <si>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</si>
  <si>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</si>
  <si>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</si>
  <si>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</si>
  <si>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</si>
  <si>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</si>
  <si>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</si>
  <si>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</si>
  <si>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</si>
  <si>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</si>
  <si>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</si>
  <si>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</si>
  <si>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</si>
  <si>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</si>
  <si>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</si>
  <si>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</si>
  <si>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</si>
  <si>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</si>
  <si>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</si>
  <si>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</si>
  <si>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</si>
  <si>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</si>
  <si>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</si>
  <si>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</si>
  <si>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</si>
  <si>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</si>
  <si>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</si>
  <si>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</si>
  <si>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</si>
  <si>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</si>
  <si>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</si>
  <si>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b val="true"/>
        <sz val="24"/>
        <color rgb="FF0092D1"/>
        <rFont val="Arial"/>
        <family val="2"/>
        <charset val="1"/>
      </rPr>
      <t xml:space="preserve">SUPPLIER SUSTAINABILITY QUESTIONNAIRE
</t>
    </r>
    <r>
      <rPr>
        <sz val="11"/>
        <color rgb="FF0092D1"/>
        <rFont val="Arial"/>
        <family val="2"/>
        <charset val="1"/>
      </rPr>
      <t xml:space="preserve">IF YOU HAVE ANY QUERIES PLEASE FOLLOW THE TENDER CLARIFICATION PROCEDURE IN ESOURCING</t>
    </r>
  </si>
  <si>
    <t xml:space="preserve">CATEGORY</t>
  </si>
  <si>
    <t xml:space="preserve">QUESTIONS</t>
  </si>
  <si>
    <t xml:space="preserve">Click 
?
for help</t>
  </si>
  <si>
    <t xml:space="preserve">Select from list below
- ALL QUESTIONS MUST BE ANSWERED - 
IF AN ANSWER IS LEFT BLANK IT IS ASSUMED AUTOMATICALLY TO BE NOT CONSIDERED / ADDRESSED / IMPLEMENTED</t>
  </si>
  <si>
    <t xml:space="preserve">?</t>
  </si>
  <si>
    <t xml:space="preserve">✔</t>
  </si>
  <si>
    <t xml:space="preserve">I hereby declare that the answers provided to this questionnaire are an accurate representation of the company and that there has been no deliberate attempt to provide false information.</t>
  </si>
  <si>
    <t xml:space="preserve">QUESTION</t>
  </si>
  <si>
    <t xml:space="preserve">GUIDANCE</t>
  </si>
  <si>
    <t xml:space="preserve">HIDE</t>
  </si>
  <si>
    <t xml:space="preserve">A</t>
  </si>
  <si>
    <t xml:space="preserve">Link</t>
  </si>
  <si>
    <t xml:space="preserve">Freedom of association refers to the right to freedom of peaceful assembly and to the freedom of association such as to a trade union. 
Collective bargaining refers to a process of negotiations between the  employer and a group of employees. </t>
  </si>
  <si>
    <t xml:space="preserve">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</si>
  <si>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 xml:space="preserve">Forced or compulsory labour refers to all work or service a person carries out as a penalty and / or for which that person has not offered to do voluntarily (per agreement). Examples could include forced overtime, retention of identity documents, etc.</t>
  </si>
  <si>
    <t xml:space="preserve">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</si>
  <si>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 xml:space="preserve">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</si>
  <si>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</si>
  <si>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</si>
  <si>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</si>
  <si>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 xml:space="preserve">A Code of Conduct is a set of rules outlining the responsibilities or proper practice for an individual (employee) and organisation. It could cover social, ethical and environmental aspects.</t>
  </si>
  <si>
    <t xml:space="preserve">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</si>
  <si>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 xml:space="preserve">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</si>
  <si>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 xml:space="preserve">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</si>
  <si>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</si>
  <si>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 xml:space="preserve">C</t>
  </si>
  <si>
    <t xml:space="preserve">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</si>
  <si>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 xml:space="preserve">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</si>
  <si>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 xml:space="preserve">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</si>
  <si>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 xml:space="preserve">D</t>
  </si>
  <si>
    <t xml:space="preserve">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</si>
  <si>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 xml:space="preserve">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</si>
  <si>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 xml:space="preserve">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</si>
  <si>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</si>
  <si>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 xml:space="preserve">Keeping an employee's formal documentation such as a passport or ID card can be considered a violation as these documents are a connection to an individuals human rights. Keeping these documents can prohibit an individual to exercise their human rights.</t>
  </si>
  <si>
    <t xml:space="preserve">A documented procedure for age verification is a written description of the process implemented by the organisation. The procedure is written to ensure that individuals employed in the organisation meet the legal minimum age of employment.</t>
  </si>
  <si>
    <t xml:space="preserve">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</si>
  <si>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 xml:space="preserve">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</si>
  <si>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 xml:space="preserve">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</si>
  <si>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 xml:space="preserve">As an employer the circumstances in which you can deduct money from employee pay is if the employee has agreed the deductions, this includes deductions for benefit contributions. These deductions should be clearly indicated in the payslip generated by the employer.</t>
  </si>
  <si>
    <t xml:space="preserve">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</si>
  <si>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 xml:space="preserve">E</t>
  </si>
  <si>
    <t xml:space="preserve">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</si>
  <si>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 xml:space="preserve">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</si>
  <si>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Having a diverse workforce can offer a company a wide range of ideas, skills and resources. Companies that embrace diversity, often reap the benefits of a broader market, improved productivity and a raised profile within the competitive marketplace.</t>
  </si>
  <si>
    <t xml:space="preserve">Without imposing a disproportionate or undue burden on the employer, companies must provide the necessary and appropriate modification and adjustments in the workplace, to ensure the employment of persons with disabilities.</t>
  </si>
  <si>
    <t xml:space="preserve">F</t>
  </si>
  <si>
    <t xml:space="preserve">Internal inspections / audits can help to determine how effective procedures, programmes and systems are working. They can be performed internally, or by external third party (if independence is needed).  </t>
  </si>
  <si>
    <t xml:space="preserve">Reporting is important for informing the company internally on how processes, procedure or plans are performing and if targets are being met. Reporting may also be a requirement to external stakeholders for example on quality control.</t>
  </si>
  <si>
    <t xml:space="preserve">This can help with the commitment to the development and implementing a quality management system to continually improving its effectiveness rather than resolve a problem when it occurs.</t>
  </si>
  <si>
    <t xml:space="preserve">G</t>
  </si>
  <si>
    <t xml:space="preserve">Reporting is important for informing the company internally on how processes, procedure or plans are performing and if targets are being met. Reporting may also be a requirement to external stakeholders for example on emissions or consumption figures</t>
  </si>
  <si>
    <t xml:space="preserve">Recycling is important as it helps to reduce the negative impact on the natural environment. Recycling and reusing reduces the need for raw materials.</t>
  </si>
  <si>
    <t xml:space="preserve">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</si>
  <si>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 xml:space="preserve">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</si>
  <si>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</si>
  <si>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 xml:space="preserve">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</si>
  <si>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</si>
  <si>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 xml:space="preserve">An important method to address a company's (proportional) impact on the natural environment is to have reduction targets on emissions and consumption. These need to be realistic and achievable.</t>
  </si>
  <si>
    <t xml:space="preserve">H</t>
  </si>
  <si>
    <t xml:space="preserve">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</si>
  <si>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 xml:space="preserve">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</si>
  <si>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</si>
  <si>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 xml:space="preserve">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</si>
  <si>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</si>
  <si>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</si>
  <si>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 xml:space="preserve">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</si>
  <si>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 xml:space="preserve">It is important that fire fighting equipment is functional and in a good working order. Maintenance and check of fire fighting clothing, hose pipes and suppressants or extinguishers should be done on a predetermined regular basis.</t>
  </si>
  <si>
    <t xml:space="preserve">I</t>
  </si>
  <si>
    <t xml:space="preserve">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</si>
  <si>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 xml:space="preserve">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</si>
  <si>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</si>
  <si>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 xml:space="preserve">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</si>
  <si>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 xml:space="preserve">J</t>
  </si>
  <si>
    <t xml:space="preserve">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</si>
  <si>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 xml:space="preserve">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</si>
  <si>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 xml:space="preserve">What is your company's approach towards Conflicts of Interest?</t>
  </si>
  <si>
    <t xml:space="preserve">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</si>
  <si>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</si>
  <si>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 xml:space="preserve">The UN expects its suppliers not to engage in the sale or manufacture of anti-personnel mines or components utilized in the manufacture of anti-personnel mines.</t>
  </si>
  <si>
    <t xml:space="preserve">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</si>
  <si>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 xml:space="preserve">GLOSSARY</t>
  </si>
  <si>
    <t xml:space="preserve">"Mine"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</si>
  <si>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</si>
  <si>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 xml:space="preserve">Certified refers to the process being approved, accredited, verified by an external or 3rd party, who has the authority to approve, accredit.</t>
  </si>
  <si>
    <t xml:space="preserve">Child labour is work carried out to the detriment and endangerment of a child, in violation of international law and national legislation. It either deprives children of schooling or requires them to assume the dual burden of schooling and work.</t>
  </si>
  <si>
    <t xml:space="preserve">Conflict Minerals</t>
  </si>
  <si>
    <t xml:space="preserve">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</si>
  <si>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 xml:space="preserve">"The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</si>
  <si>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 xml:space="preserve">Conflict of Interest</t>
  </si>
  <si>
    <t xml:space="preserve">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</si>
  <si>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 xml:space="preserve">Contract/ Terms of Employment</t>
  </si>
  <si>
    <t xml:space="preserve">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</si>
  <si>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</si>
  <si>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</si>
  <si>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</si>
  <si>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</si>
  <si>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 xml:space="preserve">Corporate Social Responsibility considers companies integration of social and environmental concerns in their business operations and interactions with their stakeholders. This should be distinguished between philanthropy.</t>
  </si>
  <si>
    <t xml:space="preserve">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</si>
  <si>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</si>
  <si>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 xml:space="preserve">Environmental Policy is the commitment to the protection of environment, ecology and wildlife from pollution and human made disaster.</t>
  </si>
  <si>
    <t xml:space="preserve">Paying employees the same salary, for the same work. e.g. A woman operating Machine 'A' to be paid the same as a man operating Machine 'A'</t>
  </si>
  <si>
    <t xml:space="preserve">Fire Fighting Equipments</t>
  </si>
  <si>
    <t xml:space="preserve">Safety equipment (fire extinguisher, hose pipe, fire blanket, smoke alerts, sprinklers, fire alarm) to protect lives and reduce damage from incidents of fire.</t>
  </si>
  <si>
    <t xml:space="preserve">First Aid and Training</t>
  </si>
  <si>
    <t xml:space="preserve">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</si>
  <si>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</si>
  <si>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r>
      <rPr>
        <sz val="11"/>
        <color rgb="FF000000"/>
        <rFont val="Arial"/>
        <family val="2"/>
        <charset val="1"/>
      </rPr>
      <t xml:space="preserve">When referring to a process / procedure / reporting, formal implies that there is a </t>
    </r>
    <r>
      <rPr>
        <i val="true"/>
        <sz val="11"/>
        <rFont val="Arial"/>
        <family val="2"/>
        <charset val="1"/>
      </rPr>
      <t xml:space="preserve">documented </t>
    </r>
    <r>
      <rPr>
        <sz val="11"/>
        <color rgb="FF000000"/>
        <rFont val="Arial"/>
        <family val="2"/>
        <charset val="1"/>
      </rPr>
      <t xml:space="preserve">procedure, set of instructions, guidance in place.</t>
    </r>
  </si>
  <si>
    <t xml:space="preserve">Gender Equality is the fundamental human right and necessary foundation to obtain sustainable development. Gender Equality is the fifth and heart of all Sustainable Development Goals. </t>
  </si>
  <si>
    <t xml:space="preserve">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</si>
  <si>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</si>
  <si>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</si>
  <si>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</si>
  <si>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 xml:space="preserve">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</si>
  <si>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 xml:space="preserve">Inspection</t>
  </si>
  <si>
    <t xml:space="preserve">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</si>
  <si>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</si>
  <si>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</si>
  <si>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</si>
  <si>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 xml:space="preserve">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</si>
  <si>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 xml:space="preserve">Minimum Wage</t>
  </si>
  <si>
    <t xml:space="preserve">Lowest salary received by the employee upon agreement with the employer. Every country has its own legal threshold of minimum wage. Violation of the minimum wage standard leads to violation of human rights of the employee. </t>
  </si>
  <si>
    <t xml:space="preserve">"United Nations Minorities Declaration in its article 1 refers to minorities as based on national or ethnic, cultural, religious and linguistic identity, and provides that States should protect their existence."</t>
  </si>
  <si>
    <t xml:space="preserve">Policy</t>
  </si>
  <si>
    <t xml:space="preserve">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</si>
  <si>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 xml:space="preserve">Procedure</t>
  </si>
  <si>
    <t xml:space="preserve">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</si>
  <si>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 xml:space="preserve">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</si>
  <si>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 xml:space="preserve">Quality Control</t>
  </si>
  <si>
    <t xml:space="preserve">System or sets of procedures to ensure the standard of manufactured product, services or work provided to the client.</t>
  </si>
  <si>
    <t xml:space="preserve">Quality Management </t>
  </si>
  <si>
    <t xml:space="preserve">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</si>
  <si>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</si>
  <si>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</si>
  <si>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 xml:space="preserve">Risk Assessment</t>
  </si>
  <si>
    <t xml:space="preserve">Risk assessment is the process to identify hazards and risk factors, analysis of risks and evaluation and controlling of risk by determining methods. </t>
  </si>
  <si>
    <t xml:space="preserve">17 Sustainable Development Goals adopted by United Nations Member States in 2015, also known as Global Goals, are a universal call to action to end poverty, protect the planet and ensure that all people enjoy peace and prosperity.</t>
  </si>
  <si>
    <t xml:space="preserve">Solid waste (non hazardous)</t>
  </si>
  <si>
    <t xml:space="preserve">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</si>
  <si>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 xml:space="preserve">Supply Chain Mapping</t>
  </si>
  <si>
    <t xml:space="preserve">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</si>
  <si>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</si>
  <si>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</si>
  <si>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 xml:space="preserve">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</si>
  <si>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</si>
  <si>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 xml:space="preserve">Wastewater</t>
  </si>
  <si>
    <t xml:space="preserve">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</si>
  <si>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 xml:space="preserve">THIS SHEET IS HIDDEN FROM VIEW AND UNLOCKED AND MADE AVAILABLE TO UNOPS PERSONNEL ON REQUEST</t>
  </si>
  <si>
    <t xml:space="preserve">HIDE THIS COL</t>
  </si>
  <si>
    <t xml:space="preserve">DSSQ ASSESSMENT</t>
  </si>
  <si>
    <t xml:space="preserve">CONFIDENTIAL</t>
  </si>
  <si>
    <t xml:space="preserve">HIDE THIS PART - DOESN'T EVER NEED TO BE UNHIDDEN. ANSWERS FROM HERE ARE FED FROM THE Q&amp;A SHEET</t>
  </si>
  <si>
    <t xml:space="preserve">VENDOR NAME:   </t>
  </si>
  <si>
    <t xml:space="preserve">DATE OF COMPLETION:   </t>
  </si>
  <si>
    <t xml:space="preserve">TENDER REFERENCE:   </t>
  </si>
  <si>
    <t xml:space="preserve">ITB/1234/7891</t>
  </si>
  <si>
    <t xml:space="preserve">QUESTIONNAIRE RISK </t>
  </si>
  <si>
    <t xml:space="preserve">SECTION REF</t>
  </si>
  <si>
    <t xml:space="preserve">SECTION</t>
  </si>
  <si>
    <t xml:space="preserve">Risk Level per Category (Description)
Low / Low - Medium / Medium - High / High</t>
  </si>
  <si>
    <t xml:space="preserve">Risk Level per Category (Score)</t>
  </si>
  <si>
    <t xml:space="preserve">POLICY</t>
  </si>
  <si>
    <t xml:space="preserve">MGMTSYS</t>
  </si>
  <si>
    <t xml:space="preserve">MANAGEMENT SYSTEMS</t>
  </si>
  <si>
    <t xml:space="preserve">HUMRHGTS</t>
  </si>
  <si>
    <t xml:space="preserve">HUMAN RIGHTS</t>
  </si>
  <si>
    <t xml:space="preserve">LABSTDS</t>
  </si>
  <si>
    <t xml:space="preserve">LABOUR STANDARDS</t>
  </si>
  <si>
    <t xml:space="preserve">EQOPP</t>
  </si>
  <si>
    <t xml:space="preserve">EQUAL OPPORTUNITY</t>
  </si>
  <si>
    <t xml:space="preserve">QUMGMT</t>
  </si>
  <si>
    <t xml:space="preserve">QUALITY MANAGEMENT</t>
  </si>
  <si>
    <t xml:space="preserve">ENVMGMT</t>
  </si>
  <si>
    <t xml:space="preserve">ENVIRONMENTAL MANAGEMENT</t>
  </si>
  <si>
    <t xml:space="preserve">HS</t>
  </si>
  <si>
    <t xml:space="preserve">HEALTH &amp; SAFETY</t>
  </si>
  <si>
    <t xml:space="preserve">CONT</t>
  </si>
  <si>
    <t xml:space="preserve">CONTRACTORS / SUBCONTRACTORS</t>
  </si>
  <si>
    <t xml:space="preserve">CONDUCT</t>
  </si>
  <si>
    <t xml:space="preserve">COMPANY CONDUCT</t>
  </si>
  <si>
    <t xml:space="preserve">TOTAL</t>
  </si>
  <si>
    <t xml:space="preserve">LOW</t>
  </si>
  <si>
    <t xml:space="preserve">LOW TO MEDIUM</t>
  </si>
  <si>
    <t xml:space="preserve">MEDIUM TO HIGH</t>
  </si>
  <si>
    <t xml:space="preserve">HIGH</t>
  </si>
  <si>
    <t xml:space="preserve">Not selected</t>
  </si>
  <si>
    <t xml:space="preserve">QUESTION#</t>
  </si>
  <si>
    <t xml:space="preserve">RESPONSE FROM VENDOR</t>
  </si>
  <si>
    <t xml:space="preserve">Risk Level per Question (Score)</t>
  </si>
  <si>
    <t xml:space="preserve">Risk Level per Question (Description)</t>
  </si>
  <si>
    <t xml:space="preserve">Q</t>
  </si>
  <si>
    <t xml:space="preserve">A glossary, additional definition and resources are at the bottom of this page </t>
  </si>
  <si>
    <t xml:space="preserve">QUESTIONS AND ANSWERS ARE DEFINED IN THIS SHEET AND FED TO OTHER SHEETS</t>
  </si>
  <si>
    <t xml:space="preserve">RISK LEVEL</t>
  </si>
  <si>
    <t xml:space="preserve">ANSWER</t>
  </si>
  <si>
    <t xml:space="preserve">LOW RISK</t>
  </si>
  <si>
    <t xml:space="preserve">LOW TO MEDIUM RISK</t>
  </si>
  <si>
    <t xml:space="preserve">MEDIUM TO HIGH RISK</t>
  </si>
  <si>
    <t xml:space="preserve">HIGH  RISK</t>
  </si>
  <si>
    <t xml:space="preserve">Does your company have a Freedom of Association and Right to Collective Bargaining policy in place?</t>
  </si>
  <si>
    <r>
      <rPr>
        <sz val="10"/>
        <color rgb="FFFFFFFF"/>
        <rFont val="Arial"/>
        <family val="2"/>
        <charset val="1"/>
      </rPr>
      <t xml:space="preserve">Yes - We have a documented policy (stand alone or clearly included in a broader organisational policy) in place  for </t>
    </r>
    <r>
      <rPr>
        <b val="true"/>
        <sz val="11"/>
        <color rgb="FFFFFFFF"/>
        <rFont val="Arial"/>
        <family val="2"/>
        <charset val="1"/>
      </rPr>
      <t xml:space="preserve">more than 3 years. The policy includes the name of the organisation, a record of review and is signed and dated.</t>
    </r>
  </si>
  <si>
    <r>
      <rPr>
        <sz val="10"/>
        <color rgb="FFFFFFFF"/>
        <rFont val="Arial"/>
        <family val="2"/>
        <charset val="1"/>
      </rPr>
      <t xml:space="preserve">Yes - We have a documented policy (stand alone or clearly included in a broader company policy) in place</t>
    </r>
    <r>
      <rPr>
        <b val="true"/>
        <sz val="11"/>
        <color rgb="FFFFFFFF"/>
        <rFont val="Arial"/>
        <family val="2"/>
        <charset val="1"/>
      </rPr>
      <t xml:space="preserve"> for less than 3 years. The policy includes the of the organisation, a record of review and is signed and dated.</t>
    </r>
  </si>
  <si>
    <r>
      <rPr>
        <sz val="10"/>
        <color rgb="FFFFFFFF"/>
        <rFont val="Arial"/>
        <family val="2"/>
        <charset val="1"/>
      </rPr>
      <t xml:space="preserve">Yes - We have a documented policy (stand alone or included in a broader policy) in place. </t>
    </r>
    <r>
      <rPr>
        <b val="true"/>
        <sz val="11"/>
        <color rgb="FFFFFFFF"/>
        <rFont val="Arial"/>
        <family val="2"/>
        <charset val="1"/>
      </rPr>
      <t xml:space="preserve">(Not signed and/or dated) </t>
    </r>
  </si>
  <si>
    <t xml:space="preserve">No policy in place</t>
  </si>
  <si>
    <t xml:space="preserve">Does your company have a Wages, Working Hours and Other Conditions of Work policy in place?</t>
  </si>
  <si>
    <t xml:space="preserve">Does your company have a Forced and Compulsory Labour policy in place?</t>
  </si>
  <si>
    <t xml:space="preserve">Does your company have a Child Labour policy in place?</t>
  </si>
  <si>
    <t xml:space="preserve">Does your company have an Anti Discrimination policy in place?</t>
  </si>
  <si>
    <t xml:space="preserve">Does your company have a Quality Management Policy in place?</t>
  </si>
  <si>
    <t xml:space="preserve">Does your company have an Environmental Policy in place?</t>
  </si>
  <si>
    <t xml:space="preserve">Does your company have a Health and Safety policy in place?</t>
  </si>
  <si>
    <t xml:space="preserve">Does your company have a Code of Conduct (or ethical conduct policy)?</t>
  </si>
  <si>
    <r>
      <rPr>
        <sz val="10"/>
        <color rgb="FFFFFFFF"/>
        <rFont val="Arial"/>
        <family val="2"/>
        <charset val="1"/>
      </rPr>
      <t xml:space="preserve">Yes - We have a documented Code of Conduct (or ethical conduct policy) in place. </t>
    </r>
    <r>
      <rPr>
        <b val="true"/>
        <sz val="11"/>
        <color rgb="FFFFFFFF"/>
        <rFont val="Arial"/>
        <family val="2"/>
        <charset val="1"/>
      </rPr>
      <t xml:space="preserve">(Not signed and/or dated) </t>
    </r>
  </si>
  <si>
    <t xml:space="preserve">Does your company have a Corporate Social Responsibility policy?</t>
  </si>
  <si>
    <t xml:space="preserve">Does your company have a policy related to conflict minerals?</t>
  </si>
  <si>
    <r>
      <rPr>
        <sz val="10"/>
        <color rgb="FFFFFFFF"/>
        <rFont val="Arial"/>
        <family val="2"/>
        <charset val="1"/>
      </rPr>
      <t xml:space="preserve">Yes - We have a documented policy (stand alone or clearly included in a broader organisational policy) in place  for </t>
    </r>
    <r>
      <rPr>
        <b val="true"/>
        <sz val="11"/>
        <color rgb="FFFFFFFF"/>
        <rFont val="Arial"/>
        <family val="2"/>
        <charset val="1"/>
      </rPr>
      <t xml:space="preserve">more than 3 years. The policy includes the name of the organisation, a record of review and is signed and dated. (or directly Not Applicable to your core products/services)</t>
    </r>
  </si>
  <si>
    <t xml:space="preserve">Does your company have an up-to-date certified formal, documented Quality Management System? </t>
  </si>
  <si>
    <t xml:space="preserve">Yes - such as ISO or similar and certified by a independent third party </t>
  </si>
  <si>
    <t xml:space="preserve">Yes - Documented but not certified </t>
  </si>
  <si>
    <t xml:space="preserve">Informal (undocumented) process</t>
  </si>
  <si>
    <t xml:space="preserve">No Quality Management System in place</t>
  </si>
  <si>
    <t xml:space="preserve">Does your company have an up-to-date certified formal, documented Environmental Management System? </t>
  </si>
  <si>
    <t xml:space="preserve">No Environmental Management System in place</t>
  </si>
  <si>
    <t xml:space="preserve">Does your company have an up-to-date certified formal, documented Health and Safety Management System? </t>
  </si>
  <si>
    <t xml:space="preserve">No Health &amp; Safety Management System in place</t>
  </si>
  <si>
    <t xml:space="preserve">How does your company  integrate and operationalise the UN Guiding principles for Business &amp; Human Rights? (Corporate responsibility to respect)</t>
  </si>
  <si>
    <t xml:space="preserve">We have a documented procedure in place. Human Rights Impact Assessment is conducted with action plans that are implemented, reported &amp; reviewed</t>
  </si>
  <si>
    <t xml:space="preserve">We have a documented procedure in place. Human Rights Impact Assessment is conducted. </t>
  </si>
  <si>
    <t xml:space="preserve">Human Rights Impact Assessment is not conducted but the company has formal policies and procedures on labour, discrimination, salary, etc.</t>
  </si>
  <si>
    <t xml:space="preserve">Human Rights Impact Assessment is not conducted. The company has no formal policies and procedures on labour, discrimination, salary, etc.</t>
  </si>
  <si>
    <t xml:space="preserve">Does your company have a mechanism for preventing, reporting and investigating cases of Human Rights abuses?</t>
  </si>
  <si>
    <t xml:space="preserve">A formal documented procedure (including 3rd party involvement)</t>
  </si>
  <si>
    <t xml:space="preserve">A formal documented procedure</t>
  </si>
  <si>
    <t xml:space="preserve">An informal procedure</t>
  </si>
  <si>
    <t xml:space="preserve">No procedure in place</t>
  </si>
  <si>
    <t xml:space="preserve">Does your company have a mechanism for preventing, reporting and investigating cases of Sexual Exploitation and Abuse?</t>
  </si>
  <si>
    <t xml:space="preserve">How does your company ensure that you pay minimum wage to your employees?</t>
  </si>
  <si>
    <t xml:space="preserve">The company has a written policy in place as well as documented procedures that are followed.</t>
  </si>
  <si>
    <t xml:space="preserve">The company has a written policy in place an follows (undocumented) procedures.</t>
  </si>
  <si>
    <t xml:space="preserve">The company does not have a written policy in place but follows (undocumented) procedures</t>
  </si>
  <si>
    <t xml:space="preserve">There are some cases that minimum wages are not paid</t>
  </si>
  <si>
    <t xml:space="preserve">How does your company ensure it pay its employees in a non-discriminatory manner (e.g. paying different working groups such as women, people with disabilities, etc… different pay for the same tasks)?</t>
  </si>
  <si>
    <t xml:space="preserve">There are some cases that different groups are paid differently for the same tasks.</t>
  </si>
  <si>
    <t xml:space="preserve">Does your company have a complaints system in place to address concerns or issues from employees / workers / others?</t>
  </si>
  <si>
    <t xml:space="preserve">Yes - documented procedure including anonymous whistleblower protection </t>
  </si>
  <si>
    <t xml:space="preserve">Yes - there are guidelines, but no formal documented procedure </t>
  </si>
  <si>
    <t xml:space="preserve">Although no formal procedure is in place, management treat such incidents seriously</t>
  </si>
  <si>
    <t xml:space="preserve">No this is not needed in our company</t>
  </si>
  <si>
    <t xml:space="preserve">Does your company have an Overtime work policy in place or staff are not allowed to work overtime?</t>
  </si>
  <si>
    <t xml:space="preserve">Overtime is voluntary and procedure and payments documented (or staff are prohibited from working overtime)</t>
  </si>
  <si>
    <t xml:space="preserve">Overtime is voluntary there is no documented procedure, but payments are recorded.</t>
  </si>
  <si>
    <t xml:space="preserve">Over time is compensated but not recorded</t>
  </si>
  <si>
    <t xml:space="preserve">Overtime is not recorded or compensated</t>
  </si>
  <si>
    <t xml:space="preserve">What is the approach of your company regarding keeping original identification documents of your workers / employees?</t>
  </si>
  <si>
    <t xml:space="preserve">No original ID documentation is ever kept by the company. In cases where ID documentation is needed, a copy of the original is requested for record keeping.</t>
  </si>
  <si>
    <t xml:space="preserve">Original ID documentation is sometimes kept by the company (by documented request of the employee) but only for safe keeping.</t>
  </si>
  <si>
    <t xml:space="preserve">Original ID documentation is kept, but only when management deem it necessary </t>
  </si>
  <si>
    <t xml:space="preserve">Keeping the original identification documents is a common practice</t>
  </si>
  <si>
    <t xml:space="preserve">Do you have a procedure in place at time of employment to verify age of prospective employees?</t>
  </si>
  <si>
    <t xml:space="preserve">Yes - A documented procedure is in place</t>
  </si>
  <si>
    <t xml:space="preserve">A procedure is in place but not documented</t>
  </si>
  <si>
    <t xml:space="preserve">Age verification is done from time to time</t>
  </si>
  <si>
    <t xml:space="preserve">Age is not verified</t>
  </si>
  <si>
    <t xml:space="preserve">Are your employees selected based on gender, ethnicity, sexual orientation or political belief?</t>
  </si>
  <si>
    <t xml:space="preserve">No - all employees are selected based on merit as per documented procedure in place</t>
  </si>
  <si>
    <t xml:space="preserve">No - all employees are selected based on merit but no documented procedure in place</t>
  </si>
  <si>
    <t xml:space="preserve">Yes - to a certain extent </t>
  </si>
  <si>
    <t xml:space="preserve">Yes - in most cases</t>
  </si>
  <si>
    <t xml:space="preserve">Are terms of employment communicated and agreed upon with an employee, written and in a local language?</t>
  </si>
  <si>
    <t xml:space="preserve">Terms of employment are written and are signed by both employer and employee</t>
  </si>
  <si>
    <t xml:space="preserve">Terms of employment are written and signed by employee only </t>
  </si>
  <si>
    <t xml:space="preserve">Terms of employment are communicated but not written or signed </t>
  </si>
  <si>
    <t xml:space="preserve">There are no terms of employment - only pay to work</t>
  </si>
  <si>
    <t xml:space="preserve">Are payments of salary made according to the contract, directly to the employee and on a regular basis?</t>
  </si>
  <si>
    <t xml:space="preserve">Yes, salaries are paid according to the contract, directly to the employee and on a regular basis</t>
  </si>
  <si>
    <t xml:space="preserve">Yes - but not on a regular basis</t>
  </si>
  <si>
    <t xml:space="preserve">Non-regular cash payments are a common practice here</t>
  </si>
  <si>
    <t xml:space="preserve">Salary / wages are paid directly to an intermediary to distribute </t>
  </si>
  <si>
    <t xml:space="preserve">Are employees made aware of deductions (e.g. welfare, tax, accommodation etc..) and agree to them?</t>
  </si>
  <si>
    <t xml:space="preserve">Yes - all deduction are agreed in advance and documented in the contract </t>
  </si>
  <si>
    <t xml:space="preserve">Employees are made aware of deductions but they are not documented in the contract</t>
  </si>
  <si>
    <t xml:space="preserve">Employees are not made aware of deductions until time of payment</t>
  </si>
  <si>
    <t xml:space="preserve">Deductions are made as they occur - without prior information to employee</t>
  </si>
  <si>
    <t xml:space="preserve">Are employee payments properly documented?</t>
  </si>
  <si>
    <t xml:space="preserve">Yes - Detailed pay-slips are provided, signed for and include details of deductions, if any</t>
  </si>
  <si>
    <t xml:space="preserve">Yes - Employees sign that they have received salary but no pay-slip provided </t>
  </si>
  <si>
    <t xml:space="preserve">No formal procedure in place, but employees are notified that payment has been made </t>
  </si>
  <si>
    <t xml:space="preserve">No formal procedure in place</t>
  </si>
  <si>
    <t xml:space="preserve">EQUAL OPPORTUNITY </t>
  </si>
  <si>
    <t xml:space="preserve">Does your company have a mechanism in place for reporting, investigating and addressing harassment</t>
  </si>
  <si>
    <t xml:space="preserve">Yes- A formal documented procedure is in place; data about cases is available and tracked</t>
  </si>
  <si>
    <t xml:space="preserve">Yes - a documented procedure</t>
  </si>
  <si>
    <t xml:space="preserve">No procedure</t>
  </si>
  <si>
    <t xml:space="preserve">Does your company encourage diversity and inclusion in the workplace?</t>
  </si>
  <si>
    <t xml:space="preserve">Yes we have a diversity and inclusion policy and action plan that is well implemented</t>
  </si>
  <si>
    <t xml:space="preserve">Yes we have a policy but no action plan yet</t>
  </si>
  <si>
    <t xml:space="preserve">We encourage diversity informally</t>
  </si>
  <si>
    <t xml:space="preserve">We do not have any initiatives around diversity and inclusion</t>
  </si>
  <si>
    <t xml:space="preserve">What percentage (%) of current total staff are women? Please provide your best estimate. </t>
  </si>
  <si>
    <t xml:space="preserve">More than 60%</t>
  </si>
  <si>
    <t xml:space="preserve">Between 30% - 60%</t>
  </si>
  <si>
    <t xml:space="preserve">Between 10% - 30%</t>
  </si>
  <si>
    <t xml:space="preserve">Less than 10% </t>
  </si>
  <si>
    <t xml:space="preserve">What percentage (%) of current key staff (leadership) are women? Please provide your best estimate. </t>
  </si>
  <si>
    <t xml:space="preserve">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</si>
  <si>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</si>
  <si>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 xml:space="preserve">This is done informally</t>
  </si>
  <si>
    <t xml:space="preserve">We do not have any initiatives regarding the inclusion of persons with disabilities in the workplace</t>
  </si>
  <si>
    <t xml:space="preserve">Are quality inspections carried out on products / goods / services that your company provides? </t>
  </si>
  <si>
    <t xml:space="preserve">Yes - this is part of the certified formal process (e.g. ISO or similar)</t>
  </si>
  <si>
    <t xml:space="preserve">Yes - this is part of the formal process (documented but not ISO or similar)</t>
  </si>
  <si>
    <t xml:space="preserve">Yes - this is part of the informal process but undocumented</t>
  </si>
  <si>
    <t xml:space="preserve">No inspections carried out </t>
  </si>
  <si>
    <t xml:space="preserve">Is quality control/assurance reporting made on products / goods / services that your company provides? </t>
  </si>
  <si>
    <t xml:space="preserve">No reporting done </t>
  </si>
  <si>
    <t xml:space="preserve">Does your company evaluate and improve the quality of your output (products / goods  / service) towards continuous improvement?</t>
  </si>
  <si>
    <t xml:space="preserve">No evaluations made</t>
  </si>
  <si>
    <t xml:space="preserve">Are inspections (and or assessments) carried out on the impact that the company products / goods / services have on the environment?</t>
  </si>
  <si>
    <t xml:space="preserve">Is reporting done on the impact of your company's products / goods / services on the environment? </t>
  </si>
  <si>
    <t xml:space="preserve">Is recycling (and or re-use) regularly practised by your company?</t>
  </si>
  <si>
    <t xml:space="preserve">Regularly practiced. Waste is measured and monitored</t>
  </si>
  <si>
    <t xml:space="preserve">Practiced but waste is not measured and monitored</t>
  </si>
  <si>
    <t xml:space="preserve">Some waste is recycled (re-used)</t>
  </si>
  <si>
    <t xml:space="preserve">Recycling not practiced</t>
  </si>
  <si>
    <t xml:space="preserve">Are hazardous materials and chemicals managed (monitored, handled, transported, stored, recycled, reused and/ or disposed appropriately)?</t>
  </si>
  <si>
    <r>
      <rPr>
        <sz val="10"/>
        <color rgb="FFFFFFFF"/>
        <rFont val="Arial"/>
        <family val="2"/>
        <charset val="1"/>
      </rPr>
      <t xml:space="preserve">Yes - this is part of the certified formal process (e.g. ISO or similar) or
</t>
    </r>
    <r>
      <rPr>
        <b val="true"/>
        <sz val="11"/>
        <color rgb="FFFFFFFF"/>
        <rFont val="Arial"/>
        <family val="2"/>
        <charset val="1"/>
      </rPr>
      <t xml:space="preserve">Not Applicable (Not used or stored)</t>
    </r>
  </si>
  <si>
    <t xml:space="preserve">There are no guidance for managing hazardous materials.</t>
  </si>
  <si>
    <t xml:space="preserve">Is solid waste (non-hazardous) monitored, handled, transported, stored, recycled, reused and/ or disposed appropriately?</t>
  </si>
  <si>
    <t xml:space="preserve">There are no guidance for managing solid waste.</t>
  </si>
  <si>
    <t xml:space="preserve">Is wastewater monitored, handled, transported and/ or treated for disposal or discharge appropriately?</t>
  </si>
  <si>
    <t xml:space="preserve">No we do not </t>
  </si>
  <si>
    <t xml:space="preserve">Is water consumption monitored and controlled as a resource appropriately?</t>
  </si>
  <si>
    <t xml:space="preserve">Is energy consumption recorded by your company?</t>
  </si>
  <si>
    <t xml:space="preserve">Does your company have documented targets to reduce its impact on the environment (this includes for example emissions and energy consumption)?</t>
  </si>
  <si>
    <t xml:space="preserve">Are Risk Assessments used by your company with regard to Health &amp; Safety?</t>
  </si>
  <si>
    <t xml:space="preserve">Risk Assessments are used as part of formal procedures. They are used for action planning and implemented.</t>
  </si>
  <si>
    <t xml:space="preserve">Risk Assessments are used as part of formal procedures. Implemented action only from time to time </t>
  </si>
  <si>
    <t xml:space="preserve">Risk Assessments and resulting action planning is used from time to time</t>
  </si>
  <si>
    <t xml:space="preserve">Risk Assessments are rarely used, if at all. </t>
  </si>
  <si>
    <t xml:space="preserve">Is Health &amp; Safety training provided to your employees?</t>
  </si>
  <si>
    <t xml:space="preserve">This is part of the certified formal process (e.g. ISO or similar). Done on a regular basis, according to a schedule and is recorded.</t>
  </si>
  <si>
    <t xml:space="preserve">This is part of the formal process (documented but not ISO or similar). Done on a regular basis, according to a schedule and is recorded.</t>
  </si>
  <si>
    <t xml:space="preserve">Health &amp; Safety training is done on an adhoc basis.</t>
  </si>
  <si>
    <t xml:space="preserve">Health &amp; Safety training is rarely done, if at all. </t>
  </si>
  <si>
    <t xml:space="preserve">Are internal inspection such as safety inspections / audits conducted by your company? This may include by a 3rd party.</t>
  </si>
  <si>
    <t xml:space="preserve">Internal inspection such as safety inspections / audits are conducted on an adhoc basis.</t>
  </si>
  <si>
    <t xml:space="preserve">Internal inspection such as safety inspections / audits are rarely done, if at all. </t>
  </si>
  <si>
    <t xml:space="preserve">Does your company conduct accident / incident investigations?</t>
  </si>
  <si>
    <t xml:space="preserve">Yes - this is part of the certified formal process (e.g. ISO or similar). It is Documented and includes near miss reporting.</t>
  </si>
  <si>
    <t xml:space="preserve">Yes - this is part of the formal process (documented but not ISO or similar) and includes near miss reporting.</t>
  </si>
  <si>
    <t xml:space="preserve">Accident and incident investigations are conducted depending on the size or severity of the accident or incident.</t>
  </si>
  <si>
    <t xml:space="preserve">Accident and incident investigations are rarely conducted, if at all. </t>
  </si>
  <si>
    <t xml:space="preserve">Is appropriate Personal Protective Equipment provided to employees (if applicable)?</t>
  </si>
  <si>
    <r>
      <rPr>
        <sz val="10"/>
        <color rgb="FFFFFFFF"/>
        <rFont val="Arial"/>
        <family val="2"/>
        <charset val="1"/>
      </rPr>
      <t xml:space="preserve">This is part of the certified formal process (e.g. ISO or similar) </t>
    </r>
    <r>
      <rPr>
        <b val="true"/>
        <sz val="11"/>
        <color rgb="FFFFFFFF"/>
        <rFont val="Arial"/>
        <family val="2"/>
        <charset val="1"/>
      </rPr>
      <t xml:space="preserve">(or Not Applicable )</t>
    </r>
  </si>
  <si>
    <t xml:space="preserve">This is part of the formal process (documented but not ISO or similar)</t>
  </si>
  <si>
    <t xml:space="preserve">This is part of the informal process but undocumented</t>
  </si>
  <si>
    <t xml:space="preserve">Personal Protective Equipment is rarely provided, if at all. </t>
  </si>
  <si>
    <t xml:space="preserve">Does your company have any First Aid trained employees?</t>
  </si>
  <si>
    <t xml:space="preserve">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</si>
  <si>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</si>
  <si>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 xml:space="preserve">Some employees have basic first aid training.</t>
  </si>
  <si>
    <t xml:space="preserve">There are no First Aid trained staff.</t>
  </si>
  <si>
    <t xml:space="preserve">Are First Aid boxes (equipment) available at your company?</t>
  </si>
  <si>
    <t xml:space="preserve">First Aid boxes are available and are in line with the total number of employees and workplace hazards.</t>
  </si>
  <si>
    <t xml:space="preserve">First Aid boxes are available and are in line with the total number of employees</t>
  </si>
  <si>
    <t xml:space="preserve">Some First Aid boxes are available</t>
  </si>
  <si>
    <t xml:space="preserve">There are no First Aid kits available.</t>
  </si>
  <si>
    <t xml:space="preserve">Are emergency evacuation drills and / or trainings conducted with all employees?</t>
  </si>
  <si>
    <t xml:space="preserve">This is part of the certified formal process (e.g. ISO or similar)</t>
  </si>
  <si>
    <t xml:space="preserve">Is fire fighting equipment available and maintained?</t>
  </si>
  <si>
    <t xml:space="preserve">Available and maintained regularly according to procedure and records are kept </t>
  </si>
  <si>
    <t xml:space="preserve">Available and maintained but no records kept</t>
  </si>
  <si>
    <t xml:space="preserve">Available but not regularly maintained</t>
  </si>
  <si>
    <t xml:space="preserve">No fire fighting equipment available</t>
  </si>
  <si>
    <t xml:space="preserve">CONTRACTORS (INCLUDING SUBCONTRACTORS/3RD PARTY/OUTSOURCED WORK)</t>
  </si>
  <si>
    <t xml:space="preserve">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</si>
  <si>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</si>
  <si>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</si>
  <si>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</si>
  <si>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</si>
  <si>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 xml:space="preserve">Does your company do any form of supply chain mapping?</t>
  </si>
  <si>
    <t xml:space="preserve">Detailed supply chain mapping carried out, that identifies possible risks and compliance issues. Includes engagement with supply chain stakeholders. Reviewed and updated as necessary.</t>
  </si>
  <si>
    <t xml:space="preserve">Detailed supply chain mapping carried out, that identifies possible risks and compliance issues. Reviewed and updated as necessary.</t>
  </si>
  <si>
    <t xml:space="preserve">Some supply chain mapping carried out.</t>
  </si>
  <si>
    <t xml:space="preserve">No supply chain mapping done </t>
  </si>
  <si>
    <t xml:space="preserve">Does your company have a documented procedure for the selection of contractors?</t>
  </si>
  <si>
    <t xml:space="preserve">Yes - a formal documented procedure</t>
  </si>
  <si>
    <t xml:space="preserve">Yes - but acts more as a guideline not fully enforced</t>
  </si>
  <si>
    <t xml:space="preserve">No guiding procedure in place</t>
  </si>
  <si>
    <t xml:space="preserve">Does your company usually sign written contracts with contractors?</t>
  </si>
  <si>
    <t xml:space="preserve">Yes - this is always the case as per written procedures</t>
  </si>
  <si>
    <t xml:space="preserve">Yes - only when it is a legal / stipulated requirement</t>
  </si>
  <si>
    <t xml:space="preserve">Only when the other party demands it </t>
  </si>
  <si>
    <t xml:space="preserve">It is preferred to not have written contracts</t>
  </si>
  <si>
    <t xml:space="preserve">Does your company have a method to review your contractors ?</t>
  </si>
  <si>
    <t xml:space="preserve">Yes - we conduct on-site audit of our contractors based on risk assessment</t>
  </si>
  <si>
    <t xml:space="preserve">Yes - we validate and verify contractors policies or they formally adopt our own. This may include site inspections</t>
  </si>
  <si>
    <t xml:space="preserve">Occasional background checking is done</t>
  </si>
  <si>
    <t xml:space="preserve">No we do not</t>
  </si>
  <si>
    <t xml:space="preserve">Do you require your contractors to provide copies of relevant certificates or licenses for the contracted products / services?</t>
  </si>
  <si>
    <t xml:space="preserve">Yes - as a common and necessary practice</t>
  </si>
  <si>
    <t xml:space="preserve">Yes - but only if requested </t>
  </si>
  <si>
    <t xml:space="preserve">This is done from time to time if necessary</t>
  </si>
  <si>
    <t xml:space="preserve">This is not common practice</t>
  </si>
  <si>
    <t xml:space="preserve">Does your company participate in Corporate Social Responsibility initiatives / activities?</t>
  </si>
  <si>
    <r>
      <rPr>
        <sz val="10"/>
        <color rgb="FFFFFFFF"/>
        <rFont val="Arial"/>
        <family val="2"/>
        <charset val="1"/>
      </rPr>
      <t xml:space="preserve">Yes - with documented procedures and guidelines as well as impact analysis.
</t>
    </r>
    <r>
      <rPr>
        <b val="true"/>
        <sz val="11"/>
        <color rgb="FFFFFFFF"/>
        <rFont val="Arial"/>
        <family val="2"/>
        <charset val="1"/>
      </rPr>
      <t xml:space="preserve">N/A - This organisation is an NGO/Charity</t>
    </r>
  </si>
  <si>
    <t xml:space="preserve">Yes - with documented procedures and guidelines without impact analysis </t>
  </si>
  <si>
    <t xml:space="preserve">Yes - but no documented procedures and/or guidelines </t>
  </si>
  <si>
    <t xml:space="preserve">No</t>
  </si>
  <si>
    <t xml:space="preserve">Does your company use gifts or hospitality as an accepted practice?</t>
  </si>
  <si>
    <t xml:space="preserve">This is controlled according to the company policy, and actively enforced</t>
  </si>
  <si>
    <t xml:space="preserve">This is controlled according to the company policy, but not actively enforced</t>
  </si>
  <si>
    <t xml:space="preserve">Sometimes the company is forced or expected to use gifts and hospitality </t>
  </si>
  <si>
    <t xml:space="preserve">This is a normal practice due to the operating conditions</t>
  </si>
  <si>
    <t xml:space="preserve">Does your company prohibit conflicts of interest?</t>
  </si>
  <si>
    <t xml:space="preserve">Sometimes the company (or personnel) is in a conflict of interest</t>
  </si>
  <si>
    <t xml:space="preserve">Is your company ever forced or put in a position to make payments outside of the conventional channels to facilitate work or business relationships?</t>
  </si>
  <si>
    <t xml:space="preserve">This is prohibited according to the company policy, and actively enforced</t>
  </si>
  <si>
    <t xml:space="preserve">This is prohibited according to the company policy, but not actively enforced</t>
  </si>
  <si>
    <t xml:space="preserve">Sometimes the company is forced or expected to make payments outside of the conventional channels to facilitate works or business relationships</t>
  </si>
  <si>
    <t xml:space="preserve">Does your company engage in the sale or manufacture of anti-personnel mines or components utilised in the manufacture of anti-personnel mines?</t>
  </si>
  <si>
    <t xml:space="preserve">Never</t>
  </si>
  <si>
    <t xml:space="preserve">Has previously, but no longer</t>
  </si>
  <si>
    <t xml:space="preserve">Sometimes </t>
  </si>
  <si>
    <t xml:space="preserve">Yes</t>
  </si>
  <si>
    <t xml:space="preserve">Does your company have a policy in place regarding the employment or contracting of current or former UNOPS/UN personnel for the preparation of bids or proposals for UNOPS?</t>
  </si>
  <si>
    <t xml:space="preserve">Yes a formal documented policy in place with reference to the UN Supplier Code of Conduct</t>
  </si>
  <si>
    <t xml:space="preserve">Yes a formal documented policy in place but does not reference UN Supplier Code of Conduct</t>
  </si>
  <si>
    <t xml:space="preserve">There are some guidance but not formal signed documentation</t>
  </si>
  <si>
    <t xml:space="preserve">Tender_ref</t>
  </si>
  <si>
    <t xml:space="preserve">UNGM_Number</t>
  </si>
  <si>
    <t xml:space="preserve">Company_Name</t>
  </si>
  <si>
    <t xml:space="preserve">Company_Address1</t>
  </si>
  <si>
    <t xml:space="preserve">Company_Address2</t>
  </si>
  <si>
    <t xml:space="preserve">Company_Address3</t>
  </si>
  <si>
    <t xml:space="preserve">Company_Country</t>
  </si>
  <si>
    <t xml:space="preserve">UNGC_Participant</t>
  </si>
  <si>
    <t xml:space="preserve">UNGC_ID</t>
  </si>
  <si>
    <t xml:space="preserve">UNGC_Last_COP</t>
  </si>
  <si>
    <t xml:space="preserve">UNGC_COP_Level</t>
  </si>
  <si>
    <t xml:space="preserve">Company_Signatory_Name</t>
  </si>
  <si>
    <t xml:space="preserve">Company_Signatory_Position</t>
  </si>
  <si>
    <t xml:space="preserve">Company_Signatory_Email</t>
  </si>
  <si>
    <t xml:space="preserve">Company_Signatory_Phone</t>
  </si>
  <si>
    <t xml:space="preserve">Completion_Date</t>
  </si>
  <si>
    <t xml:space="preserve">SCORE_POLICY</t>
  </si>
  <si>
    <t xml:space="preserve">SCORE_MGMTSYS</t>
  </si>
  <si>
    <t xml:space="preserve">SCORE_HUMRHGTS</t>
  </si>
  <si>
    <t xml:space="preserve">SCORE_LABSTDS</t>
  </si>
  <si>
    <t xml:space="preserve">SCORE_EQOPP</t>
  </si>
  <si>
    <t xml:space="preserve">SCORE_QUMGMT</t>
  </si>
  <si>
    <t xml:space="preserve">SCORE_ENVMGMT</t>
  </si>
  <si>
    <t xml:space="preserve">SCORE_HS</t>
  </si>
  <si>
    <t xml:space="preserve">SCORE_CONT</t>
  </si>
  <si>
    <t xml:space="preserve">SCORE_CONDUCT</t>
  </si>
  <si>
    <t xml:space="preserve">SCORE_OVERALL</t>
  </si>
  <si>
    <t xml:space="preserve">RATING_POLICY</t>
  </si>
  <si>
    <t xml:space="preserve">RATING_MGMTSYS</t>
  </si>
  <si>
    <t xml:space="preserve">RATING_HUMRHGTS</t>
  </si>
  <si>
    <t xml:space="preserve">RATING_LABSTDS</t>
  </si>
  <si>
    <t xml:space="preserve">RATING_EQOPP</t>
  </si>
  <si>
    <t xml:space="preserve">RATING_QUMGMT</t>
  </si>
  <si>
    <t xml:space="preserve">RATING_ENVMGMT</t>
  </si>
  <si>
    <t xml:space="preserve">RATING_HS</t>
  </si>
  <si>
    <t xml:space="preserve">RATING_CONT</t>
  </si>
  <si>
    <t xml:space="preserve">RATING_CONDUCT</t>
  </si>
  <si>
    <t xml:space="preserve">RATING_OVERALL</t>
  </si>
  <si>
    <t xml:space="preserve">SCORE_Q1</t>
  </si>
  <si>
    <t xml:space="preserve">SCORE_Q2</t>
  </si>
  <si>
    <t xml:space="preserve">SCORE_Q3</t>
  </si>
  <si>
    <t xml:space="preserve">SCORE_Q4</t>
  </si>
  <si>
    <t xml:space="preserve">SCORE_Q5</t>
  </si>
  <si>
    <t xml:space="preserve">SCORE_Q6</t>
  </si>
  <si>
    <t xml:space="preserve">SCORE_Q7</t>
  </si>
  <si>
    <t xml:space="preserve">SCORE_Q8</t>
  </si>
  <si>
    <t xml:space="preserve">SCORE_Q9</t>
  </si>
  <si>
    <t xml:space="preserve">SCORE_Q10</t>
  </si>
  <si>
    <t xml:space="preserve">SCORE_Q11</t>
  </si>
  <si>
    <t xml:space="preserve">SCORE_Q12</t>
  </si>
  <si>
    <t xml:space="preserve">SCORE_Q13</t>
  </si>
  <si>
    <t xml:space="preserve">SCORE_Q14</t>
  </si>
  <si>
    <t xml:space="preserve">SCORE_Q15</t>
  </si>
  <si>
    <t xml:space="preserve">SCORE_Q16</t>
  </si>
  <si>
    <t xml:space="preserve">SCORE_Q17</t>
  </si>
  <si>
    <t xml:space="preserve">SCORE_Q18</t>
  </si>
  <si>
    <t xml:space="preserve">SCORE_Q19</t>
  </si>
  <si>
    <t xml:space="preserve">SCORE_Q20</t>
  </si>
  <si>
    <t xml:space="preserve">SCORE_Q21</t>
  </si>
  <si>
    <t xml:space="preserve">SCORE_Q22</t>
  </si>
  <si>
    <t xml:space="preserve">SCORE_Q23</t>
  </si>
  <si>
    <t xml:space="preserve">SCORE_Q24</t>
  </si>
  <si>
    <t xml:space="preserve">SCORE_Q25</t>
  </si>
  <si>
    <t xml:space="preserve">SCORE_Q26</t>
  </si>
  <si>
    <t xml:space="preserve">SCORE_Q27</t>
  </si>
  <si>
    <t xml:space="preserve">SCORE_Q28</t>
  </si>
  <si>
    <t xml:space="preserve">SCORE_Q29</t>
  </si>
  <si>
    <t xml:space="preserve">SCORE_Q30</t>
  </si>
  <si>
    <t xml:space="preserve">SCORE_Q31</t>
  </si>
  <si>
    <t xml:space="preserve">SCORE_Q32</t>
  </si>
  <si>
    <t xml:space="preserve">SCORE_Q33</t>
  </si>
  <si>
    <t xml:space="preserve">SCORE_Q34</t>
  </si>
  <si>
    <t xml:space="preserve">SCORE_Q35</t>
  </si>
  <si>
    <t xml:space="preserve">SCORE_Q36</t>
  </si>
  <si>
    <t xml:space="preserve">SCORE_Q37</t>
  </si>
  <si>
    <t xml:space="preserve">SCORE_Q38</t>
  </si>
  <si>
    <t xml:space="preserve">SCORE_Q39</t>
  </si>
  <si>
    <t xml:space="preserve">SCORE_Q40</t>
  </si>
  <si>
    <t xml:space="preserve">SCORE_Q41</t>
  </si>
  <si>
    <t xml:space="preserve">SCORE_Q42</t>
  </si>
  <si>
    <t xml:space="preserve">SCORE_Q43</t>
  </si>
  <si>
    <t xml:space="preserve">SCORE_Q44</t>
  </si>
  <si>
    <t xml:space="preserve">SCORE_Q45</t>
  </si>
  <si>
    <t xml:space="preserve">SCORE_Q46</t>
  </si>
  <si>
    <t xml:space="preserve">SCORE_Q47</t>
  </si>
  <si>
    <t xml:space="preserve">SCORE_Q48</t>
  </si>
  <si>
    <t xml:space="preserve">SCORE_Q49</t>
  </si>
  <si>
    <t xml:space="preserve">SCORE_Q50</t>
  </si>
  <si>
    <t xml:space="preserve">SCORE_Q51</t>
  </si>
  <si>
    <t xml:space="preserve">SCORE_Q52</t>
  </si>
  <si>
    <t xml:space="preserve">SCORE_Q53</t>
  </si>
  <si>
    <t xml:space="preserve">SCORE_Q54</t>
  </si>
  <si>
    <t xml:space="preserve">SCORE_Q55</t>
  </si>
  <si>
    <t xml:space="preserve">SCORE_Q56</t>
  </si>
  <si>
    <t xml:space="preserve">SCORE_Q57</t>
  </si>
  <si>
    <t xml:space="preserve">SCORE_Q58</t>
  </si>
  <si>
    <t xml:space="preserve">SCORE_Q59</t>
  </si>
  <si>
    <t xml:space="preserve">SCORE_Q60</t>
  </si>
  <si>
    <t xml:space="preserve">SCORE_Q61</t>
  </si>
  <si>
    <t xml:space="preserve">SCORE_Q62</t>
  </si>
  <si>
    <t xml:space="preserve">SCORE_Q63</t>
  </si>
  <si>
    <t xml:space="preserve">SCORE_Q64</t>
  </si>
  <si>
    <t xml:space="preserve">SCORE_Q65</t>
  </si>
  <si>
    <t xml:space="preserve">SCORE_Q66</t>
  </si>
  <si>
    <t xml:space="preserve">RATING_Q1</t>
  </si>
  <si>
    <t xml:space="preserve">RATING_Q2</t>
  </si>
  <si>
    <t xml:space="preserve">RATING_Q3</t>
  </si>
  <si>
    <t xml:space="preserve">RATING_Q4</t>
  </si>
  <si>
    <t xml:space="preserve">RATING_Q5</t>
  </si>
  <si>
    <t xml:space="preserve">RATING_Q6</t>
  </si>
  <si>
    <t xml:space="preserve">RATING_Q7</t>
  </si>
  <si>
    <t xml:space="preserve">RATING_Q8</t>
  </si>
  <si>
    <t xml:space="preserve">RATING_Q9</t>
  </si>
  <si>
    <t xml:space="preserve">RATING_Q10</t>
  </si>
  <si>
    <t xml:space="preserve">RATING_Q11</t>
  </si>
  <si>
    <t xml:space="preserve">RATING_Q12</t>
  </si>
  <si>
    <t xml:space="preserve">RATING_Q13</t>
  </si>
  <si>
    <t xml:space="preserve">RATING_Q14</t>
  </si>
  <si>
    <t xml:space="preserve">RATING_Q15</t>
  </si>
  <si>
    <t xml:space="preserve">RATING_Q16</t>
  </si>
  <si>
    <t xml:space="preserve">RATING_Q17</t>
  </si>
  <si>
    <t xml:space="preserve">RATING_Q18</t>
  </si>
  <si>
    <t xml:space="preserve">RATING_Q19</t>
  </si>
  <si>
    <t xml:space="preserve">RATING_Q20</t>
  </si>
  <si>
    <t xml:space="preserve">RATING_Q21</t>
  </si>
  <si>
    <t xml:space="preserve">RATING_Q22</t>
  </si>
  <si>
    <t xml:space="preserve">RATING_Q23</t>
  </si>
  <si>
    <t xml:space="preserve">RATING_Q24</t>
  </si>
  <si>
    <t xml:space="preserve">RATING_Q25</t>
  </si>
  <si>
    <t xml:space="preserve">RATING_Q26</t>
  </si>
  <si>
    <t xml:space="preserve">RATING_Q27</t>
  </si>
  <si>
    <t xml:space="preserve">RATING_Q28</t>
  </si>
  <si>
    <t xml:space="preserve">RATING_Q29</t>
  </si>
  <si>
    <t xml:space="preserve">RATING_Q30</t>
  </si>
  <si>
    <t xml:space="preserve">RATING_Q31</t>
  </si>
  <si>
    <t xml:space="preserve">RATING_Q32</t>
  </si>
  <si>
    <t xml:space="preserve">RATING_Q33</t>
  </si>
  <si>
    <t xml:space="preserve">RATING_Q34</t>
  </si>
  <si>
    <t xml:space="preserve">RATING_Q35</t>
  </si>
  <si>
    <t xml:space="preserve">RATING_Q36</t>
  </si>
  <si>
    <t xml:space="preserve">RATING_Q37</t>
  </si>
  <si>
    <t xml:space="preserve">RATING_Q38</t>
  </si>
  <si>
    <t xml:space="preserve">RATING_Q39</t>
  </si>
  <si>
    <t xml:space="preserve">RATING_Q40</t>
  </si>
  <si>
    <t xml:space="preserve">RATING_Q41</t>
  </si>
  <si>
    <t xml:space="preserve">RATING_Q42</t>
  </si>
  <si>
    <t xml:space="preserve">RATING_Q43</t>
  </si>
  <si>
    <t xml:space="preserve">RATING_Q44</t>
  </si>
  <si>
    <t xml:space="preserve">RATING_Q45</t>
  </si>
  <si>
    <t xml:space="preserve">RATING_Q46</t>
  </si>
  <si>
    <t xml:space="preserve">RATING_Q47</t>
  </si>
  <si>
    <t xml:space="preserve">RATING_Q48</t>
  </si>
  <si>
    <t xml:space="preserve">RATING_Q49</t>
  </si>
  <si>
    <t xml:space="preserve">RATING_Q50</t>
  </si>
  <si>
    <t xml:space="preserve">RATING_Q51</t>
  </si>
  <si>
    <t xml:space="preserve">RATING_Q52</t>
  </si>
  <si>
    <t xml:space="preserve">RATING_Q53</t>
  </si>
  <si>
    <t xml:space="preserve">RATING_Q54</t>
  </si>
  <si>
    <t xml:space="preserve">RATING_Q55</t>
  </si>
  <si>
    <t xml:space="preserve">RATING_Q56</t>
  </si>
  <si>
    <t xml:space="preserve">RATING_Q57</t>
  </si>
  <si>
    <t xml:space="preserve">RATING_Q58</t>
  </si>
  <si>
    <t xml:space="preserve">RATING_Q59</t>
  </si>
  <si>
    <t xml:space="preserve">RATING_Q60</t>
  </si>
  <si>
    <t xml:space="preserve">RATING_Q61</t>
  </si>
  <si>
    <t xml:space="preserve">RATING_Q62</t>
  </si>
  <si>
    <t xml:space="preserve">RATING_Q63</t>
  </si>
  <si>
    <t xml:space="preserve">RATING_Q64</t>
  </si>
  <si>
    <t xml:space="preserve">RATING_Q65</t>
  </si>
  <si>
    <t xml:space="preserve">RATING_Q66</t>
  </si>
</sst>
</file>

<file path=xl/styles.xml><?xml version="1.0" encoding="utf-8"?>
<styleSheet xmlns="http://schemas.openxmlformats.org/spreadsheetml/2006/main">
  <numFmts count="7">
    <numFmt numFmtId="164" formatCode="General"/>
    <numFmt numFmtId="165" formatCode="@"/>
    <numFmt numFmtId="166" formatCode="mmmm\ d\ yyyy"/>
    <numFmt numFmtId="167" formatCode="General"/>
    <numFmt numFmtId="168" formatCode="0.0"/>
    <numFmt numFmtId="169" formatCode="#,##0"/>
    <numFmt numFmtId="170" formatCode="_-* #,##0.00_-;\-* #,##0.00_-;_-* \-??_-;_-@"/>
  </numFmts>
  <fonts count="42">
    <font>
      <sz val="11"/>
      <color rgb="FF000000"/>
      <name val="Calibri"/>
      <family val="0"/>
      <charset val="1"/>
    </font>
    <font>
      <sz val="10"/>
      <name val="Arial"/>
      <family val="0"/>
    </font>
    <font>
      <sz val="10"/>
      <name val="Arial"/>
      <family val="0"/>
    </font>
    <font>
      <sz val="10"/>
      <name val="Arial"/>
      <family val="0"/>
    </font>
    <font>
      <sz val="11"/>
      <color rgb="FF000000"/>
      <name val="Arial"/>
      <family val="2"/>
      <charset val="1"/>
    </font>
    <font>
      <b val="true"/>
      <sz val="18"/>
      <color rgb="FF0092D1"/>
      <name val="Arial"/>
      <family val="2"/>
      <charset val="1"/>
    </font>
    <font>
      <b val="true"/>
      <sz val="11"/>
      <name val="Arial"/>
      <family val="2"/>
      <charset val="1"/>
    </font>
    <font>
      <b val="true"/>
      <i val="true"/>
      <sz val="11"/>
      <color rgb="FFFF0000"/>
      <name val="Arial"/>
      <family val="2"/>
      <charset val="1"/>
    </font>
    <font>
      <sz val="11"/>
      <name val="Arial"/>
      <family val="2"/>
      <charset val="1"/>
    </font>
    <font>
      <b val="true"/>
      <i val="true"/>
      <sz val="11"/>
      <name val="Arial"/>
      <family val="2"/>
      <charset val="1"/>
    </font>
    <font>
      <b val="true"/>
      <sz val="11"/>
      <color rgb="FF000000"/>
      <name val="Arial"/>
      <family val="2"/>
      <charset val="1"/>
    </font>
    <font>
      <b val="true"/>
      <u val="single"/>
      <sz val="11"/>
      <color rgb="FF0563C1"/>
      <name val="Arial"/>
      <family val="2"/>
      <charset val="1"/>
    </font>
    <font>
      <u val="single"/>
      <sz val="11"/>
      <color rgb="FF0563C1"/>
      <name val="Calibri"/>
      <family val="0"/>
      <charset val="1"/>
    </font>
    <font>
      <b val="true"/>
      <u val="single"/>
      <sz val="12"/>
      <color rgb="FF0092D1"/>
      <name val="Arial"/>
      <family val="2"/>
      <charset val="1"/>
    </font>
    <font>
      <b val="true"/>
      <sz val="11"/>
      <color rgb="FFFFFFFF"/>
      <name val="Arial"/>
      <family val="2"/>
      <charset val="1"/>
    </font>
    <font>
      <b val="true"/>
      <sz val="11"/>
      <color rgb="FF525252"/>
      <name val="Arial"/>
      <family val="2"/>
      <charset val="1"/>
    </font>
    <font>
      <sz val="11"/>
      <color rgb="FFFF9900"/>
      <name val="Arial"/>
      <family val="2"/>
      <charset val="1"/>
    </font>
    <font>
      <b val="true"/>
      <sz val="11"/>
      <color rgb="FFFF9900"/>
      <name val="Arial"/>
      <family val="2"/>
      <charset val="1"/>
    </font>
    <font>
      <b val="true"/>
      <sz val="24"/>
      <color rgb="FF0092D1"/>
      <name val="Arial"/>
      <family val="2"/>
      <charset val="1"/>
    </font>
    <font>
      <sz val="11"/>
      <color rgb="FF0092D1"/>
      <name val="Arial"/>
      <family val="2"/>
      <charset val="1"/>
    </font>
    <font>
      <b val="true"/>
      <sz val="12"/>
      <color rgb="FFFFFFFF"/>
      <name val="Arial"/>
      <family val="2"/>
      <charset val="1"/>
    </font>
    <font>
      <b val="true"/>
      <sz val="11"/>
      <color rgb="FF0092D1"/>
      <name val="Arial"/>
      <family val="2"/>
      <charset val="1"/>
    </font>
    <font>
      <b val="true"/>
      <sz val="14"/>
      <color rgb="FFFFFFFF"/>
      <name val="Arial"/>
      <family val="2"/>
      <charset val="1"/>
    </font>
    <font>
      <u val="single"/>
      <sz val="14"/>
      <color rgb="FF0092D1"/>
      <name val="Arial"/>
      <family val="2"/>
      <charset val="1"/>
    </font>
    <font>
      <b val="true"/>
      <sz val="14"/>
      <color rgb="FF000000"/>
      <name val="Arial"/>
      <family val="2"/>
      <charset val="1"/>
    </font>
    <font>
      <b val="true"/>
      <sz val="18"/>
      <color rgb="FF000000"/>
      <name val="Arial"/>
      <family val="2"/>
      <charset val="1"/>
    </font>
    <font>
      <b val="true"/>
      <sz val="12"/>
      <color rgb="FF000000"/>
      <name val="Arial"/>
      <family val="2"/>
      <charset val="1"/>
    </font>
    <font>
      <b val="true"/>
      <sz val="10"/>
      <color rgb="FFFFFFFF"/>
      <name val="Arial"/>
      <family val="2"/>
      <charset val="1"/>
    </font>
    <font>
      <sz val="14"/>
      <color rgb="FF000000"/>
      <name val="Arial"/>
      <family val="2"/>
      <charset val="1"/>
    </font>
    <font>
      <sz val="10"/>
      <color rgb="FF000000"/>
      <name val="Arial"/>
      <family val="2"/>
      <charset val="1"/>
    </font>
    <font>
      <sz val="11"/>
      <color rgb="FFFFFFFF"/>
      <name val="Arial"/>
      <family val="2"/>
      <charset val="1"/>
    </font>
    <font>
      <sz val="11"/>
      <color rgb="FF008000"/>
      <name val="Arial"/>
      <family val="2"/>
      <charset val="1"/>
    </font>
    <font>
      <b val="true"/>
      <u val="single"/>
      <sz val="11"/>
      <color rgb="FF000000"/>
      <name val="Arial"/>
      <family val="2"/>
      <charset val="1"/>
    </font>
    <font>
      <i val="true"/>
      <sz val="11"/>
      <name val="Arial"/>
      <family val="2"/>
      <charset val="1"/>
    </font>
    <font>
      <sz val="11"/>
      <color rgb="FF4A86E8"/>
      <name val="Arial"/>
      <family val="2"/>
      <charset val="1"/>
    </font>
    <font>
      <b val="true"/>
      <i val="true"/>
      <sz val="14"/>
      <color rgb="FFFFFFFF"/>
      <name val="Arial"/>
      <family val="2"/>
      <charset val="1"/>
    </font>
    <font>
      <b val="true"/>
      <i val="true"/>
      <sz val="11"/>
      <color rgb="FFFFFFFF"/>
      <name val="Arial"/>
      <family val="2"/>
      <charset val="1"/>
    </font>
    <font>
      <sz val="10"/>
      <color rgb="FFFFFFFF"/>
      <name val="Arial"/>
      <family val="2"/>
      <charset val="1"/>
    </font>
    <font>
      <sz val="14"/>
      <color rgb="FFFFFFFF"/>
      <name val="Arial"/>
      <family val="2"/>
      <charset val="1"/>
    </font>
    <font>
      <b val="true"/>
      <sz val="18"/>
      <color rgb="FFFFFFFF"/>
      <name val="Arial"/>
      <family val="2"/>
      <charset val="1"/>
    </font>
    <font>
      <b val="true"/>
      <u val="single"/>
      <sz val="18"/>
      <color rgb="FFFFFFFF"/>
      <name val="Arial"/>
      <family val="2"/>
      <charset val="1"/>
    </font>
    <font>
      <sz val="11"/>
      <name val="Calibri"/>
      <family val="0"/>
      <charset val="1"/>
    </font>
  </fonts>
  <fills count="13">
    <fill>
      <patternFill patternType="none"/>
    </fill>
    <fill>
      <patternFill patternType="gray125"/>
    </fill>
    <fill>
      <patternFill patternType="solid">
        <fgColor rgb="FFD8D8D8"/>
        <bgColor rgb="FFD9D9D9"/>
      </patternFill>
    </fill>
    <fill>
      <patternFill patternType="solid">
        <fgColor rgb="FFFFFFFF"/>
        <bgColor rgb="FFF3F3F3"/>
      </patternFill>
    </fill>
    <fill>
      <patternFill patternType="solid">
        <fgColor rgb="FF0092D1"/>
        <bgColor rgb="FF0097D9"/>
      </patternFill>
    </fill>
    <fill>
      <patternFill patternType="solid">
        <fgColor rgb="FFCFE2F3"/>
        <bgColor rgb="FFD1D7E0"/>
      </patternFill>
    </fill>
    <fill>
      <patternFill patternType="solid">
        <fgColor rgb="FFAFABAB"/>
        <bgColor rgb="FFCCCCCC"/>
      </patternFill>
    </fill>
    <fill>
      <patternFill patternType="solid">
        <fgColor rgb="FF0097D9"/>
        <bgColor rgb="FF0092D1"/>
      </patternFill>
    </fill>
    <fill>
      <patternFill patternType="solid">
        <fgColor rgb="FFFFC72C"/>
        <bgColor rgb="FFFFC000"/>
      </patternFill>
    </fill>
    <fill>
      <patternFill patternType="solid">
        <fgColor rgb="FFF3F3F3"/>
        <bgColor rgb="FFFFFFFF"/>
      </patternFill>
    </fill>
    <fill>
      <patternFill patternType="solid">
        <fgColor rgb="FFFFC000"/>
        <bgColor rgb="FFFFC72C"/>
      </patternFill>
    </fill>
    <fill>
      <patternFill patternType="solid">
        <fgColor rgb="FFD9D9D9"/>
        <bgColor rgb="FFD8D8D8"/>
      </patternFill>
    </fill>
    <fill>
      <patternFill patternType="solid">
        <fgColor rgb="FFFFF2CC"/>
        <bgColor rgb="FFF3F3F3"/>
      </patternFill>
    </fill>
  </fills>
  <borders count="53">
    <border diagonalUp="false" diagonalDown="false">
      <left/>
      <right/>
      <top/>
      <bottom/>
      <diagonal/>
    </border>
    <border diagonalUp="false" diagonalDown="false">
      <left style="thin"/>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medium">
        <color rgb="FF0092D1"/>
      </left>
      <right/>
      <top style="medium">
        <color rgb="FF0092D1"/>
      </top>
      <bottom/>
      <diagonal/>
    </border>
    <border diagonalUp="false" diagonalDown="false">
      <left/>
      <right/>
      <top style="medium">
        <color rgb="FF0092D1"/>
      </top>
      <bottom/>
      <diagonal/>
    </border>
    <border diagonalUp="false" diagonalDown="false">
      <left/>
      <right style="medium">
        <color rgb="FF0092D1"/>
      </right>
      <top style="medium">
        <color rgb="FF0092D1"/>
      </top>
      <bottom/>
      <diagonal/>
    </border>
    <border diagonalUp="false" diagonalDown="false">
      <left style="medium">
        <color rgb="FF0092D1"/>
      </left>
      <right/>
      <top/>
      <bottom/>
      <diagonal/>
    </border>
    <border diagonalUp="false" diagonalDown="false">
      <left/>
      <right style="medium">
        <color rgb="FF0092D1"/>
      </right>
      <top/>
      <bottom/>
      <diagonal/>
    </border>
    <border diagonalUp="false" diagonalDown="false">
      <left style="hair">
        <color rgb="FF0092D1"/>
      </left>
      <right style="hair">
        <color rgb="FF0092D1"/>
      </right>
      <top style="hair">
        <color rgb="FF0092D1"/>
      </top>
      <bottom style="hair">
        <color rgb="FF0092D1"/>
      </bottom>
      <diagonal/>
    </border>
    <border diagonalUp="false" diagonalDown="false">
      <left/>
      <right style="hair">
        <color rgb="FF0092D1"/>
      </right>
      <top/>
      <bottom/>
      <diagonal/>
    </border>
    <border diagonalUp="false" diagonalDown="false">
      <left style="medium">
        <color rgb="FF0092D1"/>
      </left>
      <right/>
      <top/>
      <bottom style="medium">
        <color rgb="FF0092D1"/>
      </bottom>
      <diagonal/>
    </border>
    <border diagonalUp="false" diagonalDown="false">
      <left/>
      <right/>
      <top/>
      <bottom style="medium">
        <color rgb="FF0092D1"/>
      </bottom>
      <diagonal/>
    </border>
    <border diagonalUp="false" diagonalDown="false">
      <left/>
      <right style="medium">
        <color rgb="FF0092D1"/>
      </right>
      <top/>
      <bottom style="medium">
        <color rgb="FF0092D1"/>
      </bottom>
      <diagonal/>
    </border>
    <border diagonalUp="false" diagonalDown="false">
      <left style="thin"/>
      <right style="thin"/>
      <top style="thin"/>
      <bottom style="thin"/>
      <diagonal/>
    </border>
    <border diagonalUp="false" diagonalDown="false">
      <left style="thin"/>
      <right style="thin">
        <color rgb="FF0092D1"/>
      </right>
      <top style="dotted">
        <color rgb="FF0092D1"/>
      </top>
      <bottom style="dotted">
        <color rgb="FF0092D1"/>
      </bottom>
      <diagonal/>
    </border>
    <border diagonalUp="false" diagonalDown="false">
      <left style="thin">
        <color rgb="FF0092D1"/>
      </left>
      <right style="thin">
        <color rgb="FF0092D1"/>
      </right>
      <top/>
      <bottom style="thin">
        <color rgb="FFFFFFFF"/>
      </bottom>
      <diagonal/>
    </border>
    <border diagonalUp="false" diagonalDown="false">
      <left style="thin">
        <color rgb="FF0092D1"/>
      </left>
      <right style="thin">
        <color rgb="FF0092D1"/>
      </right>
      <top/>
      <bottom style="dotted">
        <color rgb="FF0092D1"/>
      </bottom>
      <diagonal/>
    </border>
    <border diagonalUp="false" diagonalDown="false">
      <left style="thin">
        <color rgb="FF0092D1"/>
      </left>
      <right/>
      <top/>
      <bottom style="dotted">
        <color rgb="FF0092D1"/>
      </bottom>
      <diagonal/>
    </border>
    <border diagonalUp="false" diagonalDown="false">
      <left style="thin">
        <color rgb="FF0092D1"/>
      </left>
      <right/>
      <top/>
      <bottom/>
      <diagonal/>
    </border>
    <border diagonalUp="false" diagonalDown="false">
      <left style="thin">
        <color rgb="FF0092D1"/>
      </left>
      <right style="thin">
        <color rgb="FF0092D1"/>
      </right>
      <top style="dotted">
        <color rgb="FF0092D1"/>
      </top>
      <bottom style="dotted">
        <color rgb="FF0092D1"/>
      </bottom>
      <diagonal/>
    </border>
    <border diagonalUp="false" diagonalDown="false">
      <left style="thin">
        <color rgb="FF0092D1"/>
      </left>
      <right/>
      <top style="dotted">
        <color rgb="FF0092D1"/>
      </top>
      <bottom style="dotted">
        <color rgb="FF0092D1"/>
      </bottom>
      <diagonal/>
    </border>
    <border diagonalUp="false" diagonalDown="false">
      <left style="thin"/>
      <right style="thin">
        <color rgb="FF0092D1"/>
      </right>
      <top style="dotted">
        <color rgb="FF0092D1"/>
      </top>
      <bottom style="thin">
        <color rgb="FF0092D1"/>
      </bottom>
      <diagonal/>
    </border>
    <border diagonalUp="false" diagonalDown="false">
      <left style="thin">
        <color rgb="FF0092D1"/>
      </left>
      <right style="thin">
        <color rgb="FF0092D1"/>
      </right>
      <top style="dotted">
        <color rgb="FF0092D1"/>
      </top>
      <bottom style="thin">
        <color rgb="FF0092D1"/>
      </bottom>
      <diagonal/>
    </border>
    <border diagonalUp="false" diagonalDown="false">
      <left style="thin">
        <color rgb="FF0092D1"/>
      </left>
      <right/>
      <top style="dotted">
        <color rgb="FF0092D1"/>
      </top>
      <bottom style="thin">
        <color rgb="FF0092D1"/>
      </bottom>
      <diagonal/>
    </border>
    <border diagonalUp="false" diagonalDown="false">
      <left style="thin"/>
      <right style="thin">
        <color rgb="FF0092D1"/>
      </right>
      <top/>
      <bottom style="dotted">
        <color rgb="FF0092D1"/>
      </bottom>
      <diagonal/>
    </border>
    <border diagonalUp="false" diagonalDown="false">
      <left style="thin">
        <color rgb="FF0092D1"/>
      </left>
      <right style="thin">
        <color rgb="FF0092D1"/>
      </right>
      <top style="thin">
        <color rgb="FFFFFFFF"/>
      </top>
      <bottom style="thin">
        <color rgb="FFFFFFFF"/>
      </bottom>
      <diagonal/>
    </border>
    <border diagonalUp="false" diagonalDown="false">
      <left style="thin">
        <color rgb="FF0092D1"/>
      </left>
      <right style="thin">
        <color rgb="FF0092D1"/>
      </right>
      <top/>
      <bottom style="thin">
        <color rgb="FF0092D1"/>
      </bottom>
      <diagonal/>
    </border>
    <border diagonalUp="false" diagonalDown="false">
      <left style="thin">
        <color rgb="FF7F7F7F"/>
      </left>
      <right style="thin">
        <color rgb="FF0092D1"/>
      </right>
      <top style="dotted">
        <color rgb="FF0092D1"/>
      </top>
      <bottom style="dotted">
        <color rgb="FF0092D1"/>
      </bottom>
      <diagonal/>
    </border>
    <border diagonalUp="false" diagonalDown="false">
      <left style="thin">
        <color rgb="FF7F7F7F"/>
      </left>
      <right style="thin">
        <color rgb="FF0092D1"/>
      </right>
      <top style="dotted">
        <color rgb="FF0092D1"/>
      </top>
      <bottom style="thin">
        <color rgb="FF0092D1"/>
      </bottom>
      <diagonal/>
    </border>
    <border diagonalUp="false" diagonalDown="false">
      <left style="thin">
        <color rgb="FF0092D1"/>
      </left>
      <right style="thin">
        <color rgb="FF0092D1"/>
      </right>
      <top style="thin">
        <color rgb="FF0092D1"/>
      </top>
      <bottom style="thin">
        <color rgb="FF0092D1"/>
      </bottom>
      <diagonal/>
    </border>
    <border diagonalUp="false" diagonalDown="false">
      <left style="thin">
        <color rgb="FF7F7F7F"/>
      </left>
      <right/>
      <top style="thin">
        <color rgb="FF7F7F7F"/>
      </top>
      <bottom style="thin">
        <color rgb="FF7F7F7F"/>
      </bottom>
      <diagonal/>
    </border>
    <border diagonalUp="false" diagonalDown="false">
      <left style="thin">
        <color rgb="FF7F7F7F"/>
      </left>
      <right/>
      <top style="thin">
        <color rgb="FF7F7F7F"/>
      </top>
      <bottom/>
      <diagonal/>
    </border>
    <border diagonalUp="false" diagonalDown="false">
      <left style="thin">
        <color rgb="FF0092D1"/>
      </left>
      <right/>
      <top style="thin">
        <color rgb="FF7F7F7F"/>
      </top>
      <bottom style="dotted">
        <color rgb="FF0092D1"/>
      </bottom>
      <diagonal/>
    </border>
    <border diagonalUp="false" diagonalDown="false">
      <left style="thin">
        <color rgb="FF0092D1"/>
      </left>
      <right style="thin">
        <color rgb="FF0092D1"/>
      </right>
      <top style="thin">
        <color rgb="FF0092D1"/>
      </top>
      <bottom style="dotted">
        <color rgb="FF0092D1"/>
      </bottom>
      <diagonal/>
    </border>
    <border diagonalUp="false" diagonalDown="false">
      <left style="thin">
        <color rgb="FF0092D1"/>
      </left>
      <right/>
      <top style="dotted">
        <color rgb="FF0092D1"/>
      </top>
      <bottom/>
      <diagonal/>
    </border>
    <border diagonalUp="false" diagonalDown="false">
      <left style="thin">
        <color rgb="FF0092D1"/>
      </left>
      <right style="thin">
        <color rgb="FF0092D1"/>
      </right>
      <top style="dotted">
        <color rgb="FF0092D1"/>
      </top>
      <bottom/>
      <diagonal/>
    </border>
    <border diagonalUp="false" diagonalDown="false">
      <left style="thin">
        <color rgb="FF0092D1"/>
      </left>
      <right/>
      <top style="thin">
        <color rgb="FF0092D1"/>
      </top>
      <bottom style="thin">
        <color rgb="FF0092D1"/>
      </bottom>
      <diagonal/>
    </border>
    <border diagonalUp="false" diagonalDown="false">
      <left style="thin">
        <color rgb="FF0092D1"/>
      </left>
      <right/>
      <top style="dotted">
        <color rgb="FF0092D1"/>
      </top>
      <bottom style="thin">
        <color rgb="FF7F7F7F"/>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right style="thin">
        <color rgb="FF7F7F7F"/>
      </right>
      <top style="thin">
        <color rgb="FF7F7F7F"/>
      </top>
      <bottom style="thin">
        <color rgb="FF7F7F7F"/>
      </bottom>
      <diagonal/>
    </border>
    <border diagonalUp="false" diagonalDown="false">
      <left style="thin">
        <color rgb="FF7F7F7F"/>
      </left>
      <right/>
      <top/>
      <bottom/>
      <diagonal/>
    </border>
    <border diagonalUp="false" diagonalDown="false">
      <left style="thin"/>
      <right style="thin"/>
      <top style="thin">
        <color rgb="FF7F7F7F"/>
      </top>
      <bottom style="thin">
        <color rgb="FF7F7F7F"/>
      </bottom>
      <diagonal/>
    </border>
    <border diagonalUp="false" diagonalDown="false">
      <left style="thin"/>
      <right style="thin"/>
      <top/>
      <bottom/>
      <diagonal/>
    </border>
    <border diagonalUp="false" diagonalDown="false">
      <left style="thin">
        <color rgb="FF7F7F7F"/>
      </left>
      <right/>
      <top/>
      <bottom style="thin">
        <color rgb="FF7F7F7F"/>
      </bottom>
      <diagonal/>
    </border>
    <border diagonalUp="false" diagonalDown="false">
      <left style="thin">
        <color rgb="FFCCCCCC"/>
      </left>
      <right/>
      <top style="thin">
        <color rgb="FFCCCCCC"/>
      </top>
      <bottom style="thin">
        <color rgb="FFCCCCCC"/>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2" fillId="0" borderId="0" applyFont="true" applyBorder="false" applyAlignment="true" applyProtection="false">
      <alignment horizontal="general" vertical="bottom" textRotation="0" wrapText="false" indent="0" shrinkToFit="false"/>
    </xf>
  </cellStyleXfs>
  <cellXfs count="32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4" fillId="2" borderId="0" xfId="0" applyFont="true" applyBorder="tru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center" vertical="center" textRotation="90" wrapText="false" indent="0" shrinkToFit="false"/>
      <protection locked="true" hidden="false"/>
    </xf>
    <xf numFmtId="164" fontId="4" fillId="2" borderId="0" xfId="0" applyFont="true" applyBorder="true" applyAlignment="true" applyProtection="false">
      <alignment horizontal="left" vertical="bottom" textRotation="0" wrapText="false" indent="0" shrinkToFit="false"/>
      <protection locked="true" hidden="false"/>
    </xf>
    <xf numFmtId="164" fontId="4" fillId="3" borderId="1" xfId="0" applyFont="true" applyBorder="true" applyAlignment="true" applyProtection="false">
      <alignment horizontal="center" vertical="center" textRotation="90" wrapText="false" indent="0" shrinkToFit="false"/>
      <protection locked="true" hidden="false"/>
    </xf>
    <xf numFmtId="164" fontId="4" fillId="3" borderId="2" xfId="0" applyFont="true" applyBorder="true" applyAlignment="false" applyProtection="false">
      <alignment horizontal="general" vertical="bottom" textRotation="0" wrapText="false" indent="0" shrinkToFit="false"/>
      <protection locked="true" hidden="false"/>
    </xf>
    <xf numFmtId="164" fontId="5" fillId="3" borderId="0" xfId="0" applyFont="true" applyBorder="true" applyAlignment="true" applyProtection="false">
      <alignment horizontal="center" vertical="center" textRotation="0" wrapText="false" indent="0" shrinkToFit="false"/>
      <protection locked="true" hidden="false"/>
    </xf>
    <xf numFmtId="164" fontId="4" fillId="3" borderId="0" xfId="0" applyFont="true" applyBorder="true" applyAlignment="false" applyProtection="false">
      <alignment horizontal="general" vertical="bottom" textRotation="0" wrapText="false" indent="0" shrinkToFit="false"/>
      <protection locked="true" hidden="false"/>
    </xf>
    <xf numFmtId="164" fontId="4" fillId="3" borderId="3" xfId="0" applyFont="true" applyBorder="true" applyAlignment="false" applyProtection="false">
      <alignment horizontal="general" vertical="bottom" textRotation="0" wrapText="false" indent="0" shrinkToFit="false"/>
      <protection locked="true" hidden="false"/>
    </xf>
    <xf numFmtId="164" fontId="4" fillId="3" borderId="2" xfId="0" applyFont="true" applyBorder="true" applyAlignment="true" applyProtection="false">
      <alignment horizontal="center" vertical="center" textRotation="90" wrapText="false" indent="0" shrinkToFit="false"/>
      <protection locked="true" hidden="false"/>
    </xf>
    <xf numFmtId="164" fontId="6" fillId="3" borderId="0" xfId="0" applyFont="true" applyBorder="true" applyAlignment="true" applyProtection="false">
      <alignment horizontal="left" vertical="center" textRotation="0" wrapText="true" indent="0" shrinkToFit="false"/>
      <protection locked="true" hidden="false"/>
    </xf>
    <xf numFmtId="164" fontId="4" fillId="3" borderId="0" xfId="0" applyFont="true" applyBorder="true" applyAlignment="true" applyProtection="false">
      <alignment horizontal="center" vertical="center" textRotation="90" wrapText="false" indent="0" shrinkToFit="false"/>
      <protection locked="true" hidden="false"/>
    </xf>
    <xf numFmtId="164" fontId="4"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false">
      <alignment horizontal="center" vertical="bottom" textRotation="0" wrapText="false" indent="0" shrinkToFit="false"/>
      <protection locked="true" hidden="false"/>
    </xf>
    <xf numFmtId="164" fontId="8" fillId="0" borderId="2" xfId="0" applyFont="true" applyBorder="true" applyAlignment="false" applyProtection="false">
      <alignment horizontal="general" vertical="bottom" textRotation="0" wrapText="false" indent="0" shrinkToFit="false"/>
      <protection locked="true" hidden="false"/>
    </xf>
    <xf numFmtId="164" fontId="4" fillId="3" borderId="0" xfId="0" applyFont="true" applyBorder="true" applyAlignment="true" applyProtection="false">
      <alignment horizontal="left" vertical="center" textRotation="0" wrapText="true" indent="0" shrinkToFit="false"/>
      <protection locked="true" hidden="false"/>
    </xf>
    <xf numFmtId="164" fontId="9" fillId="3" borderId="0" xfId="0" applyFont="true" applyBorder="true" applyAlignment="true" applyProtection="false">
      <alignment horizontal="left" vertical="center" textRotation="0" wrapText="true" indent="0" shrinkToFit="false"/>
      <protection locked="true" hidden="false"/>
    </xf>
    <xf numFmtId="164" fontId="10" fillId="0" borderId="4" xfId="0" applyFont="true" applyBorder="true" applyAlignment="true" applyProtection="false">
      <alignment horizontal="left" vertical="top" textRotation="0" wrapText="false" indent="0" shrinkToFit="false"/>
      <protection locked="true" hidden="false"/>
    </xf>
    <xf numFmtId="164" fontId="10" fillId="3" borderId="4" xfId="0" applyFont="true" applyBorder="true" applyAlignment="true" applyProtection="false">
      <alignment horizontal="left" vertical="top" textRotation="0" wrapText="fals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11" fillId="3" borderId="0" xfId="20" applyFont="true" applyBorder="true" applyAlignment="true" applyProtection="true">
      <alignment horizontal="left" vertical="center" textRotation="0" wrapText="true" indent="0" shrinkToFit="false"/>
      <protection locked="true" hidden="false"/>
    </xf>
    <xf numFmtId="164" fontId="13" fillId="3" borderId="0" xfId="0" applyFont="true" applyBorder="true" applyAlignment="true" applyProtection="false">
      <alignment horizontal="left" vertical="center" textRotation="0" wrapText="false" indent="0" shrinkToFit="false"/>
      <protection locked="true" hidden="false"/>
    </xf>
    <xf numFmtId="164" fontId="4" fillId="3" borderId="5" xfId="0" applyFont="true" applyBorder="true" applyAlignment="true" applyProtection="false">
      <alignment horizontal="center" vertical="center" textRotation="90" wrapText="false" indent="0" shrinkToFit="false"/>
      <protection locked="true" hidden="false"/>
    </xf>
    <xf numFmtId="164" fontId="4" fillId="3" borderId="6" xfId="0" applyFont="true" applyBorder="true" applyAlignment="true" applyProtection="false">
      <alignment horizontal="left" vertical="center" textRotation="0" wrapText="true" indent="0" shrinkToFit="false"/>
      <protection locked="true" hidden="false"/>
    </xf>
    <xf numFmtId="164" fontId="4" fillId="3" borderId="7" xfId="0" applyFont="true" applyBorder="true" applyAlignment="false" applyProtection="false">
      <alignment horizontal="general" vertical="bottom" textRotation="0" wrapText="false" indent="0" shrinkToFit="false"/>
      <protection locked="true" hidden="false"/>
    </xf>
    <xf numFmtId="164" fontId="7" fillId="2" borderId="0" xfId="0" applyFont="true" applyBorder="true" applyAlignment="true" applyProtection="false">
      <alignment horizontal="center" vertical="bottom" textRotation="0" wrapText="false" indent="0" shrinkToFit="false"/>
      <protection locked="true" hidden="false"/>
    </xf>
    <xf numFmtId="164" fontId="4" fillId="3" borderId="8" xfId="0" applyFont="true" applyBorder="true" applyAlignment="true" applyProtection="false">
      <alignment horizontal="center" vertical="center" textRotation="90" wrapText="false" indent="0" shrinkToFit="false"/>
      <protection locked="true" hidden="false"/>
    </xf>
    <xf numFmtId="164" fontId="4" fillId="3" borderId="9" xfId="0" applyFont="true" applyBorder="true" applyAlignment="true" applyProtection="false">
      <alignment horizontal="center" vertical="center" textRotation="90" wrapText="false" indent="0" shrinkToFit="false"/>
      <protection locked="true" hidden="false"/>
    </xf>
    <xf numFmtId="164" fontId="10" fillId="3" borderId="9" xfId="0" applyFont="true" applyBorder="true" applyAlignment="true" applyProtection="false">
      <alignment horizontal="center" vertical="bottom" textRotation="90" wrapText="false" indent="0" shrinkToFit="false"/>
      <protection locked="true" hidden="false"/>
    </xf>
    <xf numFmtId="164" fontId="4" fillId="3" borderId="9" xfId="0" applyFont="true" applyBorder="true" applyAlignment="false" applyProtection="false">
      <alignment horizontal="general" vertical="bottom" textRotation="0" wrapText="false" indent="0" shrinkToFit="false"/>
      <protection locked="true" hidden="false"/>
    </xf>
    <xf numFmtId="164" fontId="10" fillId="3" borderId="9" xfId="0" applyFont="true" applyBorder="true" applyAlignment="false" applyProtection="false">
      <alignment horizontal="general" vertical="bottom" textRotation="0" wrapText="false" indent="0" shrinkToFit="false"/>
      <protection locked="true" hidden="false"/>
    </xf>
    <xf numFmtId="164" fontId="10" fillId="3" borderId="9" xfId="0" applyFont="true" applyBorder="true" applyAlignment="true" applyProtection="false">
      <alignment horizontal="left" vertical="bottom" textRotation="0" wrapText="false" indent="0" shrinkToFit="false"/>
      <protection locked="true" hidden="false"/>
    </xf>
    <xf numFmtId="164" fontId="4" fillId="3" borderId="9" xfId="0" applyFont="true" applyBorder="true" applyAlignment="true" applyProtection="false">
      <alignment horizontal="left" vertical="bottom" textRotation="0" wrapText="false" indent="0" shrinkToFit="false"/>
      <protection locked="true" hidden="false"/>
    </xf>
    <xf numFmtId="164" fontId="4" fillId="3" borderId="10" xfId="0" applyFont="true" applyBorder="true" applyAlignment="false" applyProtection="false">
      <alignment horizontal="general" vertical="bottom" textRotation="0" wrapText="false" indent="0" shrinkToFit="false"/>
      <protection locked="true" hidden="false"/>
    </xf>
    <xf numFmtId="164" fontId="4" fillId="0" borderId="11" xfId="0" applyFont="true" applyBorder="true" applyAlignment="true" applyProtection="false">
      <alignment horizontal="center" vertical="center" textRotation="90" wrapText="false" indent="0" shrinkToFit="false"/>
      <protection locked="true" hidden="false"/>
    </xf>
    <xf numFmtId="164" fontId="10" fillId="0" borderId="12" xfId="0" applyFont="true" applyBorder="true" applyAlignment="true" applyProtection="false">
      <alignment horizontal="center" vertical="bottom" textRotation="90" wrapText="false" indent="0" shrinkToFit="false"/>
      <protection locked="true" hidden="false"/>
    </xf>
    <xf numFmtId="164" fontId="4" fillId="0" borderId="12" xfId="0" applyFont="true" applyBorder="true" applyAlignment="false" applyProtection="false">
      <alignment horizontal="general" vertical="bottom" textRotation="0" wrapText="false" indent="0" shrinkToFit="false"/>
      <protection locked="true" hidden="false"/>
    </xf>
    <xf numFmtId="164" fontId="10" fillId="0" borderId="12" xfId="0" applyFont="true" applyBorder="true" applyAlignment="false" applyProtection="false">
      <alignment horizontal="general" vertical="bottom" textRotation="0" wrapText="false" indent="0" shrinkToFit="false"/>
      <protection locked="true" hidden="false"/>
    </xf>
    <xf numFmtId="164" fontId="10" fillId="0" borderId="12" xfId="0" applyFont="true" applyBorder="true" applyAlignment="true" applyProtection="false">
      <alignment horizontal="left" vertical="bottom" textRotation="0" wrapText="false" indent="0" shrinkToFit="false"/>
      <protection locked="true" hidden="false"/>
    </xf>
    <xf numFmtId="164" fontId="4" fillId="0" borderId="12" xfId="0" applyFont="true" applyBorder="true" applyAlignment="true" applyProtection="false">
      <alignment horizontal="left" vertical="bottom" textRotation="0" wrapText="false" indent="0" shrinkToFit="false"/>
      <protection locked="true" hidden="false"/>
    </xf>
    <xf numFmtId="164" fontId="4" fillId="0" borderId="13"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true" applyAlignment="false" applyProtection="false">
      <alignment horizontal="general" vertical="bottom" textRotation="0" wrapText="false" indent="0" shrinkToFit="false"/>
      <protection locked="true" hidden="false"/>
    </xf>
    <xf numFmtId="164" fontId="4" fillId="3" borderId="2" xfId="0" applyFont="true" applyBorder="true" applyAlignment="true" applyProtection="false">
      <alignment horizontal="center" vertical="center" textRotation="0" wrapText="false" indent="0" shrinkToFit="false"/>
      <protection locked="true" hidden="false"/>
    </xf>
    <xf numFmtId="164" fontId="4" fillId="0" borderId="14" xfId="0" applyFont="true" applyBorder="true" applyAlignment="true" applyProtection="false">
      <alignment horizontal="center" vertical="center" textRotation="0" wrapText="false" indent="0" shrinkToFit="false"/>
      <protection locked="true" hidden="false"/>
    </xf>
    <xf numFmtId="164" fontId="14" fillId="4" borderId="0" xfId="0" applyFont="true" applyBorder="true" applyAlignment="true" applyProtection="false">
      <alignment horizontal="center" vertical="center" textRotation="0" wrapText="false" indent="0" shrinkToFit="false"/>
      <protection locked="true" hidden="false"/>
    </xf>
    <xf numFmtId="164" fontId="10" fillId="0" borderId="15" xfId="0" applyFont="true" applyBorder="true" applyAlignment="false" applyProtection="false">
      <alignment horizontal="general" vertical="bottom" textRotation="0" wrapText="false" indent="0" shrinkToFit="false"/>
      <protection locked="true" hidden="false"/>
    </xf>
    <xf numFmtId="164" fontId="10" fillId="3" borderId="3" xfId="0" applyFont="true" applyBorder="true" applyAlignment="false" applyProtection="false">
      <alignment horizontal="general" vertical="bottom" textRotation="0" wrapText="false" indent="0" shrinkToFit="false"/>
      <protection locked="true" hidden="false"/>
    </xf>
    <xf numFmtId="164" fontId="10" fillId="0" borderId="0" xfId="0" applyFont="true" applyBorder="true" applyAlignment="true" applyProtection="false">
      <alignment horizontal="center" vertical="bottom" textRotation="0" wrapText="false" indent="0" shrinkToFit="false"/>
      <protection locked="true" hidden="false"/>
    </xf>
    <xf numFmtId="164" fontId="10" fillId="0" borderId="0" xfId="0" applyFont="true" applyBorder="true" applyAlignment="true" applyProtection="false">
      <alignment horizontal="left" vertical="bottom" textRotation="0" wrapText="false" indent="0" shrinkToFit="false"/>
      <protection locked="true" hidden="false"/>
    </xf>
    <xf numFmtId="164" fontId="10" fillId="0" borderId="0" xfId="0" applyFont="true" applyBorder="true" applyAlignment="false" applyProtection="false">
      <alignment horizontal="general" vertical="bottom" textRotation="0" wrapText="false" indent="0" shrinkToFit="false"/>
      <protection locked="true" hidden="false"/>
    </xf>
    <xf numFmtId="164" fontId="4" fillId="5" borderId="16" xfId="0" applyFont="true" applyBorder="true" applyAlignment="true" applyProtection="true">
      <alignment horizontal="left" vertical="bottom" textRotation="0" wrapText="false" indent="0" shrinkToFit="false"/>
      <protection locked="fals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4" fillId="0" borderId="15" xfId="0" applyFont="true" applyBorder="true" applyAlignment="false" applyProtection="false">
      <alignment horizontal="general" vertical="bottom" textRotation="0" wrapText="false" indent="0" shrinkToFit="false"/>
      <protection locked="true" hidden="false"/>
    </xf>
    <xf numFmtId="164" fontId="10" fillId="0" borderId="17" xfId="0" applyFont="true" applyBorder="true" applyAlignment="false" applyProtection="false">
      <alignment horizontal="general" vertical="bottom" textRotation="0" wrapText="false" indent="0" shrinkToFit="false"/>
      <protection locked="true" hidden="false"/>
    </xf>
    <xf numFmtId="165" fontId="4" fillId="5" borderId="16" xfId="0" applyFont="true" applyBorder="true" applyAlignment="true" applyProtection="true">
      <alignment horizontal="left" vertical="bottom" textRotation="0" wrapText="false" indent="0" shrinkToFit="false"/>
      <protection locked="false" hidden="false"/>
    </xf>
    <xf numFmtId="166" fontId="4" fillId="5" borderId="16" xfId="0" applyFont="true" applyBorder="true" applyAlignment="true" applyProtection="true">
      <alignment horizontal="left" vertical="bottom" textRotation="0" wrapText="false" indent="0" shrinkToFit="false"/>
      <protection locked="false" hidden="false"/>
    </xf>
    <xf numFmtId="165" fontId="12" fillId="5" borderId="16" xfId="20" applyFont="false" applyBorder="true" applyAlignment="true" applyProtection="true">
      <alignment horizontal="left" vertical="bottom" textRotation="0" wrapText="false" indent="0" shrinkToFit="false"/>
      <protection locked="fals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4" fillId="0" borderId="18" xfId="0" applyFont="true" applyBorder="true" applyAlignment="true" applyProtection="false">
      <alignment horizontal="center" vertical="center" textRotation="0" wrapText="false" indent="0" shrinkToFit="false"/>
      <protection locked="true" hidden="false"/>
    </xf>
    <xf numFmtId="164" fontId="10" fillId="0" borderId="19" xfId="0" applyFont="true" applyBorder="true" applyAlignment="true" applyProtection="false">
      <alignment horizontal="center" vertical="bottom" textRotation="0" wrapText="false" indent="0" shrinkToFit="false"/>
      <protection locked="true" hidden="false"/>
    </xf>
    <xf numFmtId="164" fontId="4" fillId="0" borderId="19" xfId="0" applyFont="true" applyBorder="true" applyAlignment="false" applyProtection="false">
      <alignment horizontal="general" vertical="bottom" textRotation="0" wrapText="false" indent="0" shrinkToFit="false"/>
      <protection locked="true" hidden="false"/>
    </xf>
    <xf numFmtId="164" fontId="10" fillId="0" borderId="19" xfId="0" applyFont="true" applyBorder="true" applyAlignment="false" applyProtection="false">
      <alignment horizontal="general" vertical="bottom" textRotation="0" wrapText="false" indent="0" shrinkToFit="false"/>
      <protection locked="true" hidden="false"/>
    </xf>
    <xf numFmtId="164" fontId="10" fillId="0" borderId="19" xfId="0" applyFont="true" applyBorder="true" applyAlignment="true" applyProtection="false">
      <alignment horizontal="left" vertical="bottom" textRotation="0" wrapText="false" indent="0" shrinkToFit="false"/>
      <protection locked="true" hidden="false"/>
    </xf>
    <xf numFmtId="164" fontId="4" fillId="0" borderId="19" xfId="0" applyFont="true" applyBorder="true" applyAlignment="true" applyProtection="false">
      <alignment horizontal="left" vertical="bottom" textRotation="0" wrapText="false" indent="0" shrinkToFit="false"/>
      <protection locked="true" hidden="false"/>
    </xf>
    <xf numFmtId="164" fontId="4" fillId="0" borderId="20" xfId="0" applyFont="true" applyBorder="true" applyAlignment="false" applyProtection="false">
      <alignment horizontal="general" vertical="bottom" textRotation="0" wrapText="false" indent="0" shrinkToFit="false"/>
      <protection locked="true" hidden="false"/>
    </xf>
    <xf numFmtId="164" fontId="4" fillId="3" borderId="5" xfId="0" applyFont="true" applyBorder="true" applyAlignment="true" applyProtection="false">
      <alignment horizontal="center" vertical="center" textRotation="0" wrapText="false" indent="0" shrinkToFit="false"/>
      <protection locked="true" hidden="false"/>
    </xf>
    <xf numFmtId="164" fontId="4" fillId="3" borderId="6" xfId="0" applyFont="true" applyBorder="true" applyAlignment="true" applyProtection="false">
      <alignment horizontal="center" vertical="center" textRotation="0" wrapText="false" indent="0" shrinkToFit="false"/>
      <protection locked="true" hidden="false"/>
    </xf>
    <xf numFmtId="164" fontId="10" fillId="3" borderId="6" xfId="0" applyFont="true" applyBorder="true" applyAlignment="true" applyProtection="false">
      <alignment horizontal="center" vertical="bottom" textRotation="0" wrapText="false" indent="0" shrinkToFit="false"/>
      <protection locked="true" hidden="false"/>
    </xf>
    <xf numFmtId="164" fontId="4" fillId="3" borderId="6" xfId="0" applyFont="true" applyBorder="true" applyAlignment="false" applyProtection="false">
      <alignment horizontal="general" vertical="bottom" textRotation="0" wrapText="false" indent="0" shrinkToFit="false"/>
      <protection locked="true" hidden="false"/>
    </xf>
    <xf numFmtId="164" fontId="10" fillId="3" borderId="6" xfId="0" applyFont="true" applyBorder="true" applyAlignment="false" applyProtection="false">
      <alignment horizontal="general" vertical="bottom" textRotation="0" wrapText="false" indent="0" shrinkToFit="false"/>
      <protection locked="true" hidden="false"/>
    </xf>
    <xf numFmtId="164" fontId="10" fillId="3" borderId="6" xfId="0" applyFont="true" applyBorder="true" applyAlignment="true" applyProtection="false">
      <alignment horizontal="left" vertical="bottom" textRotation="0" wrapText="false" indent="0" shrinkToFit="false"/>
      <protection locked="true" hidden="false"/>
    </xf>
    <xf numFmtId="164" fontId="4" fillId="3" borderId="6" xfId="0" applyFont="true" applyBorder="true" applyAlignment="true" applyProtection="false">
      <alignment horizontal="left" vertical="bottom" textRotation="0" wrapText="false" indent="0" shrinkToFit="false"/>
      <protection locked="true" hidden="false"/>
    </xf>
    <xf numFmtId="164" fontId="4" fillId="2" borderId="0" xfId="0" applyFont="true" applyBorder="true" applyAlignment="true" applyProtection="false">
      <alignment horizontal="center" vertical="center" textRotation="0" wrapText="false" indent="0" shrinkToFit="false"/>
      <protection locked="true" hidden="false"/>
    </xf>
    <xf numFmtId="164" fontId="10" fillId="2" borderId="0"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true" applyAlignment="true" applyProtection="false">
      <alignment horizontal="left"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false" indent="0" shrinkToFit="false"/>
      <protection locked="true" hidden="false"/>
    </xf>
    <xf numFmtId="164" fontId="14" fillId="4" borderId="21" xfId="0" applyFont="true" applyBorder="true" applyAlignment="true" applyProtection="false">
      <alignment horizontal="general" vertical="center" textRotation="0" wrapText="false" indent="0" shrinkToFit="false"/>
      <protection locked="true" hidden="false"/>
    </xf>
    <xf numFmtId="164" fontId="15" fillId="2" borderId="0" xfId="0" applyFont="true" applyBorder="true" applyAlignment="true" applyProtection="false">
      <alignment horizontal="general" vertical="center" textRotation="0" wrapText="true" indent="0" shrinkToFit="false"/>
      <protection locked="true" hidden="false"/>
    </xf>
    <xf numFmtId="164" fontId="16" fillId="2" borderId="0" xfId="0" applyFont="true" applyBorder="true" applyAlignment="true" applyProtection="false">
      <alignment horizontal="general" vertical="bottom" textRotation="0" wrapText="false" indent="0" shrinkToFit="false"/>
      <protection locked="true" hidden="false"/>
    </xf>
    <xf numFmtId="164" fontId="17" fillId="2" borderId="0"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0" fillId="2" borderId="0" xfId="0" applyFont="true" applyBorder="false" applyAlignment="true" applyProtection="false">
      <alignment horizontal="left" vertical="bottom" textRotation="0" wrapText="fals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4" fontId="4" fillId="6" borderId="0" xfId="0" applyFont="true" applyBorder="false" applyAlignment="true" applyProtection="false">
      <alignment horizontal="general" vertical="bottom" textRotation="0" wrapText="false" indent="0" shrinkToFit="false"/>
      <protection locked="true" hidden="false"/>
    </xf>
    <xf numFmtId="164" fontId="18" fillId="0" borderId="0" xfId="0" applyFont="true" applyBorder="true" applyAlignment="true" applyProtection="false">
      <alignment horizontal="center" vertical="center" textRotation="0" wrapText="true" indent="0" shrinkToFit="false"/>
      <protection locked="true" hidden="false"/>
    </xf>
    <xf numFmtId="164" fontId="20" fillId="4" borderId="4" xfId="0" applyFont="true" applyBorder="true" applyAlignment="true" applyProtection="false">
      <alignment horizontal="center" vertical="center" textRotation="0" wrapText="true" indent="0" shrinkToFit="false"/>
      <protection locked="true" hidden="false"/>
    </xf>
    <xf numFmtId="164" fontId="20" fillId="4" borderId="0" xfId="0" applyFont="true" applyBorder="true" applyAlignment="true" applyProtection="false">
      <alignment horizontal="center" vertical="bottom" textRotation="0" wrapText="true" indent="0" shrinkToFit="false"/>
      <protection locked="true" hidden="false"/>
    </xf>
    <xf numFmtId="164" fontId="8" fillId="3" borderId="0" xfId="0" applyFont="true" applyBorder="true" applyAlignment="true" applyProtection="false">
      <alignment horizontal="general" vertical="bottom" textRotation="0" wrapText="false" indent="0" shrinkToFit="false"/>
      <protection locked="true" hidden="false"/>
    </xf>
    <xf numFmtId="164" fontId="21" fillId="3" borderId="22" xfId="0" applyFont="true" applyBorder="true" applyAlignment="true" applyProtection="false">
      <alignment horizontal="center" vertical="center" textRotation="0" wrapText="false" indent="0" shrinkToFit="false"/>
      <protection locked="true" hidden="false"/>
    </xf>
    <xf numFmtId="164" fontId="22" fillId="7" borderId="23" xfId="0" applyFont="true" applyBorder="true" applyAlignment="true" applyProtection="false">
      <alignment horizontal="center" vertical="center" textRotation="0" wrapText="true" indent="0" shrinkToFit="false"/>
      <protection locked="true" hidden="false"/>
    </xf>
    <xf numFmtId="167" fontId="4" fillId="0" borderId="24" xfId="0" applyFont="true" applyBorder="true" applyAlignment="true" applyProtection="false">
      <alignment horizontal="left" vertical="center" textRotation="0" wrapText="true" indent="0" shrinkToFit="false"/>
      <protection locked="true" hidden="false"/>
    </xf>
    <xf numFmtId="164" fontId="23" fillId="0" borderId="24" xfId="0" applyFont="true" applyBorder="true" applyAlignment="true" applyProtection="false">
      <alignment horizontal="center" vertical="center" textRotation="0" wrapText="true" indent="0" shrinkToFit="false"/>
      <protection locked="true" hidden="false"/>
    </xf>
    <xf numFmtId="164" fontId="10" fillId="0" borderId="25" xfId="0" applyFont="true" applyBorder="true" applyAlignment="true" applyProtection="true">
      <alignment horizontal="general" vertical="center" textRotation="0" wrapText="true" indent="0" shrinkToFit="false"/>
      <protection locked="false" hidden="false"/>
    </xf>
    <xf numFmtId="164" fontId="4" fillId="3" borderId="26" xfId="0" applyFont="true" applyBorder="true" applyAlignment="true" applyProtection="false">
      <alignment horizontal="general" vertical="center" textRotation="0" wrapText="false" indent="0" shrinkToFit="false"/>
      <protection locked="true" hidden="false"/>
    </xf>
    <xf numFmtId="167" fontId="4" fillId="0" borderId="27" xfId="0" applyFont="true" applyBorder="true" applyAlignment="true" applyProtection="false">
      <alignment horizontal="left" vertical="center" textRotation="0" wrapText="true" indent="0" shrinkToFit="false"/>
      <protection locked="true" hidden="false"/>
    </xf>
    <xf numFmtId="164" fontId="23" fillId="0" borderId="27" xfId="0" applyFont="true" applyBorder="true" applyAlignment="true" applyProtection="false">
      <alignment horizontal="center" vertical="center" textRotation="0" wrapText="true" indent="0" shrinkToFit="false"/>
      <protection locked="true" hidden="false"/>
    </xf>
    <xf numFmtId="164" fontId="10" fillId="0" borderId="28" xfId="0" applyFont="true" applyBorder="true" applyAlignment="true" applyProtection="true">
      <alignment horizontal="general" vertical="center" textRotation="0" wrapText="true" indent="0" shrinkToFit="false"/>
      <protection locked="false" hidden="false"/>
    </xf>
    <xf numFmtId="164" fontId="21" fillId="3" borderId="29" xfId="0" applyFont="true" applyBorder="true" applyAlignment="true" applyProtection="false">
      <alignment horizontal="center" vertical="center" textRotation="0" wrapText="false" indent="0" shrinkToFit="false"/>
      <protection locked="true" hidden="false"/>
    </xf>
    <xf numFmtId="167" fontId="4" fillId="0" borderId="30" xfId="0" applyFont="true" applyBorder="true" applyAlignment="true" applyProtection="false">
      <alignment horizontal="left" vertical="center" textRotation="0" wrapText="true" indent="0" shrinkToFit="false"/>
      <protection locked="true" hidden="false"/>
    </xf>
    <xf numFmtId="164" fontId="23" fillId="0" borderId="30" xfId="0" applyFont="true" applyBorder="true" applyAlignment="true" applyProtection="false">
      <alignment horizontal="center" vertical="center" textRotation="0" wrapText="true" indent="0" shrinkToFit="false"/>
      <protection locked="true" hidden="false"/>
    </xf>
    <xf numFmtId="164" fontId="10" fillId="0" borderId="31" xfId="0" applyFont="true" applyBorder="true" applyAlignment="true" applyProtection="true">
      <alignment horizontal="general" vertical="center" textRotation="0" wrapText="true" indent="0" shrinkToFit="false"/>
      <protection locked="false" hidden="false"/>
    </xf>
    <xf numFmtId="164" fontId="21" fillId="3" borderId="32" xfId="0" applyFont="true" applyBorder="true" applyAlignment="true" applyProtection="false">
      <alignment horizontal="center" vertical="center" textRotation="0" wrapText="false" indent="0" shrinkToFit="false"/>
      <protection locked="true" hidden="false"/>
    </xf>
    <xf numFmtId="164" fontId="22" fillId="7" borderId="33" xfId="0" applyFont="true" applyBorder="true" applyAlignment="true" applyProtection="false">
      <alignment horizontal="center" vertical="center" textRotation="0" wrapText="true" indent="0" shrinkToFit="false"/>
      <protection locked="true" hidden="false"/>
    </xf>
    <xf numFmtId="167" fontId="8" fillId="3" borderId="24" xfId="0" applyFont="true" applyBorder="true" applyAlignment="true" applyProtection="false">
      <alignment horizontal="left" vertical="center" textRotation="0" wrapText="true" indent="0" shrinkToFit="false"/>
      <protection locked="true" hidden="false"/>
    </xf>
    <xf numFmtId="167" fontId="8" fillId="3" borderId="27" xfId="0" applyFont="true" applyBorder="true" applyAlignment="true" applyProtection="false">
      <alignment horizontal="left" vertical="center" textRotation="0" wrapText="true" indent="0" shrinkToFit="false"/>
      <protection locked="true" hidden="false"/>
    </xf>
    <xf numFmtId="164" fontId="4" fillId="3" borderId="26" xfId="0" applyFont="true" applyBorder="true" applyAlignment="false" applyProtection="false">
      <alignment horizontal="general" vertical="bottom" textRotation="0" wrapText="false" indent="0" shrinkToFit="false"/>
      <protection locked="true" hidden="false"/>
    </xf>
    <xf numFmtId="167" fontId="8" fillId="3" borderId="30" xfId="0" applyFont="true" applyBorder="true" applyAlignment="true" applyProtection="false">
      <alignment horizontal="left" vertical="center" textRotation="0" wrapText="true" indent="0" shrinkToFit="false"/>
      <protection locked="true" hidden="false"/>
    </xf>
    <xf numFmtId="164" fontId="22" fillId="4" borderId="23" xfId="0" applyFont="true" applyBorder="true" applyAlignment="true" applyProtection="false">
      <alignment horizontal="center" vertical="center" textRotation="0" wrapText="true" indent="0" shrinkToFit="false"/>
      <protection locked="true" hidden="false"/>
    </xf>
    <xf numFmtId="167" fontId="4" fillId="3" borderId="30" xfId="0" applyFont="true" applyBorder="true" applyAlignment="true" applyProtection="false">
      <alignment horizontal="left" vertical="center" textRotation="0" wrapText="true" indent="0" shrinkToFit="false"/>
      <protection locked="true" hidden="false"/>
    </xf>
    <xf numFmtId="167" fontId="4" fillId="3" borderId="27" xfId="0" applyFont="true" applyBorder="true" applyAlignment="true" applyProtection="false">
      <alignment horizontal="left" vertical="center" textRotation="0" wrapText="true" indent="0" shrinkToFit="false"/>
      <protection locked="true" hidden="false"/>
    </xf>
    <xf numFmtId="167" fontId="4" fillId="3" borderId="24" xfId="0" applyFont="true" applyBorder="true" applyAlignment="true" applyProtection="false">
      <alignment horizontal="left" vertical="center" textRotation="0" wrapText="true" indent="0" shrinkToFit="false"/>
      <protection locked="true" hidden="false"/>
    </xf>
    <xf numFmtId="164" fontId="22" fillId="4" borderId="34" xfId="0" applyFont="true" applyBorder="true" applyAlignment="true" applyProtection="false">
      <alignment horizontal="center" vertical="center" textRotation="0" wrapText="true" indent="0" shrinkToFit="false"/>
      <protection locked="true" hidden="false"/>
    </xf>
    <xf numFmtId="164" fontId="21" fillId="3" borderId="35" xfId="0" applyFont="true" applyBorder="true" applyAlignment="true" applyProtection="false">
      <alignment horizontal="center" vertical="center" textRotation="0" wrapText="false" indent="0" shrinkToFit="false"/>
      <protection locked="true" hidden="false"/>
    </xf>
    <xf numFmtId="164" fontId="21" fillId="3" borderId="36" xfId="0" applyFont="true" applyBorder="true" applyAlignment="true" applyProtection="false">
      <alignment horizontal="center" vertical="center" textRotation="0" wrapText="false" indent="0" shrinkToFit="false"/>
      <protection locked="true" hidden="false"/>
    </xf>
    <xf numFmtId="164" fontId="10" fillId="3" borderId="0" xfId="0" applyFont="true" applyBorder="false" applyAlignment="true" applyProtection="false">
      <alignment horizontal="center" vertical="top" textRotation="0" wrapText="true" indent="0" shrinkToFit="false"/>
      <protection locked="true" hidden="false"/>
    </xf>
    <xf numFmtId="164" fontId="24" fillId="3" borderId="0" xfId="0" applyFont="true" applyBorder="false" applyAlignment="true" applyProtection="false">
      <alignment horizontal="center" vertical="top" textRotation="0" wrapText="true" indent="0" shrinkToFit="false"/>
      <protection locked="true" hidden="false"/>
    </xf>
    <xf numFmtId="164" fontId="25" fillId="8" borderId="37" xfId="0" applyFont="true" applyBorder="true" applyAlignment="true" applyProtection="false">
      <alignment horizontal="center" vertical="center" textRotation="0" wrapText="false" indent="0" shrinkToFit="false"/>
      <protection locked="true" hidden="false"/>
    </xf>
    <xf numFmtId="164" fontId="24" fillId="8" borderId="37" xfId="0" applyFont="true" applyBorder="true" applyAlignment="true" applyProtection="false">
      <alignment horizontal="general" vertical="center" textRotation="0" wrapText="true" indent="0" shrinkToFit="false"/>
      <protection locked="true" hidden="false"/>
    </xf>
    <xf numFmtId="164" fontId="26" fillId="8" borderId="37" xfId="0" applyFont="true" applyBorder="true" applyAlignment="true" applyProtection="false">
      <alignment horizontal="center" vertical="center" textRotation="0" wrapText="true" indent="0" shrinkToFit="false"/>
      <protection locked="true" hidden="false"/>
    </xf>
    <xf numFmtId="164" fontId="4" fillId="3" borderId="0" xfId="0" applyFont="true" applyBorder="false" applyAlignment="false" applyProtection="false">
      <alignment horizontal="general" vertical="bottom" textRotation="0" wrapText="false" indent="0" shrinkToFit="false"/>
      <protection locked="true" hidden="false"/>
    </xf>
    <xf numFmtId="167" fontId="27" fillId="3" borderId="0" xfId="0" applyFont="true" applyBorder="false" applyAlignment="true" applyProtection="false">
      <alignment horizontal="center" vertical="center" textRotation="0" wrapText="false" indent="0" shrinkToFit="false"/>
      <protection locked="true" hidden="false"/>
    </xf>
    <xf numFmtId="164" fontId="28" fillId="3" borderId="0" xfId="0" applyFont="true" applyBorder="false" applyAlignment="true" applyProtection="false">
      <alignment horizontal="center" vertical="bottom" textRotation="0" wrapText="true" indent="0" shrinkToFit="false"/>
      <protection locked="true" hidden="false"/>
    </xf>
    <xf numFmtId="164" fontId="4" fillId="3" borderId="0" xfId="0" applyFont="true" applyBorder="false" applyAlignment="true" applyProtection="false">
      <alignment horizontal="general" vertical="bottom" textRotation="0" wrapText="true" indent="0" shrinkToFit="false"/>
      <protection locked="true" hidden="false"/>
    </xf>
    <xf numFmtId="164" fontId="28" fillId="3" borderId="0" xfId="0" applyFont="true" applyBorder="false" applyAlignment="true" applyProtection="false">
      <alignment horizontal="center" vertical="center" textRotation="0" wrapText="true" indent="0" shrinkToFit="false"/>
      <protection locked="true" hidden="false"/>
    </xf>
    <xf numFmtId="164" fontId="29" fillId="3"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14" fillId="4" borderId="0" xfId="0" applyFont="true" applyBorder="false" applyAlignment="true" applyProtection="false">
      <alignment horizontal="center" vertical="center" textRotation="0" wrapText="true" indent="0" shrinkToFit="false"/>
      <protection locked="true" hidden="false"/>
    </xf>
    <xf numFmtId="164" fontId="14" fillId="4" borderId="38" xfId="0" applyFont="true" applyBorder="true" applyAlignment="true" applyProtection="false">
      <alignment horizontal="center" vertical="center" textRotation="0" wrapText="true" indent="0" shrinkToFit="false"/>
      <protection locked="true" hidden="false"/>
    </xf>
    <xf numFmtId="164" fontId="14" fillId="4" borderId="39" xfId="0" applyFont="true" applyBorder="true" applyAlignment="true" applyProtection="false">
      <alignment horizontal="center" vertical="center" textRotation="0" wrapText="true" indent="0" shrinkToFit="false"/>
      <protection locked="true" hidden="false"/>
    </xf>
    <xf numFmtId="164" fontId="30" fillId="4" borderId="0" xfId="0" applyFont="true" applyBorder="false" applyAlignment="false" applyProtection="false">
      <alignment horizontal="general" vertical="bottom" textRotation="0" wrapText="false" indent="0" shrinkToFit="false"/>
      <protection locked="true" hidden="false"/>
    </xf>
    <xf numFmtId="164" fontId="30" fillId="4" borderId="0" xfId="0" applyFont="true" applyBorder="false" applyAlignment="true" applyProtection="false">
      <alignment horizontal="general" vertical="bottom" textRotation="0" wrapText="false" indent="0" shrinkToFit="false"/>
      <protection locked="true" hidden="false"/>
    </xf>
    <xf numFmtId="164" fontId="10" fillId="3" borderId="0" xfId="0" applyFont="true" applyBorder="false" applyAlignment="true" applyProtection="false">
      <alignment horizontal="center" vertical="center" textRotation="0" wrapText="true" indent="0" shrinkToFit="false"/>
      <protection locked="true" hidden="false"/>
    </xf>
    <xf numFmtId="164" fontId="10" fillId="3" borderId="40" xfId="0" applyFont="true" applyBorder="true" applyAlignment="true" applyProtection="false">
      <alignment horizontal="center" vertical="center" textRotation="0" wrapText="true" indent="0" shrinkToFit="false"/>
      <protection locked="true" hidden="false"/>
    </xf>
    <xf numFmtId="167" fontId="10" fillId="3" borderId="41" xfId="0" applyFont="true" applyBorder="true" applyAlignment="true" applyProtection="false">
      <alignment horizontal="center" vertical="center" textRotation="0" wrapText="true" indent="0" shrinkToFit="false"/>
      <protection locked="true" hidden="false"/>
    </xf>
    <xf numFmtId="164" fontId="30" fillId="3" borderId="0" xfId="0" applyFont="true" applyBorder="false" applyAlignment="true" applyProtection="false">
      <alignment horizontal="general" vertical="bottom" textRotation="0" wrapText="false" indent="0" shrinkToFit="false"/>
      <protection locked="true" hidden="false"/>
    </xf>
    <xf numFmtId="164" fontId="4" fillId="3" borderId="0" xfId="0" applyFont="true" applyBorder="false" applyAlignment="true" applyProtection="false">
      <alignment horizontal="general" vertical="center" textRotation="0" wrapText="true" indent="0" shrinkToFit="false"/>
      <protection locked="true" hidden="false"/>
    </xf>
    <xf numFmtId="164" fontId="4" fillId="9" borderId="28" xfId="0" applyFont="true" applyBorder="true" applyAlignment="true" applyProtection="false">
      <alignment horizontal="general" vertical="center" textRotation="0" wrapText="true" indent="0" shrinkToFit="false"/>
      <protection locked="true" hidden="false"/>
    </xf>
    <xf numFmtId="167" fontId="4" fillId="9" borderId="27" xfId="0" applyFont="true" applyBorder="true" applyAlignment="true" applyProtection="false">
      <alignment horizontal="general" vertical="center" textRotation="0" wrapText="true" indent="0" shrinkToFit="false"/>
      <protection locked="true" hidden="false"/>
    </xf>
    <xf numFmtId="164" fontId="4" fillId="9" borderId="27" xfId="0" applyFont="true" applyBorder="true" applyAlignment="true" applyProtection="false">
      <alignment horizontal="general" vertical="top" textRotation="0" wrapText="true" indent="0" shrinkToFit="false"/>
      <protection locked="true" hidden="false"/>
    </xf>
    <xf numFmtId="164" fontId="4" fillId="9" borderId="0" xfId="0" applyFont="true" applyBorder="false" applyAlignment="false" applyProtection="false">
      <alignment horizontal="general" vertical="bottom" textRotation="0" wrapText="false" indent="0" shrinkToFit="false"/>
      <protection locked="true" hidden="false"/>
    </xf>
    <xf numFmtId="167" fontId="31" fillId="9" borderId="0" xfId="0" applyFont="true" applyBorder="false" applyAlignment="true" applyProtection="false">
      <alignment horizontal="general" vertical="bottom" textRotation="0" wrapText="false" indent="0" shrinkToFit="false"/>
      <protection locked="true" hidden="false"/>
    </xf>
    <xf numFmtId="164" fontId="4" fillId="3" borderId="28" xfId="0" applyFont="true" applyBorder="true" applyAlignment="true" applyProtection="false">
      <alignment horizontal="general" vertical="center" textRotation="0" wrapText="true" indent="0" shrinkToFit="false"/>
      <protection locked="true" hidden="false"/>
    </xf>
    <xf numFmtId="167" fontId="4" fillId="3" borderId="27" xfId="0" applyFont="true" applyBorder="true" applyAlignment="true" applyProtection="false">
      <alignment horizontal="general" vertical="center" textRotation="0" wrapText="true" indent="0" shrinkToFit="false"/>
      <protection locked="true" hidden="false"/>
    </xf>
    <xf numFmtId="164" fontId="4" fillId="3" borderId="27" xfId="0" applyFont="true" applyBorder="true" applyAlignment="true" applyProtection="false">
      <alignment horizontal="general" vertical="top" textRotation="0" wrapText="true" indent="0" shrinkToFit="false"/>
      <protection locked="true" hidden="false"/>
    </xf>
    <xf numFmtId="167" fontId="31" fillId="3" borderId="0" xfId="0" applyFont="true" applyBorder="false" applyAlignment="true" applyProtection="false">
      <alignment horizontal="general" vertical="bottom" textRotation="0" wrapText="false" indent="0" shrinkToFit="false"/>
      <protection locked="true" hidden="false"/>
    </xf>
    <xf numFmtId="164" fontId="4" fillId="3" borderId="0" xfId="0" applyFont="true" applyBorder="false" applyAlignment="true" applyProtection="false">
      <alignment horizontal="general" vertical="top" textRotation="0" wrapText="true" indent="0" shrinkToFit="false"/>
      <protection locked="true" hidden="false"/>
    </xf>
    <xf numFmtId="164" fontId="4" fillId="9" borderId="42" xfId="0" applyFont="true" applyBorder="true" applyAlignment="true" applyProtection="false">
      <alignment horizontal="general" vertical="center" textRotation="0" wrapText="true" indent="0" shrinkToFit="false"/>
      <protection locked="true" hidden="false"/>
    </xf>
    <xf numFmtId="167" fontId="4" fillId="9" borderId="43" xfId="0" applyFont="true" applyBorder="true" applyAlignment="true" applyProtection="false">
      <alignment horizontal="general" vertical="center" textRotation="0" wrapText="true" indent="0" shrinkToFit="false"/>
      <protection locked="true" hidden="false"/>
    </xf>
    <xf numFmtId="164" fontId="4" fillId="9" borderId="43" xfId="0" applyFont="true" applyBorder="true" applyAlignment="true" applyProtection="false">
      <alignment horizontal="general" vertical="top" textRotation="0" wrapText="true" indent="0" shrinkToFit="false"/>
      <protection locked="true" hidden="false"/>
    </xf>
    <xf numFmtId="164" fontId="10" fillId="3" borderId="44" xfId="0" applyFont="true" applyBorder="true" applyAlignment="true" applyProtection="false">
      <alignment horizontal="center" vertical="center" textRotation="0" wrapText="true" indent="0" shrinkToFit="false"/>
      <protection locked="true" hidden="false"/>
    </xf>
    <xf numFmtId="167" fontId="10" fillId="3" borderId="37" xfId="0" applyFont="true" applyBorder="true" applyAlignment="true" applyProtection="false">
      <alignment horizontal="center" vertical="center" textRotation="0" wrapText="true" indent="0" shrinkToFit="false"/>
      <protection locked="true" hidden="false"/>
    </xf>
    <xf numFmtId="164" fontId="4" fillId="9" borderId="25" xfId="0" applyFont="true" applyBorder="true" applyAlignment="true" applyProtection="false">
      <alignment horizontal="general" vertical="center" textRotation="0" wrapText="true" indent="0" shrinkToFit="false"/>
      <protection locked="true" hidden="false"/>
    </xf>
    <xf numFmtId="167" fontId="4" fillId="9" borderId="24" xfId="0" applyFont="true" applyBorder="true" applyAlignment="true" applyProtection="false">
      <alignment horizontal="general" vertical="center" textRotation="0" wrapText="true" indent="0" shrinkToFit="false"/>
      <protection locked="true" hidden="false"/>
    </xf>
    <xf numFmtId="164" fontId="4" fillId="9" borderId="24" xfId="0" applyFont="true" applyBorder="true" applyAlignment="true" applyProtection="false">
      <alignment horizontal="general" vertical="top" textRotation="0" wrapText="true" indent="0" shrinkToFit="false"/>
      <protection locked="true" hidden="false"/>
    </xf>
    <xf numFmtId="164" fontId="8" fillId="3" borderId="0" xfId="0" applyFont="true" applyBorder="false" applyAlignment="false" applyProtection="false">
      <alignment horizontal="general" vertical="bottom" textRotation="0" wrapText="false" indent="0" shrinkToFit="false"/>
      <protection locked="true" hidden="false"/>
    </xf>
    <xf numFmtId="164" fontId="4" fillId="3" borderId="42" xfId="0" applyFont="true" applyBorder="true" applyAlignment="true" applyProtection="false">
      <alignment horizontal="general" vertical="center" textRotation="0" wrapText="true" indent="0" shrinkToFit="false"/>
      <protection locked="true" hidden="false"/>
    </xf>
    <xf numFmtId="167" fontId="4" fillId="3" borderId="43" xfId="0" applyFont="true" applyBorder="true" applyAlignment="true" applyProtection="false">
      <alignment horizontal="general" vertical="center" textRotation="0" wrapText="true" indent="0" shrinkToFit="false"/>
      <protection locked="true" hidden="false"/>
    </xf>
    <xf numFmtId="164" fontId="4" fillId="3" borderId="43" xfId="0" applyFont="true" applyBorder="true" applyAlignment="true" applyProtection="false">
      <alignment horizontal="general" vertical="top" textRotation="0" wrapText="true" indent="0" shrinkToFit="false"/>
      <protection locked="true" hidden="false"/>
    </xf>
    <xf numFmtId="164" fontId="10" fillId="9" borderId="44" xfId="0" applyFont="true" applyBorder="true" applyAlignment="true" applyProtection="false">
      <alignment horizontal="center" vertical="center" textRotation="0" wrapText="true" indent="0" shrinkToFit="false"/>
      <protection locked="true" hidden="false"/>
    </xf>
    <xf numFmtId="167" fontId="10" fillId="9" borderId="37" xfId="0" applyFont="true" applyBorder="true" applyAlignment="true" applyProtection="false">
      <alignment horizontal="center" vertical="center" textRotation="0" wrapText="true" indent="0" shrinkToFit="false"/>
      <protection locked="true" hidden="false"/>
    </xf>
    <xf numFmtId="164" fontId="4" fillId="3" borderId="25" xfId="0" applyFont="true" applyBorder="true" applyAlignment="true" applyProtection="false">
      <alignment horizontal="general" vertical="center" textRotation="0" wrapText="true" indent="0" shrinkToFit="false"/>
      <protection locked="true" hidden="false"/>
    </xf>
    <xf numFmtId="167" fontId="4" fillId="3" borderId="24" xfId="0" applyFont="true" applyBorder="true" applyAlignment="true" applyProtection="false">
      <alignment horizontal="general" vertical="center" textRotation="0" wrapText="true" indent="0" shrinkToFit="false"/>
      <protection locked="true" hidden="false"/>
    </xf>
    <xf numFmtId="164" fontId="4" fillId="3" borderId="24" xfId="0" applyFont="true" applyBorder="true" applyAlignment="true" applyProtection="false">
      <alignment horizontal="general" vertical="top" textRotation="0" wrapText="true" indent="0" shrinkToFit="false"/>
      <protection locked="true" hidden="false"/>
    </xf>
    <xf numFmtId="164" fontId="4" fillId="9" borderId="45" xfId="0" applyFont="true" applyBorder="true" applyAlignment="true" applyProtection="false">
      <alignment horizontal="general" vertical="center" textRotation="0" wrapText="true" indent="0" shrinkToFit="false"/>
      <protection locked="true" hidden="false"/>
    </xf>
    <xf numFmtId="167" fontId="4" fillId="9" borderId="30" xfId="0" applyFont="true" applyBorder="true" applyAlignment="true" applyProtection="false">
      <alignment horizontal="general" vertical="center" textRotation="0" wrapText="true" indent="0" shrinkToFit="false"/>
      <protection locked="true" hidden="false"/>
    </xf>
    <xf numFmtId="164" fontId="4" fillId="9" borderId="30" xfId="0" applyFont="true" applyBorder="true" applyAlignment="true" applyProtection="false">
      <alignment horizontal="general" vertical="top" textRotation="0" wrapText="true" indent="0" shrinkToFit="false"/>
      <protection locked="true" hidden="false"/>
    </xf>
    <xf numFmtId="164" fontId="4" fillId="3" borderId="0" xfId="0" applyFont="true" applyBorder="true" applyAlignment="true" applyProtection="false">
      <alignment horizontal="general" vertical="center" textRotation="0" wrapText="true" indent="0" shrinkToFit="false"/>
      <protection locked="true" hidden="false"/>
    </xf>
    <xf numFmtId="164" fontId="4" fillId="3" borderId="0" xfId="0" applyFont="true" applyBorder="true" applyAlignment="true" applyProtection="false">
      <alignment horizontal="general" vertical="top" textRotation="0" wrapText="true" indent="0" shrinkToFit="false"/>
      <protection locked="true" hidden="false"/>
    </xf>
    <xf numFmtId="167" fontId="32" fillId="9" borderId="41" xfId="0" applyFont="true" applyBorder="true" applyAlignment="true" applyProtection="false">
      <alignment horizontal="left" vertical="top" textRotation="0" wrapText="false" indent="0" shrinkToFit="false"/>
      <protection locked="true" hidden="false"/>
    </xf>
    <xf numFmtId="164" fontId="4" fillId="9" borderId="41" xfId="0" applyFont="true" applyBorder="true" applyAlignment="true" applyProtection="false">
      <alignment horizontal="general" vertical="top" textRotation="0" wrapText="true" indent="0" shrinkToFit="false"/>
      <protection locked="true" hidden="false"/>
    </xf>
    <xf numFmtId="164" fontId="10" fillId="3" borderId="27" xfId="0" applyFont="true" applyBorder="true" applyAlignment="true" applyProtection="false">
      <alignment horizontal="general" vertical="top" textRotation="0" wrapText="true" indent="0" shrinkToFit="false"/>
      <protection locked="true" hidden="false"/>
    </xf>
    <xf numFmtId="164" fontId="4" fillId="3" borderId="27" xfId="0" applyFont="true" applyBorder="true" applyAlignment="true" applyProtection="false">
      <alignment horizontal="left" vertical="top" textRotation="0" wrapText="true" indent="0" shrinkToFit="false"/>
      <protection locked="true" hidden="false"/>
    </xf>
    <xf numFmtId="167" fontId="32" fillId="9" borderId="27" xfId="0" applyFont="true" applyBorder="true" applyAlignment="true" applyProtection="false">
      <alignment horizontal="general" vertical="top" textRotation="0" wrapText="true" indent="0" shrinkToFit="false"/>
      <protection locked="true" hidden="false"/>
    </xf>
    <xf numFmtId="164" fontId="4" fillId="9" borderId="27" xfId="0" applyFont="true" applyBorder="true" applyAlignment="true" applyProtection="false">
      <alignment horizontal="left" vertical="top" textRotation="0" wrapText="true" indent="0" shrinkToFit="false"/>
      <protection locked="true" hidden="false"/>
    </xf>
    <xf numFmtId="164" fontId="6" fillId="3" borderId="27" xfId="0" applyFont="true" applyBorder="true" applyAlignment="true" applyProtection="false">
      <alignment horizontal="general" vertical="top" textRotation="0" wrapText="false" indent="0" shrinkToFit="false"/>
      <protection locked="true" hidden="false"/>
    </xf>
    <xf numFmtId="167" fontId="32" fillId="9" borderId="27" xfId="0" applyFont="true" applyBorder="true" applyAlignment="true" applyProtection="false">
      <alignment horizontal="general" vertical="top" textRotation="0" wrapText="false" indent="0" shrinkToFit="false"/>
      <protection locked="true" hidden="false"/>
    </xf>
    <xf numFmtId="164" fontId="10" fillId="3" borderId="27" xfId="0" applyFont="true" applyBorder="true" applyAlignment="true" applyProtection="false">
      <alignment horizontal="general" vertical="top" textRotation="0" wrapText="false" indent="0" shrinkToFit="false"/>
      <protection locked="true" hidden="false"/>
    </xf>
    <xf numFmtId="164" fontId="10" fillId="9" borderId="27" xfId="0" applyFont="true" applyBorder="true" applyAlignment="true" applyProtection="false">
      <alignment horizontal="general" vertical="top" textRotation="0" wrapText="true" indent="0" shrinkToFit="false"/>
      <protection locked="true" hidden="false"/>
    </xf>
    <xf numFmtId="164" fontId="10" fillId="9" borderId="27" xfId="0" applyFont="true" applyBorder="true" applyAlignment="true" applyProtection="false">
      <alignment horizontal="general" vertical="top" textRotation="0" wrapText="false" indent="0" shrinkToFit="false"/>
      <protection locked="true" hidden="false"/>
    </xf>
    <xf numFmtId="164" fontId="8" fillId="3" borderId="0" xfId="0" applyFont="true" applyBorder="false" applyAlignment="true" applyProtection="false">
      <alignment horizontal="general" vertical="top" textRotation="0" wrapText="false" indent="0" shrinkToFit="false"/>
      <protection locked="true" hidden="false"/>
    </xf>
    <xf numFmtId="164" fontId="8" fillId="3" borderId="0" xfId="0" applyFont="true" applyBorder="false" applyAlignment="true" applyProtection="false">
      <alignment horizontal="general" vertical="center" textRotation="0" wrapText="false" indent="0" shrinkToFit="false"/>
      <protection locked="true" hidden="false"/>
    </xf>
    <xf numFmtId="167" fontId="32" fillId="3" borderId="27" xfId="0" applyFont="true" applyBorder="true" applyAlignment="true" applyProtection="false">
      <alignment horizontal="general" vertical="top" textRotation="0" wrapText="false" indent="0" shrinkToFit="false"/>
      <protection locked="true" hidden="false"/>
    </xf>
    <xf numFmtId="164" fontId="6" fillId="9" borderId="27" xfId="0" applyFont="true" applyBorder="true" applyAlignment="true" applyProtection="false">
      <alignment horizontal="general" vertical="top" textRotation="0" wrapText="false" indent="0" shrinkToFit="false"/>
      <protection locked="true" hidden="false"/>
    </xf>
    <xf numFmtId="164" fontId="8" fillId="3" borderId="27" xfId="0" applyFont="true" applyBorder="true" applyAlignment="true" applyProtection="false">
      <alignment horizontal="left" vertical="top" textRotation="0" wrapText="true" indent="0" shrinkToFit="false"/>
      <protection locked="true" hidden="false"/>
    </xf>
    <xf numFmtId="164" fontId="8" fillId="3" borderId="0" xfId="0" applyFont="true" applyBorder="false" applyAlignment="true" applyProtection="false">
      <alignment horizontal="general" vertical="bottom" textRotation="0" wrapText="false" indent="0" shrinkToFit="false"/>
      <protection locked="true" hidden="false"/>
    </xf>
    <xf numFmtId="167" fontId="32" fillId="3" borderId="27" xfId="0" applyFont="true" applyBorder="true" applyAlignment="true" applyProtection="false">
      <alignment horizontal="general" vertical="top" textRotation="0" wrapText="true" indent="0" shrinkToFit="false"/>
      <protection locked="true" hidden="false"/>
    </xf>
    <xf numFmtId="164" fontId="4" fillId="3" borderId="0" xfId="0" applyFont="true" applyBorder="false" applyAlignment="true" applyProtection="false">
      <alignment horizontal="general" vertical="bottom" textRotation="0" wrapText="false" indent="0" shrinkToFit="false"/>
      <protection locked="true" hidden="false"/>
    </xf>
    <xf numFmtId="164" fontId="4" fillId="3" borderId="0" xfId="0" applyFont="true" applyBorder="false" applyAlignment="true" applyProtection="false">
      <alignment horizontal="general" vertical="center" textRotation="0" wrapText="false" indent="0" shrinkToFit="false"/>
      <protection locked="true" hidden="false"/>
    </xf>
    <xf numFmtId="164" fontId="4" fillId="3" borderId="0" xfId="0" applyFont="true" applyBorder="false" applyAlignment="true" applyProtection="false">
      <alignment horizontal="left" vertical="bottom" textRotation="0" wrapText="false" indent="0" shrinkToFit="false"/>
      <protection locked="true" hidden="false"/>
    </xf>
    <xf numFmtId="164" fontId="4" fillId="3" borderId="0" xfId="0" applyFont="true" applyBorder="false" applyAlignment="true" applyProtection="false">
      <alignment horizontal="left" vertical="center" textRotation="0" wrapText="false" indent="0" shrinkToFit="false"/>
      <protection locked="true" hidden="false"/>
    </xf>
    <xf numFmtId="164" fontId="10" fillId="9" borderId="30" xfId="0" applyFont="true" applyBorder="true" applyAlignment="true" applyProtection="false">
      <alignment horizontal="general" vertical="top" textRotation="0" wrapText="true" indent="0" shrinkToFit="false"/>
      <protection locked="true" hidden="false"/>
    </xf>
    <xf numFmtId="164" fontId="34" fillId="3" borderId="0" xfId="0" applyFont="true" applyBorder="false" applyAlignment="true" applyProtection="false">
      <alignment horizontal="general" vertical="top" textRotation="0" wrapText="true" indent="0" shrinkToFit="false"/>
      <protection locked="true" hidden="false"/>
    </xf>
    <xf numFmtId="164" fontId="30" fillId="0" borderId="0" xfId="0" applyFont="true" applyBorder="false" applyAlignment="true" applyProtection="false">
      <alignment horizontal="general" vertical="bottom" textRotation="0" wrapText="false" indent="0" shrinkToFit="false"/>
      <protection locked="true" hidden="false"/>
    </xf>
    <xf numFmtId="164" fontId="30" fillId="3" borderId="0" xfId="0" applyFont="true" applyBorder="false" applyAlignment="false" applyProtection="false">
      <alignment horizontal="general" vertical="bottom" textRotation="0" wrapText="false" indent="0" shrinkToFit="false"/>
      <protection locked="true" hidden="false"/>
    </xf>
    <xf numFmtId="164" fontId="30" fillId="3" borderId="0" xfId="0" applyFont="true" applyBorder="false" applyAlignment="true" applyProtection="false">
      <alignment horizontal="center" vertical="bottom" textRotation="0" wrapText="false" indent="0" shrinkToFit="false"/>
      <protection locked="true" hidden="false"/>
    </xf>
    <xf numFmtId="164" fontId="14" fillId="3" borderId="0" xfId="0" applyFont="true" applyBorder="false" applyAlignment="true" applyProtection="false">
      <alignment horizontal="center" vertical="center" textRotation="0" wrapText="false" indent="0" shrinkToFit="false"/>
      <protection locked="true" hidden="false"/>
    </xf>
    <xf numFmtId="164" fontId="35" fillId="3" borderId="0" xfId="0" applyFont="true" applyBorder="false" applyAlignment="true" applyProtection="false">
      <alignment horizontal="left" vertical="center" textRotation="0" wrapText="false" indent="0" shrinkToFit="false"/>
      <protection locked="true" hidden="false"/>
    </xf>
    <xf numFmtId="164" fontId="36" fillId="3" borderId="0" xfId="0" applyFont="true" applyBorder="false" applyAlignment="true" applyProtection="false">
      <alignment horizontal="left" vertical="bottom" textRotation="0" wrapText="true" indent="0" shrinkToFit="false"/>
      <protection locked="true" hidden="false"/>
    </xf>
    <xf numFmtId="164" fontId="36" fillId="3" borderId="0" xfId="0" applyFont="true" applyBorder="false" applyAlignment="true" applyProtection="false">
      <alignment horizontal="left" vertical="bottom" textRotation="0" wrapText="false" indent="0" shrinkToFit="false"/>
      <protection locked="true" hidden="false"/>
    </xf>
    <xf numFmtId="164" fontId="37" fillId="3" borderId="0" xfId="0" applyFont="true" applyBorder="false" applyAlignment="true" applyProtection="false">
      <alignment horizontal="center" vertical="bottom" textRotation="0" wrapText="true" indent="0" shrinkToFit="false"/>
      <protection locked="true" hidden="false"/>
    </xf>
    <xf numFmtId="164" fontId="37" fillId="3" borderId="0" xfId="0" applyFont="true" applyBorder="false" applyAlignment="true" applyProtection="false">
      <alignment horizontal="center" vertical="bottom" textRotation="0" wrapText="false" indent="0" shrinkToFit="false"/>
      <protection locked="true" hidden="false"/>
    </xf>
    <xf numFmtId="164" fontId="38" fillId="3" borderId="0" xfId="0" applyFont="true" applyBorder="false" applyAlignment="true" applyProtection="false">
      <alignment horizontal="general" vertical="center" textRotation="0" wrapText="false" indent="0" shrinkToFit="false"/>
      <protection locked="true" hidden="false"/>
    </xf>
    <xf numFmtId="164" fontId="30" fillId="3" borderId="0" xfId="0" applyFont="true" applyBorder="false" applyAlignment="true" applyProtection="false">
      <alignment horizontal="general" vertical="center" textRotation="0" wrapText="false" indent="0" shrinkToFit="false"/>
      <protection locked="true" hidden="false"/>
    </xf>
    <xf numFmtId="164" fontId="39" fillId="3" borderId="0" xfId="0" applyFont="true" applyBorder="false" applyAlignment="true" applyProtection="false">
      <alignment horizontal="general" vertical="center" textRotation="0" wrapText="false" indent="0" shrinkToFit="false"/>
      <protection locked="true" hidden="false"/>
    </xf>
    <xf numFmtId="164" fontId="39" fillId="3" borderId="0" xfId="0" applyFont="true" applyBorder="false" applyAlignment="true" applyProtection="false">
      <alignment horizontal="general" vertical="center" textRotation="0" wrapText="true" indent="0" shrinkToFit="false"/>
      <protection locked="true" hidden="false"/>
    </xf>
    <xf numFmtId="164" fontId="27" fillId="3" borderId="0" xfId="0" applyFont="true" applyBorder="false" applyAlignment="true" applyProtection="false">
      <alignment horizontal="left" vertical="center" textRotation="0" wrapText="false" indent="0" shrinkToFit="false"/>
      <protection locked="true" hidden="false"/>
    </xf>
    <xf numFmtId="164" fontId="22" fillId="3" borderId="0" xfId="0" applyFont="true" applyBorder="false" applyAlignment="true" applyProtection="false">
      <alignment horizontal="center" vertical="center" textRotation="0" wrapText="false" indent="0" shrinkToFit="false"/>
      <protection locked="true" hidden="false"/>
    </xf>
    <xf numFmtId="164" fontId="30" fillId="3" borderId="0" xfId="0" applyFont="true" applyBorder="false" applyAlignment="true" applyProtection="false">
      <alignment horizontal="right" vertical="center" textRotation="0" wrapText="false" indent="0" shrinkToFit="false"/>
      <protection locked="true" hidden="false"/>
    </xf>
    <xf numFmtId="164" fontId="30" fillId="3" borderId="0" xfId="0" applyFont="true" applyBorder="false" applyAlignment="true" applyProtection="false">
      <alignment horizontal="general" vertical="center" textRotation="0" wrapText="true" indent="0" shrinkToFit="false"/>
      <protection locked="true" hidden="false"/>
    </xf>
    <xf numFmtId="164" fontId="14" fillId="3" borderId="0" xfId="0" applyFont="true" applyBorder="false" applyAlignment="true" applyProtection="false">
      <alignment horizontal="right" vertical="center" textRotation="0" wrapText="false" indent="0" shrinkToFit="false"/>
      <protection locked="true" hidden="false"/>
    </xf>
    <xf numFmtId="167" fontId="30" fillId="3" borderId="0" xfId="0" applyFont="true" applyBorder="true" applyAlignment="true" applyProtection="false">
      <alignment horizontal="general" vertical="center" textRotation="0" wrapText="true" indent="0" shrinkToFit="false"/>
      <protection locked="true" hidden="false"/>
    </xf>
    <xf numFmtId="165" fontId="30" fillId="3" borderId="0" xfId="0" applyFont="true" applyBorder="false" applyAlignment="true" applyProtection="false">
      <alignment horizontal="left" vertical="center" textRotation="0" wrapText="true" indent="0" shrinkToFit="false"/>
      <protection locked="true" hidden="false"/>
    </xf>
    <xf numFmtId="164" fontId="30" fillId="3" borderId="0" xfId="0" applyFont="true" applyBorder="false" applyAlignment="true" applyProtection="false">
      <alignment horizontal="left" vertical="center" textRotation="0" wrapText="true" indent="0" shrinkToFit="false"/>
      <protection locked="true" hidden="false"/>
    </xf>
    <xf numFmtId="164" fontId="30" fillId="3" borderId="0" xfId="0" applyFont="true" applyBorder="false" applyAlignment="true" applyProtection="false">
      <alignment horizontal="center" vertical="center" textRotation="0" wrapText="false" indent="0" shrinkToFit="false"/>
      <protection locked="true" hidden="false"/>
    </xf>
    <xf numFmtId="164" fontId="14" fillId="3" borderId="0" xfId="0" applyFont="true" applyBorder="false" applyAlignment="true" applyProtection="false">
      <alignment horizontal="center" vertical="center" textRotation="0" wrapText="true" indent="0" shrinkToFit="false"/>
      <protection locked="true" hidden="false"/>
    </xf>
    <xf numFmtId="164" fontId="27" fillId="3" borderId="0" xfId="0" applyFont="true" applyBorder="false" applyAlignment="true" applyProtection="false">
      <alignment horizontal="center" vertical="center" textRotation="0" wrapText="true" indent="0" shrinkToFit="false"/>
      <protection locked="true" hidden="false"/>
    </xf>
    <xf numFmtId="168" fontId="14" fillId="3" borderId="0" xfId="0" applyFont="true" applyBorder="false" applyAlignment="true" applyProtection="false">
      <alignment horizontal="center" vertical="center" textRotation="0" wrapText="true" indent="0" shrinkToFit="false"/>
      <protection locked="true" hidden="false"/>
    </xf>
    <xf numFmtId="164" fontId="14" fillId="3" borderId="0" xfId="0" applyFont="true" applyBorder="false" applyAlignment="true" applyProtection="false">
      <alignment horizontal="general" vertical="center" textRotation="0" wrapText="true" indent="0" shrinkToFit="false"/>
      <protection locked="true" hidden="false"/>
    </xf>
    <xf numFmtId="169" fontId="30" fillId="3" borderId="0" xfId="0" applyFont="true" applyBorder="false" applyAlignment="true" applyProtection="false">
      <alignment horizontal="general" vertical="center" textRotation="0" wrapText="false" indent="0" shrinkToFit="false"/>
      <protection locked="true" hidden="false"/>
    </xf>
    <xf numFmtId="164" fontId="37" fillId="3" borderId="0" xfId="0" applyFont="true" applyBorder="false" applyAlignment="true" applyProtection="false">
      <alignment horizontal="center" vertical="center" textRotation="0" wrapText="true" indent="0" shrinkToFit="false"/>
      <protection locked="true" hidden="false"/>
    </xf>
    <xf numFmtId="164" fontId="37" fillId="3" borderId="0" xfId="0" applyFont="true" applyBorder="false" applyAlignment="true" applyProtection="false">
      <alignment horizontal="center" vertical="center" textRotation="0" wrapText="false" indent="0" shrinkToFit="false"/>
      <protection locked="true" hidden="false"/>
    </xf>
    <xf numFmtId="164" fontId="22" fillId="3" borderId="0" xfId="0" applyFont="true" applyBorder="false" applyAlignment="false" applyProtection="false">
      <alignment horizontal="general" vertical="bottom" textRotation="0" wrapText="false" indent="0" shrinkToFit="false"/>
      <protection locked="true" hidden="false"/>
    </xf>
    <xf numFmtId="164" fontId="36" fillId="3" borderId="0" xfId="0" applyFont="true" applyBorder="false" applyAlignment="true" applyProtection="false">
      <alignment horizontal="general" vertical="center" textRotation="0" wrapText="true" indent="0" shrinkToFit="false"/>
      <protection locked="true" hidden="false"/>
    </xf>
    <xf numFmtId="164" fontId="14" fillId="3" borderId="0" xfId="0" applyFont="true" applyBorder="false" applyAlignment="true" applyProtection="false">
      <alignment horizontal="center" vertical="bottom" textRotation="0" wrapText="true" indent="0" shrinkToFit="false"/>
      <protection locked="true" hidden="false"/>
    </xf>
    <xf numFmtId="164" fontId="14" fillId="3" borderId="0" xfId="0" applyFont="true" applyBorder="false" applyAlignment="true" applyProtection="false">
      <alignment horizontal="center" vertical="bottom" textRotation="0" wrapText="false" indent="0" shrinkToFit="false"/>
      <protection locked="true" hidden="false"/>
    </xf>
    <xf numFmtId="164" fontId="14" fillId="3" borderId="0" xfId="0" applyFont="true" applyBorder="false" applyAlignment="true" applyProtection="false">
      <alignment horizontal="general" vertical="center" textRotation="0" wrapText="false" indent="0" shrinkToFit="false"/>
      <protection locked="true" hidden="false"/>
    </xf>
    <xf numFmtId="164" fontId="27" fillId="3" borderId="0" xfId="0" applyFont="true" applyBorder="false" applyAlignment="true" applyProtection="false">
      <alignment horizontal="general" vertical="center" textRotation="0" wrapText="true" indent="0" shrinkToFit="false"/>
      <protection locked="true" hidden="false"/>
    </xf>
    <xf numFmtId="164" fontId="27" fillId="3" borderId="0" xfId="0" applyFont="true" applyBorder="false" applyAlignment="true" applyProtection="false">
      <alignment horizontal="general" vertical="center" textRotation="0" wrapText="false" indent="0" shrinkToFit="false"/>
      <protection locked="true" hidden="false"/>
    </xf>
    <xf numFmtId="167" fontId="37" fillId="3" borderId="0" xfId="0" applyFont="true" applyBorder="false" applyAlignment="true" applyProtection="false">
      <alignment horizontal="general" vertical="center" textRotation="0" wrapText="true" indent="0" shrinkToFit="false"/>
      <protection locked="true" hidden="false"/>
    </xf>
    <xf numFmtId="170" fontId="37" fillId="3" borderId="0" xfId="0" applyFont="true" applyBorder="false" applyAlignment="true" applyProtection="false">
      <alignment horizontal="general" vertical="center" textRotation="0" wrapText="true" indent="0" shrinkToFit="false"/>
      <protection locked="true" hidden="false"/>
    </xf>
    <xf numFmtId="164" fontId="38" fillId="3" borderId="0" xfId="0" applyFont="true" applyBorder="false" applyAlignment="true" applyProtection="false">
      <alignment horizontal="center" vertical="center" textRotation="0" wrapText="true" indent="0" shrinkToFit="false"/>
      <protection locked="true" hidden="false"/>
    </xf>
    <xf numFmtId="170" fontId="27" fillId="3" borderId="0" xfId="0" applyFont="true" applyBorder="false" applyAlignment="true" applyProtection="false">
      <alignment horizontal="general" vertical="center" textRotation="0" wrapText="false" indent="0" shrinkToFit="false"/>
      <protection locked="true" hidden="false"/>
    </xf>
    <xf numFmtId="167" fontId="30" fillId="3" borderId="0" xfId="0" applyFont="true" applyBorder="false" applyAlignment="true" applyProtection="false">
      <alignment horizontal="general" vertical="top" textRotation="0" wrapText="true" indent="0" shrinkToFit="false"/>
      <protection locked="true" hidden="false"/>
    </xf>
    <xf numFmtId="164" fontId="30" fillId="3" borderId="0" xfId="0" applyFont="true" applyBorder="false" applyAlignment="true" applyProtection="false">
      <alignment horizontal="general" vertical="top" textRotation="0" wrapText="false" indent="0" shrinkToFit="false"/>
      <protection locked="true" hidden="false"/>
    </xf>
    <xf numFmtId="164" fontId="22" fillId="3" borderId="0" xfId="0" applyFont="true" applyBorder="false" applyAlignment="true" applyProtection="false">
      <alignment horizontal="center" vertical="bottom" textRotation="0" wrapText="false" indent="0" shrinkToFit="false"/>
      <protection locked="true" hidden="false"/>
    </xf>
    <xf numFmtId="164" fontId="30" fillId="3" borderId="0" xfId="0" applyFont="true" applyBorder="false" applyAlignment="true" applyProtection="false">
      <alignment horizontal="center" vertical="top" textRotation="0" wrapText="false" indent="0" shrinkToFit="false"/>
      <protection locked="true" hidden="false"/>
    </xf>
    <xf numFmtId="164" fontId="14" fillId="3" borderId="0" xfId="0" applyFont="true" applyBorder="false" applyAlignment="true" applyProtection="false">
      <alignment horizontal="center" vertical="top" textRotation="0" wrapText="true" indent="0" shrinkToFit="false"/>
      <protection locked="true" hidden="false"/>
    </xf>
    <xf numFmtId="164" fontId="14" fillId="3" borderId="0" xfId="0" applyFont="true" applyBorder="false" applyAlignment="true" applyProtection="false">
      <alignment horizontal="center" vertical="top" textRotation="0" wrapText="false" indent="0" shrinkToFit="false"/>
      <protection locked="true" hidden="false"/>
    </xf>
    <xf numFmtId="164" fontId="37" fillId="3" borderId="0" xfId="0" applyFont="true" applyBorder="false" applyAlignment="true" applyProtection="false">
      <alignment horizontal="center" vertical="top" textRotation="0" wrapText="true" indent="0" shrinkToFit="false"/>
      <protection locked="true" hidden="false"/>
    </xf>
    <xf numFmtId="164" fontId="37" fillId="3" borderId="0" xfId="0" applyFont="true" applyBorder="false" applyAlignment="true" applyProtection="false">
      <alignment horizontal="center" vertical="top" textRotation="0" wrapText="false" indent="0" shrinkToFit="false"/>
      <protection locked="true" hidden="false"/>
    </xf>
    <xf numFmtId="164" fontId="30" fillId="2" borderId="0" xfId="0" applyFont="true" applyBorder="true" applyAlignment="true" applyProtection="false">
      <alignment horizontal="general" vertical="bottom" textRotation="0" wrapText="true" indent="0" shrinkToFit="false"/>
      <protection locked="true" hidden="false"/>
    </xf>
    <xf numFmtId="164" fontId="37" fillId="2" borderId="0" xfId="0" applyFont="true" applyBorder="true" applyAlignment="true" applyProtection="false">
      <alignment horizontal="center" vertical="bottom" textRotation="0" wrapText="true" indent="0" shrinkToFit="false"/>
      <protection locked="true" hidden="false"/>
    </xf>
    <xf numFmtId="164" fontId="40" fillId="2" borderId="0" xfId="0" applyFont="true" applyBorder="true" applyAlignment="true" applyProtection="false">
      <alignment horizontal="general" vertical="center" textRotation="0" wrapText="true" indent="0" shrinkToFit="false"/>
      <protection locked="true" hidden="false"/>
    </xf>
    <xf numFmtId="164" fontId="40" fillId="0" borderId="0" xfId="0" applyFont="true" applyBorder="true" applyAlignment="true" applyProtection="false">
      <alignment horizontal="general" vertical="center" textRotation="0" wrapText="true" indent="0" shrinkToFit="false"/>
      <protection locked="true" hidden="false"/>
    </xf>
    <xf numFmtId="164" fontId="40" fillId="3" borderId="0" xfId="0" applyFont="true" applyBorder="true" applyAlignment="true" applyProtection="false">
      <alignment horizontal="center" vertical="center" textRotation="0" wrapText="true" indent="0" shrinkToFit="false"/>
      <protection locked="true" hidden="false"/>
    </xf>
    <xf numFmtId="164" fontId="40" fillId="0" borderId="0" xfId="0" applyFont="true" applyBorder="true" applyAlignment="true" applyProtection="false">
      <alignment horizontal="left" vertical="center" textRotation="0" wrapText="false" indent="0" shrinkToFit="false"/>
      <protection locked="true" hidden="false"/>
    </xf>
    <xf numFmtId="164" fontId="40" fillId="0" borderId="0" xfId="0" applyFont="true" applyBorder="true" applyAlignment="true" applyProtection="false">
      <alignment horizontal="left" vertical="center" textRotation="0" wrapText="true" indent="0" shrinkToFit="false"/>
      <protection locked="true" hidden="false"/>
    </xf>
    <xf numFmtId="164" fontId="40" fillId="0" borderId="0" xfId="0" applyFont="true" applyBorder="true" applyAlignment="true" applyProtection="false">
      <alignment horizontal="center" vertical="center" textRotation="0" wrapText="true" indent="0" shrinkToFit="false"/>
      <protection locked="true" hidden="false"/>
    </xf>
    <xf numFmtId="164" fontId="22" fillId="2" borderId="0" xfId="0" applyFont="true" applyBorder="true" applyAlignment="true" applyProtection="false">
      <alignment horizontal="general" vertical="center" textRotation="0" wrapText="true" indent="0" shrinkToFit="false"/>
      <protection locked="true" hidden="false"/>
    </xf>
    <xf numFmtId="164" fontId="30" fillId="0" borderId="0" xfId="0" applyFont="true" applyBorder="true" applyAlignment="true" applyProtection="false">
      <alignment horizontal="general" vertical="center" textRotation="0" wrapText="true" indent="0" shrinkToFit="false"/>
      <protection locked="true" hidden="false"/>
    </xf>
    <xf numFmtId="164" fontId="30" fillId="0" borderId="0"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true" applyAlignment="true" applyProtection="false">
      <alignment horizontal="center" vertical="center" textRotation="0" wrapText="true" indent="0" shrinkToFit="false"/>
      <protection locked="true" hidden="false"/>
    </xf>
    <xf numFmtId="164" fontId="27" fillId="0" borderId="0" xfId="0" applyFont="true" applyBorder="true" applyAlignment="true" applyProtection="false">
      <alignment horizontal="center" vertical="center" textRotation="0" wrapText="true" indent="0" shrinkToFit="false"/>
      <protection locked="true" hidden="false"/>
    </xf>
    <xf numFmtId="164" fontId="14" fillId="3" borderId="0" xfId="0" applyFont="true" applyBorder="true" applyAlignment="true" applyProtection="false">
      <alignment horizontal="center" vertical="bottom" textRotation="0" wrapText="true" indent="0" shrinkToFit="false"/>
      <protection locked="true" hidden="false"/>
    </xf>
    <xf numFmtId="164" fontId="14" fillId="4" borderId="0" xfId="0" applyFont="true" applyBorder="true" applyAlignment="true" applyProtection="false">
      <alignment horizontal="center" vertical="bottom" textRotation="0" wrapText="true" indent="0" shrinkToFit="false"/>
      <protection locked="true" hidden="false"/>
    </xf>
    <xf numFmtId="164" fontId="27" fillId="10" borderId="0" xfId="0" applyFont="true" applyBorder="true" applyAlignment="true" applyProtection="false">
      <alignment horizontal="center" vertical="center" textRotation="0" wrapText="true" indent="0" shrinkToFit="false"/>
      <protection locked="true" hidden="false"/>
    </xf>
    <xf numFmtId="164" fontId="30" fillId="3" borderId="0" xfId="0" applyFont="true" applyBorder="true" applyAlignment="true" applyProtection="false">
      <alignment horizontal="center" vertical="center" textRotation="0" wrapText="true" indent="0" shrinkToFit="false"/>
      <protection locked="true" hidden="false"/>
    </xf>
    <xf numFmtId="164" fontId="14" fillId="3" borderId="0" xfId="0" applyFont="true" applyBorder="true" applyAlignment="true" applyProtection="false">
      <alignment horizontal="center" vertical="center" textRotation="0" wrapText="true" indent="0" shrinkToFit="false"/>
      <protection locked="true" hidden="false"/>
    </xf>
    <xf numFmtId="164" fontId="37" fillId="3" borderId="0" xfId="0" applyFont="true" applyBorder="true" applyAlignment="true" applyProtection="false">
      <alignment horizontal="center" vertical="center" textRotation="0" wrapText="true" indent="0" shrinkToFit="false"/>
      <protection locked="true" hidden="false"/>
    </xf>
    <xf numFmtId="164" fontId="22" fillId="3" borderId="0" xfId="0" applyFont="true" applyBorder="true" applyAlignment="true" applyProtection="false">
      <alignment horizontal="general" vertical="bottom" textRotation="0" wrapText="true" indent="0" shrinkToFit="false"/>
      <protection locked="true" hidden="false"/>
    </xf>
    <xf numFmtId="164" fontId="27" fillId="4" borderId="46" xfId="0" applyFont="true" applyBorder="true" applyAlignment="true" applyProtection="false">
      <alignment horizontal="center" vertical="center" textRotation="0" wrapText="true" indent="0" shrinkToFit="false"/>
      <protection locked="true" hidden="false"/>
    </xf>
    <xf numFmtId="164" fontId="14" fillId="4" borderId="47" xfId="0" applyFont="true" applyBorder="true" applyAlignment="true" applyProtection="false">
      <alignment horizontal="center" vertical="center" textRotation="0" wrapText="true" indent="0" shrinkToFit="false"/>
      <protection locked="true" hidden="false"/>
    </xf>
    <xf numFmtId="164" fontId="14" fillId="4" borderId="46" xfId="0" applyFont="true" applyBorder="true" applyAlignment="true" applyProtection="false">
      <alignment horizontal="center" vertical="center" textRotation="0" wrapText="true" indent="0" shrinkToFit="false"/>
      <protection locked="true" hidden="false"/>
    </xf>
    <xf numFmtId="164" fontId="27" fillId="4" borderId="38" xfId="0" applyFont="true" applyBorder="true" applyAlignment="true" applyProtection="false">
      <alignment horizontal="center" vertical="center" textRotation="0" wrapText="true" indent="0" shrinkToFit="false"/>
      <protection locked="true" hidden="false"/>
    </xf>
    <xf numFmtId="164" fontId="27" fillId="4" borderId="48" xfId="0" applyFont="true" applyBorder="true" applyAlignment="true" applyProtection="false">
      <alignment horizontal="center" vertical="center" textRotation="0" wrapText="true" indent="0" shrinkToFit="false"/>
      <protection locked="true" hidden="false"/>
    </xf>
    <xf numFmtId="164" fontId="30" fillId="3" borderId="0" xfId="0" applyFont="true" applyBorder="true" applyAlignment="true" applyProtection="false">
      <alignment horizontal="general" vertical="bottom" textRotation="0" wrapText="true" indent="0" shrinkToFit="false"/>
      <protection locked="true" hidden="false"/>
    </xf>
    <xf numFmtId="164" fontId="30" fillId="0" borderId="49" xfId="0" applyFont="true" applyBorder="true" applyAlignment="true" applyProtection="false">
      <alignment horizontal="center" vertical="center" textRotation="0" wrapText="true" indent="0" shrinkToFit="false"/>
      <protection locked="true" hidden="false"/>
    </xf>
    <xf numFmtId="167" fontId="14" fillId="3" borderId="49" xfId="0" applyFont="true" applyBorder="true" applyAlignment="true" applyProtection="false">
      <alignment horizontal="center" vertical="center" textRotation="0" wrapText="true" indent="0" shrinkToFit="false"/>
      <protection locked="true" hidden="false"/>
    </xf>
    <xf numFmtId="164" fontId="30" fillId="0" borderId="49" xfId="0" applyFont="true" applyBorder="true" applyAlignment="true" applyProtection="false">
      <alignment horizontal="general" vertical="bottom" textRotation="0" wrapText="true" indent="0" shrinkToFit="false"/>
      <protection locked="true" hidden="false"/>
    </xf>
    <xf numFmtId="164" fontId="36" fillId="0" borderId="49" xfId="0" applyFont="true" applyBorder="true" applyAlignment="true" applyProtection="false">
      <alignment horizontal="general" vertical="center" textRotation="0" wrapText="true" indent="0" shrinkToFit="false"/>
      <protection locked="true" hidden="false"/>
    </xf>
    <xf numFmtId="164" fontId="37" fillId="0" borderId="50" xfId="0" applyFont="true" applyBorder="true" applyAlignment="true" applyProtection="false">
      <alignment horizontal="center" vertical="bottom" textRotation="0" wrapText="true" indent="0" shrinkToFit="false"/>
      <protection locked="true" hidden="false"/>
    </xf>
    <xf numFmtId="164" fontId="37" fillId="0" borderId="2" xfId="0" applyFont="true" applyBorder="true" applyAlignment="true" applyProtection="false">
      <alignment horizontal="center" vertical="bottom" textRotation="0" wrapText="true" indent="0" shrinkToFit="false"/>
      <protection locked="true" hidden="false"/>
    </xf>
    <xf numFmtId="164" fontId="37" fillId="0" borderId="0" xfId="0" applyFont="true" applyBorder="false" applyAlignment="true" applyProtection="false">
      <alignment horizontal="center" vertical="bottom" textRotation="0" wrapText="true" indent="0" shrinkToFit="false"/>
      <protection locked="true" hidden="false"/>
    </xf>
    <xf numFmtId="164" fontId="14" fillId="2" borderId="0" xfId="0" applyFont="true" applyBorder="true" applyAlignment="true" applyProtection="false">
      <alignment horizontal="center" vertical="center" textRotation="0" wrapText="true" indent="0" shrinkToFit="false"/>
      <protection locked="true" hidden="false"/>
    </xf>
    <xf numFmtId="164" fontId="27" fillId="4" borderId="39" xfId="0" applyFont="true" applyBorder="true" applyAlignment="true" applyProtection="false">
      <alignment horizontal="general" vertical="center" textRotation="0" wrapText="true" indent="0" shrinkToFit="false"/>
      <protection locked="true" hidden="false"/>
    </xf>
    <xf numFmtId="164" fontId="27" fillId="4" borderId="48" xfId="0" applyFont="true" applyBorder="true" applyAlignment="true" applyProtection="false">
      <alignment horizontal="general" vertical="center" textRotation="0" wrapText="true" indent="0" shrinkToFit="false"/>
      <protection locked="true" hidden="false"/>
    </xf>
    <xf numFmtId="164" fontId="30" fillId="2" borderId="0" xfId="0" applyFont="true" applyBorder="true" applyAlignment="true" applyProtection="false">
      <alignment horizontal="general" vertical="center" textRotation="0" wrapText="true" indent="0" shrinkToFit="false"/>
      <protection locked="true" hidden="false"/>
    </xf>
    <xf numFmtId="164" fontId="30" fillId="3" borderId="0" xfId="0" applyFont="true" applyBorder="true" applyAlignment="true" applyProtection="false">
      <alignment horizontal="general" vertical="center" textRotation="0" wrapText="true" indent="0" shrinkToFit="false"/>
      <protection locked="true" hidden="false"/>
    </xf>
    <xf numFmtId="164" fontId="14" fillId="3" borderId="46" xfId="0" applyFont="true" applyBorder="true" applyAlignment="true" applyProtection="false">
      <alignment horizontal="center" vertical="center" textRotation="0" wrapText="true" indent="0" shrinkToFit="false"/>
      <protection locked="true" hidden="false"/>
    </xf>
    <xf numFmtId="164" fontId="30" fillId="0" borderId="46" xfId="0" applyFont="true" applyBorder="true" applyAlignment="true" applyProtection="false">
      <alignment horizontal="general" vertical="center" textRotation="0" wrapText="true" indent="0" shrinkToFit="false"/>
      <protection locked="true" hidden="false"/>
    </xf>
    <xf numFmtId="164" fontId="30" fillId="0" borderId="51" xfId="0" applyFont="true" applyBorder="true" applyAlignment="true" applyProtection="false">
      <alignment horizontal="general" vertical="center" textRotation="0" wrapText="true" indent="0" shrinkToFit="false"/>
      <protection locked="true" hidden="false"/>
    </xf>
    <xf numFmtId="164" fontId="37" fillId="0" borderId="21" xfId="0" applyFont="true" applyBorder="true" applyAlignment="true" applyProtection="false">
      <alignment horizontal="general" vertical="center" textRotation="0" wrapText="true" indent="0" shrinkToFit="false"/>
      <protection locked="true" hidden="false"/>
    </xf>
    <xf numFmtId="164" fontId="30" fillId="0" borderId="47" xfId="0" applyFont="true" applyBorder="true" applyAlignment="true" applyProtection="false">
      <alignment horizontal="general" vertical="center" textRotation="0" wrapText="true" indent="0" shrinkToFit="false"/>
      <protection locked="true" hidden="false"/>
    </xf>
    <xf numFmtId="164" fontId="38" fillId="4" borderId="21" xfId="0" applyFont="true" applyBorder="true" applyAlignment="true" applyProtection="false">
      <alignment horizontal="center" vertical="center" textRotation="0" wrapText="true" indent="0" shrinkToFit="false"/>
      <protection locked="true" hidden="false"/>
    </xf>
    <xf numFmtId="164" fontId="27" fillId="4" borderId="21" xfId="0" applyFont="true" applyBorder="true" applyAlignment="true" applyProtection="false">
      <alignment horizontal="general" vertical="center" textRotation="0" wrapText="true" indent="0" shrinkToFit="false"/>
      <protection locked="true" hidden="false"/>
    </xf>
    <xf numFmtId="164" fontId="30" fillId="3" borderId="51" xfId="0" applyFont="true" applyBorder="true" applyAlignment="true" applyProtection="false">
      <alignment horizontal="general" vertical="center" textRotation="0" wrapText="true" indent="0" shrinkToFit="false"/>
      <protection locked="true" hidden="false"/>
    </xf>
    <xf numFmtId="164" fontId="30" fillId="0" borderId="46" xfId="0" applyFont="true" applyBorder="true" applyAlignment="true" applyProtection="false">
      <alignment horizontal="general" vertical="bottom" textRotation="0" wrapText="true" indent="0" shrinkToFit="false"/>
      <protection locked="true" hidden="false"/>
    </xf>
    <xf numFmtId="170" fontId="27" fillId="4" borderId="21" xfId="0" applyFont="true" applyBorder="true" applyAlignment="true" applyProtection="false">
      <alignment horizontal="general" vertical="center" textRotation="0" wrapText="true" indent="0" shrinkToFit="false"/>
      <protection locked="true" hidden="false"/>
    </xf>
    <xf numFmtId="164" fontId="14" fillId="3" borderId="47" xfId="0" applyFont="true" applyBorder="true" applyAlignment="true" applyProtection="false">
      <alignment horizontal="center" vertical="center" textRotation="0" wrapText="true" indent="0" shrinkToFit="false"/>
      <protection locked="true" hidden="false"/>
    </xf>
    <xf numFmtId="164" fontId="30" fillId="3" borderId="49" xfId="0" applyFont="true" applyBorder="true" applyAlignment="true" applyProtection="false">
      <alignment horizontal="center" vertical="center" textRotation="0" wrapText="true" indent="0" shrinkToFit="false"/>
      <protection locked="true" hidden="false"/>
    </xf>
    <xf numFmtId="164" fontId="30" fillId="3" borderId="47" xfId="0" applyFont="true" applyBorder="true" applyAlignment="true" applyProtection="false">
      <alignment horizontal="general" vertical="center" textRotation="0" wrapText="true" indent="0" shrinkToFit="false"/>
      <protection locked="true" hidden="false"/>
    </xf>
    <xf numFmtId="164" fontId="37" fillId="3" borderId="21" xfId="0" applyFont="true" applyBorder="true" applyAlignment="true" applyProtection="false">
      <alignment horizontal="general" vertical="center" textRotation="0" wrapText="true" indent="0" shrinkToFit="false"/>
      <protection locked="true" hidden="false"/>
    </xf>
    <xf numFmtId="164" fontId="30" fillId="3" borderId="46" xfId="0" applyFont="true" applyBorder="true" applyAlignment="true" applyProtection="false">
      <alignment horizontal="general" vertical="center" textRotation="0" wrapText="true" indent="0" shrinkToFit="false"/>
      <protection locked="true" hidden="false"/>
    </xf>
    <xf numFmtId="164" fontId="30" fillId="0" borderId="38" xfId="0" applyFont="true" applyBorder="true" applyAlignment="true" applyProtection="false">
      <alignment horizontal="general" vertical="center" textRotation="0" wrapText="true" indent="0" shrinkToFit="false"/>
      <protection locked="true" hidden="false"/>
    </xf>
    <xf numFmtId="164" fontId="30" fillId="3" borderId="38" xfId="0" applyFont="true" applyBorder="true" applyAlignment="true" applyProtection="false">
      <alignment horizontal="general" vertical="center" textRotation="0" wrapText="true" indent="0" shrinkToFit="false"/>
      <protection locked="true" hidden="false"/>
    </xf>
    <xf numFmtId="164" fontId="30" fillId="3" borderId="46" xfId="0" applyFont="true" applyBorder="true" applyAlignment="true" applyProtection="false">
      <alignment horizontal="general" vertical="bottom" textRotation="0" wrapText="true" indent="0" shrinkToFit="false"/>
      <protection locked="true" hidden="false"/>
    </xf>
    <xf numFmtId="164" fontId="37" fillId="3" borderId="21" xfId="0" applyFont="true" applyBorder="true" applyAlignment="true" applyProtection="false">
      <alignment horizontal="left" vertical="bottom" textRotation="0" wrapText="true" indent="0" shrinkToFit="false"/>
      <protection locked="true" hidden="false"/>
    </xf>
    <xf numFmtId="164" fontId="37" fillId="3" borderId="21" xfId="0" applyFont="true" applyBorder="true" applyAlignment="true" applyProtection="false">
      <alignment horizontal="left" vertical="center" textRotation="0" wrapText="true" indent="0" shrinkToFit="false"/>
      <protection locked="true" hidden="false"/>
    </xf>
    <xf numFmtId="164" fontId="30" fillId="0" borderId="52" xfId="0" applyFont="true" applyBorder="true" applyAlignment="true" applyProtection="false">
      <alignment horizontal="general" vertical="top" textRotation="0" wrapText="true" indent="0" shrinkToFit="false"/>
      <protection locked="true" hidden="false"/>
    </xf>
    <xf numFmtId="164" fontId="30" fillId="2" borderId="0" xfId="0" applyFont="true" applyBorder="true" applyAlignment="true" applyProtection="false">
      <alignment horizontal="general" vertical="top" textRotation="0" wrapText="true" indent="0" shrinkToFit="false"/>
      <protection locked="true" hidden="false"/>
    </xf>
    <xf numFmtId="164" fontId="22" fillId="3" borderId="0" xfId="0" applyFont="true" applyBorder="true" applyAlignment="true" applyProtection="false">
      <alignment horizontal="center" vertical="bottom" textRotation="0" wrapText="true" indent="0" shrinkToFit="false"/>
      <protection locked="true" hidden="false"/>
    </xf>
    <xf numFmtId="164" fontId="30" fillId="3" borderId="0" xfId="0" applyFont="true" applyBorder="true" applyAlignment="true" applyProtection="false">
      <alignment horizontal="center" vertical="top" textRotation="0" wrapText="true" indent="0" shrinkToFit="false"/>
      <protection locked="true" hidden="false"/>
    </xf>
    <xf numFmtId="164" fontId="30" fillId="3" borderId="0" xfId="0" applyFont="true" applyBorder="true" applyAlignment="true" applyProtection="false">
      <alignment horizontal="general" vertical="top" textRotation="0" wrapText="true" indent="0" shrinkToFit="false"/>
      <protection locked="true" hidden="false"/>
    </xf>
    <xf numFmtId="164" fontId="37" fillId="3" borderId="0" xfId="0" applyFont="true" applyBorder="true" applyAlignment="true" applyProtection="false">
      <alignment horizontal="center" vertical="top" textRotation="0" wrapText="true" indent="0" shrinkToFit="false"/>
      <protection locked="true" hidden="false"/>
    </xf>
    <xf numFmtId="164" fontId="22" fillId="2" borderId="0" xfId="0" applyFont="true" applyBorder="true" applyAlignment="true" applyProtection="false">
      <alignment horizontal="center" vertical="bottom" textRotation="0" wrapText="true" indent="0" shrinkToFit="false"/>
      <protection locked="true" hidden="false"/>
    </xf>
    <xf numFmtId="164" fontId="30" fillId="2" borderId="0" xfId="0" applyFont="true" applyBorder="true" applyAlignment="true" applyProtection="false">
      <alignment horizontal="center" vertical="top" textRotation="0" wrapText="true" indent="0" shrinkToFit="false"/>
      <protection locked="true" hidden="false"/>
    </xf>
    <xf numFmtId="164" fontId="37" fillId="2" borderId="0" xfId="0" applyFont="true" applyBorder="true" applyAlignment="true" applyProtection="false">
      <alignment horizontal="center" vertical="top" textRotation="0" wrapText="true" indent="0" shrinkToFit="false"/>
      <protection locked="true" hidden="false"/>
    </xf>
    <xf numFmtId="164" fontId="30" fillId="2" borderId="0" xfId="0" applyFont="true" applyBorder="true" applyAlignment="true" applyProtection="false">
      <alignment horizontal="center" vertical="bottom" textRotation="0" wrapText="true" indent="0" shrinkToFit="false"/>
      <protection locked="true" hidden="false"/>
    </xf>
    <xf numFmtId="164" fontId="0" fillId="11" borderId="0" xfId="0" applyFont="true" applyBorder="false" applyAlignment="true" applyProtection="false">
      <alignment horizontal="general" vertical="bottom" textRotation="0" wrapText="false" indent="0" shrinkToFit="false"/>
      <protection locked="true" hidden="false"/>
    </xf>
    <xf numFmtId="164" fontId="41" fillId="11" borderId="0" xfId="0" applyFont="true" applyBorder="false" applyAlignment="false" applyProtection="false">
      <alignment horizontal="general" vertical="bottom" textRotation="0" wrapText="false" indent="0" shrinkToFit="false"/>
      <protection locked="true" hidden="false"/>
    </xf>
    <xf numFmtId="164" fontId="41" fillId="11" borderId="0" xfId="0" applyFont="true" applyBorder="false" applyAlignment="true" applyProtection="false">
      <alignment horizontal="general" vertical="bottom" textRotation="0" wrapText="false" indent="0" shrinkToFit="false"/>
      <protection locked="true" hidden="false"/>
    </xf>
    <xf numFmtId="167" fontId="0" fillId="12" borderId="0" xfId="0" applyFont="true" applyBorder="false" applyAlignment="true" applyProtection="false">
      <alignment horizontal="left" vertical="bottom" textRotation="0" wrapText="false" indent="0" shrinkToFit="false"/>
      <protection locked="true" hidden="false"/>
    </xf>
    <xf numFmtId="167" fontId="0" fillId="12" borderId="0" xfId="0" applyFont="true" applyBorder="true" applyAlignment="true" applyProtection="false">
      <alignment horizontal="left" vertical="bottom" textRotation="0" wrapText="false" indent="0" shrinkToFit="false"/>
      <protection locked="true" hidden="false"/>
    </xf>
    <xf numFmtId="165" fontId="0" fillId="12" borderId="0" xfId="0" applyFont="true" applyBorder="true" applyAlignment="true" applyProtection="false">
      <alignment horizontal="left" vertical="bottom" textRotation="0" wrapText="false" indent="0" shrinkToFit="false"/>
      <protection locked="true" hidden="false"/>
    </xf>
    <xf numFmtId="166" fontId="0" fillId="12" borderId="0" xfId="0" applyFont="true" applyBorder="true" applyAlignment="true" applyProtection="false">
      <alignment horizontal="left" vertical="bottom" textRotation="0" wrapText="false" indent="0" shrinkToFit="false"/>
      <protection locked="true" hidden="false"/>
    </xf>
    <xf numFmtId="168" fontId="41" fillId="12" borderId="0" xfId="0" applyFont="true" applyBorder="false" applyAlignment="true" applyProtection="false">
      <alignment horizontal="left" vertical="bottom" textRotation="0" wrapText="false" indent="0" shrinkToFit="false"/>
      <protection locked="true" hidden="false"/>
    </xf>
    <xf numFmtId="167" fontId="41" fillId="12" borderId="0" xfId="0" applyFont="true" applyBorder="false" applyAlignment="true" applyProtection="false">
      <alignment horizontal="left" vertical="bottom" textRotation="0" wrapText="false" indent="0" shrinkToFit="false"/>
      <protection locked="true" hidden="false"/>
    </xf>
    <xf numFmtId="167" fontId="0" fillId="12" borderId="0" xfId="0" applyFont="true" applyBorder="true" applyAlignment="true" applyProtection="false">
      <alignment horizontal="left"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dxfs count="8">
    <dxf>
      <fill>
        <patternFill>
          <bgColor rgb="FFB7E1CD"/>
        </patternFill>
      </fill>
    </dxf>
    <dxf>
      <fill>
        <patternFill>
          <bgColor rgb="FFD1D7E0"/>
        </patternFill>
      </fill>
    </dxf>
    <dxf>
      <fill>
        <patternFill>
          <bgColor rgb="FF2E75B5"/>
        </patternFill>
      </fill>
    </dxf>
    <dxf>
      <fill>
        <patternFill>
          <bgColor rgb="FF0070C0"/>
        </patternFill>
      </fill>
    </dxf>
    <dxf>
      <fill>
        <patternFill>
          <bgColor rgb="FFFFC000"/>
        </patternFill>
      </fill>
    </dxf>
    <dxf>
      <fill>
        <patternFill>
          <bgColor rgb="FF2E75B5"/>
        </patternFill>
      </fill>
    </dxf>
    <dxf>
      <fill>
        <patternFill>
          <bgColor rgb="FF0070C0"/>
        </patternFill>
      </fill>
    </dxf>
    <dxf>
      <fill>
        <patternFill>
          <bgColor rgb="FFFFC000"/>
        </patternFill>
      </fill>
    </dxf>
  </dxfs>
  <colors>
    <indexedColors>
      <rgbColor rgb="FF000000"/>
      <rgbColor rgb="FFFFFFFF"/>
      <rgbColor rgb="FFFF0000"/>
      <rgbColor rgb="FF00FF00"/>
      <rgbColor rgb="FF0000FF"/>
      <rgbColor rgb="FFFFC72C"/>
      <rgbColor rgb="FFFF00FF"/>
      <rgbColor rgb="FF00FFFF"/>
      <rgbColor rgb="FF800000"/>
      <rgbColor rgb="FF008000"/>
      <rgbColor rgb="FF000080"/>
      <rgbColor rgb="FF808000"/>
      <rgbColor rgb="FF800080"/>
      <rgbColor rgb="FF0070C0"/>
      <rgbColor rgb="FFCCCCCC"/>
      <rgbColor rgb="FF7F7F7F"/>
      <rgbColor rgb="FF4A86E8"/>
      <rgbColor rgb="FF993366"/>
      <rgbColor rgb="FFFFF2CC"/>
      <rgbColor rgb="FFCFE2F3"/>
      <rgbColor rgb="FF660066"/>
      <rgbColor rgb="FFFF8080"/>
      <rgbColor rgb="FF0563C1"/>
      <rgbColor rgb="FFD1D7E0"/>
      <rgbColor rgb="FF000080"/>
      <rgbColor rgb="FFFF00FF"/>
      <rgbColor rgb="FFFFFF00"/>
      <rgbColor rgb="FF00FFFF"/>
      <rgbColor rgb="FF800080"/>
      <rgbColor rgb="FF800000"/>
      <rgbColor rgb="FF0092D1"/>
      <rgbColor rgb="FF0000FF"/>
      <rgbColor rgb="FF0097D9"/>
      <rgbColor rgb="FFF3F3F3"/>
      <rgbColor rgb="FFB7E1CD"/>
      <rgbColor rgb="FFFFFF99"/>
      <rgbColor rgb="FFD9D9D9"/>
      <rgbColor rgb="FFFF99CC"/>
      <rgbColor rgb="FFCC99FF"/>
      <rgbColor rgb="FFD8D8D8"/>
      <rgbColor rgb="FF2E75B5"/>
      <rgbColor rgb="FF33CCCC"/>
      <rgbColor rgb="FF99CC00"/>
      <rgbColor rgb="FFFFC000"/>
      <rgbColor rgb="FFFF9900"/>
      <rgbColor rgb="FFFF6600"/>
      <rgbColor rgb="FF525252"/>
      <rgbColor rgb="FFAFABAB"/>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
</Relationships>
</file>

<file path=xl/drawings/_rels/drawing2.xml.rels><?xml version="1.0" encoding="UTF-8"?>
<Relationships xmlns="http://schemas.openxmlformats.org/package/2006/relationships"><Relationship Id="rId1" Type="http://schemas.openxmlformats.org/officeDocument/2006/relationships/image" Target="../media/image3.jpeg"/><Relationship Id="rId2" Type="http://schemas.openxmlformats.org/officeDocument/2006/relationships/image" Target="../media/image4.png"/><Relationship Id="rId3" Type="http://schemas.openxmlformats.org/officeDocument/2006/relationships/image" Target="../media/image5.png"/><Relationship Id="rId4" Type="http://schemas.openxmlformats.org/officeDocument/2006/relationships/image" Target="../media/image6.png"/><Relationship Id="rId5" Type="http://schemas.openxmlformats.org/officeDocument/2006/relationships/image" Target="../media/image7.png"/><Relationship Id="rId6" Type="http://schemas.openxmlformats.org/officeDocument/2006/relationships/image" Target="../media/image8.png"/><Relationship Id="rId7" Type="http://schemas.openxmlformats.org/officeDocument/2006/relationships/image" Target="../media/image9.png"/><Relationship Id="rId8" Type="http://schemas.openxmlformats.org/officeDocument/2006/relationships/image" Target="../media/image10.png"/><Relationship Id="rId9" Type="http://schemas.openxmlformats.org/officeDocument/2006/relationships/image" Target="../media/image11.png"/><Relationship Id="rId10" Type="http://schemas.openxmlformats.org/officeDocument/2006/relationships/image" Target="../media/image12.png"/><Relationship Id="rId11" Type="http://schemas.openxmlformats.org/officeDocument/2006/relationships/image" Target="../media/image13.png"/><Relationship Id="rId12" Type="http://schemas.openxmlformats.org/officeDocument/2006/relationships/image" Target="../media/image1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8</xdr:col>
      <xdr:colOff>1717200</xdr:colOff>
      <xdr:row>1</xdr:row>
      <xdr:rowOff>93600</xdr:rowOff>
    </xdr:from>
    <xdr:to>
      <xdr:col>10</xdr:col>
      <xdr:colOff>129960</xdr:colOff>
      <xdr:row>1</xdr:row>
      <xdr:rowOff>617040</xdr:rowOff>
    </xdr:to>
    <xdr:pic>
      <xdr:nvPicPr>
        <xdr:cNvPr id="0" name="image1.jpg" descr=""/>
        <xdr:cNvPicPr/>
      </xdr:nvPicPr>
      <xdr:blipFill>
        <a:blip r:embed="rId1"/>
        <a:stretch/>
      </xdr:blipFill>
      <xdr:spPr>
        <a:xfrm>
          <a:off x="7656840" y="245880"/>
          <a:ext cx="2139480" cy="523440"/>
        </a:xfrm>
        <a:prstGeom prst="rect">
          <a:avLst/>
        </a:prstGeom>
        <a:ln>
          <a:noFill/>
        </a:ln>
      </xdr:spPr>
    </xdr:pic>
    <xdr:clientData/>
  </xdr:twoCellAnchor>
  <xdr:twoCellAnchor editAs="twoCell">
    <xdr:from>
      <xdr:col>1</xdr:col>
      <xdr:colOff>114480</xdr:colOff>
      <xdr:row>1</xdr:row>
      <xdr:rowOff>171360</xdr:rowOff>
    </xdr:from>
    <xdr:to>
      <xdr:col>3</xdr:col>
      <xdr:colOff>1101240</xdr:colOff>
      <xdr:row>1</xdr:row>
      <xdr:rowOff>485280</xdr:rowOff>
    </xdr:to>
    <xdr:pic>
      <xdr:nvPicPr>
        <xdr:cNvPr id="1" name="image2.png" descr=""/>
        <xdr:cNvPicPr/>
      </xdr:nvPicPr>
      <xdr:blipFill>
        <a:blip r:embed="rId2"/>
        <a:stretch/>
      </xdr:blipFill>
      <xdr:spPr>
        <a:xfrm>
          <a:off x="306720" y="323640"/>
          <a:ext cx="1301040" cy="3139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4</xdr:col>
      <xdr:colOff>5029200</xdr:colOff>
      <xdr:row>0</xdr:row>
      <xdr:rowOff>76320</xdr:rowOff>
    </xdr:from>
    <xdr:to>
      <xdr:col>4</xdr:col>
      <xdr:colOff>7324200</xdr:colOff>
      <xdr:row>1</xdr:row>
      <xdr:rowOff>174240</xdr:rowOff>
    </xdr:to>
    <xdr:pic>
      <xdr:nvPicPr>
        <xdr:cNvPr id="2" name="image1.jpg" descr=""/>
        <xdr:cNvPicPr/>
      </xdr:nvPicPr>
      <xdr:blipFill>
        <a:blip r:embed="rId1"/>
        <a:stretch/>
      </xdr:blipFill>
      <xdr:spPr>
        <a:xfrm>
          <a:off x="13540680" y="76320"/>
          <a:ext cx="2295000" cy="545400"/>
        </a:xfrm>
        <a:prstGeom prst="rect">
          <a:avLst/>
        </a:prstGeom>
        <a:ln>
          <a:noFill/>
        </a:ln>
      </xdr:spPr>
    </xdr:pic>
    <xdr:clientData/>
  </xdr:twoCellAnchor>
  <xdr:twoCellAnchor editAs="twoCell">
    <xdr:from>
      <xdr:col>1</xdr:col>
      <xdr:colOff>86760</xdr:colOff>
      <xdr:row>0</xdr:row>
      <xdr:rowOff>162000</xdr:rowOff>
    </xdr:from>
    <xdr:to>
      <xdr:col>1</xdr:col>
      <xdr:colOff>1600920</xdr:colOff>
      <xdr:row>1</xdr:row>
      <xdr:rowOff>79200</xdr:rowOff>
    </xdr:to>
    <xdr:pic>
      <xdr:nvPicPr>
        <xdr:cNvPr id="3" name="image2.png" descr=""/>
        <xdr:cNvPicPr/>
      </xdr:nvPicPr>
      <xdr:blipFill>
        <a:blip r:embed="rId2"/>
        <a:stretch/>
      </xdr:blipFill>
      <xdr:spPr>
        <a:xfrm>
          <a:off x="599760" y="162000"/>
          <a:ext cx="1514160" cy="364680"/>
        </a:xfrm>
        <a:prstGeom prst="rect">
          <a:avLst/>
        </a:prstGeom>
        <a:ln>
          <a:noFill/>
        </a:ln>
      </xdr:spPr>
    </xdr:pic>
    <xdr:clientData/>
  </xdr:twoCellAnchor>
  <xdr:twoCellAnchor editAs="twoCell">
    <xdr:from>
      <xdr:col>1</xdr:col>
      <xdr:colOff>527040</xdr:colOff>
      <xdr:row>7</xdr:row>
      <xdr:rowOff>57240</xdr:rowOff>
    </xdr:from>
    <xdr:to>
      <xdr:col>1</xdr:col>
      <xdr:colOff>1374480</xdr:colOff>
      <xdr:row>8</xdr:row>
      <xdr:rowOff>514080</xdr:rowOff>
    </xdr:to>
    <xdr:pic>
      <xdr:nvPicPr>
        <xdr:cNvPr id="4" name="image4.png" descr=""/>
        <xdr:cNvPicPr/>
      </xdr:nvPicPr>
      <xdr:blipFill>
        <a:blip r:embed="rId3"/>
        <a:stretch/>
      </xdr:blipFill>
      <xdr:spPr>
        <a:xfrm>
          <a:off x="1040040" y="3902040"/>
          <a:ext cx="847440" cy="1047240"/>
        </a:xfrm>
        <a:prstGeom prst="rect">
          <a:avLst/>
        </a:prstGeom>
        <a:ln>
          <a:noFill/>
        </a:ln>
      </xdr:spPr>
    </xdr:pic>
    <xdr:clientData/>
  </xdr:twoCellAnchor>
  <xdr:twoCellAnchor editAs="twoCell">
    <xdr:from>
      <xdr:col>1</xdr:col>
      <xdr:colOff>76320</xdr:colOff>
      <xdr:row>14</xdr:row>
      <xdr:rowOff>190440</xdr:rowOff>
    </xdr:from>
    <xdr:to>
      <xdr:col>1</xdr:col>
      <xdr:colOff>1714320</xdr:colOff>
      <xdr:row>16</xdr:row>
      <xdr:rowOff>418680</xdr:rowOff>
    </xdr:to>
    <xdr:pic>
      <xdr:nvPicPr>
        <xdr:cNvPr id="5" name="image12.png" descr=""/>
        <xdr:cNvPicPr/>
      </xdr:nvPicPr>
      <xdr:blipFill>
        <a:blip r:embed="rId4"/>
        <a:stretch/>
      </xdr:blipFill>
      <xdr:spPr>
        <a:xfrm>
          <a:off x="589320" y="8169120"/>
          <a:ext cx="1638000" cy="1409400"/>
        </a:xfrm>
        <a:prstGeom prst="rect">
          <a:avLst/>
        </a:prstGeom>
        <a:ln>
          <a:noFill/>
        </a:ln>
      </xdr:spPr>
    </xdr:pic>
    <xdr:clientData/>
  </xdr:twoCellAnchor>
  <xdr:twoCellAnchor editAs="twoCell">
    <xdr:from>
      <xdr:col>0</xdr:col>
      <xdr:colOff>343080</xdr:colOff>
      <xdr:row>17</xdr:row>
      <xdr:rowOff>314280</xdr:rowOff>
    </xdr:from>
    <xdr:to>
      <xdr:col>1</xdr:col>
      <xdr:colOff>1920600</xdr:colOff>
      <xdr:row>19</xdr:row>
      <xdr:rowOff>199800</xdr:rowOff>
    </xdr:to>
    <xdr:pic>
      <xdr:nvPicPr>
        <xdr:cNvPr id="6" name="image3.png" descr=""/>
        <xdr:cNvPicPr/>
      </xdr:nvPicPr>
      <xdr:blipFill>
        <a:blip r:embed="rId5"/>
        <a:stretch/>
      </xdr:blipFill>
      <xdr:spPr>
        <a:xfrm>
          <a:off x="343080" y="10064520"/>
          <a:ext cx="2090520" cy="1066680"/>
        </a:xfrm>
        <a:prstGeom prst="rect">
          <a:avLst/>
        </a:prstGeom>
        <a:ln>
          <a:noFill/>
        </a:ln>
      </xdr:spPr>
    </xdr:pic>
    <xdr:clientData/>
  </xdr:twoCellAnchor>
  <xdr:twoCellAnchor editAs="twoCell">
    <xdr:from>
      <xdr:col>1</xdr:col>
      <xdr:colOff>76320</xdr:colOff>
      <xdr:row>24</xdr:row>
      <xdr:rowOff>171360</xdr:rowOff>
    </xdr:from>
    <xdr:to>
      <xdr:col>1</xdr:col>
      <xdr:colOff>1714320</xdr:colOff>
      <xdr:row>26</xdr:row>
      <xdr:rowOff>313920</xdr:rowOff>
    </xdr:to>
    <xdr:pic>
      <xdr:nvPicPr>
        <xdr:cNvPr id="7" name="image8.png" descr=""/>
        <xdr:cNvPicPr/>
      </xdr:nvPicPr>
      <xdr:blipFill>
        <a:blip r:embed="rId6"/>
        <a:stretch/>
      </xdr:blipFill>
      <xdr:spPr>
        <a:xfrm>
          <a:off x="589320" y="14055480"/>
          <a:ext cx="1638000" cy="1323720"/>
        </a:xfrm>
        <a:prstGeom prst="rect">
          <a:avLst/>
        </a:prstGeom>
        <a:ln>
          <a:noFill/>
        </a:ln>
      </xdr:spPr>
    </xdr:pic>
    <xdr:clientData/>
  </xdr:twoCellAnchor>
  <xdr:twoCellAnchor editAs="twoCell">
    <xdr:from>
      <xdr:col>1</xdr:col>
      <xdr:colOff>123840</xdr:colOff>
      <xdr:row>32</xdr:row>
      <xdr:rowOff>247680</xdr:rowOff>
    </xdr:from>
    <xdr:to>
      <xdr:col>1</xdr:col>
      <xdr:colOff>1676160</xdr:colOff>
      <xdr:row>34</xdr:row>
      <xdr:rowOff>294840</xdr:rowOff>
    </xdr:to>
    <xdr:pic>
      <xdr:nvPicPr>
        <xdr:cNvPr id="8" name="image7.png" descr=""/>
        <xdr:cNvPicPr/>
      </xdr:nvPicPr>
      <xdr:blipFill>
        <a:blip r:embed="rId7"/>
        <a:stretch/>
      </xdr:blipFill>
      <xdr:spPr>
        <a:xfrm>
          <a:off x="636840" y="18856080"/>
          <a:ext cx="1552320" cy="1228320"/>
        </a:xfrm>
        <a:prstGeom prst="rect">
          <a:avLst/>
        </a:prstGeom>
        <a:ln>
          <a:noFill/>
        </a:ln>
      </xdr:spPr>
    </xdr:pic>
    <xdr:clientData/>
  </xdr:twoCellAnchor>
  <xdr:twoCellAnchor editAs="twoCell">
    <xdr:from>
      <xdr:col>1</xdr:col>
      <xdr:colOff>76320</xdr:colOff>
      <xdr:row>36</xdr:row>
      <xdr:rowOff>276120</xdr:rowOff>
    </xdr:from>
    <xdr:to>
      <xdr:col>1</xdr:col>
      <xdr:colOff>1714320</xdr:colOff>
      <xdr:row>38</xdr:row>
      <xdr:rowOff>285120</xdr:rowOff>
    </xdr:to>
    <xdr:pic>
      <xdr:nvPicPr>
        <xdr:cNvPr id="9" name="image5.png" descr=""/>
        <xdr:cNvPicPr/>
      </xdr:nvPicPr>
      <xdr:blipFill>
        <a:blip r:embed="rId8"/>
        <a:stretch/>
      </xdr:blipFill>
      <xdr:spPr>
        <a:xfrm>
          <a:off x="589320" y="21246840"/>
          <a:ext cx="1638000" cy="1190160"/>
        </a:xfrm>
        <a:prstGeom prst="rect">
          <a:avLst/>
        </a:prstGeom>
        <a:ln>
          <a:noFill/>
        </a:ln>
      </xdr:spPr>
    </xdr:pic>
    <xdr:clientData/>
  </xdr:twoCellAnchor>
  <xdr:twoCellAnchor editAs="twoCell">
    <xdr:from>
      <xdr:col>0</xdr:col>
      <xdr:colOff>324000</xdr:colOff>
      <xdr:row>42</xdr:row>
      <xdr:rowOff>209520</xdr:rowOff>
    </xdr:from>
    <xdr:to>
      <xdr:col>2</xdr:col>
      <xdr:colOff>12600</xdr:colOff>
      <xdr:row>44</xdr:row>
      <xdr:rowOff>323640</xdr:rowOff>
    </xdr:to>
    <xdr:pic>
      <xdr:nvPicPr>
        <xdr:cNvPr id="10" name="image11.png" descr=""/>
        <xdr:cNvPicPr/>
      </xdr:nvPicPr>
      <xdr:blipFill>
        <a:blip r:embed="rId9"/>
        <a:stretch/>
      </xdr:blipFill>
      <xdr:spPr>
        <a:xfrm>
          <a:off x="324000" y="24723360"/>
          <a:ext cx="2157840" cy="1295280"/>
        </a:xfrm>
        <a:prstGeom prst="rect">
          <a:avLst/>
        </a:prstGeom>
        <a:ln>
          <a:noFill/>
        </a:ln>
      </xdr:spPr>
    </xdr:pic>
    <xdr:clientData/>
  </xdr:twoCellAnchor>
  <xdr:twoCellAnchor editAs="twoCell">
    <xdr:from>
      <xdr:col>1</xdr:col>
      <xdr:colOff>76320</xdr:colOff>
      <xdr:row>51</xdr:row>
      <xdr:rowOff>276120</xdr:rowOff>
    </xdr:from>
    <xdr:to>
      <xdr:col>1</xdr:col>
      <xdr:colOff>1714320</xdr:colOff>
      <xdr:row>53</xdr:row>
      <xdr:rowOff>399600</xdr:rowOff>
    </xdr:to>
    <xdr:pic>
      <xdr:nvPicPr>
        <xdr:cNvPr id="11" name="image6.png" descr=""/>
        <xdr:cNvPicPr/>
      </xdr:nvPicPr>
      <xdr:blipFill>
        <a:blip r:embed="rId10"/>
        <a:stretch/>
      </xdr:blipFill>
      <xdr:spPr>
        <a:xfrm>
          <a:off x="589320" y="30105000"/>
          <a:ext cx="1638000" cy="1304640"/>
        </a:xfrm>
        <a:prstGeom prst="rect">
          <a:avLst/>
        </a:prstGeom>
        <a:ln>
          <a:noFill/>
        </a:ln>
      </xdr:spPr>
    </xdr:pic>
    <xdr:clientData/>
  </xdr:twoCellAnchor>
  <xdr:twoCellAnchor editAs="twoCell">
    <xdr:from>
      <xdr:col>0</xdr:col>
      <xdr:colOff>371520</xdr:colOff>
      <xdr:row>59</xdr:row>
      <xdr:rowOff>82440</xdr:rowOff>
    </xdr:from>
    <xdr:to>
      <xdr:col>2</xdr:col>
      <xdr:colOff>60120</xdr:colOff>
      <xdr:row>60</xdr:row>
      <xdr:rowOff>510840</xdr:rowOff>
    </xdr:to>
    <xdr:pic>
      <xdr:nvPicPr>
        <xdr:cNvPr id="12" name="image10.png" descr=""/>
        <xdr:cNvPicPr/>
      </xdr:nvPicPr>
      <xdr:blipFill>
        <a:blip r:embed="rId11"/>
        <a:stretch/>
      </xdr:blipFill>
      <xdr:spPr>
        <a:xfrm>
          <a:off x="371520" y="34635960"/>
          <a:ext cx="2157840" cy="1018800"/>
        </a:xfrm>
        <a:prstGeom prst="rect">
          <a:avLst/>
        </a:prstGeom>
        <a:ln>
          <a:noFill/>
        </a:ln>
      </xdr:spPr>
    </xdr:pic>
    <xdr:clientData/>
  </xdr:twoCellAnchor>
  <xdr:twoCellAnchor editAs="twoCell">
    <xdr:from>
      <xdr:col>0</xdr:col>
      <xdr:colOff>76320</xdr:colOff>
      <xdr:row>64</xdr:row>
      <xdr:rowOff>495360</xdr:rowOff>
    </xdr:from>
    <xdr:to>
      <xdr:col>1</xdr:col>
      <xdr:colOff>1901520</xdr:colOff>
      <xdr:row>67</xdr:row>
      <xdr:rowOff>9360</xdr:rowOff>
    </xdr:to>
    <xdr:pic>
      <xdr:nvPicPr>
        <xdr:cNvPr id="13" name="image9.png" descr=""/>
        <xdr:cNvPicPr/>
      </xdr:nvPicPr>
      <xdr:blipFill>
        <a:blip r:embed="rId12"/>
        <a:stretch/>
      </xdr:blipFill>
      <xdr:spPr>
        <a:xfrm>
          <a:off x="76320" y="38001600"/>
          <a:ext cx="2338200" cy="128556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hyperlink" Target="https://www.unops.org/business-opportunities/how-we-procure" TargetMode="External"/><Relationship Id="rId2" Type="http://schemas.openxmlformats.org/officeDocument/2006/relationships/hyperlink" Target="https://forms.gle/1znj3dPqrxwY4umF9" TargetMode="External"/><Relationship Id="rId3"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M1229"/>
  <sheetViews>
    <sheetView showFormulas="false" showGridLines="false" showRowColHeaders="true" showZeros="true" rightToLeft="false" tabSelected="true" showOutlineSymbols="true" defaultGridColor="true" view="normal" topLeftCell="A1" colorId="64" zoomScale="84" zoomScaleNormal="84" zoomScalePageLayoutView="100" workbookViewId="0">
      <selection pane="topLeft" activeCell="C4" activeCellId="0" sqref="C4"/>
    </sheetView>
  </sheetViews>
  <sheetFormatPr defaultColWidth="14.47265625" defaultRowHeight="15" zeroHeight="true" outlineLevelRow="0" outlineLevelCol="0"/>
  <cols>
    <col collapsed="false" customWidth="true" hidden="false" outlineLevel="0" max="1" min="1" style="1" width="2.72"/>
    <col collapsed="false" customWidth="true" hidden="false" outlineLevel="0" max="2" min="2" style="1" width="1.73"/>
    <col collapsed="false" customWidth="true" hidden="false" outlineLevel="0" max="3" min="3" style="1" width="2.72"/>
    <col collapsed="false" customWidth="true" hidden="false" outlineLevel="0" max="4" min="4" style="1" width="21.45"/>
    <col collapsed="false" customWidth="true" hidden="false" outlineLevel="0" max="5" min="5" style="1" width="0.82"/>
    <col collapsed="false" customWidth="true" hidden="false" outlineLevel="0" max="6" min="6" style="1" width="24"/>
    <col collapsed="false" customWidth="true" hidden="false" outlineLevel="0" max="7" min="7" style="1" width="29.27"/>
    <col collapsed="false" customWidth="true" hidden="false" outlineLevel="0" max="8" min="8" style="1" width="1.46"/>
    <col collapsed="false" customWidth="true" hidden="false" outlineLevel="0" max="9" min="9" style="1" width="30.01"/>
    <col collapsed="false" customWidth="true" hidden="false" outlineLevel="0" max="10" min="10" style="1" width="22.81"/>
    <col collapsed="false" customWidth="true" hidden="false" outlineLevel="0" max="11" min="11" style="1" width="4.1"/>
    <col collapsed="false" customWidth="true" hidden="false" outlineLevel="0" max="13" min="12" style="1" width="1.82"/>
    <col collapsed="false" customWidth="false" hidden="true" outlineLevel="0" max="1024" min="14" style="1" width="14.45"/>
  </cols>
  <sheetData>
    <row r="1" customFormat="false" ht="12" hidden="false" customHeight="true" outlineLevel="0" collapsed="false">
      <c r="A1" s="2"/>
      <c r="B1" s="3"/>
      <c r="C1" s="3"/>
      <c r="D1" s="2"/>
      <c r="E1" s="2"/>
      <c r="F1" s="2"/>
      <c r="G1" s="4"/>
      <c r="H1" s="4"/>
      <c r="I1" s="4"/>
      <c r="J1" s="4"/>
      <c r="K1" s="2"/>
      <c r="L1" s="2"/>
      <c r="M1" s="4"/>
    </row>
    <row r="2" customFormat="false" ht="51" hidden="false" customHeight="true" outlineLevel="0" collapsed="false">
      <c r="A2" s="2"/>
      <c r="B2" s="5"/>
      <c r="C2" s="5"/>
      <c r="D2" s="5"/>
      <c r="E2" s="5"/>
      <c r="F2" s="5"/>
      <c r="G2" s="5"/>
      <c r="H2" s="5"/>
      <c r="I2" s="5"/>
      <c r="J2" s="5"/>
      <c r="K2" s="5"/>
      <c r="L2" s="5"/>
      <c r="M2" s="4"/>
    </row>
    <row r="3" customFormat="false" ht="36" hidden="false" customHeight="true" outlineLevel="0" collapsed="false">
      <c r="A3" s="2"/>
      <c r="B3" s="6"/>
      <c r="C3" s="7" t="s">
        <v>0</v>
      </c>
      <c r="D3" s="7"/>
      <c r="E3" s="7"/>
      <c r="F3" s="7"/>
      <c r="G3" s="7"/>
      <c r="H3" s="7"/>
      <c r="I3" s="7"/>
      <c r="J3" s="7"/>
      <c r="K3" s="8"/>
      <c r="L3" s="9"/>
      <c r="M3" s="4"/>
    </row>
    <row r="4" customFormat="false" ht="60.5" hidden="false" customHeight="true" outlineLevel="0" collapsed="false">
      <c r="A4" s="2"/>
      <c r="B4" s="10"/>
      <c r="C4" s="11" t="s">
        <v>1</v>
      </c>
      <c r="D4" s="11"/>
      <c r="E4" s="11"/>
      <c r="F4" s="11"/>
      <c r="G4" s="11"/>
      <c r="H4" s="11"/>
      <c r="I4" s="11"/>
      <c r="J4" s="11"/>
      <c r="K4" s="11"/>
      <c r="L4" s="9"/>
      <c r="M4" s="4"/>
    </row>
    <row r="5" customFormat="false" ht="9.75" hidden="false" customHeight="true" outlineLevel="0" collapsed="false">
      <c r="A5" s="2"/>
      <c r="B5" s="10"/>
      <c r="C5" s="12"/>
      <c r="D5" s="13"/>
      <c r="E5" s="14"/>
      <c r="F5" s="14"/>
      <c r="G5" s="14"/>
      <c r="H5" s="14"/>
      <c r="I5" s="14"/>
      <c r="J5" s="14"/>
      <c r="K5" s="8"/>
      <c r="L5" s="9"/>
      <c r="M5" s="4"/>
    </row>
    <row r="6" customFormat="false" ht="48" hidden="false" customHeight="true" outlineLevel="0" collapsed="false">
      <c r="A6" s="2"/>
      <c r="B6" s="15"/>
      <c r="C6" s="16" t="s">
        <v>2</v>
      </c>
      <c r="D6" s="16"/>
      <c r="E6" s="16"/>
      <c r="F6" s="16"/>
      <c r="G6" s="16"/>
      <c r="H6" s="16"/>
      <c r="I6" s="16"/>
      <c r="J6" s="16"/>
      <c r="K6" s="16"/>
      <c r="L6" s="9"/>
      <c r="M6" s="4"/>
    </row>
    <row r="7" customFormat="false" ht="3.5" hidden="false" customHeight="true" outlineLevel="0" collapsed="false">
      <c r="A7" s="2"/>
      <c r="B7" s="10"/>
      <c r="C7" s="12"/>
      <c r="D7" s="13"/>
      <c r="E7" s="14"/>
      <c r="F7" s="14"/>
      <c r="G7" s="14"/>
      <c r="H7" s="14"/>
      <c r="I7" s="14"/>
      <c r="J7" s="14"/>
      <c r="K7" s="8"/>
      <c r="L7" s="9"/>
      <c r="M7" s="4"/>
    </row>
    <row r="8" customFormat="false" ht="97.5" hidden="false" customHeight="true" outlineLevel="0" collapsed="false">
      <c r="A8" s="2"/>
      <c r="B8" s="10"/>
      <c r="C8" s="17" t="s">
        <v>3</v>
      </c>
      <c r="D8" s="17"/>
      <c r="E8" s="17"/>
      <c r="F8" s="17"/>
      <c r="G8" s="17"/>
      <c r="H8" s="17"/>
      <c r="I8" s="17"/>
      <c r="J8" s="17"/>
      <c r="K8" s="17"/>
      <c r="L8" s="9"/>
      <c r="M8" s="4"/>
    </row>
    <row r="9" customFormat="false" ht="6.5" hidden="false" customHeight="true" outlineLevel="0" collapsed="false">
      <c r="A9" s="2"/>
      <c r="B9" s="10"/>
      <c r="C9" s="12"/>
      <c r="D9" s="13"/>
      <c r="E9" s="14"/>
      <c r="F9" s="14"/>
      <c r="G9" s="14"/>
      <c r="H9" s="14"/>
      <c r="I9" s="14"/>
      <c r="J9" s="14"/>
      <c r="K9" s="8"/>
      <c r="L9" s="9"/>
      <c r="M9" s="4"/>
    </row>
    <row r="10" customFormat="false" ht="14" hidden="false" customHeight="true" outlineLevel="0" collapsed="false">
      <c r="A10" s="2"/>
      <c r="B10" s="10"/>
      <c r="C10" s="16" t="s">
        <v>4</v>
      </c>
      <c r="D10" s="16"/>
      <c r="E10" s="16"/>
      <c r="F10" s="16"/>
      <c r="G10" s="16"/>
      <c r="H10" s="16"/>
      <c r="I10" s="16"/>
      <c r="J10" s="16"/>
      <c r="K10" s="16"/>
      <c r="L10" s="9"/>
      <c r="M10" s="4"/>
    </row>
    <row r="11" customFormat="false" ht="18.75" hidden="false" customHeight="true" outlineLevel="0" collapsed="false">
      <c r="A11" s="2"/>
      <c r="B11" s="10"/>
      <c r="C11" s="18" t="s">
        <v>5</v>
      </c>
      <c r="D11" s="16" t="s">
        <v>6</v>
      </c>
      <c r="E11" s="16"/>
      <c r="F11" s="16"/>
      <c r="G11" s="16"/>
      <c r="H11" s="16"/>
      <c r="I11" s="16"/>
      <c r="J11" s="16"/>
      <c r="K11" s="16"/>
      <c r="L11" s="9"/>
      <c r="M11" s="4"/>
    </row>
    <row r="12" customFormat="false" ht="50.25" hidden="false" customHeight="true" outlineLevel="0" collapsed="false">
      <c r="A12" s="2"/>
      <c r="B12" s="10"/>
      <c r="C12" s="19" t="s">
        <v>7</v>
      </c>
      <c r="D12" s="16" t="s">
        <v>8</v>
      </c>
      <c r="E12" s="16"/>
      <c r="F12" s="16"/>
      <c r="G12" s="16"/>
      <c r="H12" s="16"/>
      <c r="I12" s="16"/>
      <c r="J12" s="16"/>
      <c r="K12" s="16"/>
      <c r="L12" s="9"/>
      <c r="M12" s="4"/>
    </row>
    <row r="13" customFormat="false" ht="14" hidden="false" customHeight="false" outlineLevel="0" collapsed="false">
      <c r="A13" s="2"/>
      <c r="B13" s="10"/>
      <c r="C13" s="19" t="s">
        <v>9</v>
      </c>
      <c r="D13" s="20" t="s">
        <v>10</v>
      </c>
      <c r="E13" s="20"/>
      <c r="F13" s="20"/>
      <c r="G13" s="20"/>
      <c r="H13" s="20"/>
      <c r="I13" s="20"/>
      <c r="J13" s="20"/>
      <c r="K13" s="16"/>
      <c r="L13" s="9"/>
      <c r="M13" s="4"/>
    </row>
    <row r="14" customFormat="false" ht="34.5" hidden="false" customHeight="true" outlineLevel="0" collapsed="false">
      <c r="A14" s="2"/>
      <c r="B14" s="10"/>
      <c r="C14" s="16" t="s">
        <v>11</v>
      </c>
      <c r="D14" s="16"/>
      <c r="E14" s="16"/>
      <c r="F14" s="16"/>
      <c r="G14" s="16"/>
      <c r="H14" s="16"/>
      <c r="I14" s="16"/>
      <c r="J14" s="16"/>
      <c r="K14" s="16"/>
      <c r="L14" s="9"/>
      <c r="M14" s="4"/>
    </row>
    <row r="15" customFormat="false" ht="10" hidden="false" customHeight="true" outlineLevel="0" collapsed="false">
      <c r="A15" s="2"/>
      <c r="B15" s="10"/>
      <c r="C15" s="16"/>
      <c r="D15" s="16"/>
      <c r="E15" s="16"/>
      <c r="F15" s="16"/>
      <c r="G15" s="16"/>
      <c r="H15" s="16"/>
      <c r="I15" s="16"/>
      <c r="J15" s="16"/>
      <c r="K15" s="16"/>
      <c r="L15" s="9"/>
      <c r="M15" s="4"/>
    </row>
    <row r="16" customFormat="false" ht="38" hidden="false" customHeight="true" outlineLevel="0" collapsed="false">
      <c r="A16" s="2"/>
      <c r="B16" s="10"/>
      <c r="C16" s="16" t="s">
        <v>12</v>
      </c>
      <c r="D16" s="16"/>
      <c r="E16" s="16"/>
      <c r="F16" s="16"/>
      <c r="G16" s="16"/>
      <c r="H16" s="16"/>
      <c r="I16" s="16"/>
      <c r="J16" s="16"/>
      <c r="K16" s="16"/>
      <c r="L16" s="9"/>
      <c r="M16" s="4"/>
    </row>
    <row r="17" customFormat="false" ht="14" hidden="false" customHeight="true" outlineLevel="0" collapsed="false">
      <c r="A17" s="2"/>
      <c r="B17" s="10"/>
      <c r="C17" s="21" t="s">
        <v>13</v>
      </c>
      <c r="D17" s="21"/>
      <c r="E17" s="21"/>
      <c r="F17" s="21"/>
      <c r="G17" s="21"/>
      <c r="H17" s="21"/>
      <c r="I17" s="21"/>
      <c r="J17" s="21"/>
      <c r="K17" s="22"/>
      <c r="L17" s="9"/>
      <c r="M17" s="4"/>
    </row>
    <row r="18" customFormat="false" ht="40.5" hidden="false" customHeight="true" outlineLevel="0" collapsed="false">
      <c r="A18" s="2"/>
      <c r="B18" s="23"/>
      <c r="C18" s="24" t="s">
        <v>14</v>
      </c>
      <c r="D18" s="24"/>
      <c r="E18" s="24"/>
      <c r="F18" s="24"/>
      <c r="G18" s="24"/>
      <c r="H18" s="24"/>
      <c r="I18" s="24"/>
      <c r="J18" s="24"/>
      <c r="K18" s="24"/>
      <c r="L18" s="25"/>
      <c r="M18" s="4"/>
    </row>
    <row r="19" customFormat="false" ht="5.25" hidden="false" customHeight="true" outlineLevel="0" collapsed="false">
      <c r="A19" s="2"/>
      <c r="B19" s="3"/>
      <c r="C19" s="3"/>
      <c r="D19" s="26"/>
      <c r="E19" s="26"/>
      <c r="F19" s="26"/>
      <c r="G19" s="26"/>
      <c r="H19" s="26"/>
      <c r="I19" s="26"/>
      <c r="J19" s="26"/>
      <c r="K19" s="2"/>
      <c r="L19" s="2"/>
      <c r="M19" s="4"/>
    </row>
    <row r="20" customFormat="false" ht="9" hidden="false" customHeight="true" outlineLevel="0" collapsed="false">
      <c r="A20" s="2"/>
      <c r="B20" s="27"/>
      <c r="C20" s="28"/>
      <c r="D20" s="29"/>
      <c r="E20" s="30"/>
      <c r="F20" s="31"/>
      <c r="G20" s="32"/>
      <c r="H20" s="32"/>
      <c r="I20" s="32"/>
      <c r="J20" s="33"/>
      <c r="K20" s="30"/>
      <c r="L20" s="34"/>
      <c r="M20" s="4"/>
    </row>
    <row r="21" customFormat="false" ht="14" hidden="false" customHeight="false" outlineLevel="0" collapsed="false">
      <c r="A21" s="2"/>
      <c r="B21" s="10"/>
      <c r="C21" s="35"/>
      <c r="D21" s="36"/>
      <c r="E21" s="37"/>
      <c r="F21" s="38"/>
      <c r="G21" s="39"/>
      <c r="H21" s="39"/>
      <c r="I21" s="39"/>
      <c r="J21" s="40"/>
      <c r="K21" s="41"/>
      <c r="L21" s="9"/>
      <c r="M21" s="4"/>
    </row>
    <row r="22" customFormat="false" ht="14" hidden="false" customHeight="false" outlineLevel="0" collapsed="false">
      <c r="A22" s="42"/>
      <c r="B22" s="43"/>
      <c r="C22" s="44"/>
      <c r="D22" s="45" t="s">
        <v>15</v>
      </c>
      <c r="E22" s="45"/>
      <c r="F22" s="45"/>
      <c r="G22" s="45"/>
      <c r="H22" s="45"/>
      <c r="I22" s="45"/>
      <c r="J22" s="45"/>
      <c r="K22" s="46"/>
      <c r="L22" s="47"/>
      <c r="M22" s="4"/>
    </row>
    <row r="23" customFormat="false" ht="3.75" hidden="false" customHeight="true" outlineLevel="0" collapsed="false">
      <c r="A23" s="42"/>
      <c r="B23" s="43"/>
      <c r="C23" s="44"/>
      <c r="D23" s="48"/>
      <c r="E23" s="48"/>
      <c r="F23" s="48"/>
      <c r="G23" s="49"/>
      <c r="H23" s="49"/>
      <c r="I23" s="49"/>
      <c r="J23" s="20"/>
      <c r="K23" s="46"/>
      <c r="L23" s="47"/>
      <c r="M23" s="4"/>
    </row>
    <row r="24" customFormat="false" ht="14" hidden="false" customHeight="false" outlineLevel="0" collapsed="false">
      <c r="A24" s="2"/>
      <c r="B24" s="43"/>
      <c r="C24" s="44"/>
      <c r="D24" s="50" t="s">
        <v>16</v>
      </c>
      <c r="E24" s="50"/>
      <c r="F24" s="50"/>
      <c r="G24" s="51"/>
      <c r="H24" s="49"/>
      <c r="I24" s="49"/>
      <c r="J24" s="20"/>
      <c r="K24" s="46"/>
      <c r="L24" s="9"/>
      <c r="M24" s="4"/>
    </row>
    <row r="25" customFormat="false" ht="14" hidden="false" customHeight="false" outlineLevel="0" collapsed="false">
      <c r="A25" s="2"/>
      <c r="B25" s="43"/>
      <c r="C25" s="44"/>
      <c r="D25" s="50"/>
      <c r="E25" s="52"/>
      <c r="F25" s="50"/>
      <c r="G25" s="49"/>
      <c r="H25" s="49"/>
      <c r="I25" s="49"/>
      <c r="J25" s="20"/>
      <c r="K25" s="53"/>
      <c r="L25" s="9"/>
      <c r="M25" s="4"/>
    </row>
    <row r="26" customFormat="false" ht="14" hidden="false" customHeight="false" outlineLevel="0" collapsed="false">
      <c r="A26" s="2"/>
      <c r="B26" s="43"/>
      <c r="C26" s="44"/>
      <c r="D26" s="54" t="s">
        <v>17</v>
      </c>
      <c r="E26" s="54"/>
      <c r="F26" s="54"/>
      <c r="G26" s="51"/>
      <c r="H26" s="51"/>
      <c r="I26" s="51"/>
      <c r="J26" s="51"/>
      <c r="K26" s="53"/>
      <c r="L26" s="9"/>
      <c r="M26" s="4"/>
    </row>
    <row r="27" customFormat="false" ht="14" hidden="false" customHeight="false" outlineLevel="0" collapsed="false">
      <c r="A27" s="2"/>
      <c r="B27" s="43"/>
      <c r="C27" s="44"/>
      <c r="D27" s="50"/>
      <c r="E27" s="52"/>
      <c r="F27" s="50"/>
      <c r="G27" s="20"/>
      <c r="H27" s="20"/>
      <c r="I27" s="20"/>
      <c r="J27" s="20"/>
      <c r="K27" s="53"/>
      <c r="L27" s="9"/>
      <c r="M27" s="4"/>
    </row>
    <row r="28" customFormat="false" ht="14" hidden="false" customHeight="false" outlineLevel="0" collapsed="false">
      <c r="A28" s="2"/>
      <c r="B28" s="43"/>
      <c r="C28" s="44"/>
      <c r="D28" s="54" t="s">
        <v>18</v>
      </c>
      <c r="E28" s="54"/>
      <c r="F28" s="54"/>
      <c r="G28" s="51"/>
      <c r="H28" s="51"/>
      <c r="I28" s="51"/>
      <c r="J28" s="51"/>
      <c r="K28" s="53"/>
      <c r="L28" s="9"/>
      <c r="M28" s="4"/>
    </row>
    <row r="29" customFormat="false" ht="3" hidden="false" customHeight="true" outlineLevel="0" collapsed="false">
      <c r="A29" s="2"/>
      <c r="B29" s="43"/>
      <c r="C29" s="44"/>
      <c r="D29" s="50"/>
      <c r="E29" s="52"/>
      <c r="F29" s="50"/>
      <c r="G29" s="20"/>
      <c r="H29" s="20"/>
      <c r="I29" s="20"/>
      <c r="J29" s="20"/>
      <c r="K29" s="53"/>
      <c r="L29" s="9"/>
      <c r="M29" s="4"/>
    </row>
    <row r="30" customFormat="false" ht="14" hidden="false" customHeight="false" outlineLevel="0" collapsed="false">
      <c r="A30" s="2"/>
      <c r="B30" s="43"/>
      <c r="C30" s="44"/>
      <c r="D30" s="50"/>
      <c r="E30" s="52"/>
      <c r="F30" s="50"/>
      <c r="G30" s="51"/>
      <c r="H30" s="51"/>
      <c r="I30" s="51"/>
      <c r="J30" s="51"/>
      <c r="K30" s="53"/>
      <c r="L30" s="9"/>
      <c r="M30" s="4"/>
    </row>
    <row r="31" customFormat="false" ht="3" hidden="false" customHeight="true" outlineLevel="0" collapsed="false">
      <c r="A31" s="2"/>
      <c r="B31" s="43"/>
      <c r="C31" s="44"/>
      <c r="D31" s="50"/>
      <c r="E31" s="52"/>
      <c r="F31" s="50"/>
      <c r="G31" s="20"/>
      <c r="H31" s="20"/>
      <c r="I31" s="20"/>
      <c r="J31" s="20"/>
      <c r="K31" s="53"/>
      <c r="L31" s="9"/>
      <c r="M31" s="4"/>
    </row>
    <row r="32" customFormat="false" ht="14" hidden="false" customHeight="false" outlineLevel="0" collapsed="false">
      <c r="A32" s="2"/>
      <c r="B32" s="43"/>
      <c r="C32" s="44"/>
      <c r="D32" s="50"/>
      <c r="E32" s="52"/>
      <c r="F32" s="50"/>
      <c r="G32" s="51"/>
      <c r="H32" s="51"/>
      <c r="I32" s="51"/>
      <c r="J32" s="51"/>
      <c r="K32" s="53"/>
      <c r="L32" s="9"/>
      <c r="M32" s="4"/>
    </row>
    <row r="33" customFormat="false" ht="3" hidden="false" customHeight="true" outlineLevel="0" collapsed="false">
      <c r="A33" s="2"/>
      <c r="B33" s="43"/>
      <c r="C33" s="44"/>
      <c r="D33" s="50"/>
      <c r="E33" s="52"/>
      <c r="F33" s="50"/>
      <c r="G33" s="20"/>
      <c r="H33" s="20"/>
      <c r="I33" s="20"/>
      <c r="J33" s="20"/>
      <c r="K33" s="53"/>
      <c r="L33" s="9"/>
      <c r="M33" s="4"/>
    </row>
    <row r="34" customFormat="false" ht="14" hidden="false" customHeight="false" outlineLevel="0" collapsed="false">
      <c r="A34" s="2"/>
      <c r="B34" s="43"/>
      <c r="C34" s="44"/>
      <c r="D34" s="54" t="s">
        <v>19</v>
      </c>
      <c r="E34" s="54"/>
      <c r="F34" s="54"/>
      <c r="G34" s="51"/>
      <c r="H34" s="51"/>
      <c r="I34" s="51"/>
      <c r="J34" s="51"/>
      <c r="K34" s="53"/>
      <c r="L34" s="9"/>
      <c r="M34" s="4"/>
    </row>
    <row r="35" customFormat="false" ht="15.75" hidden="false" customHeight="true" outlineLevel="0" collapsed="false">
      <c r="A35" s="2"/>
      <c r="B35" s="43"/>
      <c r="C35" s="44"/>
      <c r="D35" s="50"/>
      <c r="E35" s="52"/>
      <c r="F35" s="50"/>
      <c r="G35" s="20"/>
      <c r="H35" s="20"/>
      <c r="I35" s="20"/>
      <c r="J35" s="20"/>
      <c r="K35" s="53"/>
      <c r="L35" s="9"/>
      <c r="M35" s="4"/>
    </row>
    <row r="36" customFormat="false" ht="15.75" hidden="false" customHeight="true" outlineLevel="0" collapsed="false">
      <c r="A36" s="2"/>
      <c r="B36" s="43"/>
      <c r="C36" s="44"/>
      <c r="D36" s="50" t="s">
        <v>20</v>
      </c>
      <c r="E36" s="50"/>
      <c r="F36" s="50"/>
      <c r="G36" s="50"/>
      <c r="H36" s="49"/>
      <c r="I36" s="49"/>
      <c r="J36" s="51"/>
      <c r="K36" s="53"/>
      <c r="L36" s="9"/>
      <c r="M36" s="4"/>
    </row>
    <row r="37" customFormat="false" ht="15.75" hidden="false" customHeight="true" outlineLevel="0" collapsed="false">
      <c r="A37" s="2"/>
      <c r="B37" s="43"/>
      <c r="C37" s="44"/>
      <c r="D37" s="48"/>
      <c r="E37" s="52"/>
      <c r="F37" s="50"/>
      <c r="G37" s="49" t="s">
        <v>21</v>
      </c>
      <c r="H37" s="49"/>
      <c r="I37" s="49"/>
      <c r="J37" s="55"/>
      <c r="K37" s="53"/>
      <c r="L37" s="9"/>
      <c r="M37" s="4"/>
    </row>
    <row r="38" customFormat="false" ht="15.75" hidden="false" customHeight="true" outlineLevel="0" collapsed="false">
      <c r="A38" s="2"/>
      <c r="B38" s="43"/>
      <c r="C38" s="44"/>
      <c r="D38" s="48"/>
      <c r="E38" s="52"/>
      <c r="F38" s="50"/>
      <c r="G38" s="49" t="s">
        <v>22</v>
      </c>
      <c r="H38" s="49"/>
      <c r="I38" s="49"/>
      <c r="J38" s="56"/>
      <c r="K38" s="53"/>
      <c r="L38" s="9"/>
      <c r="M38" s="4"/>
    </row>
    <row r="39" customFormat="false" ht="15.75" hidden="false" customHeight="true" outlineLevel="0" collapsed="false">
      <c r="A39" s="2"/>
      <c r="B39" s="43"/>
      <c r="C39" s="44"/>
      <c r="D39" s="48"/>
      <c r="E39" s="52"/>
      <c r="F39" s="50"/>
      <c r="G39" s="49" t="s">
        <v>23</v>
      </c>
      <c r="H39" s="49"/>
      <c r="I39" s="49"/>
      <c r="J39" s="51"/>
      <c r="K39" s="53"/>
      <c r="L39" s="9"/>
      <c r="M39" s="4"/>
    </row>
    <row r="40" customFormat="false" ht="15.75" hidden="false" customHeight="true" outlineLevel="0" collapsed="false">
      <c r="A40" s="2"/>
      <c r="B40" s="43"/>
      <c r="C40" s="44"/>
      <c r="D40" s="48"/>
      <c r="E40" s="52"/>
      <c r="F40" s="50"/>
      <c r="G40" s="49"/>
      <c r="H40" s="49"/>
      <c r="I40" s="49"/>
      <c r="J40" s="20"/>
      <c r="K40" s="53"/>
      <c r="L40" s="9"/>
      <c r="M40" s="4"/>
    </row>
    <row r="41" customFormat="false" ht="15.75" hidden="false" customHeight="true" outlineLevel="0" collapsed="false">
      <c r="A41" s="2"/>
      <c r="B41" s="43"/>
      <c r="C41" s="44"/>
      <c r="D41" s="50" t="s">
        <v>24</v>
      </c>
      <c r="E41" s="50"/>
      <c r="F41" s="50"/>
      <c r="G41" s="49"/>
      <c r="H41" s="49"/>
      <c r="I41" s="49"/>
      <c r="J41" s="20"/>
      <c r="K41" s="53"/>
      <c r="L41" s="9"/>
      <c r="M41" s="4"/>
    </row>
    <row r="42" customFormat="false" ht="15.75" hidden="false" customHeight="true" outlineLevel="0" collapsed="false">
      <c r="A42" s="2"/>
      <c r="B42" s="43"/>
      <c r="C42" s="44"/>
      <c r="D42" s="48"/>
      <c r="E42" s="52"/>
      <c r="F42" s="50"/>
      <c r="G42" s="49" t="s">
        <v>25</v>
      </c>
      <c r="H42" s="49"/>
      <c r="I42" s="51"/>
      <c r="J42" s="51"/>
      <c r="K42" s="53"/>
      <c r="L42" s="9"/>
      <c r="M42" s="4"/>
    </row>
    <row r="43" customFormat="false" ht="15.75" hidden="false" customHeight="true" outlineLevel="0" collapsed="false">
      <c r="A43" s="2"/>
      <c r="B43" s="43"/>
      <c r="C43" s="44"/>
      <c r="D43" s="48"/>
      <c r="E43" s="52"/>
      <c r="F43" s="50"/>
      <c r="G43" s="49" t="s">
        <v>26</v>
      </c>
      <c r="H43" s="49"/>
      <c r="I43" s="51"/>
      <c r="J43" s="51"/>
      <c r="K43" s="53"/>
      <c r="L43" s="9"/>
      <c r="M43" s="4"/>
    </row>
    <row r="44" customFormat="false" ht="15.75" hidden="false" customHeight="true" outlineLevel="0" collapsed="false">
      <c r="A44" s="2"/>
      <c r="B44" s="43"/>
      <c r="C44" s="44"/>
      <c r="D44" s="48"/>
      <c r="E44" s="52"/>
      <c r="F44" s="50"/>
      <c r="G44" s="49" t="s">
        <v>27</v>
      </c>
      <c r="H44" s="49"/>
      <c r="I44" s="57"/>
      <c r="J44" s="57"/>
      <c r="K44" s="53"/>
      <c r="L44" s="9"/>
      <c r="M44" s="4"/>
    </row>
    <row r="45" customFormat="false" ht="15.75" hidden="false" customHeight="true" outlineLevel="0" collapsed="false">
      <c r="A45" s="2"/>
      <c r="B45" s="43"/>
      <c r="C45" s="44"/>
      <c r="D45" s="48"/>
      <c r="E45" s="52"/>
      <c r="F45" s="58"/>
      <c r="G45" s="49" t="s">
        <v>28</v>
      </c>
      <c r="H45" s="49"/>
      <c r="I45" s="55"/>
      <c r="J45" s="55"/>
      <c r="K45" s="53"/>
      <c r="L45" s="9"/>
      <c r="M45" s="4"/>
    </row>
    <row r="46" customFormat="false" ht="15.75" hidden="false" customHeight="true" outlineLevel="0" collapsed="false">
      <c r="A46" s="2"/>
      <c r="B46" s="43"/>
      <c r="C46" s="44"/>
      <c r="D46" s="48"/>
      <c r="E46" s="52"/>
      <c r="F46" s="50"/>
      <c r="G46" s="49" t="s">
        <v>29</v>
      </c>
      <c r="H46" s="49"/>
      <c r="I46" s="56"/>
      <c r="J46" s="56"/>
      <c r="K46" s="53"/>
      <c r="L46" s="9"/>
      <c r="M46" s="4"/>
    </row>
    <row r="47" customFormat="false" ht="15.75" hidden="false" customHeight="true" outlineLevel="0" collapsed="false">
      <c r="A47" s="2"/>
      <c r="B47" s="43"/>
      <c r="C47" s="59"/>
      <c r="D47" s="60"/>
      <c r="E47" s="61"/>
      <c r="F47" s="62"/>
      <c r="G47" s="63"/>
      <c r="H47" s="63"/>
      <c r="I47" s="63"/>
      <c r="J47" s="64"/>
      <c r="K47" s="65"/>
      <c r="L47" s="9"/>
      <c r="M47" s="4"/>
    </row>
    <row r="48" customFormat="false" ht="9" hidden="false" customHeight="true" outlineLevel="0" collapsed="false">
      <c r="A48" s="2"/>
      <c r="B48" s="66"/>
      <c r="C48" s="67"/>
      <c r="D48" s="68"/>
      <c r="E48" s="69"/>
      <c r="F48" s="70"/>
      <c r="G48" s="71"/>
      <c r="H48" s="71"/>
      <c r="I48" s="71"/>
      <c r="J48" s="72"/>
      <c r="K48" s="69"/>
      <c r="L48" s="25"/>
      <c r="M48" s="4"/>
    </row>
    <row r="49" customFormat="false" ht="9" hidden="false" customHeight="true" outlineLevel="0" collapsed="false">
      <c r="A49" s="2"/>
      <c r="B49" s="73"/>
      <c r="C49" s="73"/>
      <c r="D49" s="74"/>
      <c r="E49" s="2"/>
      <c r="F49" s="42"/>
      <c r="G49" s="75"/>
      <c r="H49" s="75"/>
      <c r="I49" s="75"/>
      <c r="J49" s="4"/>
      <c r="K49" s="2"/>
      <c r="L49" s="2"/>
      <c r="M49" s="4"/>
    </row>
    <row r="50" customFormat="false" ht="14" hidden="false" customHeight="false" outlineLevel="0" collapsed="false">
      <c r="A50" s="76"/>
      <c r="B50" s="77" t="s">
        <v>30</v>
      </c>
      <c r="C50" s="77"/>
      <c r="D50" s="77"/>
      <c r="E50" s="77"/>
      <c r="F50" s="77"/>
      <c r="G50" s="77"/>
      <c r="H50" s="77"/>
      <c r="I50" s="77"/>
      <c r="J50" s="77"/>
      <c r="K50" s="77"/>
      <c r="L50" s="77"/>
      <c r="M50" s="4"/>
    </row>
    <row r="51" customFormat="false" ht="9.75" hidden="false" customHeight="true" outlineLevel="0" collapsed="false">
      <c r="A51" s="2"/>
      <c r="B51" s="73"/>
      <c r="C51" s="73"/>
      <c r="D51" s="74"/>
      <c r="E51" s="2"/>
      <c r="F51" s="42"/>
      <c r="G51" s="75"/>
      <c r="H51" s="75"/>
      <c r="I51" s="75"/>
      <c r="J51" s="4"/>
      <c r="K51" s="2"/>
      <c r="L51" s="2"/>
      <c r="M51" s="4"/>
    </row>
    <row r="52" customFormat="false" ht="15.75" hidden="false" customHeight="true" outlineLevel="0" collapsed="false">
      <c r="A52" s="2"/>
      <c r="B52" s="73"/>
      <c r="C52" s="73"/>
      <c r="D52" s="74"/>
      <c r="E52" s="2"/>
      <c r="F52" s="42"/>
      <c r="G52" s="75"/>
      <c r="H52" s="75"/>
      <c r="I52" s="75"/>
      <c r="J52" s="4"/>
      <c r="K52" s="2"/>
      <c r="L52" s="2"/>
      <c r="M52" s="4"/>
    </row>
    <row r="53" customFormat="false" ht="15.75" hidden="true" customHeight="true" outlineLevel="0" collapsed="false">
      <c r="A53" s="2"/>
      <c r="B53" s="73"/>
      <c r="C53" s="73"/>
      <c r="D53" s="74"/>
      <c r="E53" s="2"/>
      <c r="F53" s="42"/>
      <c r="G53" s="75"/>
      <c r="H53" s="75"/>
      <c r="I53" s="75"/>
      <c r="J53" s="4"/>
      <c r="K53" s="2"/>
      <c r="L53" s="2"/>
      <c r="M53" s="4"/>
    </row>
    <row r="54" customFormat="false" ht="15.75" hidden="true" customHeight="true" outlineLevel="0" collapsed="false">
      <c r="A54" s="2"/>
      <c r="B54" s="73"/>
      <c r="C54" s="73"/>
      <c r="D54" s="74"/>
      <c r="E54" s="2"/>
      <c r="F54" s="42"/>
      <c r="G54" s="75"/>
      <c r="H54" s="75"/>
      <c r="I54" s="75"/>
      <c r="J54" s="4"/>
      <c r="K54" s="2"/>
      <c r="L54" s="2"/>
      <c r="M54" s="4"/>
    </row>
    <row r="55" customFormat="false" ht="15.75" hidden="true" customHeight="true" outlineLevel="0" collapsed="false">
      <c r="A55" s="2"/>
      <c r="B55" s="73"/>
      <c r="C55" s="73"/>
      <c r="D55" s="74"/>
      <c r="E55" s="2"/>
      <c r="F55" s="42"/>
      <c r="G55" s="75"/>
      <c r="H55" s="75"/>
      <c r="I55" s="75"/>
      <c r="J55" s="4"/>
      <c r="K55" s="2"/>
      <c r="L55" s="2"/>
      <c r="M55" s="4"/>
    </row>
    <row r="56" customFormat="false" ht="15.75" hidden="true" customHeight="true" outlineLevel="0" collapsed="false">
      <c r="A56" s="2"/>
      <c r="B56" s="73"/>
      <c r="C56" s="73"/>
      <c r="D56" s="74"/>
      <c r="E56" s="2"/>
      <c r="F56" s="42"/>
      <c r="G56" s="75"/>
      <c r="H56" s="75"/>
      <c r="I56" s="75"/>
      <c r="J56" s="4"/>
      <c r="K56" s="2"/>
      <c r="L56" s="2"/>
      <c r="M56" s="4"/>
    </row>
    <row r="57" customFormat="false" ht="15.75" hidden="true" customHeight="true" outlineLevel="0" collapsed="false">
      <c r="A57" s="2"/>
      <c r="B57" s="73"/>
      <c r="C57" s="73"/>
      <c r="D57" s="74"/>
      <c r="E57" s="2"/>
      <c r="F57" s="42"/>
      <c r="G57" s="75"/>
      <c r="H57" s="75"/>
      <c r="I57" s="75"/>
      <c r="J57" s="4"/>
      <c r="K57" s="2"/>
      <c r="L57" s="2"/>
      <c r="M57" s="4"/>
    </row>
    <row r="58" customFormat="false" ht="15.75" hidden="true" customHeight="true" outlineLevel="0" collapsed="false">
      <c r="A58" s="2"/>
      <c r="B58" s="73"/>
      <c r="C58" s="73"/>
      <c r="D58" s="74"/>
      <c r="E58" s="2"/>
      <c r="F58" s="42"/>
      <c r="G58" s="75"/>
      <c r="H58" s="75"/>
      <c r="I58" s="75"/>
      <c r="J58" s="4"/>
      <c r="K58" s="2"/>
      <c r="L58" s="2"/>
      <c r="M58" s="4"/>
    </row>
    <row r="59" customFormat="false" ht="15.75" hidden="true" customHeight="true" outlineLevel="0" collapsed="false">
      <c r="A59" s="2"/>
      <c r="B59" s="73"/>
      <c r="C59" s="73"/>
      <c r="D59" s="74"/>
      <c r="E59" s="2"/>
      <c r="F59" s="42"/>
      <c r="G59" s="75"/>
      <c r="H59" s="75"/>
      <c r="I59" s="75"/>
      <c r="J59" s="4"/>
      <c r="K59" s="2"/>
      <c r="L59" s="2"/>
      <c r="M59" s="4"/>
    </row>
    <row r="60" customFormat="false" ht="15.75" hidden="true" customHeight="true" outlineLevel="0" collapsed="false">
      <c r="A60" s="2"/>
      <c r="B60" s="73"/>
      <c r="C60" s="73"/>
      <c r="D60" s="74"/>
      <c r="E60" s="2"/>
      <c r="F60" s="42"/>
      <c r="G60" s="75"/>
      <c r="H60" s="75"/>
      <c r="I60" s="75"/>
      <c r="J60" s="4"/>
      <c r="K60" s="2"/>
      <c r="L60" s="2"/>
      <c r="M60" s="4"/>
    </row>
    <row r="61" customFormat="false" ht="15.75" hidden="true" customHeight="true" outlineLevel="0" collapsed="false">
      <c r="A61" s="2"/>
      <c r="B61" s="73"/>
      <c r="C61" s="73"/>
      <c r="D61" s="74"/>
      <c r="E61" s="2"/>
      <c r="F61" s="42"/>
      <c r="G61" s="75"/>
      <c r="H61" s="75"/>
      <c r="I61" s="75"/>
      <c r="J61" s="4"/>
      <c r="K61" s="2"/>
      <c r="L61" s="2"/>
      <c r="M61" s="4"/>
    </row>
    <row r="62" customFormat="false" ht="15.75" hidden="true" customHeight="true" outlineLevel="0" collapsed="false">
      <c r="A62" s="2"/>
      <c r="B62" s="73"/>
      <c r="C62" s="73"/>
      <c r="D62" s="74"/>
      <c r="E62" s="2"/>
      <c r="F62" s="42"/>
      <c r="G62" s="75"/>
      <c r="H62" s="75"/>
      <c r="I62" s="75"/>
      <c r="J62" s="4"/>
      <c r="K62" s="2"/>
      <c r="L62" s="2"/>
      <c r="M62" s="4"/>
    </row>
    <row r="63" customFormat="false" ht="15.75" hidden="true" customHeight="true" outlineLevel="0" collapsed="false">
      <c r="A63" s="2"/>
      <c r="B63" s="73"/>
      <c r="C63" s="73"/>
      <c r="D63" s="74"/>
      <c r="E63" s="2"/>
      <c r="F63" s="42"/>
      <c r="G63" s="75"/>
      <c r="H63" s="75"/>
      <c r="I63" s="75"/>
      <c r="J63" s="4"/>
      <c r="K63" s="2"/>
      <c r="L63" s="2"/>
      <c r="M63" s="4"/>
    </row>
    <row r="64" customFormat="false" ht="15.75" hidden="true" customHeight="true" outlineLevel="0" collapsed="false">
      <c r="A64" s="2"/>
      <c r="B64" s="73"/>
      <c r="C64" s="73"/>
      <c r="D64" s="74"/>
      <c r="E64" s="2"/>
      <c r="F64" s="42"/>
      <c r="G64" s="75"/>
      <c r="H64" s="75"/>
      <c r="I64" s="75"/>
      <c r="J64" s="4"/>
      <c r="K64" s="2"/>
      <c r="L64" s="2"/>
      <c r="M64" s="4"/>
    </row>
    <row r="65" customFormat="false" ht="15.75" hidden="true" customHeight="true" outlineLevel="0" collapsed="false">
      <c r="A65" s="2"/>
      <c r="B65" s="73"/>
      <c r="C65" s="73"/>
      <c r="D65" s="74"/>
      <c r="E65" s="2"/>
      <c r="F65" s="42"/>
      <c r="G65" s="75"/>
      <c r="H65" s="75"/>
      <c r="I65" s="75"/>
      <c r="J65" s="4"/>
      <c r="K65" s="2"/>
      <c r="L65" s="2"/>
      <c r="M65" s="4"/>
    </row>
    <row r="66" customFormat="false" ht="15.75" hidden="true" customHeight="true" outlineLevel="0" collapsed="false">
      <c r="A66" s="2"/>
      <c r="B66" s="73"/>
      <c r="C66" s="73"/>
      <c r="D66" s="74"/>
      <c r="E66" s="2"/>
      <c r="F66" s="42"/>
      <c r="G66" s="75"/>
      <c r="H66" s="75"/>
      <c r="I66" s="75"/>
      <c r="J66" s="4"/>
      <c r="K66" s="2"/>
      <c r="L66" s="2"/>
      <c r="M66" s="4"/>
    </row>
    <row r="67" customFormat="false" ht="15.75" hidden="true" customHeight="true" outlineLevel="0" collapsed="false">
      <c r="A67" s="2"/>
      <c r="B67" s="73"/>
      <c r="C67" s="73"/>
      <c r="D67" s="74"/>
      <c r="E67" s="2"/>
      <c r="F67" s="42"/>
      <c r="G67" s="75"/>
      <c r="H67" s="75"/>
      <c r="I67" s="75"/>
      <c r="J67" s="4"/>
      <c r="K67" s="2"/>
      <c r="L67" s="2"/>
      <c r="M67" s="4"/>
    </row>
    <row r="68" customFormat="false" ht="15.75" hidden="true" customHeight="true" outlineLevel="0" collapsed="false">
      <c r="A68" s="2"/>
      <c r="B68" s="73"/>
      <c r="C68" s="73"/>
      <c r="D68" s="74"/>
      <c r="E68" s="2"/>
      <c r="F68" s="42"/>
      <c r="G68" s="75"/>
      <c r="H68" s="75"/>
      <c r="I68" s="75"/>
      <c r="J68" s="4"/>
      <c r="K68" s="2"/>
      <c r="L68" s="2"/>
      <c r="M68" s="4"/>
    </row>
    <row r="69" customFormat="false" ht="15.75" hidden="true" customHeight="true" outlineLevel="0" collapsed="false">
      <c r="A69" s="2"/>
      <c r="B69" s="73"/>
      <c r="C69" s="73"/>
      <c r="D69" s="74"/>
      <c r="E69" s="2"/>
      <c r="F69" s="42"/>
      <c r="G69" s="75"/>
      <c r="H69" s="75"/>
      <c r="I69" s="75"/>
      <c r="J69" s="4"/>
      <c r="K69" s="2"/>
      <c r="L69" s="2"/>
      <c r="M69" s="4"/>
    </row>
    <row r="70" customFormat="false" ht="15.75" hidden="true" customHeight="true" outlineLevel="0" collapsed="false">
      <c r="A70" s="2"/>
      <c r="B70" s="73"/>
      <c r="C70" s="73"/>
      <c r="D70" s="74"/>
      <c r="E70" s="2"/>
      <c r="F70" s="42"/>
      <c r="G70" s="75"/>
      <c r="H70" s="75"/>
      <c r="I70" s="75"/>
      <c r="J70" s="4"/>
      <c r="K70" s="2"/>
      <c r="L70" s="2"/>
      <c r="M70" s="4"/>
    </row>
    <row r="71" customFormat="false" ht="15.75" hidden="true" customHeight="true" outlineLevel="0" collapsed="false">
      <c r="A71" s="2"/>
      <c r="B71" s="73"/>
      <c r="C71" s="73"/>
      <c r="D71" s="74"/>
      <c r="E71" s="2"/>
      <c r="F71" s="42"/>
      <c r="G71" s="75"/>
      <c r="H71" s="75"/>
      <c r="I71" s="75"/>
      <c r="J71" s="4"/>
      <c r="K71" s="2"/>
      <c r="L71" s="2"/>
      <c r="M71" s="4"/>
    </row>
    <row r="72" customFormat="false" ht="15.75" hidden="true" customHeight="true" outlineLevel="0" collapsed="false">
      <c r="A72" s="2"/>
      <c r="B72" s="73"/>
      <c r="C72" s="73"/>
      <c r="D72" s="74"/>
      <c r="E72" s="2"/>
      <c r="F72" s="42"/>
      <c r="G72" s="75"/>
      <c r="H72" s="75"/>
      <c r="I72" s="75"/>
      <c r="J72" s="4"/>
      <c r="K72" s="2"/>
      <c r="L72" s="2"/>
      <c r="M72" s="4"/>
    </row>
    <row r="73" customFormat="false" ht="15.75" hidden="true" customHeight="true" outlineLevel="0" collapsed="false">
      <c r="A73" s="2"/>
      <c r="B73" s="73"/>
      <c r="C73" s="73"/>
      <c r="D73" s="74"/>
      <c r="E73" s="2"/>
      <c r="F73" s="42"/>
      <c r="G73" s="75"/>
      <c r="H73" s="75"/>
      <c r="I73" s="75"/>
      <c r="J73" s="4"/>
      <c r="K73" s="2"/>
      <c r="L73" s="2"/>
      <c r="M73" s="4"/>
    </row>
    <row r="74" customFormat="false" ht="15.75" hidden="true" customHeight="true" outlineLevel="0" collapsed="false">
      <c r="A74" s="2"/>
      <c r="B74" s="73"/>
      <c r="C74" s="73"/>
      <c r="D74" s="74"/>
      <c r="E74" s="2"/>
      <c r="F74" s="42"/>
      <c r="G74" s="75"/>
      <c r="H74" s="75"/>
      <c r="I74" s="75"/>
      <c r="J74" s="4"/>
      <c r="K74" s="2"/>
      <c r="L74" s="2"/>
      <c r="M74" s="4"/>
    </row>
    <row r="75" customFormat="false" ht="15.75" hidden="true" customHeight="true" outlineLevel="0" collapsed="false">
      <c r="A75" s="2"/>
      <c r="B75" s="73"/>
      <c r="C75" s="73"/>
      <c r="D75" s="74"/>
      <c r="E75" s="2"/>
      <c r="F75" s="42"/>
      <c r="G75" s="75"/>
      <c r="H75" s="75"/>
      <c r="I75" s="75"/>
      <c r="J75" s="4"/>
      <c r="K75" s="2"/>
      <c r="L75" s="2"/>
      <c r="M75" s="4"/>
    </row>
    <row r="76" customFormat="false" ht="15.75" hidden="true" customHeight="true" outlineLevel="0" collapsed="false">
      <c r="A76" s="2"/>
      <c r="B76" s="73"/>
      <c r="C76" s="73"/>
      <c r="D76" s="74"/>
      <c r="E76" s="2"/>
      <c r="F76" s="42"/>
      <c r="G76" s="75"/>
      <c r="H76" s="75"/>
      <c r="I76" s="75"/>
      <c r="J76" s="4"/>
      <c r="K76" s="2"/>
      <c r="L76" s="2"/>
      <c r="M76" s="4"/>
    </row>
    <row r="77" customFormat="false" ht="15.75" hidden="true" customHeight="true" outlineLevel="0" collapsed="false">
      <c r="A77" s="2"/>
      <c r="B77" s="73"/>
      <c r="C77" s="73"/>
      <c r="D77" s="74"/>
      <c r="E77" s="2"/>
      <c r="F77" s="42"/>
      <c r="G77" s="75"/>
      <c r="H77" s="75"/>
      <c r="I77" s="75"/>
      <c r="J77" s="4"/>
      <c r="K77" s="2"/>
      <c r="L77" s="2"/>
      <c r="M77" s="4"/>
    </row>
    <row r="78" customFormat="false" ht="15.75" hidden="true" customHeight="true" outlineLevel="0" collapsed="false">
      <c r="A78" s="2"/>
      <c r="B78" s="73"/>
      <c r="C78" s="73"/>
      <c r="D78" s="74"/>
      <c r="E78" s="2"/>
      <c r="F78" s="42"/>
      <c r="G78" s="75"/>
      <c r="H78" s="75"/>
      <c r="I78" s="75"/>
      <c r="J78" s="4"/>
      <c r="K78" s="2"/>
      <c r="L78" s="2"/>
      <c r="M78" s="4"/>
    </row>
    <row r="79" customFormat="false" ht="15.75" hidden="true" customHeight="true" outlineLevel="0" collapsed="false">
      <c r="A79" s="2"/>
      <c r="B79" s="73"/>
      <c r="C79" s="73"/>
      <c r="D79" s="74"/>
      <c r="E79" s="2"/>
      <c r="F79" s="42"/>
      <c r="G79" s="75"/>
      <c r="H79" s="75"/>
      <c r="I79" s="75"/>
      <c r="J79" s="4"/>
      <c r="K79" s="2"/>
      <c r="L79" s="2"/>
      <c r="M79" s="4"/>
    </row>
    <row r="80" customFormat="false" ht="15.75" hidden="true" customHeight="true" outlineLevel="0" collapsed="false">
      <c r="A80" s="2"/>
      <c r="B80" s="73"/>
      <c r="C80" s="73"/>
      <c r="D80" s="74"/>
      <c r="E80" s="2"/>
      <c r="F80" s="42"/>
      <c r="G80" s="75"/>
      <c r="H80" s="75"/>
      <c r="I80" s="75"/>
      <c r="J80" s="4"/>
      <c r="K80" s="2"/>
      <c r="L80" s="2"/>
      <c r="M80" s="4"/>
    </row>
    <row r="81" customFormat="false" ht="15.75" hidden="true" customHeight="true" outlineLevel="0" collapsed="false">
      <c r="A81" s="2"/>
      <c r="B81" s="73"/>
      <c r="C81" s="73"/>
      <c r="D81" s="74"/>
      <c r="E81" s="2"/>
      <c r="F81" s="42"/>
      <c r="G81" s="75"/>
      <c r="H81" s="75"/>
      <c r="I81" s="75"/>
      <c r="J81" s="4"/>
      <c r="K81" s="2"/>
      <c r="L81" s="2"/>
      <c r="M81" s="4"/>
    </row>
    <row r="82" customFormat="false" ht="15.75" hidden="true" customHeight="true" outlineLevel="0" collapsed="false">
      <c r="A82" s="2"/>
      <c r="B82" s="73"/>
      <c r="C82" s="73"/>
      <c r="D82" s="74"/>
      <c r="E82" s="2"/>
      <c r="F82" s="42"/>
      <c r="G82" s="75"/>
      <c r="H82" s="75"/>
      <c r="I82" s="75"/>
      <c r="J82" s="4"/>
      <c r="K82" s="2"/>
      <c r="L82" s="2"/>
      <c r="M82" s="4"/>
    </row>
    <row r="83" customFormat="false" ht="15.75" hidden="true" customHeight="true" outlineLevel="0" collapsed="false">
      <c r="A83" s="2"/>
      <c r="B83" s="73"/>
      <c r="C83" s="73"/>
      <c r="D83" s="74"/>
      <c r="E83" s="2"/>
      <c r="F83" s="42"/>
      <c r="G83" s="75"/>
      <c r="H83" s="75"/>
      <c r="I83" s="75"/>
      <c r="J83" s="4"/>
      <c r="K83" s="2"/>
      <c r="L83" s="2"/>
      <c r="M83" s="4"/>
    </row>
    <row r="84" customFormat="false" ht="15.75" hidden="true" customHeight="true" outlineLevel="0" collapsed="false">
      <c r="A84" s="2"/>
      <c r="B84" s="73"/>
      <c r="C84" s="73"/>
      <c r="D84" s="74"/>
      <c r="E84" s="2"/>
      <c r="F84" s="42"/>
      <c r="G84" s="75"/>
      <c r="H84" s="75"/>
      <c r="I84" s="75"/>
      <c r="J84" s="4"/>
      <c r="K84" s="2"/>
      <c r="L84" s="2"/>
      <c r="M84" s="4"/>
    </row>
    <row r="85" customFormat="false" ht="15.75" hidden="true" customHeight="true" outlineLevel="0" collapsed="false">
      <c r="A85" s="2"/>
      <c r="B85" s="73"/>
      <c r="C85" s="73"/>
      <c r="D85" s="74"/>
      <c r="E85" s="2"/>
      <c r="F85" s="42"/>
      <c r="G85" s="75"/>
      <c r="H85" s="75"/>
      <c r="I85" s="75"/>
      <c r="J85" s="4"/>
      <c r="K85" s="2"/>
      <c r="L85" s="2"/>
      <c r="M85" s="4"/>
    </row>
    <row r="86" customFormat="false" ht="15.75" hidden="true" customHeight="true" outlineLevel="0" collapsed="false">
      <c r="A86" s="2"/>
      <c r="B86" s="73"/>
      <c r="C86" s="73"/>
      <c r="D86" s="74"/>
      <c r="E86" s="2"/>
      <c r="F86" s="42"/>
      <c r="G86" s="75"/>
      <c r="H86" s="75"/>
      <c r="I86" s="75"/>
      <c r="J86" s="4"/>
      <c r="K86" s="2"/>
      <c r="L86" s="2"/>
      <c r="M86" s="4"/>
    </row>
    <row r="87" customFormat="false" ht="15.75" hidden="true" customHeight="true" outlineLevel="0" collapsed="false">
      <c r="A87" s="2"/>
      <c r="B87" s="73"/>
      <c r="C87" s="73"/>
      <c r="D87" s="74"/>
      <c r="E87" s="2"/>
      <c r="F87" s="42"/>
      <c r="G87" s="75"/>
      <c r="H87" s="75"/>
      <c r="I87" s="75"/>
      <c r="J87" s="4"/>
      <c r="K87" s="2"/>
      <c r="L87" s="2"/>
      <c r="M87" s="4"/>
    </row>
    <row r="88" customFormat="false" ht="15.75" hidden="true" customHeight="true" outlineLevel="0" collapsed="false">
      <c r="A88" s="2"/>
      <c r="B88" s="73"/>
      <c r="C88" s="73"/>
      <c r="D88" s="74"/>
      <c r="E88" s="2"/>
      <c r="F88" s="42"/>
      <c r="G88" s="75"/>
      <c r="H88" s="75"/>
      <c r="I88" s="75"/>
      <c r="J88" s="4"/>
      <c r="K88" s="2"/>
      <c r="L88" s="2"/>
      <c r="M88" s="4"/>
    </row>
    <row r="89" customFormat="false" ht="15.75" hidden="true" customHeight="true" outlineLevel="0" collapsed="false">
      <c r="A89" s="2"/>
      <c r="B89" s="73"/>
      <c r="C89" s="73"/>
      <c r="D89" s="74"/>
      <c r="E89" s="2"/>
      <c r="F89" s="42"/>
      <c r="G89" s="75"/>
      <c r="H89" s="75"/>
      <c r="I89" s="75"/>
      <c r="J89" s="4"/>
      <c r="K89" s="2"/>
      <c r="L89" s="2"/>
      <c r="M89" s="4"/>
    </row>
    <row r="90" customFormat="false" ht="15.75" hidden="true" customHeight="true" outlineLevel="0" collapsed="false">
      <c r="A90" s="2"/>
      <c r="B90" s="73"/>
      <c r="C90" s="73"/>
      <c r="D90" s="74"/>
      <c r="E90" s="2"/>
      <c r="F90" s="42"/>
      <c r="G90" s="75"/>
      <c r="H90" s="75"/>
      <c r="I90" s="75"/>
      <c r="J90" s="4"/>
      <c r="K90" s="2"/>
      <c r="L90" s="2"/>
      <c r="M90" s="4"/>
    </row>
    <row r="91" customFormat="false" ht="15.75" hidden="true" customHeight="true" outlineLevel="0" collapsed="false">
      <c r="A91" s="2"/>
      <c r="B91" s="73"/>
      <c r="C91" s="73"/>
      <c r="D91" s="74"/>
      <c r="E91" s="2"/>
      <c r="F91" s="42"/>
      <c r="G91" s="75"/>
      <c r="H91" s="75"/>
      <c r="I91" s="75"/>
      <c r="J91" s="4"/>
      <c r="K91" s="2"/>
      <c r="L91" s="2"/>
      <c r="M91" s="4"/>
    </row>
    <row r="92" customFormat="false" ht="15.75" hidden="true" customHeight="true" outlineLevel="0" collapsed="false">
      <c r="A92" s="2"/>
      <c r="B92" s="73"/>
      <c r="C92" s="73"/>
      <c r="D92" s="74"/>
      <c r="E92" s="2"/>
      <c r="F92" s="42"/>
      <c r="G92" s="75"/>
      <c r="H92" s="75"/>
      <c r="I92" s="75"/>
      <c r="J92" s="4"/>
      <c r="K92" s="2"/>
      <c r="L92" s="2"/>
      <c r="M92" s="4"/>
    </row>
    <row r="93" customFormat="false" ht="15.75" hidden="true" customHeight="true" outlineLevel="0" collapsed="false">
      <c r="A93" s="2"/>
      <c r="B93" s="73"/>
      <c r="C93" s="73"/>
      <c r="D93" s="74"/>
      <c r="E93" s="2"/>
      <c r="F93" s="42"/>
      <c r="G93" s="75"/>
      <c r="H93" s="75"/>
      <c r="I93" s="75"/>
      <c r="J93" s="4"/>
      <c r="K93" s="2"/>
      <c r="L93" s="2"/>
      <c r="M93" s="4"/>
    </row>
    <row r="94" customFormat="false" ht="15.75" hidden="true" customHeight="true" outlineLevel="0" collapsed="false">
      <c r="A94" s="2"/>
      <c r="B94" s="73"/>
      <c r="C94" s="73"/>
      <c r="D94" s="74"/>
      <c r="E94" s="2"/>
      <c r="F94" s="42"/>
      <c r="G94" s="75"/>
      <c r="H94" s="75"/>
      <c r="I94" s="75"/>
      <c r="J94" s="4"/>
      <c r="K94" s="2"/>
      <c r="L94" s="2"/>
      <c r="M94" s="4"/>
    </row>
    <row r="95" customFormat="false" ht="15.75" hidden="true" customHeight="true" outlineLevel="0" collapsed="false">
      <c r="A95" s="2"/>
      <c r="B95" s="73"/>
      <c r="C95" s="73"/>
      <c r="D95" s="74"/>
      <c r="E95" s="2"/>
      <c r="F95" s="42"/>
      <c r="G95" s="75"/>
      <c r="H95" s="75"/>
      <c r="I95" s="75"/>
      <c r="J95" s="4"/>
      <c r="K95" s="2"/>
      <c r="L95" s="2"/>
      <c r="M95" s="4"/>
    </row>
    <row r="96" customFormat="false" ht="15.75" hidden="true" customHeight="true" outlineLevel="0" collapsed="false">
      <c r="A96" s="2"/>
      <c r="B96" s="73"/>
      <c r="C96" s="73"/>
      <c r="D96" s="74"/>
      <c r="E96" s="2"/>
      <c r="F96" s="42"/>
      <c r="G96" s="75"/>
      <c r="H96" s="75"/>
      <c r="I96" s="75"/>
      <c r="J96" s="4"/>
      <c r="K96" s="2"/>
      <c r="L96" s="2"/>
      <c r="M96" s="4"/>
    </row>
    <row r="97" customFormat="false" ht="15.75" hidden="true" customHeight="true" outlineLevel="0" collapsed="false">
      <c r="A97" s="2"/>
      <c r="B97" s="73"/>
      <c r="C97" s="73"/>
      <c r="D97" s="74"/>
      <c r="E97" s="2"/>
      <c r="F97" s="42"/>
      <c r="G97" s="75"/>
      <c r="H97" s="75"/>
      <c r="I97" s="75"/>
      <c r="J97" s="4"/>
      <c r="K97" s="2"/>
      <c r="L97" s="2"/>
      <c r="M97" s="4"/>
    </row>
    <row r="98" customFormat="false" ht="15.75" hidden="true" customHeight="true" outlineLevel="0" collapsed="false">
      <c r="A98" s="2"/>
      <c r="B98" s="73"/>
      <c r="C98" s="73"/>
      <c r="D98" s="74"/>
      <c r="E98" s="2"/>
      <c r="F98" s="42"/>
      <c r="G98" s="75"/>
      <c r="H98" s="75"/>
      <c r="I98" s="75"/>
      <c r="J98" s="4"/>
      <c r="K98" s="2"/>
      <c r="L98" s="2"/>
      <c r="M98" s="4"/>
    </row>
    <row r="99" customFormat="false" ht="15.75" hidden="true" customHeight="true" outlineLevel="0" collapsed="false">
      <c r="A99" s="2"/>
      <c r="B99" s="73"/>
      <c r="C99" s="73"/>
      <c r="D99" s="74"/>
      <c r="E99" s="2"/>
      <c r="F99" s="42"/>
      <c r="G99" s="75"/>
      <c r="H99" s="75"/>
      <c r="I99" s="75"/>
      <c r="J99" s="4"/>
      <c r="K99" s="2"/>
      <c r="L99" s="2"/>
      <c r="M99" s="4"/>
    </row>
    <row r="100" customFormat="false" ht="15.75" hidden="true" customHeight="true" outlineLevel="0" collapsed="false">
      <c r="A100" s="2"/>
      <c r="B100" s="73"/>
      <c r="C100" s="73"/>
      <c r="D100" s="74"/>
      <c r="E100" s="2"/>
      <c r="F100" s="42"/>
      <c r="G100" s="75"/>
      <c r="H100" s="75"/>
      <c r="I100" s="75"/>
      <c r="J100" s="4"/>
      <c r="K100" s="2"/>
      <c r="L100" s="2"/>
      <c r="M100" s="4"/>
    </row>
    <row r="101" customFormat="false" ht="15.75" hidden="true" customHeight="true" outlineLevel="0" collapsed="false">
      <c r="A101" s="2"/>
      <c r="B101" s="73"/>
      <c r="C101" s="73"/>
      <c r="D101" s="74"/>
      <c r="E101" s="2"/>
      <c r="F101" s="42"/>
      <c r="G101" s="75"/>
      <c r="H101" s="75"/>
      <c r="I101" s="75"/>
      <c r="J101" s="4"/>
      <c r="K101" s="2"/>
      <c r="L101" s="2"/>
      <c r="M101" s="4"/>
    </row>
    <row r="102" customFormat="false" ht="15.75" hidden="true" customHeight="true" outlineLevel="0" collapsed="false">
      <c r="A102" s="2"/>
      <c r="B102" s="73"/>
      <c r="C102" s="73"/>
      <c r="D102" s="74"/>
      <c r="E102" s="2"/>
      <c r="F102" s="42"/>
      <c r="G102" s="75"/>
      <c r="H102" s="75"/>
      <c r="I102" s="75"/>
      <c r="J102" s="4"/>
      <c r="K102" s="2"/>
      <c r="L102" s="2"/>
      <c r="M102" s="4"/>
    </row>
    <row r="103" customFormat="false" ht="15.75" hidden="true" customHeight="true" outlineLevel="0" collapsed="false">
      <c r="A103" s="2"/>
      <c r="B103" s="73"/>
      <c r="C103" s="73"/>
      <c r="D103" s="74"/>
      <c r="E103" s="2"/>
      <c r="F103" s="42"/>
      <c r="G103" s="75"/>
      <c r="H103" s="75"/>
      <c r="I103" s="75"/>
      <c r="J103" s="4"/>
      <c r="K103" s="2"/>
      <c r="L103" s="2"/>
      <c r="M103" s="4"/>
    </row>
    <row r="104" customFormat="false" ht="15.75" hidden="true" customHeight="true" outlineLevel="0" collapsed="false">
      <c r="A104" s="2"/>
      <c r="B104" s="73"/>
      <c r="C104" s="73"/>
      <c r="D104" s="74"/>
      <c r="E104" s="2"/>
      <c r="F104" s="42"/>
      <c r="G104" s="75"/>
      <c r="H104" s="75"/>
      <c r="I104" s="75"/>
      <c r="J104" s="4"/>
      <c r="K104" s="2"/>
      <c r="L104" s="2"/>
      <c r="M104" s="4"/>
    </row>
    <row r="105" customFormat="false" ht="15.75" hidden="true" customHeight="true" outlineLevel="0" collapsed="false">
      <c r="A105" s="2"/>
      <c r="B105" s="73"/>
      <c r="C105" s="73"/>
      <c r="D105" s="74"/>
      <c r="E105" s="2"/>
      <c r="F105" s="42"/>
      <c r="G105" s="75"/>
      <c r="H105" s="75"/>
      <c r="I105" s="75"/>
      <c r="J105" s="4"/>
      <c r="K105" s="2"/>
      <c r="L105" s="2"/>
      <c r="M105" s="4"/>
    </row>
    <row r="106" customFormat="false" ht="15.75" hidden="true" customHeight="true" outlineLevel="0" collapsed="false">
      <c r="A106" s="2"/>
      <c r="B106" s="73"/>
      <c r="C106" s="73"/>
      <c r="D106" s="74"/>
      <c r="E106" s="2"/>
      <c r="F106" s="42"/>
      <c r="G106" s="75"/>
      <c r="H106" s="75"/>
      <c r="I106" s="75"/>
      <c r="J106" s="4"/>
      <c r="K106" s="2"/>
      <c r="L106" s="2"/>
      <c r="M106" s="4"/>
    </row>
    <row r="107" customFormat="false" ht="15.75" hidden="true" customHeight="true" outlineLevel="0" collapsed="false">
      <c r="A107" s="2"/>
      <c r="B107" s="73"/>
      <c r="C107" s="73"/>
      <c r="D107" s="74"/>
      <c r="E107" s="2"/>
      <c r="F107" s="42"/>
      <c r="G107" s="75"/>
      <c r="H107" s="75"/>
      <c r="I107" s="75"/>
      <c r="J107" s="4"/>
      <c r="K107" s="2"/>
      <c r="L107" s="2"/>
      <c r="M107" s="4"/>
    </row>
    <row r="108" customFormat="false" ht="15.75" hidden="true" customHeight="true" outlineLevel="0" collapsed="false">
      <c r="A108" s="2"/>
      <c r="B108" s="73"/>
      <c r="C108" s="73"/>
      <c r="D108" s="74"/>
      <c r="E108" s="2"/>
      <c r="F108" s="42"/>
      <c r="G108" s="75"/>
      <c r="H108" s="75"/>
      <c r="I108" s="75"/>
      <c r="J108" s="4"/>
      <c r="K108" s="2"/>
      <c r="L108" s="2"/>
      <c r="M108" s="4"/>
    </row>
    <row r="109" customFormat="false" ht="15.75" hidden="true" customHeight="true" outlineLevel="0" collapsed="false">
      <c r="A109" s="2"/>
      <c r="B109" s="73"/>
      <c r="C109" s="73"/>
      <c r="D109" s="74"/>
      <c r="E109" s="2"/>
      <c r="F109" s="42"/>
      <c r="G109" s="75"/>
      <c r="H109" s="75"/>
      <c r="I109" s="75"/>
      <c r="J109" s="4"/>
      <c r="K109" s="2"/>
      <c r="L109" s="2"/>
      <c r="M109" s="4"/>
    </row>
    <row r="110" customFormat="false" ht="15.75" hidden="true" customHeight="true" outlineLevel="0" collapsed="false">
      <c r="A110" s="2"/>
      <c r="B110" s="73"/>
      <c r="C110" s="73"/>
      <c r="D110" s="74"/>
      <c r="E110" s="2"/>
      <c r="F110" s="42"/>
      <c r="G110" s="75"/>
      <c r="H110" s="75"/>
      <c r="I110" s="75"/>
      <c r="J110" s="4"/>
      <c r="K110" s="2"/>
      <c r="L110" s="2"/>
      <c r="M110" s="4"/>
    </row>
    <row r="111" customFormat="false" ht="15.75" hidden="true" customHeight="true" outlineLevel="0" collapsed="false">
      <c r="A111" s="2"/>
      <c r="B111" s="73"/>
      <c r="C111" s="73"/>
      <c r="D111" s="74"/>
      <c r="E111" s="2"/>
      <c r="F111" s="42"/>
      <c r="G111" s="75"/>
      <c r="H111" s="75"/>
      <c r="I111" s="75"/>
      <c r="J111" s="4"/>
      <c r="K111" s="2"/>
      <c r="L111" s="2"/>
      <c r="M111" s="4"/>
    </row>
    <row r="112" customFormat="false" ht="15.75" hidden="true" customHeight="true" outlineLevel="0" collapsed="false">
      <c r="A112" s="2"/>
      <c r="B112" s="73"/>
      <c r="C112" s="73"/>
      <c r="D112" s="74"/>
      <c r="E112" s="2"/>
      <c r="F112" s="42"/>
      <c r="G112" s="75"/>
      <c r="H112" s="75"/>
      <c r="I112" s="75"/>
      <c r="J112" s="4"/>
      <c r="K112" s="2"/>
      <c r="L112" s="2"/>
      <c r="M112" s="4"/>
    </row>
    <row r="113" customFormat="false" ht="15.75" hidden="true" customHeight="true" outlineLevel="0" collapsed="false">
      <c r="A113" s="2"/>
      <c r="B113" s="73"/>
      <c r="C113" s="73"/>
      <c r="D113" s="74"/>
      <c r="E113" s="2"/>
      <c r="F113" s="42"/>
      <c r="G113" s="75"/>
      <c r="H113" s="75"/>
      <c r="I113" s="75"/>
      <c r="J113" s="4"/>
      <c r="K113" s="2"/>
      <c r="L113" s="2"/>
      <c r="M113" s="4"/>
    </row>
    <row r="114" customFormat="false" ht="15.75" hidden="true" customHeight="true" outlineLevel="0" collapsed="false">
      <c r="A114" s="2"/>
      <c r="B114" s="73"/>
      <c r="C114" s="73"/>
      <c r="D114" s="74"/>
      <c r="E114" s="2"/>
      <c r="F114" s="42"/>
      <c r="G114" s="75"/>
      <c r="H114" s="75"/>
      <c r="I114" s="75"/>
      <c r="J114" s="4"/>
      <c r="K114" s="2"/>
      <c r="L114" s="2"/>
      <c r="M114" s="4"/>
    </row>
    <row r="115" customFormat="false" ht="15.75" hidden="true" customHeight="true" outlineLevel="0" collapsed="false">
      <c r="A115" s="2"/>
      <c r="B115" s="73"/>
      <c r="C115" s="73"/>
      <c r="D115" s="74"/>
      <c r="E115" s="2"/>
      <c r="F115" s="42"/>
      <c r="G115" s="75"/>
      <c r="H115" s="75"/>
      <c r="I115" s="75"/>
      <c r="J115" s="4"/>
      <c r="K115" s="2"/>
      <c r="L115" s="2"/>
      <c r="M115" s="4"/>
    </row>
    <row r="116" customFormat="false" ht="15.75" hidden="true" customHeight="true" outlineLevel="0" collapsed="false">
      <c r="A116" s="2"/>
      <c r="B116" s="73"/>
      <c r="C116" s="73"/>
      <c r="D116" s="74"/>
      <c r="E116" s="2"/>
      <c r="F116" s="42"/>
      <c r="G116" s="75"/>
      <c r="H116" s="75"/>
      <c r="I116" s="75"/>
      <c r="J116" s="4"/>
      <c r="K116" s="2"/>
      <c r="L116" s="2"/>
      <c r="M116" s="4"/>
    </row>
    <row r="117" customFormat="false" ht="15.75" hidden="true" customHeight="true" outlineLevel="0" collapsed="false">
      <c r="A117" s="2"/>
      <c r="B117" s="73"/>
      <c r="C117" s="73"/>
      <c r="D117" s="74"/>
      <c r="E117" s="2"/>
      <c r="F117" s="42"/>
      <c r="G117" s="75"/>
      <c r="H117" s="75"/>
      <c r="I117" s="75"/>
      <c r="J117" s="4"/>
      <c r="K117" s="2"/>
      <c r="L117" s="2"/>
      <c r="M117" s="4"/>
    </row>
    <row r="118" customFormat="false" ht="15.75" hidden="true" customHeight="true" outlineLevel="0" collapsed="false">
      <c r="A118" s="2"/>
      <c r="B118" s="73"/>
      <c r="C118" s="73"/>
      <c r="D118" s="74"/>
      <c r="E118" s="2"/>
      <c r="F118" s="42"/>
      <c r="G118" s="75"/>
      <c r="H118" s="75"/>
      <c r="I118" s="75"/>
      <c r="J118" s="4"/>
      <c r="K118" s="2"/>
      <c r="L118" s="2"/>
      <c r="M118" s="4"/>
    </row>
    <row r="119" customFormat="false" ht="15.75" hidden="true" customHeight="true" outlineLevel="0" collapsed="false">
      <c r="A119" s="2"/>
      <c r="B119" s="73"/>
      <c r="C119" s="73"/>
      <c r="D119" s="74"/>
      <c r="E119" s="2"/>
      <c r="F119" s="42"/>
      <c r="G119" s="75"/>
      <c r="H119" s="75"/>
      <c r="I119" s="75"/>
      <c r="J119" s="4"/>
      <c r="K119" s="2"/>
      <c r="L119" s="2"/>
      <c r="M119" s="4"/>
    </row>
    <row r="120" customFormat="false" ht="15.75" hidden="true" customHeight="true" outlineLevel="0" collapsed="false">
      <c r="A120" s="2"/>
      <c r="B120" s="73"/>
      <c r="C120" s="73"/>
      <c r="D120" s="74"/>
      <c r="E120" s="2"/>
      <c r="F120" s="42"/>
      <c r="G120" s="75"/>
      <c r="H120" s="75"/>
      <c r="I120" s="75"/>
      <c r="J120" s="4"/>
      <c r="K120" s="2"/>
      <c r="L120" s="2"/>
      <c r="M120" s="4"/>
    </row>
    <row r="121" customFormat="false" ht="15.75" hidden="true" customHeight="true" outlineLevel="0" collapsed="false">
      <c r="A121" s="2"/>
      <c r="B121" s="73"/>
      <c r="C121" s="73"/>
      <c r="D121" s="74"/>
      <c r="E121" s="2"/>
      <c r="F121" s="42"/>
      <c r="G121" s="75"/>
      <c r="H121" s="75"/>
      <c r="I121" s="75"/>
      <c r="J121" s="4"/>
      <c r="K121" s="2"/>
      <c r="L121" s="2"/>
      <c r="M121" s="4"/>
    </row>
    <row r="122" customFormat="false" ht="15.75" hidden="true" customHeight="true" outlineLevel="0" collapsed="false">
      <c r="A122" s="2"/>
      <c r="B122" s="73"/>
      <c r="C122" s="73"/>
      <c r="D122" s="74"/>
      <c r="E122" s="2"/>
      <c r="F122" s="42"/>
      <c r="G122" s="75"/>
      <c r="H122" s="75"/>
      <c r="I122" s="75"/>
      <c r="J122" s="4"/>
      <c r="K122" s="2"/>
      <c r="L122" s="2"/>
      <c r="M122" s="4"/>
    </row>
    <row r="123" customFormat="false" ht="15.75" hidden="true" customHeight="true" outlineLevel="0" collapsed="false">
      <c r="A123" s="2"/>
      <c r="B123" s="73"/>
      <c r="C123" s="73"/>
      <c r="D123" s="74"/>
      <c r="E123" s="2"/>
      <c r="F123" s="42"/>
      <c r="G123" s="75"/>
      <c r="H123" s="75"/>
      <c r="I123" s="75"/>
      <c r="J123" s="4"/>
      <c r="K123" s="2"/>
      <c r="L123" s="2"/>
      <c r="M123" s="4"/>
    </row>
    <row r="124" customFormat="false" ht="15.75" hidden="true" customHeight="true" outlineLevel="0" collapsed="false">
      <c r="A124" s="2"/>
      <c r="B124" s="73"/>
      <c r="C124" s="73"/>
      <c r="D124" s="74"/>
      <c r="E124" s="2"/>
      <c r="F124" s="42"/>
      <c r="G124" s="75"/>
      <c r="H124" s="75"/>
      <c r="I124" s="75"/>
      <c r="J124" s="4"/>
      <c r="K124" s="2"/>
      <c r="L124" s="2"/>
      <c r="M124" s="4"/>
    </row>
    <row r="125" customFormat="false" ht="15.75" hidden="true" customHeight="true" outlineLevel="0" collapsed="false">
      <c r="A125" s="2"/>
      <c r="B125" s="73"/>
      <c r="C125" s="73"/>
      <c r="D125" s="74"/>
      <c r="E125" s="2"/>
      <c r="F125" s="42"/>
      <c r="G125" s="75"/>
      <c r="H125" s="75"/>
      <c r="I125" s="75"/>
      <c r="J125" s="4"/>
      <c r="K125" s="2"/>
      <c r="L125" s="2"/>
      <c r="M125" s="4"/>
    </row>
    <row r="126" customFormat="false" ht="15.75" hidden="true" customHeight="true" outlineLevel="0" collapsed="false">
      <c r="A126" s="2"/>
      <c r="B126" s="73"/>
      <c r="C126" s="73"/>
      <c r="D126" s="74"/>
      <c r="E126" s="2"/>
      <c r="F126" s="42"/>
      <c r="G126" s="75"/>
      <c r="H126" s="75"/>
      <c r="I126" s="75"/>
      <c r="J126" s="4"/>
      <c r="K126" s="2"/>
      <c r="L126" s="2"/>
      <c r="M126" s="4"/>
    </row>
    <row r="127" customFormat="false" ht="15.75" hidden="true" customHeight="true" outlineLevel="0" collapsed="false">
      <c r="A127" s="2"/>
      <c r="B127" s="73"/>
      <c r="C127" s="73"/>
      <c r="D127" s="74"/>
      <c r="E127" s="2"/>
      <c r="F127" s="42"/>
      <c r="G127" s="75"/>
      <c r="H127" s="75"/>
      <c r="I127" s="75"/>
      <c r="J127" s="4"/>
      <c r="K127" s="2"/>
      <c r="L127" s="2"/>
      <c r="M127" s="4"/>
    </row>
    <row r="128" customFormat="false" ht="15.75" hidden="true" customHeight="true" outlineLevel="0" collapsed="false">
      <c r="A128" s="2"/>
      <c r="B128" s="73"/>
      <c r="C128" s="73"/>
      <c r="D128" s="74"/>
      <c r="E128" s="2"/>
      <c r="F128" s="42"/>
      <c r="G128" s="75"/>
      <c r="H128" s="75"/>
      <c r="I128" s="75"/>
      <c r="J128" s="4"/>
      <c r="K128" s="2"/>
      <c r="L128" s="2"/>
      <c r="M128" s="4"/>
    </row>
    <row r="129" customFormat="false" ht="15.75" hidden="true" customHeight="true" outlineLevel="0" collapsed="false">
      <c r="A129" s="2"/>
      <c r="B129" s="73"/>
      <c r="C129" s="73"/>
      <c r="D129" s="74"/>
      <c r="E129" s="2"/>
      <c r="F129" s="42"/>
      <c r="G129" s="75"/>
      <c r="H129" s="75"/>
      <c r="I129" s="75"/>
      <c r="J129" s="4"/>
      <c r="K129" s="2"/>
      <c r="L129" s="2"/>
      <c r="M129" s="4"/>
    </row>
    <row r="130" customFormat="false" ht="15.75" hidden="true" customHeight="true" outlineLevel="0" collapsed="false">
      <c r="A130" s="2"/>
      <c r="B130" s="73"/>
      <c r="C130" s="73"/>
      <c r="D130" s="74"/>
      <c r="E130" s="2"/>
      <c r="F130" s="42"/>
      <c r="G130" s="75"/>
      <c r="H130" s="75"/>
      <c r="I130" s="75"/>
      <c r="J130" s="4"/>
      <c r="K130" s="2"/>
      <c r="L130" s="2"/>
      <c r="M130" s="4"/>
    </row>
    <row r="131" customFormat="false" ht="15.75" hidden="true" customHeight="true" outlineLevel="0" collapsed="false">
      <c r="A131" s="2"/>
      <c r="B131" s="73"/>
      <c r="C131" s="73"/>
      <c r="D131" s="74"/>
      <c r="E131" s="2"/>
      <c r="F131" s="42"/>
      <c r="G131" s="75"/>
      <c r="H131" s="75"/>
      <c r="I131" s="75"/>
      <c r="J131" s="4"/>
      <c r="K131" s="2"/>
      <c r="L131" s="2"/>
      <c r="M131" s="4"/>
    </row>
    <row r="132" customFormat="false" ht="15.75" hidden="true" customHeight="true" outlineLevel="0" collapsed="false">
      <c r="A132" s="2"/>
      <c r="B132" s="73"/>
      <c r="C132" s="73"/>
      <c r="D132" s="74"/>
      <c r="E132" s="2"/>
      <c r="F132" s="42"/>
      <c r="G132" s="75"/>
      <c r="H132" s="75"/>
      <c r="I132" s="75"/>
      <c r="J132" s="4"/>
      <c r="K132" s="2"/>
      <c r="L132" s="2"/>
      <c r="M132" s="4"/>
    </row>
    <row r="133" customFormat="false" ht="15.75" hidden="true" customHeight="true" outlineLevel="0" collapsed="false">
      <c r="A133" s="2"/>
      <c r="B133" s="73"/>
      <c r="C133" s="73"/>
      <c r="D133" s="74"/>
      <c r="E133" s="2"/>
      <c r="F133" s="42"/>
      <c r="G133" s="75"/>
      <c r="H133" s="75"/>
      <c r="I133" s="75"/>
      <c r="J133" s="4"/>
      <c r="K133" s="2"/>
      <c r="L133" s="2"/>
      <c r="M133" s="4"/>
    </row>
    <row r="134" customFormat="false" ht="15.75" hidden="true" customHeight="true" outlineLevel="0" collapsed="false">
      <c r="A134" s="2"/>
      <c r="B134" s="73"/>
      <c r="C134" s="73"/>
      <c r="D134" s="74"/>
      <c r="E134" s="2"/>
      <c r="F134" s="42"/>
      <c r="G134" s="75"/>
      <c r="H134" s="75"/>
      <c r="I134" s="75"/>
      <c r="J134" s="4"/>
      <c r="K134" s="2"/>
      <c r="L134" s="2"/>
      <c r="M134" s="4"/>
    </row>
    <row r="135" customFormat="false" ht="15.75" hidden="true" customHeight="true" outlineLevel="0" collapsed="false">
      <c r="A135" s="2"/>
      <c r="B135" s="73"/>
      <c r="C135" s="73"/>
      <c r="D135" s="74"/>
      <c r="E135" s="2"/>
      <c r="F135" s="42"/>
      <c r="G135" s="75"/>
      <c r="H135" s="75"/>
      <c r="I135" s="75"/>
      <c r="J135" s="4"/>
      <c r="K135" s="2"/>
      <c r="L135" s="2"/>
      <c r="M135" s="4"/>
    </row>
    <row r="136" customFormat="false" ht="15.75" hidden="true" customHeight="true" outlineLevel="0" collapsed="false">
      <c r="A136" s="2"/>
      <c r="B136" s="73"/>
      <c r="C136" s="73"/>
      <c r="D136" s="74"/>
      <c r="E136" s="2"/>
      <c r="F136" s="42"/>
      <c r="G136" s="75"/>
      <c r="H136" s="75"/>
      <c r="I136" s="75"/>
      <c r="J136" s="4"/>
      <c r="K136" s="2"/>
      <c r="L136" s="2"/>
      <c r="M136" s="4"/>
    </row>
    <row r="137" customFormat="false" ht="15.75" hidden="true" customHeight="true" outlineLevel="0" collapsed="false">
      <c r="A137" s="2"/>
      <c r="B137" s="73"/>
      <c r="C137" s="73"/>
      <c r="D137" s="74"/>
      <c r="E137" s="2"/>
      <c r="F137" s="42"/>
      <c r="G137" s="75"/>
      <c r="H137" s="75"/>
      <c r="I137" s="75"/>
      <c r="J137" s="4"/>
      <c r="K137" s="2"/>
      <c r="L137" s="2"/>
      <c r="M137" s="4"/>
    </row>
    <row r="138" customFormat="false" ht="15.75" hidden="true" customHeight="true" outlineLevel="0" collapsed="false">
      <c r="A138" s="2"/>
      <c r="B138" s="73"/>
      <c r="C138" s="73"/>
      <c r="D138" s="74"/>
      <c r="E138" s="2"/>
      <c r="F138" s="42"/>
      <c r="G138" s="75"/>
      <c r="H138" s="75"/>
      <c r="I138" s="75"/>
      <c r="J138" s="4"/>
      <c r="K138" s="2"/>
      <c r="L138" s="2"/>
      <c r="M138" s="4"/>
    </row>
    <row r="139" customFormat="false" ht="15.75" hidden="true" customHeight="true" outlineLevel="0" collapsed="false">
      <c r="A139" s="2"/>
      <c r="B139" s="73"/>
      <c r="C139" s="73"/>
      <c r="D139" s="74"/>
      <c r="E139" s="2"/>
      <c r="F139" s="42"/>
      <c r="G139" s="75"/>
      <c r="H139" s="75"/>
      <c r="I139" s="75"/>
      <c r="J139" s="4"/>
      <c r="K139" s="2"/>
      <c r="L139" s="2"/>
      <c r="M139" s="4"/>
    </row>
    <row r="140" customFormat="false" ht="15.75" hidden="true" customHeight="true" outlineLevel="0" collapsed="false">
      <c r="A140" s="2"/>
      <c r="B140" s="73"/>
      <c r="C140" s="73"/>
      <c r="D140" s="74"/>
      <c r="E140" s="2"/>
      <c r="F140" s="42"/>
      <c r="G140" s="75"/>
      <c r="H140" s="75"/>
      <c r="I140" s="75"/>
      <c r="J140" s="4"/>
      <c r="K140" s="2"/>
      <c r="L140" s="2"/>
      <c r="M140" s="4"/>
    </row>
    <row r="141" customFormat="false" ht="15.75" hidden="true" customHeight="true" outlineLevel="0" collapsed="false">
      <c r="A141" s="2"/>
      <c r="B141" s="73"/>
      <c r="C141" s="73"/>
      <c r="D141" s="74"/>
      <c r="E141" s="2"/>
      <c r="F141" s="42"/>
      <c r="G141" s="75"/>
      <c r="H141" s="75"/>
      <c r="I141" s="75"/>
      <c r="J141" s="4"/>
      <c r="K141" s="2"/>
      <c r="L141" s="2"/>
      <c r="M141" s="4"/>
    </row>
    <row r="142" customFormat="false" ht="15.75" hidden="true" customHeight="true" outlineLevel="0" collapsed="false">
      <c r="A142" s="2"/>
      <c r="B142" s="73"/>
      <c r="C142" s="73"/>
      <c r="D142" s="74"/>
      <c r="E142" s="2"/>
      <c r="F142" s="42"/>
      <c r="G142" s="75"/>
      <c r="H142" s="75"/>
      <c r="I142" s="75"/>
      <c r="J142" s="4"/>
      <c r="K142" s="2"/>
      <c r="L142" s="2"/>
      <c r="M142" s="4"/>
    </row>
    <row r="143" customFormat="false" ht="15.75" hidden="true" customHeight="true" outlineLevel="0" collapsed="false">
      <c r="A143" s="2"/>
      <c r="B143" s="73"/>
      <c r="C143" s="73"/>
      <c r="D143" s="74"/>
      <c r="E143" s="2"/>
      <c r="F143" s="42"/>
      <c r="G143" s="75"/>
      <c r="H143" s="75"/>
      <c r="I143" s="75"/>
      <c r="J143" s="4"/>
      <c r="K143" s="2"/>
      <c r="L143" s="2"/>
      <c r="M143" s="4"/>
    </row>
    <row r="144" customFormat="false" ht="15.75" hidden="true" customHeight="true" outlineLevel="0" collapsed="false">
      <c r="A144" s="2"/>
      <c r="B144" s="73"/>
      <c r="C144" s="73"/>
      <c r="D144" s="74"/>
      <c r="E144" s="2"/>
      <c r="F144" s="42"/>
      <c r="G144" s="75"/>
      <c r="H144" s="75"/>
      <c r="I144" s="75"/>
      <c r="J144" s="4"/>
      <c r="K144" s="2"/>
      <c r="L144" s="2"/>
      <c r="M144" s="4"/>
    </row>
    <row r="145" customFormat="false" ht="15.75" hidden="true" customHeight="true" outlineLevel="0" collapsed="false">
      <c r="A145" s="2"/>
      <c r="B145" s="73"/>
      <c r="C145" s="73"/>
      <c r="D145" s="74"/>
      <c r="E145" s="2"/>
      <c r="F145" s="42"/>
      <c r="G145" s="75"/>
      <c r="H145" s="75"/>
      <c r="I145" s="75"/>
      <c r="J145" s="4"/>
      <c r="K145" s="2"/>
      <c r="L145" s="2"/>
      <c r="M145" s="4"/>
    </row>
    <row r="146" customFormat="false" ht="15.75" hidden="true" customHeight="true" outlineLevel="0" collapsed="false">
      <c r="A146" s="2"/>
      <c r="B146" s="73"/>
      <c r="C146" s="73"/>
      <c r="D146" s="74"/>
      <c r="E146" s="2"/>
      <c r="F146" s="42"/>
      <c r="G146" s="75"/>
      <c r="H146" s="75"/>
      <c r="I146" s="75"/>
      <c r="J146" s="4"/>
      <c r="K146" s="2"/>
      <c r="L146" s="2"/>
      <c r="M146" s="4"/>
    </row>
    <row r="147" customFormat="false" ht="15.75" hidden="true" customHeight="true" outlineLevel="0" collapsed="false">
      <c r="A147" s="2"/>
      <c r="B147" s="73"/>
      <c r="C147" s="73"/>
      <c r="D147" s="74"/>
      <c r="E147" s="2"/>
      <c r="F147" s="42"/>
      <c r="G147" s="75"/>
      <c r="H147" s="75"/>
      <c r="I147" s="75"/>
      <c r="J147" s="4"/>
      <c r="K147" s="2"/>
      <c r="L147" s="2"/>
      <c r="M147" s="4"/>
    </row>
    <row r="148" customFormat="false" ht="15.75" hidden="true" customHeight="true" outlineLevel="0" collapsed="false">
      <c r="A148" s="2"/>
      <c r="B148" s="73"/>
      <c r="C148" s="73"/>
      <c r="D148" s="74"/>
      <c r="E148" s="2"/>
      <c r="F148" s="42"/>
      <c r="G148" s="75"/>
      <c r="H148" s="75"/>
      <c r="I148" s="75"/>
      <c r="J148" s="4"/>
      <c r="K148" s="2"/>
      <c r="L148" s="2"/>
      <c r="M148" s="4"/>
    </row>
    <row r="149" customFormat="false" ht="15.75" hidden="true" customHeight="true" outlineLevel="0" collapsed="false">
      <c r="A149" s="2"/>
      <c r="B149" s="73"/>
      <c r="C149" s="73"/>
      <c r="D149" s="74"/>
      <c r="E149" s="2"/>
      <c r="F149" s="42"/>
      <c r="G149" s="75"/>
      <c r="H149" s="75"/>
      <c r="I149" s="75"/>
      <c r="J149" s="4"/>
      <c r="K149" s="2"/>
      <c r="L149" s="2"/>
      <c r="M149" s="4"/>
    </row>
    <row r="150" customFormat="false" ht="15.75" hidden="true" customHeight="true" outlineLevel="0" collapsed="false">
      <c r="A150" s="2"/>
      <c r="B150" s="73"/>
      <c r="C150" s="73"/>
      <c r="D150" s="74"/>
      <c r="E150" s="2"/>
      <c r="F150" s="42"/>
      <c r="G150" s="75"/>
      <c r="H150" s="75"/>
      <c r="I150" s="75"/>
      <c r="J150" s="4"/>
      <c r="K150" s="2"/>
      <c r="L150" s="2"/>
      <c r="M150" s="4"/>
    </row>
    <row r="151" customFormat="false" ht="15.75" hidden="true" customHeight="true" outlineLevel="0" collapsed="false">
      <c r="A151" s="2"/>
      <c r="B151" s="73"/>
      <c r="C151" s="73"/>
      <c r="D151" s="74"/>
      <c r="E151" s="2"/>
      <c r="F151" s="42"/>
      <c r="G151" s="75"/>
      <c r="H151" s="75"/>
      <c r="I151" s="75"/>
      <c r="J151" s="4"/>
      <c r="K151" s="2"/>
      <c r="L151" s="2"/>
      <c r="M151" s="4"/>
    </row>
    <row r="152" customFormat="false" ht="15.75" hidden="true" customHeight="true" outlineLevel="0" collapsed="false">
      <c r="A152" s="2"/>
      <c r="B152" s="73"/>
      <c r="C152" s="73"/>
      <c r="D152" s="74"/>
      <c r="E152" s="2"/>
      <c r="F152" s="42"/>
      <c r="G152" s="75"/>
      <c r="H152" s="75"/>
      <c r="I152" s="75"/>
      <c r="J152" s="4"/>
      <c r="K152" s="2"/>
      <c r="L152" s="2"/>
      <c r="M152" s="4"/>
    </row>
    <row r="153" customFormat="false" ht="15.75" hidden="true" customHeight="true" outlineLevel="0" collapsed="false">
      <c r="A153" s="2"/>
      <c r="B153" s="73"/>
      <c r="C153" s="73"/>
      <c r="D153" s="74"/>
      <c r="E153" s="2"/>
      <c r="F153" s="42"/>
      <c r="G153" s="75"/>
      <c r="H153" s="75"/>
      <c r="I153" s="75"/>
      <c r="J153" s="4"/>
      <c r="K153" s="2"/>
      <c r="L153" s="2"/>
      <c r="M153" s="4"/>
    </row>
    <row r="154" customFormat="false" ht="15.75" hidden="true" customHeight="true" outlineLevel="0" collapsed="false">
      <c r="A154" s="2"/>
      <c r="B154" s="73"/>
      <c r="C154" s="73"/>
      <c r="D154" s="74"/>
      <c r="E154" s="2"/>
      <c r="F154" s="42"/>
      <c r="G154" s="75"/>
      <c r="H154" s="75"/>
      <c r="I154" s="75"/>
      <c r="J154" s="4"/>
      <c r="K154" s="2"/>
      <c r="L154" s="2"/>
      <c r="M154" s="4"/>
    </row>
    <row r="155" customFormat="false" ht="15.75" hidden="true" customHeight="true" outlineLevel="0" collapsed="false">
      <c r="A155" s="2"/>
      <c r="B155" s="73"/>
      <c r="C155" s="73"/>
      <c r="D155" s="74"/>
      <c r="E155" s="2"/>
      <c r="F155" s="42"/>
      <c r="G155" s="75"/>
      <c r="H155" s="75"/>
      <c r="I155" s="75"/>
      <c r="J155" s="4"/>
      <c r="K155" s="2"/>
      <c r="L155" s="2"/>
      <c r="M155" s="4"/>
    </row>
    <row r="156" customFormat="false" ht="15.75" hidden="true" customHeight="true" outlineLevel="0" collapsed="false">
      <c r="A156" s="2"/>
      <c r="B156" s="73"/>
      <c r="C156" s="73"/>
      <c r="D156" s="74"/>
      <c r="E156" s="2"/>
      <c r="F156" s="42"/>
      <c r="G156" s="75"/>
      <c r="H156" s="75"/>
      <c r="I156" s="75"/>
      <c r="J156" s="4"/>
      <c r="K156" s="2"/>
      <c r="L156" s="2"/>
      <c r="M156" s="4"/>
    </row>
    <row r="157" customFormat="false" ht="15.75" hidden="true" customHeight="true" outlineLevel="0" collapsed="false">
      <c r="A157" s="2"/>
      <c r="B157" s="73"/>
      <c r="C157" s="73"/>
      <c r="D157" s="74"/>
      <c r="E157" s="2"/>
      <c r="F157" s="42"/>
      <c r="G157" s="75"/>
      <c r="H157" s="75"/>
      <c r="I157" s="75"/>
      <c r="J157" s="4"/>
      <c r="K157" s="2"/>
      <c r="L157" s="2"/>
      <c r="M157" s="4"/>
    </row>
    <row r="158" customFormat="false" ht="15.75" hidden="true" customHeight="true" outlineLevel="0" collapsed="false">
      <c r="A158" s="2"/>
      <c r="B158" s="73"/>
      <c r="C158" s="73"/>
      <c r="D158" s="74"/>
      <c r="E158" s="2"/>
      <c r="F158" s="42"/>
      <c r="G158" s="75"/>
      <c r="H158" s="75"/>
      <c r="I158" s="75"/>
      <c r="J158" s="4"/>
      <c r="K158" s="2"/>
      <c r="L158" s="2"/>
      <c r="M158" s="4"/>
    </row>
    <row r="159" customFormat="false" ht="15.75" hidden="true" customHeight="true" outlineLevel="0" collapsed="false">
      <c r="A159" s="2"/>
      <c r="B159" s="73"/>
      <c r="C159" s="73"/>
      <c r="D159" s="74"/>
      <c r="E159" s="2"/>
      <c r="F159" s="42"/>
      <c r="G159" s="75"/>
      <c r="H159" s="75"/>
      <c r="I159" s="75"/>
      <c r="J159" s="4"/>
      <c r="K159" s="2"/>
      <c r="L159" s="2"/>
      <c r="M159" s="4"/>
    </row>
    <row r="160" customFormat="false" ht="15.75" hidden="true" customHeight="true" outlineLevel="0" collapsed="false">
      <c r="A160" s="2"/>
      <c r="B160" s="73"/>
      <c r="C160" s="73"/>
      <c r="D160" s="74"/>
      <c r="E160" s="2"/>
      <c r="F160" s="42"/>
      <c r="G160" s="75"/>
      <c r="H160" s="75"/>
      <c r="I160" s="75"/>
      <c r="J160" s="4"/>
      <c r="K160" s="2"/>
      <c r="L160" s="2"/>
      <c r="M160" s="4"/>
    </row>
    <row r="161" customFormat="false" ht="15.75" hidden="true" customHeight="true" outlineLevel="0" collapsed="false">
      <c r="A161" s="2"/>
      <c r="B161" s="73"/>
      <c r="C161" s="73"/>
      <c r="D161" s="74"/>
      <c r="E161" s="2"/>
      <c r="F161" s="42"/>
      <c r="G161" s="75"/>
      <c r="H161" s="75"/>
      <c r="I161" s="75"/>
      <c r="J161" s="4"/>
      <c r="K161" s="2"/>
      <c r="L161" s="2"/>
      <c r="M161" s="4"/>
    </row>
    <row r="162" customFormat="false" ht="15.75" hidden="true" customHeight="true" outlineLevel="0" collapsed="false">
      <c r="A162" s="2"/>
      <c r="B162" s="73"/>
      <c r="C162" s="73"/>
      <c r="D162" s="74"/>
      <c r="E162" s="2"/>
      <c r="F162" s="42"/>
      <c r="G162" s="75"/>
      <c r="H162" s="75"/>
      <c r="I162" s="75"/>
      <c r="J162" s="4"/>
      <c r="K162" s="2"/>
      <c r="L162" s="2"/>
      <c r="M162" s="4"/>
    </row>
    <row r="163" customFormat="false" ht="15.75" hidden="true" customHeight="true" outlineLevel="0" collapsed="false">
      <c r="A163" s="2"/>
      <c r="B163" s="73"/>
      <c r="C163" s="73"/>
      <c r="D163" s="74"/>
      <c r="E163" s="2"/>
      <c r="F163" s="42"/>
      <c r="G163" s="75"/>
      <c r="H163" s="75"/>
      <c r="I163" s="75"/>
      <c r="J163" s="4"/>
      <c r="K163" s="2"/>
      <c r="L163" s="2"/>
      <c r="M163" s="4"/>
    </row>
    <row r="164" customFormat="false" ht="15.75" hidden="true" customHeight="true" outlineLevel="0" collapsed="false">
      <c r="A164" s="2"/>
      <c r="B164" s="73"/>
      <c r="C164" s="73"/>
      <c r="D164" s="74"/>
      <c r="E164" s="2"/>
      <c r="F164" s="42"/>
      <c r="G164" s="75"/>
      <c r="H164" s="75"/>
      <c r="I164" s="75"/>
      <c r="J164" s="4"/>
      <c r="K164" s="2"/>
      <c r="L164" s="2"/>
      <c r="M164" s="4"/>
    </row>
    <row r="165" customFormat="false" ht="15.75" hidden="true" customHeight="true" outlineLevel="0" collapsed="false">
      <c r="A165" s="2"/>
      <c r="B165" s="73"/>
      <c r="C165" s="73"/>
      <c r="D165" s="74"/>
      <c r="E165" s="2"/>
      <c r="F165" s="42"/>
      <c r="G165" s="75"/>
      <c r="H165" s="75"/>
      <c r="I165" s="75"/>
      <c r="J165" s="4"/>
      <c r="K165" s="2"/>
      <c r="L165" s="2"/>
      <c r="M165" s="4"/>
    </row>
    <row r="166" customFormat="false" ht="15.75" hidden="true" customHeight="true" outlineLevel="0" collapsed="false">
      <c r="A166" s="2"/>
      <c r="B166" s="73"/>
      <c r="C166" s="73"/>
      <c r="D166" s="74"/>
      <c r="E166" s="2"/>
      <c r="F166" s="42"/>
      <c r="G166" s="75"/>
      <c r="H166" s="75"/>
      <c r="I166" s="75"/>
      <c r="J166" s="4"/>
      <c r="K166" s="2"/>
      <c r="L166" s="2"/>
      <c r="M166" s="4"/>
    </row>
    <row r="167" customFormat="false" ht="15.75" hidden="true" customHeight="true" outlineLevel="0" collapsed="false">
      <c r="A167" s="2"/>
      <c r="B167" s="73"/>
      <c r="C167" s="73"/>
      <c r="D167" s="74"/>
      <c r="E167" s="2"/>
      <c r="F167" s="42"/>
      <c r="G167" s="75"/>
      <c r="H167" s="75"/>
      <c r="I167" s="75"/>
      <c r="J167" s="4"/>
      <c r="K167" s="2"/>
      <c r="L167" s="2"/>
      <c r="M167" s="4"/>
    </row>
    <row r="168" customFormat="false" ht="15.75" hidden="true" customHeight="true" outlineLevel="0" collapsed="false">
      <c r="A168" s="2"/>
      <c r="B168" s="73"/>
      <c r="C168" s="73"/>
      <c r="D168" s="74"/>
      <c r="E168" s="2"/>
      <c r="F168" s="42"/>
      <c r="G168" s="75"/>
      <c r="H168" s="75"/>
      <c r="I168" s="75"/>
      <c r="J168" s="4"/>
      <c r="K168" s="2"/>
      <c r="L168" s="2"/>
      <c r="M168" s="4"/>
    </row>
    <row r="169" customFormat="false" ht="15.75" hidden="true" customHeight="true" outlineLevel="0" collapsed="false">
      <c r="A169" s="2"/>
      <c r="B169" s="73"/>
      <c r="C169" s="73"/>
      <c r="D169" s="74"/>
      <c r="E169" s="2"/>
      <c r="F169" s="42"/>
      <c r="G169" s="75"/>
      <c r="H169" s="75"/>
      <c r="I169" s="75"/>
      <c r="J169" s="4"/>
      <c r="K169" s="2"/>
      <c r="L169" s="2"/>
      <c r="M169" s="4"/>
    </row>
    <row r="170" customFormat="false" ht="15.75" hidden="true" customHeight="true" outlineLevel="0" collapsed="false">
      <c r="A170" s="2"/>
      <c r="B170" s="73"/>
      <c r="C170" s="73"/>
      <c r="D170" s="74"/>
      <c r="E170" s="2"/>
      <c r="F170" s="42"/>
      <c r="G170" s="75"/>
      <c r="H170" s="75"/>
      <c r="I170" s="75"/>
      <c r="J170" s="4"/>
      <c r="K170" s="2"/>
      <c r="L170" s="2"/>
      <c r="M170" s="4"/>
    </row>
    <row r="171" customFormat="false" ht="15.75" hidden="true" customHeight="true" outlineLevel="0" collapsed="false">
      <c r="A171" s="2"/>
      <c r="B171" s="73"/>
      <c r="C171" s="73"/>
      <c r="D171" s="74"/>
      <c r="E171" s="2"/>
      <c r="F171" s="42"/>
      <c r="G171" s="75"/>
      <c r="H171" s="75"/>
      <c r="I171" s="75"/>
      <c r="J171" s="4"/>
      <c r="K171" s="2"/>
      <c r="L171" s="2"/>
      <c r="M171" s="4"/>
    </row>
    <row r="172" customFormat="false" ht="15.75" hidden="true" customHeight="true" outlineLevel="0" collapsed="false">
      <c r="A172" s="2"/>
      <c r="B172" s="73"/>
      <c r="C172" s="73"/>
      <c r="D172" s="74"/>
      <c r="E172" s="2"/>
      <c r="F172" s="42"/>
      <c r="G172" s="75"/>
      <c r="H172" s="75"/>
      <c r="I172" s="75"/>
      <c r="J172" s="4"/>
      <c r="K172" s="2"/>
      <c r="L172" s="2"/>
      <c r="M172" s="4"/>
    </row>
    <row r="173" customFormat="false" ht="15.75" hidden="true" customHeight="true" outlineLevel="0" collapsed="false">
      <c r="A173" s="2"/>
      <c r="B173" s="73"/>
      <c r="C173" s="73"/>
      <c r="D173" s="74"/>
      <c r="E173" s="2"/>
      <c r="F173" s="42"/>
      <c r="G173" s="75"/>
      <c r="H173" s="75"/>
      <c r="I173" s="75"/>
      <c r="J173" s="4"/>
      <c r="K173" s="2"/>
      <c r="L173" s="2"/>
      <c r="M173" s="4"/>
    </row>
    <row r="174" customFormat="false" ht="15.75" hidden="true" customHeight="true" outlineLevel="0" collapsed="false">
      <c r="A174" s="2"/>
      <c r="B174" s="73"/>
      <c r="C174" s="73"/>
      <c r="D174" s="74"/>
      <c r="E174" s="2"/>
      <c r="F174" s="42"/>
      <c r="G174" s="75"/>
      <c r="H174" s="75"/>
      <c r="I174" s="75"/>
      <c r="J174" s="4"/>
      <c r="K174" s="2"/>
      <c r="L174" s="2"/>
      <c r="M174" s="4"/>
    </row>
    <row r="175" customFormat="false" ht="15.75" hidden="true" customHeight="true" outlineLevel="0" collapsed="false">
      <c r="A175" s="2"/>
      <c r="B175" s="73"/>
      <c r="C175" s="73"/>
      <c r="D175" s="74"/>
      <c r="E175" s="2"/>
      <c r="F175" s="42"/>
      <c r="G175" s="75"/>
      <c r="H175" s="75"/>
      <c r="I175" s="75"/>
      <c r="J175" s="4"/>
      <c r="K175" s="2"/>
      <c r="L175" s="2"/>
      <c r="M175" s="4"/>
    </row>
    <row r="176" customFormat="false" ht="15.75" hidden="true" customHeight="true" outlineLevel="0" collapsed="false">
      <c r="A176" s="2"/>
      <c r="B176" s="73"/>
      <c r="C176" s="73"/>
      <c r="D176" s="74"/>
      <c r="E176" s="2"/>
      <c r="F176" s="42"/>
      <c r="G176" s="75"/>
      <c r="H176" s="75"/>
      <c r="I176" s="75"/>
      <c r="J176" s="4"/>
      <c r="K176" s="2"/>
      <c r="L176" s="2"/>
      <c r="M176" s="4"/>
    </row>
    <row r="177" customFormat="false" ht="15.75" hidden="true" customHeight="true" outlineLevel="0" collapsed="false">
      <c r="A177" s="2"/>
      <c r="B177" s="73"/>
      <c r="C177" s="73"/>
      <c r="D177" s="74"/>
      <c r="E177" s="2"/>
      <c r="F177" s="42"/>
      <c r="G177" s="75"/>
      <c r="H177" s="75"/>
      <c r="I177" s="75"/>
      <c r="J177" s="4"/>
      <c r="K177" s="2"/>
      <c r="L177" s="2"/>
      <c r="M177" s="4"/>
    </row>
    <row r="178" customFormat="false" ht="15.75" hidden="true" customHeight="true" outlineLevel="0" collapsed="false">
      <c r="A178" s="2"/>
      <c r="B178" s="73"/>
      <c r="C178" s="73"/>
      <c r="D178" s="74"/>
      <c r="E178" s="2"/>
      <c r="F178" s="42"/>
      <c r="G178" s="75"/>
      <c r="H178" s="75"/>
      <c r="I178" s="75"/>
      <c r="J178" s="4"/>
      <c r="K178" s="2"/>
      <c r="L178" s="2"/>
      <c r="M178" s="4"/>
    </row>
    <row r="179" customFormat="false" ht="15.75" hidden="true" customHeight="true" outlineLevel="0" collapsed="false">
      <c r="A179" s="2"/>
      <c r="B179" s="73"/>
      <c r="C179" s="73"/>
      <c r="D179" s="74"/>
      <c r="E179" s="2"/>
      <c r="F179" s="42"/>
      <c r="G179" s="75"/>
      <c r="H179" s="75"/>
      <c r="I179" s="75"/>
      <c r="J179" s="4"/>
      <c r="K179" s="2"/>
      <c r="L179" s="2"/>
      <c r="M179" s="4"/>
    </row>
    <row r="180" customFormat="false" ht="15.75" hidden="true" customHeight="true" outlineLevel="0" collapsed="false">
      <c r="A180" s="2"/>
      <c r="B180" s="73"/>
      <c r="C180" s="73"/>
      <c r="D180" s="74"/>
      <c r="E180" s="2"/>
      <c r="F180" s="42"/>
      <c r="G180" s="75"/>
      <c r="H180" s="75"/>
      <c r="I180" s="75"/>
      <c r="J180" s="4"/>
      <c r="K180" s="2"/>
      <c r="L180" s="2"/>
      <c r="M180" s="4"/>
    </row>
    <row r="181" customFormat="false" ht="15.75" hidden="true" customHeight="true" outlineLevel="0" collapsed="false">
      <c r="A181" s="2"/>
      <c r="B181" s="73"/>
      <c r="C181" s="73"/>
      <c r="D181" s="74"/>
      <c r="E181" s="2"/>
      <c r="F181" s="42"/>
      <c r="G181" s="75"/>
      <c r="H181" s="75"/>
      <c r="I181" s="75"/>
      <c r="J181" s="4"/>
      <c r="K181" s="2"/>
      <c r="L181" s="2"/>
      <c r="M181" s="4"/>
    </row>
    <row r="182" customFormat="false" ht="15.75" hidden="true" customHeight="true" outlineLevel="0" collapsed="false">
      <c r="A182" s="2"/>
      <c r="B182" s="73"/>
      <c r="C182" s="73"/>
      <c r="D182" s="74"/>
      <c r="E182" s="2"/>
      <c r="F182" s="42"/>
      <c r="G182" s="75"/>
      <c r="H182" s="75"/>
      <c r="I182" s="75"/>
      <c r="J182" s="4"/>
      <c r="K182" s="2"/>
      <c r="L182" s="2"/>
      <c r="M182" s="4"/>
    </row>
    <row r="183" customFormat="false" ht="15.75" hidden="true" customHeight="true" outlineLevel="0" collapsed="false">
      <c r="A183" s="2"/>
      <c r="B183" s="73"/>
      <c r="C183" s="73"/>
      <c r="D183" s="74"/>
      <c r="E183" s="2"/>
      <c r="F183" s="42"/>
      <c r="G183" s="75"/>
      <c r="H183" s="75"/>
      <c r="I183" s="75"/>
      <c r="J183" s="4"/>
      <c r="K183" s="2"/>
      <c r="L183" s="2"/>
      <c r="M183" s="4"/>
    </row>
    <row r="184" customFormat="false" ht="15.75" hidden="true" customHeight="true" outlineLevel="0" collapsed="false">
      <c r="A184" s="2"/>
      <c r="B184" s="73"/>
      <c r="C184" s="73"/>
      <c r="D184" s="74"/>
      <c r="E184" s="2"/>
      <c r="F184" s="42"/>
      <c r="G184" s="75"/>
      <c r="H184" s="75"/>
      <c r="I184" s="75"/>
      <c r="J184" s="4"/>
      <c r="K184" s="2"/>
      <c r="L184" s="2"/>
      <c r="M184" s="4"/>
    </row>
    <row r="185" customFormat="false" ht="15.75" hidden="true" customHeight="true" outlineLevel="0" collapsed="false">
      <c r="A185" s="2"/>
      <c r="B185" s="73"/>
      <c r="C185" s="73"/>
      <c r="D185" s="74"/>
      <c r="E185" s="2"/>
      <c r="F185" s="42"/>
      <c r="G185" s="75"/>
      <c r="H185" s="75"/>
      <c r="I185" s="75"/>
      <c r="J185" s="4"/>
      <c r="K185" s="2"/>
      <c r="L185" s="2"/>
      <c r="M185" s="4"/>
    </row>
    <row r="186" customFormat="false" ht="15.75" hidden="true" customHeight="true" outlineLevel="0" collapsed="false">
      <c r="A186" s="2"/>
      <c r="B186" s="73"/>
      <c r="C186" s="73"/>
      <c r="D186" s="74"/>
      <c r="E186" s="2"/>
      <c r="F186" s="42"/>
      <c r="G186" s="75"/>
      <c r="H186" s="75"/>
      <c r="I186" s="75"/>
      <c r="J186" s="4"/>
      <c r="K186" s="2"/>
      <c r="L186" s="2"/>
      <c r="M186" s="4"/>
    </row>
    <row r="187" customFormat="false" ht="15.75" hidden="true" customHeight="true" outlineLevel="0" collapsed="false">
      <c r="A187" s="2"/>
      <c r="B187" s="73"/>
      <c r="C187" s="73"/>
      <c r="D187" s="74"/>
      <c r="E187" s="2"/>
      <c r="F187" s="42"/>
      <c r="G187" s="75"/>
      <c r="H187" s="75"/>
      <c r="I187" s="75"/>
      <c r="J187" s="4"/>
      <c r="K187" s="2"/>
      <c r="L187" s="2"/>
      <c r="M187" s="4"/>
    </row>
    <row r="188" customFormat="false" ht="15.75" hidden="true" customHeight="true" outlineLevel="0" collapsed="false">
      <c r="A188" s="2"/>
      <c r="B188" s="73"/>
      <c r="C188" s="73"/>
      <c r="D188" s="74"/>
      <c r="E188" s="2"/>
      <c r="F188" s="42"/>
      <c r="G188" s="75"/>
      <c r="H188" s="75"/>
      <c r="I188" s="75"/>
      <c r="J188" s="4"/>
      <c r="K188" s="2"/>
      <c r="L188" s="2"/>
      <c r="M188" s="4"/>
    </row>
    <row r="189" customFormat="false" ht="15.75" hidden="true" customHeight="true" outlineLevel="0" collapsed="false">
      <c r="A189" s="2"/>
      <c r="B189" s="73"/>
      <c r="C189" s="73"/>
      <c r="D189" s="74"/>
      <c r="E189" s="2"/>
      <c r="F189" s="42"/>
      <c r="G189" s="75"/>
      <c r="H189" s="75"/>
      <c r="I189" s="75"/>
      <c r="J189" s="4"/>
      <c r="K189" s="2"/>
      <c r="L189" s="2"/>
      <c r="M189" s="4"/>
    </row>
    <row r="190" customFormat="false" ht="15.75" hidden="true" customHeight="true" outlineLevel="0" collapsed="false">
      <c r="A190" s="2"/>
      <c r="B190" s="73"/>
      <c r="C190" s="73"/>
      <c r="D190" s="74"/>
      <c r="E190" s="2"/>
      <c r="F190" s="42"/>
      <c r="G190" s="75"/>
      <c r="H190" s="75"/>
      <c r="I190" s="75"/>
      <c r="J190" s="4"/>
      <c r="K190" s="2"/>
      <c r="L190" s="2"/>
      <c r="M190" s="4"/>
    </row>
    <row r="191" customFormat="false" ht="15.75" hidden="true" customHeight="true" outlineLevel="0" collapsed="false">
      <c r="A191" s="2"/>
      <c r="B191" s="73"/>
      <c r="C191" s="73"/>
      <c r="D191" s="74"/>
      <c r="E191" s="2"/>
      <c r="F191" s="42"/>
      <c r="G191" s="75"/>
      <c r="H191" s="75"/>
      <c r="I191" s="75"/>
      <c r="J191" s="4"/>
      <c r="K191" s="2"/>
      <c r="L191" s="2"/>
      <c r="M191" s="4"/>
    </row>
    <row r="192" customFormat="false" ht="15.75" hidden="true" customHeight="true" outlineLevel="0" collapsed="false">
      <c r="A192" s="2"/>
      <c r="B192" s="73"/>
      <c r="C192" s="73"/>
      <c r="D192" s="74"/>
      <c r="E192" s="2"/>
      <c r="F192" s="42"/>
      <c r="G192" s="75"/>
      <c r="H192" s="75"/>
      <c r="I192" s="75"/>
      <c r="J192" s="4"/>
      <c r="K192" s="2"/>
      <c r="L192" s="2"/>
      <c r="M192" s="4"/>
    </row>
    <row r="193" customFormat="false" ht="15.75" hidden="true" customHeight="true" outlineLevel="0" collapsed="false">
      <c r="A193" s="2"/>
      <c r="B193" s="73"/>
      <c r="C193" s="73"/>
      <c r="D193" s="74"/>
      <c r="E193" s="2"/>
      <c r="F193" s="42"/>
      <c r="G193" s="75"/>
      <c r="H193" s="75"/>
      <c r="I193" s="75"/>
      <c r="J193" s="4"/>
      <c r="K193" s="2"/>
      <c r="L193" s="2"/>
      <c r="M193" s="4"/>
    </row>
    <row r="194" customFormat="false" ht="15.75" hidden="true" customHeight="true" outlineLevel="0" collapsed="false">
      <c r="A194" s="2"/>
      <c r="B194" s="73"/>
      <c r="C194" s="73"/>
      <c r="D194" s="74"/>
      <c r="E194" s="2"/>
      <c r="F194" s="42"/>
      <c r="G194" s="75"/>
      <c r="H194" s="75"/>
      <c r="I194" s="75"/>
      <c r="J194" s="4"/>
      <c r="K194" s="2"/>
      <c r="L194" s="2"/>
      <c r="M194" s="4"/>
    </row>
    <row r="195" customFormat="false" ht="15.75" hidden="true" customHeight="true" outlineLevel="0" collapsed="false">
      <c r="A195" s="2"/>
      <c r="B195" s="73"/>
      <c r="C195" s="73"/>
      <c r="D195" s="74"/>
      <c r="E195" s="2"/>
      <c r="F195" s="42"/>
      <c r="G195" s="75"/>
      <c r="H195" s="75"/>
      <c r="I195" s="75"/>
      <c r="J195" s="4"/>
      <c r="K195" s="2"/>
      <c r="L195" s="2"/>
      <c r="M195" s="4"/>
    </row>
    <row r="196" customFormat="false" ht="15.75" hidden="true" customHeight="true" outlineLevel="0" collapsed="false">
      <c r="A196" s="2"/>
      <c r="B196" s="73"/>
      <c r="C196" s="73"/>
      <c r="D196" s="74"/>
      <c r="E196" s="2"/>
      <c r="F196" s="42"/>
      <c r="G196" s="75"/>
      <c r="H196" s="75"/>
      <c r="I196" s="75"/>
      <c r="J196" s="4"/>
      <c r="K196" s="2"/>
      <c r="L196" s="2"/>
      <c r="M196" s="4"/>
    </row>
    <row r="197" customFormat="false" ht="15.75" hidden="true" customHeight="true" outlineLevel="0" collapsed="false">
      <c r="A197" s="2"/>
      <c r="B197" s="73"/>
      <c r="C197" s="73"/>
      <c r="D197" s="74"/>
      <c r="E197" s="2"/>
      <c r="F197" s="42"/>
      <c r="G197" s="75"/>
      <c r="H197" s="75"/>
      <c r="I197" s="75"/>
      <c r="J197" s="4"/>
      <c r="K197" s="2"/>
      <c r="L197" s="2"/>
      <c r="M197" s="4"/>
    </row>
    <row r="198" customFormat="false" ht="15.75" hidden="true" customHeight="true" outlineLevel="0" collapsed="false">
      <c r="A198" s="2"/>
      <c r="B198" s="73"/>
      <c r="C198" s="73"/>
      <c r="D198" s="74"/>
      <c r="E198" s="2"/>
      <c r="F198" s="42"/>
      <c r="G198" s="75"/>
      <c r="H198" s="75"/>
      <c r="I198" s="75"/>
      <c r="J198" s="4"/>
      <c r="K198" s="2"/>
      <c r="L198" s="2"/>
      <c r="M198" s="4"/>
    </row>
    <row r="199" customFormat="false" ht="15.75" hidden="true" customHeight="true" outlineLevel="0" collapsed="false">
      <c r="A199" s="2"/>
      <c r="B199" s="73"/>
      <c r="C199" s="73"/>
      <c r="D199" s="74"/>
      <c r="E199" s="2"/>
      <c r="F199" s="42"/>
      <c r="G199" s="75"/>
      <c r="H199" s="75"/>
      <c r="I199" s="75"/>
      <c r="J199" s="4"/>
      <c r="K199" s="2"/>
      <c r="L199" s="2"/>
      <c r="M199" s="4"/>
    </row>
    <row r="200" customFormat="false" ht="15.75" hidden="true" customHeight="true" outlineLevel="0" collapsed="false">
      <c r="A200" s="2"/>
      <c r="B200" s="73"/>
      <c r="C200" s="73"/>
      <c r="D200" s="74"/>
      <c r="E200" s="2"/>
      <c r="F200" s="42"/>
      <c r="G200" s="75"/>
      <c r="H200" s="75"/>
      <c r="I200" s="75"/>
      <c r="J200" s="4"/>
      <c r="K200" s="2"/>
      <c r="L200" s="2"/>
      <c r="M200" s="4"/>
    </row>
    <row r="201" customFormat="false" ht="15.75" hidden="true" customHeight="true" outlineLevel="0" collapsed="false">
      <c r="A201" s="2"/>
      <c r="B201" s="73"/>
      <c r="C201" s="73"/>
      <c r="D201" s="74"/>
      <c r="E201" s="2"/>
      <c r="F201" s="42"/>
      <c r="G201" s="75"/>
      <c r="H201" s="75"/>
      <c r="I201" s="75"/>
      <c r="J201" s="4"/>
      <c r="K201" s="2"/>
      <c r="L201" s="2"/>
      <c r="M201" s="4"/>
    </row>
    <row r="202" customFormat="false" ht="15.75" hidden="true" customHeight="true" outlineLevel="0" collapsed="false">
      <c r="A202" s="2"/>
      <c r="B202" s="73"/>
      <c r="C202" s="73"/>
      <c r="D202" s="74"/>
      <c r="E202" s="2"/>
      <c r="F202" s="42"/>
      <c r="G202" s="75"/>
      <c r="H202" s="75"/>
      <c r="I202" s="75"/>
      <c r="J202" s="4"/>
      <c r="K202" s="2"/>
      <c r="L202" s="2"/>
      <c r="M202" s="4"/>
    </row>
    <row r="203" customFormat="false" ht="15.75" hidden="true" customHeight="true" outlineLevel="0" collapsed="false">
      <c r="A203" s="2"/>
      <c r="B203" s="73"/>
      <c r="C203" s="73"/>
      <c r="D203" s="74"/>
      <c r="E203" s="2"/>
      <c r="F203" s="42"/>
      <c r="G203" s="75"/>
      <c r="H203" s="75"/>
      <c r="I203" s="75"/>
      <c r="J203" s="4"/>
      <c r="K203" s="2"/>
      <c r="L203" s="2"/>
      <c r="M203" s="4"/>
    </row>
    <row r="204" customFormat="false" ht="15.75" hidden="true" customHeight="true" outlineLevel="0" collapsed="false">
      <c r="A204" s="2"/>
      <c r="B204" s="73"/>
      <c r="C204" s="73"/>
      <c r="D204" s="74"/>
      <c r="E204" s="2"/>
      <c r="F204" s="42"/>
      <c r="G204" s="75"/>
      <c r="H204" s="75"/>
      <c r="I204" s="75"/>
      <c r="J204" s="4"/>
      <c r="K204" s="2"/>
      <c r="L204" s="2"/>
      <c r="M204" s="4"/>
    </row>
    <row r="205" customFormat="false" ht="15.75" hidden="true" customHeight="true" outlineLevel="0" collapsed="false">
      <c r="A205" s="2"/>
      <c r="B205" s="73"/>
      <c r="C205" s="73"/>
      <c r="D205" s="74"/>
      <c r="E205" s="2"/>
      <c r="F205" s="42"/>
      <c r="G205" s="75"/>
      <c r="H205" s="75"/>
      <c r="I205" s="75"/>
      <c r="J205" s="4"/>
      <c r="K205" s="2"/>
      <c r="L205" s="2"/>
      <c r="M205" s="4"/>
    </row>
    <row r="206" customFormat="false" ht="15.75" hidden="true" customHeight="true" outlineLevel="0" collapsed="false">
      <c r="A206" s="2"/>
      <c r="B206" s="73"/>
      <c r="C206" s="73"/>
      <c r="D206" s="74"/>
      <c r="E206" s="2"/>
      <c r="F206" s="42"/>
      <c r="G206" s="75"/>
      <c r="H206" s="75"/>
      <c r="I206" s="75"/>
      <c r="J206" s="4"/>
      <c r="K206" s="2"/>
      <c r="L206" s="2"/>
      <c r="M206" s="4"/>
    </row>
    <row r="207" customFormat="false" ht="15.75" hidden="true" customHeight="true" outlineLevel="0" collapsed="false">
      <c r="A207" s="2"/>
      <c r="B207" s="73"/>
      <c r="C207" s="73"/>
      <c r="D207" s="74"/>
      <c r="E207" s="2"/>
      <c r="F207" s="42"/>
      <c r="G207" s="75"/>
      <c r="H207" s="75"/>
      <c r="I207" s="75"/>
      <c r="J207" s="4"/>
      <c r="K207" s="2"/>
      <c r="L207" s="2"/>
      <c r="M207" s="4"/>
    </row>
    <row r="208" customFormat="false" ht="15.75" hidden="true" customHeight="true" outlineLevel="0" collapsed="false">
      <c r="A208" s="2"/>
      <c r="B208" s="73"/>
      <c r="C208" s="73"/>
      <c r="D208" s="74"/>
      <c r="E208" s="2"/>
      <c r="F208" s="42"/>
      <c r="G208" s="75"/>
      <c r="H208" s="75"/>
      <c r="I208" s="75"/>
      <c r="J208" s="4"/>
      <c r="K208" s="2"/>
      <c r="L208" s="2"/>
      <c r="M208" s="4"/>
    </row>
    <row r="209" customFormat="false" ht="15.75" hidden="true" customHeight="true" outlineLevel="0" collapsed="false">
      <c r="A209" s="2"/>
      <c r="B209" s="73"/>
      <c r="C209" s="73"/>
      <c r="D209" s="74"/>
      <c r="E209" s="2"/>
      <c r="F209" s="42"/>
      <c r="G209" s="75"/>
      <c r="H209" s="75"/>
      <c r="I209" s="75"/>
      <c r="J209" s="4"/>
      <c r="K209" s="2"/>
      <c r="L209" s="2"/>
      <c r="M209" s="4"/>
    </row>
    <row r="210" customFormat="false" ht="15.75" hidden="true" customHeight="true" outlineLevel="0" collapsed="false">
      <c r="A210" s="2"/>
      <c r="B210" s="73"/>
      <c r="C210" s="73"/>
      <c r="D210" s="74"/>
      <c r="E210" s="2"/>
      <c r="F210" s="42"/>
      <c r="G210" s="75"/>
      <c r="H210" s="75"/>
      <c r="I210" s="75"/>
      <c r="J210" s="4"/>
      <c r="K210" s="2"/>
      <c r="L210" s="2"/>
      <c r="M210" s="4"/>
    </row>
    <row r="211" customFormat="false" ht="15.75" hidden="true" customHeight="true" outlineLevel="0" collapsed="false">
      <c r="A211" s="2"/>
      <c r="B211" s="73"/>
      <c r="C211" s="73"/>
      <c r="D211" s="74"/>
      <c r="E211" s="2"/>
      <c r="F211" s="42"/>
      <c r="G211" s="75"/>
      <c r="H211" s="75"/>
      <c r="I211" s="75"/>
      <c r="J211" s="4"/>
      <c r="K211" s="2"/>
      <c r="L211" s="2"/>
      <c r="M211" s="4"/>
    </row>
    <row r="212" customFormat="false" ht="15.75" hidden="true" customHeight="true" outlineLevel="0" collapsed="false">
      <c r="A212" s="2"/>
      <c r="B212" s="73"/>
      <c r="C212" s="73"/>
      <c r="D212" s="74"/>
      <c r="E212" s="2"/>
      <c r="F212" s="42"/>
      <c r="G212" s="75"/>
      <c r="H212" s="75"/>
      <c r="I212" s="75"/>
      <c r="J212" s="4"/>
      <c r="K212" s="2"/>
      <c r="L212" s="2"/>
      <c r="M212" s="4"/>
    </row>
    <row r="213" customFormat="false" ht="15.75" hidden="true" customHeight="true" outlineLevel="0" collapsed="false">
      <c r="A213" s="2"/>
      <c r="B213" s="73"/>
      <c r="C213" s="73"/>
      <c r="D213" s="74"/>
      <c r="E213" s="2"/>
      <c r="F213" s="42"/>
      <c r="G213" s="75"/>
      <c r="H213" s="75"/>
      <c r="I213" s="75"/>
      <c r="J213" s="4"/>
      <c r="K213" s="2"/>
      <c r="L213" s="2"/>
      <c r="M213" s="4"/>
    </row>
    <row r="214" customFormat="false" ht="15.75" hidden="true" customHeight="true" outlineLevel="0" collapsed="false">
      <c r="A214" s="2"/>
      <c r="B214" s="73"/>
      <c r="C214" s="73"/>
      <c r="D214" s="74"/>
      <c r="E214" s="2"/>
      <c r="F214" s="42"/>
      <c r="G214" s="75"/>
      <c r="H214" s="75"/>
      <c r="I214" s="75"/>
      <c r="J214" s="4"/>
      <c r="K214" s="2"/>
      <c r="L214" s="2"/>
      <c r="M214" s="4"/>
    </row>
    <row r="215" customFormat="false" ht="15.75" hidden="true" customHeight="true" outlineLevel="0" collapsed="false">
      <c r="A215" s="2"/>
      <c r="B215" s="73"/>
      <c r="C215" s="73"/>
      <c r="D215" s="74"/>
      <c r="E215" s="2"/>
      <c r="F215" s="42"/>
      <c r="G215" s="75"/>
      <c r="H215" s="75"/>
      <c r="I215" s="75"/>
      <c r="J215" s="4"/>
      <c r="K215" s="2"/>
      <c r="L215" s="2"/>
      <c r="M215" s="4"/>
    </row>
    <row r="216" customFormat="false" ht="15.75" hidden="true" customHeight="true" outlineLevel="0" collapsed="false">
      <c r="A216" s="2"/>
      <c r="B216" s="73"/>
      <c r="C216" s="73"/>
      <c r="D216" s="74"/>
      <c r="E216" s="2"/>
      <c r="F216" s="42"/>
      <c r="G216" s="75"/>
      <c r="H216" s="75"/>
      <c r="I216" s="75"/>
      <c r="J216" s="4"/>
      <c r="K216" s="2"/>
      <c r="L216" s="2"/>
      <c r="M216" s="4"/>
    </row>
    <row r="217" customFormat="false" ht="15.75" hidden="true" customHeight="true" outlineLevel="0" collapsed="false">
      <c r="A217" s="2"/>
      <c r="B217" s="73"/>
      <c r="C217" s="73"/>
      <c r="D217" s="74"/>
      <c r="E217" s="2"/>
      <c r="F217" s="42"/>
      <c r="G217" s="75"/>
      <c r="H217" s="75"/>
      <c r="I217" s="75"/>
      <c r="J217" s="4"/>
      <c r="K217" s="2"/>
      <c r="L217" s="2"/>
      <c r="M217" s="4"/>
    </row>
    <row r="218" customFormat="false" ht="15.75" hidden="true" customHeight="true" outlineLevel="0" collapsed="false">
      <c r="A218" s="2"/>
      <c r="B218" s="73"/>
      <c r="C218" s="73"/>
      <c r="D218" s="74"/>
      <c r="E218" s="2"/>
      <c r="F218" s="42"/>
      <c r="G218" s="75"/>
      <c r="H218" s="75"/>
      <c r="I218" s="75"/>
      <c r="J218" s="4"/>
      <c r="K218" s="2"/>
      <c r="L218" s="2"/>
      <c r="M218" s="4"/>
    </row>
    <row r="219" customFormat="false" ht="15.75" hidden="true" customHeight="true" outlineLevel="0" collapsed="false">
      <c r="A219" s="2"/>
      <c r="B219" s="73"/>
      <c r="C219" s="73"/>
      <c r="D219" s="74"/>
      <c r="E219" s="2"/>
      <c r="F219" s="42"/>
      <c r="G219" s="75"/>
      <c r="H219" s="75"/>
      <c r="I219" s="75"/>
      <c r="J219" s="4"/>
      <c r="K219" s="2"/>
      <c r="L219" s="2"/>
      <c r="M219" s="4"/>
    </row>
    <row r="220" customFormat="false" ht="15.75" hidden="true" customHeight="true" outlineLevel="0" collapsed="false">
      <c r="A220" s="2"/>
      <c r="B220" s="73"/>
      <c r="C220" s="73"/>
      <c r="D220" s="74"/>
      <c r="E220" s="2"/>
      <c r="F220" s="42"/>
      <c r="G220" s="75"/>
      <c r="H220" s="75"/>
      <c r="I220" s="75"/>
      <c r="J220" s="4"/>
      <c r="K220" s="2"/>
      <c r="L220" s="2"/>
      <c r="M220" s="4"/>
    </row>
    <row r="221" customFormat="false" ht="15.75" hidden="true" customHeight="true" outlineLevel="0" collapsed="false">
      <c r="A221" s="2"/>
      <c r="B221" s="73"/>
      <c r="C221" s="73"/>
      <c r="D221" s="74"/>
      <c r="E221" s="2"/>
      <c r="F221" s="42"/>
      <c r="G221" s="75"/>
      <c r="H221" s="75"/>
      <c r="I221" s="75"/>
      <c r="J221" s="4"/>
      <c r="K221" s="2"/>
      <c r="L221" s="2"/>
      <c r="M221" s="4"/>
    </row>
    <row r="222" customFormat="false" ht="15.75" hidden="true" customHeight="true" outlineLevel="0" collapsed="false">
      <c r="A222" s="2"/>
      <c r="B222" s="73"/>
      <c r="C222" s="73"/>
      <c r="D222" s="74"/>
      <c r="E222" s="2"/>
      <c r="F222" s="42"/>
      <c r="G222" s="75"/>
      <c r="H222" s="75"/>
      <c r="I222" s="75"/>
      <c r="J222" s="4"/>
      <c r="K222" s="2"/>
      <c r="L222" s="2"/>
      <c r="M222" s="4"/>
    </row>
    <row r="223" customFormat="false" ht="15.75" hidden="true" customHeight="true" outlineLevel="0" collapsed="false">
      <c r="A223" s="2"/>
      <c r="B223" s="73"/>
      <c r="C223" s="73"/>
      <c r="D223" s="74"/>
      <c r="E223" s="2"/>
      <c r="F223" s="42"/>
      <c r="G223" s="75"/>
      <c r="H223" s="75"/>
      <c r="I223" s="75"/>
      <c r="J223" s="4"/>
      <c r="K223" s="2"/>
      <c r="L223" s="2"/>
      <c r="M223" s="4"/>
    </row>
    <row r="224" customFormat="false" ht="15.75" hidden="true" customHeight="true" outlineLevel="0" collapsed="false">
      <c r="A224" s="2"/>
      <c r="B224" s="73"/>
      <c r="C224" s="73"/>
      <c r="D224" s="74"/>
      <c r="E224" s="2"/>
      <c r="F224" s="42"/>
      <c r="G224" s="75"/>
      <c r="H224" s="75"/>
      <c r="I224" s="75"/>
      <c r="J224" s="4"/>
      <c r="K224" s="2"/>
      <c r="L224" s="2"/>
      <c r="M224" s="4"/>
    </row>
    <row r="225" customFormat="false" ht="15.75" hidden="true" customHeight="true" outlineLevel="0" collapsed="false">
      <c r="A225" s="2"/>
      <c r="B225" s="73"/>
      <c r="C225" s="73"/>
      <c r="D225" s="74"/>
      <c r="E225" s="2"/>
      <c r="F225" s="42"/>
      <c r="G225" s="75"/>
      <c r="H225" s="75"/>
      <c r="I225" s="75"/>
      <c r="J225" s="4"/>
      <c r="K225" s="2"/>
      <c r="L225" s="2"/>
      <c r="M225" s="4"/>
    </row>
    <row r="226" customFormat="false" ht="15.75" hidden="true" customHeight="true" outlineLevel="0" collapsed="false">
      <c r="A226" s="2"/>
      <c r="B226" s="73"/>
      <c r="C226" s="73"/>
      <c r="D226" s="74"/>
      <c r="E226" s="2"/>
      <c r="F226" s="42"/>
      <c r="G226" s="75"/>
      <c r="H226" s="75"/>
      <c r="I226" s="75"/>
      <c r="J226" s="4"/>
      <c r="K226" s="2"/>
      <c r="L226" s="2"/>
      <c r="M226" s="4"/>
    </row>
    <row r="227" customFormat="false" ht="15.75" hidden="true" customHeight="true" outlineLevel="0" collapsed="false">
      <c r="A227" s="2"/>
      <c r="B227" s="73"/>
      <c r="C227" s="73"/>
      <c r="D227" s="74"/>
      <c r="E227" s="2"/>
      <c r="F227" s="42"/>
      <c r="G227" s="75"/>
      <c r="H227" s="75"/>
      <c r="I227" s="75"/>
      <c r="J227" s="4"/>
      <c r="K227" s="2"/>
      <c r="L227" s="2"/>
      <c r="M227" s="4"/>
    </row>
    <row r="228" customFormat="false" ht="15.75" hidden="true" customHeight="true" outlineLevel="0" collapsed="false">
      <c r="A228" s="2"/>
      <c r="B228" s="73"/>
      <c r="C228" s="73"/>
      <c r="D228" s="74"/>
      <c r="E228" s="2"/>
      <c r="F228" s="42"/>
      <c r="G228" s="75"/>
      <c r="H228" s="75"/>
      <c r="I228" s="75"/>
      <c r="J228" s="4"/>
      <c r="K228" s="2"/>
      <c r="L228" s="2"/>
      <c r="M228" s="4"/>
    </row>
    <row r="229" customFormat="false" ht="15.75" hidden="true" customHeight="true" outlineLevel="0" collapsed="false">
      <c r="A229" s="2"/>
      <c r="B229" s="73"/>
      <c r="C229" s="73"/>
      <c r="D229" s="74"/>
      <c r="E229" s="2"/>
      <c r="F229" s="42"/>
      <c r="G229" s="75"/>
      <c r="H229" s="75"/>
      <c r="I229" s="75"/>
      <c r="J229" s="4"/>
      <c r="K229" s="2"/>
      <c r="L229" s="2"/>
      <c r="M229" s="4"/>
    </row>
    <row r="230" customFormat="false" ht="15.75" hidden="true" customHeight="true" outlineLevel="0" collapsed="false">
      <c r="A230" s="2"/>
      <c r="B230" s="73"/>
      <c r="C230" s="73"/>
      <c r="D230" s="74"/>
      <c r="E230" s="2"/>
      <c r="F230" s="42"/>
      <c r="G230" s="75"/>
      <c r="H230" s="75"/>
      <c r="I230" s="75"/>
      <c r="J230" s="4"/>
      <c r="K230" s="2"/>
      <c r="L230" s="2"/>
      <c r="M230" s="4"/>
    </row>
    <row r="231" customFormat="false" ht="15.75" hidden="true" customHeight="true" outlineLevel="0" collapsed="false">
      <c r="A231" s="2"/>
      <c r="B231" s="73"/>
      <c r="C231" s="73"/>
      <c r="D231" s="74"/>
      <c r="E231" s="2"/>
      <c r="F231" s="42"/>
      <c r="G231" s="75"/>
      <c r="H231" s="75"/>
      <c r="I231" s="75"/>
      <c r="J231" s="4"/>
      <c r="K231" s="2"/>
      <c r="L231" s="2"/>
      <c r="M231" s="4"/>
    </row>
    <row r="232" customFormat="false" ht="15.75" hidden="true" customHeight="true" outlineLevel="0" collapsed="false">
      <c r="A232" s="2"/>
      <c r="B232" s="73"/>
      <c r="C232" s="73"/>
      <c r="D232" s="74"/>
      <c r="E232" s="2"/>
      <c r="F232" s="42"/>
      <c r="G232" s="75"/>
      <c r="H232" s="75"/>
      <c r="I232" s="75"/>
      <c r="J232" s="4"/>
      <c r="K232" s="2"/>
      <c r="L232" s="2"/>
      <c r="M232" s="4"/>
    </row>
    <row r="233" customFormat="false" ht="15.75" hidden="true" customHeight="true" outlineLevel="0" collapsed="false">
      <c r="A233" s="2"/>
      <c r="B233" s="73"/>
      <c r="C233" s="73"/>
      <c r="D233" s="74"/>
      <c r="E233" s="2"/>
      <c r="F233" s="42"/>
      <c r="G233" s="75"/>
      <c r="H233" s="75"/>
      <c r="I233" s="75"/>
      <c r="J233" s="4"/>
      <c r="K233" s="2"/>
      <c r="L233" s="2"/>
      <c r="M233" s="4"/>
    </row>
    <row r="234" customFormat="false" ht="15.75" hidden="true" customHeight="true" outlineLevel="0" collapsed="false">
      <c r="A234" s="2"/>
      <c r="B234" s="73"/>
      <c r="C234" s="73"/>
      <c r="D234" s="74"/>
      <c r="E234" s="2"/>
      <c r="F234" s="42"/>
      <c r="G234" s="75"/>
      <c r="H234" s="75"/>
      <c r="I234" s="75"/>
      <c r="J234" s="4"/>
      <c r="K234" s="2"/>
      <c r="L234" s="2"/>
      <c r="M234" s="4"/>
    </row>
    <row r="235" customFormat="false" ht="15.75" hidden="true" customHeight="true" outlineLevel="0" collapsed="false">
      <c r="A235" s="2"/>
      <c r="B235" s="73"/>
      <c r="C235" s="73"/>
      <c r="D235" s="74"/>
      <c r="E235" s="2"/>
      <c r="F235" s="42"/>
      <c r="G235" s="75"/>
      <c r="H235" s="75"/>
      <c r="I235" s="75"/>
      <c r="J235" s="4"/>
      <c r="K235" s="2"/>
      <c r="L235" s="2"/>
      <c r="M235" s="4"/>
    </row>
    <row r="236" customFormat="false" ht="15.75" hidden="true" customHeight="true" outlineLevel="0" collapsed="false">
      <c r="A236" s="2"/>
      <c r="B236" s="73"/>
      <c r="C236" s="73"/>
      <c r="D236" s="74"/>
      <c r="E236" s="2"/>
      <c r="F236" s="42"/>
      <c r="G236" s="75"/>
      <c r="H236" s="75"/>
      <c r="I236" s="75"/>
      <c r="J236" s="4"/>
      <c r="K236" s="2"/>
      <c r="L236" s="2"/>
      <c r="M236" s="4"/>
    </row>
    <row r="237" customFormat="false" ht="15.75" hidden="true" customHeight="true" outlineLevel="0" collapsed="false">
      <c r="A237" s="2"/>
      <c r="B237" s="73"/>
      <c r="C237" s="73"/>
      <c r="D237" s="74"/>
      <c r="E237" s="2"/>
      <c r="F237" s="42"/>
      <c r="G237" s="75"/>
      <c r="H237" s="75"/>
      <c r="I237" s="75"/>
      <c r="J237" s="4"/>
      <c r="K237" s="2"/>
      <c r="L237" s="2"/>
      <c r="M237" s="4"/>
    </row>
    <row r="238" customFormat="false" ht="15.75" hidden="true" customHeight="true" outlineLevel="0" collapsed="false">
      <c r="A238" s="2"/>
      <c r="B238" s="73"/>
      <c r="C238" s="73"/>
      <c r="D238" s="74"/>
      <c r="E238" s="2"/>
      <c r="F238" s="42"/>
      <c r="G238" s="75"/>
      <c r="H238" s="75"/>
      <c r="I238" s="75"/>
      <c r="J238" s="4"/>
      <c r="K238" s="2"/>
      <c r="L238" s="2"/>
      <c r="M238" s="4"/>
    </row>
    <row r="239" customFormat="false" ht="15.75" hidden="true" customHeight="true" outlineLevel="0" collapsed="false">
      <c r="A239" s="2"/>
      <c r="B239" s="73"/>
      <c r="C239" s="73"/>
      <c r="D239" s="74"/>
      <c r="E239" s="2"/>
      <c r="F239" s="42"/>
      <c r="G239" s="75"/>
      <c r="H239" s="75"/>
      <c r="I239" s="75"/>
      <c r="J239" s="4"/>
      <c r="K239" s="2"/>
      <c r="L239" s="2"/>
      <c r="M239" s="4"/>
    </row>
    <row r="240" customFormat="false" ht="15.75" hidden="true" customHeight="true" outlineLevel="0" collapsed="false">
      <c r="A240" s="2"/>
      <c r="B240" s="73"/>
      <c r="C240" s="73"/>
      <c r="D240" s="74"/>
      <c r="E240" s="2"/>
      <c r="F240" s="42"/>
      <c r="G240" s="75"/>
      <c r="H240" s="75"/>
      <c r="I240" s="75"/>
      <c r="J240" s="4"/>
      <c r="K240" s="2"/>
      <c r="L240" s="2"/>
      <c r="M240" s="4"/>
    </row>
    <row r="241" customFormat="false" ht="15.75" hidden="true" customHeight="true" outlineLevel="0" collapsed="false">
      <c r="A241" s="2"/>
      <c r="B241" s="73"/>
      <c r="C241" s="73"/>
      <c r="D241" s="74"/>
      <c r="E241" s="2"/>
      <c r="F241" s="42"/>
      <c r="G241" s="75"/>
      <c r="H241" s="75"/>
      <c r="I241" s="75"/>
      <c r="J241" s="4"/>
      <c r="K241" s="2"/>
      <c r="L241" s="2"/>
      <c r="M241" s="4"/>
    </row>
    <row r="242" customFormat="false" ht="15.75" hidden="true" customHeight="true" outlineLevel="0" collapsed="false">
      <c r="A242" s="2"/>
      <c r="B242" s="73"/>
      <c r="C242" s="73"/>
      <c r="D242" s="74"/>
      <c r="E242" s="2"/>
      <c r="F242" s="42"/>
      <c r="G242" s="75"/>
      <c r="H242" s="75"/>
      <c r="I242" s="75"/>
      <c r="J242" s="4"/>
      <c r="K242" s="2"/>
      <c r="L242" s="2"/>
      <c r="M242" s="4"/>
    </row>
    <row r="243" customFormat="false" ht="15.75" hidden="true" customHeight="true" outlineLevel="0" collapsed="false">
      <c r="A243" s="2"/>
      <c r="B243" s="73"/>
      <c r="C243" s="73"/>
      <c r="D243" s="74"/>
      <c r="E243" s="2"/>
      <c r="F243" s="42"/>
      <c r="G243" s="75"/>
      <c r="H243" s="75"/>
      <c r="I243" s="75"/>
      <c r="J243" s="4"/>
      <c r="K243" s="2"/>
      <c r="L243" s="2"/>
      <c r="M243" s="4"/>
    </row>
    <row r="244" customFormat="false" ht="15.75" hidden="true" customHeight="true" outlineLevel="0" collapsed="false">
      <c r="A244" s="2"/>
      <c r="B244" s="73"/>
      <c r="C244" s="73"/>
      <c r="D244" s="74"/>
      <c r="E244" s="2"/>
      <c r="F244" s="42"/>
      <c r="G244" s="75"/>
      <c r="H244" s="75"/>
      <c r="I244" s="75"/>
      <c r="J244" s="4"/>
      <c r="K244" s="2"/>
      <c r="L244" s="2"/>
      <c r="M244" s="4"/>
    </row>
    <row r="245" customFormat="false" ht="15.75" hidden="true" customHeight="true" outlineLevel="0" collapsed="false">
      <c r="A245" s="2"/>
      <c r="B245" s="73"/>
      <c r="C245" s="73"/>
      <c r="D245" s="74"/>
      <c r="E245" s="2"/>
      <c r="F245" s="42"/>
      <c r="G245" s="75"/>
      <c r="H245" s="75"/>
      <c r="I245" s="75"/>
      <c r="J245" s="4"/>
      <c r="K245" s="2"/>
      <c r="L245" s="2"/>
      <c r="M245" s="4"/>
    </row>
    <row r="246" customFormat="false" ht="15.75" hidden="true" customHeight="true" outlineLevel="0" collapsed="false">
      <c r="A246" s="2"/>
      <c r="B246" s="73"/>
      <c r="C246" s="73"/>
      <c r="D246" s="74"/>
      <c r="E246" s="2"/>
      <c r="F246" s="42"/>
      <c r="G246" s="75"/>
      <c r="H246" s="75"/>
      <c r="I246" s="75"/>
      <c r="J246" s="4"/>
      <c r="K246" s="2"/>
      <c r="L246" s="2"/>
      <c r="M246" s="4"/>
    </row>
    <row r="247" customFormat="false" ht="15.75" hidden="true" customHeight="true" outlineLevel="0" collapsed="false">
      <c r="A247" s="2"/>
      <c r="B247" s="73"/>
      <c r="C247" s="73"/>
      <c r="D247" s="74"/>
      <c r="E247" s="2"/>
      <c r="F247" s="42"/>
      <c r="G247" s="75"/>
      <c r="H247" s="75"/>
      <c r="I247" s="75"/>
      <c r="J247" s="4"/>
      <c r="K247" s="2"/>
      <c r="L247" s="2"/>
      <c r="M247" s="4"/>
    </row>
    <row r="248" customFormat="false" ht="15.75" hidden="true" customHeight="true" outlineLevel="0" collapsed="false">
      <c r="A248" s="2"/>
      <c r="B248" s="73"/>
      <c r="C248" s="73"/>
      <c r="D248" s="74"/>
      <c r="E248" s="2"/>
      <c r="F248" s="42"/>
      <c r="G248" s="75"/>
      <c r="H248" s="75"/>
      <c r="I248" s="75"/>
      <c r="J248" s="4"/>
      <c r="K248" s="2"/>
      <c r="L248" s="2"/>
      <c r="M248" s="4"/>
    </row>
    <row r="249" customFormat="false" ht="15.75" hidden="true" customHeight="true" outlineLevel="0" collapsed="false">
      <c r="A249" s="2"/>
      <c r="B249" s="73"/>
      <c r="C249" s="73"/>
      <c r="D249" s="74"/>
      <c r="E249" s="2"/>
      <c r="F249" s="42"/>
      <c r="G249" s="75"/>
      <c r="H249" s="75"/>
      <c r="I249" s="75"/>
      <c r="J249" s="4"/>
      <c r="K249" s="2"/>
      <c r="L249" s="2"/>
      <c r="M249" s="4"/>
    </row>
    <row r="250" customFormat="false" ht="15.75" hidden="true" customHeight="true" outlineLevel="0" collapsed="false">
      <c r="A250" s="2"/>
      <c r="B250" s="73"/>
      <c r="C250" s="73"/>
      <c r="D250" s="74"/>
      <c r="E250" s="2"/>
      <c r="F250" s="42"/>
      <c r="G250" s="75"/>
      <c r="H250" s="75"/>
      <c r="I250" s="75"/>
      <c r="J250" s="4"/>
      <c r="K250" s="2"/>
      <c r="L250" s="2"/>
      <c r="M250" s="4"/>
    </row>
    <row r="251" customFormat="false" ht="15.75" hidden="true" customHeight="true" outlineLevel="0" collapsed="false">
      <c r="A251" s="2"/>
      <c r="B251" s="73"/>
      <c r="C251" s="73"/>
      <c r="D251" s="74"/>
      <c r="E251" s="2"/>
      <c r="F251" s="42"/>
      <c r="G251" s="75"/>
      <c r="H251" s="75"/>
      <c r="I251" s="75"/>
      <c r="J251" s="4"/>
      <c r="K251" s="2"/>
      <c r="L251" s="2"/>
      <c r="M251" s="4"/>
    </row>
    <row r="252" customFormat="false" ht="15.75" hidden="true" customHeight="true" outlineLevel="0" collapsed="false">
      <c r="A252" s="2"/>
      <c r="B252" s="73"/>
      <c r="C252" s="73"/>
      <c r="D252" s="74"/>
      <c r="E252" s="2"/>
      <c r="F252" s="42"/>
      <c r="G252" s="75"/>
      <c r="H252" s="75"/>
      <c r="I252" s="75"/>
      <c r="J252" s="4"/>
      <c r="K252" s="2"/>
      <c r="L252" s="2"/>
      <c r="M252" s="4"/>
    </row>
    <row r="253" customFormat="false" ht="15.75" hidden="true" customHeight="true" outlineLevel="0" collapsed="false">
      <c r="A253" s="2"/>
      <c r="B253" s="73"/>
      <c r="C253" s="73"/>
      <c r="D253" s="74"/>
      <c r="E253" s="2"/>
      <c r="F253" s="42"/>
      <c r="G253" s="75"/>
      <c r="H253" s="75"/>
      <c r="I253" s="75"/>
      <c r="J253" s="4"/>
      <c r="K253" s="2"/>
      <c r="L253" s="2"/>
      <c r="M253" s="4"/>
    </row>
    <row r="254" customFormat="false" ht="15.75" hidden="true" customHeight="true" outlineLevel="0" collapsed="false">
      <c r="A254" s="2"/>
      <c r="B254" s="73"/>
      <c r="C254" s="73"/>
      <c r="D254" s="74"/>
      <c r="E254" s="2"/>
      <c r="F254" s="42"/>
      <c r="G254" s="75"/>
      <c r="H254" s="75"/>
      <c r="I254" s="75"/>
      <c r="J254" s="4"/>
      <c r="K254" s="2"/>
      <c r="L254" s="2"/>
      <c r="M254" s="4"/>
    </row>
    <row r="255" customFormat="false" ht="15.75" hidden="true" customHeight="true" outlineLevel="0" collapsed="false">
      <c r="A255" s="2"/>
      <c r="B255" s="73"/>
      <c r="C255" s="73"/>
      <c r="D255" s="74"/>
      <c r="E255" s="2"/>
      <c r="F255" s="42"/>
      <c r="G255" s="75"/>
      <c r="H255" s="75"/>
      <c r="I255" s="75"/>
      <c r="J255" s="4"/>
      <c r="K255" s="2"/>
      <c r="L255" s="2"/>
      <c r="M255" s="4"/>
    </row>
    <row r="256" customFormat="false" ht="15.75" hidden="true" customHeight="true" outlineLevel="0" collapsed="false">
      <c r="A256" s="2"/>
      <c r="B256" s="73"/>
      <c r="C256" s="73"/>
      <c r="D256" s="74"/>
      <c r="E256" s="2"/>
      <c r="F256" s="42"/>
      <c r="G256" s="75"/>
      <c r="H256" s="75"/>
      <c r="I256" s="75"/>
      <c r="J256" s="4"/>
      <c r="K256" s="2"/>
      <c r="L256" s="2"/>
      <c r="M256" s="4"/>
    </row>
    <row r="257" customFormat="false" ht="15.75" hidden="true" customHeight="true" outlineLevel="0" collapsed="false">
      <c r="A257" s="2"/>
      <c r="B257" s="73"/>
      <c r="C257" s="73"/>
      <c r="D257" s="74"/>
      <c r="E257" s="2"/>
      <c r="F257" s="42"/>
      <c r="G257" s="75"/>
      <c r="H257" s="75"/>
      <c r="I257" s="75"/>
      <c r="J257" s="4"/>
      <c r="K257" s="2"/>
      <c r="L257" s="2"/>
      <c r="M257" s="4"/>
    </row>
    <row r="258" customFormat="false" ht="15.75" hidden="true" customHeight="true" outlineLevel="0" collapsed="false">
      <c r="A258" s="2"/>
      <c r="B258" s="73"/>
      <c r="C258" s="73"/>
      <c r="D258" s="74"/>
      <c r="E258" s="2"/>
      <c r="F258" s="42"/>
      <c r="G258" s="75"/>
      <c r="H258" s="75"/>
      <c r="I258" s="75"/>
      <c r="J258" s="4"/>
      <c r="K258" s="2"/>
      <c r="L258" s="2"/>
      <c r="M258" s="4"/>
    </row>
    <row r="259" customFormat="false" ht="15.75" hidden="true" customHeight="true" outlineLevel="0" collapsed="false">
      <c r="A259" s="2"/>
      <c r="B259" s="73"/>
      <c r="C259" s="73"/>
      <c r="D259" s="74"/>
      <c r="E259" s="2"/>
      <c r="F259" s="42"/>
      <c r="G259" s="75"/>
      <c r="H259" s="75"/>
      <c r="I259" s="75"/>
      <c r="J259" s="4"/>
      <c r="K259" s="2"/>
      <c r="L259" s="2"/>
      <c r="M259" s="4"/>
    </row>
    <row r="260" customFormat="false" ht="15.75" hidden="true" customHeight="true" outlineLevel="0" collapsed="false">
      <c r="A260" s="2"/>
      <c r="B260" s="73"/>
      <c r="C260" s="73"/>
      <c r="D260" s="74"/>
      <c r="E260" s="2"/>
      <c r="F260" s="42"/>
      <c r="G260" s="75"/>
      <c r="H260" s="75"/>
      <c r="I260" s="75"/>
      <c r="J260" s="4"/>
      <c r="K260" s="2"/>
      <c r="L260" s="2"/>
      <c r="M260" s="4"/>
    </row>
    <row r="261" customFormat="false" ht="15.75" hidden="true" customHeight="true" outlineLevel="0" collapsed="false">
      <c r="A261" s="2"/>
      <c r="B261" s="73"/>
      <c r="C261" s="73"/>
      <c r="D261" s="74"/>
      <c r="E261" s="2"/>
      <c r="F261" s="42"/>
      <c r="G261" s="75"/>
      <c r="H261" s="75"/>
      <c r="I261" s="75"/>
      <c r="J261" s="4"/>
      <c r="K261" s="2"/>
      <c r="L261" s="2"/>
      <c r="M261" s="4"/>
    </row>
    <row r="262" customFormat="false" ht="15.75" hidden="true" customHeight="true" outlineLevel="0" collapsed="false">
      <c r="A262" s="2"/>
      <c r="B262" s="73"/>
      <c r="C262" s="73"/>
      <c r="D262" s="74"/>
      <c r="E262" s="2"/>
      <c r="F262" s="42"/>
      <c r="G262" s="75"/>
      <c r="H262" s="75"/>
      <c r="I262" s="75"/>
      <c r="J262" s="4"/>
      <c r="K262" s="2"/>
      <c r="L262" s="2"/>
      <c r="M262" s="4"/>
    </row>
    <row r="263" customFormat="false" ht="15.75" hidden="true" customHeight="true" outlineLevel="0" collapsed="false">
      <c r="A263" s="2"/>
      <c r="B263" s="73"/>
      <c r="C263" s="73"/>
      <c r="D263" s="74"/>
      <c r="E263" s="2"/>
      <c r="F263" s="42"/>
      <c r="G263" s="75"/>
      <c r="H263" s="75"/>
      <c r="I263" s="75"/>
      <c r="J263" s="4"/>
      <c r="K263" s="2"/>
      <c r="L263" s="2"/>
      <c r="M263" s="4"/>
    </row>
    <row r="264" customFormat="false" ht="15.75" hidden="true" customHeight="true" outlineLevel="0" collapsed="false">
      <c r="A264" s="2"/>
      <c r="B264" s="73"/>
      <c r="C264" s="73"/>
      <c r="D264" s="74"/>
      <c r="E264" s="2"/>
      <c r="F264" s="42"/>
      <c r="G264" s="75"/>
      <c r="H264" s="75"/>
      <c r="I264" s="75"/>
      <c r="J264" s="4"/>
      <c r="K264" s="2"/>
      <c r="L264" s="2"/>
      <c r="M264" s="4"/>
    </row>
    <row r="265" customFormat="false" ht="15.75" hidden="true" customHeight="true" outlineLevel="0" collapsed="false">
      <c r="A265" s="2"/>
      <c r="B265" s="73"/>
      <c r="C265" s="73"/>
      <c r="D265" s="74"/>
      <c r="E265" s="2"/>
      <c r="F265" s="42"/>
      <c r="G265" s="75"/>
      <c r="H265" s="75"/>
      <c r="I265" s="75"/>
      <c r="J265" s="4"/>
      <c r="K265" s="2"/>
      <c r="L265" s="2"/>
      <c r="M265" s="4"/>
    </row>
    <row r="266" customFormat="false" ht="15.75" hidden="true" customHeight="true" outlineLevel="0" collapsed="false">
      <c r="A266" s="2"/>
      <c r="B266" s="73"/>
      <c r="C266" s="73"/>
      <c r="D266" s="74"/>
      <c r="E266" s="2"/>
      <c r="F266" s="42"/>
      <c r="G266" s="75"/>
      <c r="H266" s="75"/>
      <c r="I266" s="75"/>
      <c r="J266" s="4"/>
      <c r="K266" s="2"/>
      <c r="L266" s="2"/>
      <c r="M266" s="4"/>
    </row>
    <row r="267" customFormat="false" ht="15.75" hidden="true" customHeight="true" outlineLevel="0" collapsed="false">
      <c r="A267" s="2"/>
      <c r="B267" s="73"/>
      <c r="C267" s="73"/>
      <c r="D267" s="74"/>
      <c r="E267" s="2"/>
      <c r="F267" s="42"/>
      <c r="G267" s="75"/>
      <c r="H267" s="75"/>
      <c r="I267" s="75"/>
      <c r="J267" s="4"/>
      <c r="K267" s="2"/>
      <c r="L267" s="2"/>
      <c r="M267" s="4"/>
    </row>
    <row r="268" customFormat="false" ht="15.75" hidden="true" customHeight="true" outlineLevel="0" collapsed="false">
      <c r="A268" s="2"/>
      <c r="B268" s="73"/>
      <c r="C268" s="73"/>
      <c r="D268" s="74"/>
      <c r="E268" s="2"/>
      <c r="F268" s="42"/>
      <c r="G268" s="75"/>
      <c r="H268" s="75"/>
      <c r="I268" s="75"/>
      <c r="J268" s="4"/>
      <c r="K268" s="2"/>
      <c r="L268" s="2"/>
      <c r="M268" s="4"/>
    </row>
    <row r="269" customFormat="false" ht="15.75" hidden="true" customHeight="true" outlineLevel="0" collapsed="false">
      <c r="A269" s="2"/>
      <c r="B269" s="73"/>
      <c r="C269" s="73"/>
      <c r="D269" s="74"/>
      <c r="E269" s="2"/>
      <c r="F269" s="42"/>
      <c r="G269" s="75"/>
      <c r="H269" s="75"/>
      <c r="I269" s="75"/>
      <c r="J269" s="4"/>
      <c r="K269" s="2"/>
      <c r="L269" s="2"/>
      <c r="M269" s="4"/>
    </row>
    <row r="270" customFormat="false" ht="15.75" hidden="true" customHeight="true" outlineLevel="0" collapsed="false">
      <c r="A270" s="2"/>
      <c r="B270" s="73"/>
      <c r="C270" s="73"/>
      <c r="D270" s="74"/>
      <c r="E270" s="2"/>
      <c r="F270" s="42"/>
      <c r="G270" s="75"/>
      <c r="H270" s="75"/>
      <c r="I270" s="75"/>
      <c r="J270" s="4"/>
      <c r="K270" s="2"/>
      <c r="L270" s="2"/>
      <c r="M270" s="4"/>
    </row>
    <row r="271" customFormat="false" ht="15.75" hidden="true" customHeight="true" outlineLevel="0" collapsed="false">
      <c r="A271" s="2"/>
      <c r="B271" s="73"/>
      <c r="C271" s="73"/>
      <c r="D271" s="74"/>
      <c r="E271" s="2"/>
      <c r="F271" s="42"/>
      <c r="G271" s="75"/>
      <c r="H271" s="75"/>
      <c r="I271" s="75"/>
      <c r="J271" s="4"/>
      <c r="K271" s="2"/>
      <c r="L271" s="2"/>
      <c r="M271" s="4"/>
    </row>
    <row r="272" customFormat="false" ht="15.75" hidden="true" customHeight="true" outlineLevel="0" collapsed="false">
      <c r="A272" s="2"/>
      <c r="B272" s="73"/>
      <c r="C272" s="73"/>
      <c r="D272" s="74"/>
      <c r="E272" s="2"/>
      <c r="F272" s="42"/>
      <c r="G272" s="75"/>
      <c r="H272" s="75"/>
      <c r="I272" s="75"/>
      <c r="J272" s="4"/>
      <c r="K272" s="2"/>
      <c r="L272" s="2"/>
      <c r="M272" s="4"/>
    </row>
    <row r="273" customFormat="false" ht="15.75" hidden="true" customHeight="true" outlineLevel="0" collapsed="false">
      <c r="A273" s="2"/>
      <c r="B273" s="73"/>
      <c r="C273" s="73"/>
      <c r="D273" s="74"/>
      <c r="E273" s="2"/>
      <c r="F273" s="42"/>
      <c r="G273" s="75"/>
      <c r="H273" s="75"/>
      <c r="I273" s="75"/>
      <c r="J273" s="4"/>
      <c r="K273" s="2"/>
      <c r="L273" s="2"/>
      <c r="M273" s="4"/>
    </row>
    <row r="274" customFormat="false" ht="15.75" hidden="true" customHeight="true" outlineLevel="0" collapsed="false">
      <c r="A274" s="2"/>
      <c r="B274" s="73"/>
      <c r="C274" s="73"/>
      <c r="D274" s="74"/>
      <c r="E274" s="2"/>
      <c r="F274" s="42"/>
      <c r="G274" s="75"/>
      <c r="H274" s="75"/>
      <c r="I274" s="75"/>
      <c r="J274" s="4"/>
      <c r="K274" s="2"/>
      <c r="L274" s="2"/>
      <c r="M274" s="4"/>
    </row>
    <row r="275" customFormat="false" ht="15.75" hidden="true" customHeight="true" outlineLevel="0" collapsed="false">
      <c r="A275" s="2"/>
      <c r="B275" s="73"/>
      <c r="C275" s="73"/>
      <c r="D275" s="74"/>
      <c r="E275" s="2"/>
      <c r="F275" s="42"/>
      <c r="G275" s="75"/>
      <c r="H275" s="75"/>
      <c r="I275" s="75"/>
      <c r="J275" s="4"/>
      <c r="K275" s="2"/>
      <c r="L275" s="2"/>
      <c r="M275" s="4"/>
    </row>
    <row r="276" customFormat="false" ht="15.75" hidden="true" customHeight="true" outlineLevel="0" collapsed="false">
      <c r="A276" s="2"/>
      <c r="B276" s="73"/>
      <c r="C276" s="73"/>
      <c r="D276" s="74"/>
      <c r="E276" s="2"/>
      <c r="F276" s="42"/>
      <c r="G276" s="75"/>
      <c r="H276" s="75"/>
      <c r="I276" s="75"/>
      <c r="J276" s="4"/>
      <c r="K276" s="2"/>
      <c r="L276" s="2"/>
      <c r="M276" s="4"/>
    </row>
    <row r="277" customFormat="false" ht="15.75" hidden="true" customHeight="true" outlineLevel="0" collapsed="false">
      <c r="A277" s="2"/>
      <c r="B277" s="73"/>
      <c r="C277" s="73"/>
      <c r="D277" s="74"/>
      <c r="E277" s="2"/>
      <c r="F277" s="42"/>
      <c r="G277" s="75"/>
      <c r="H277" s="75"/>
      <c r="I277" s="75"/>
      <c r="J277" s="4"/>
      <c r="K277" s="2"/>
      <c r="L277" s="2"/>
      <c r="M277" s="4"/>
    </row>
    <row r="278" customFormat="false" ht="15.75" hidden="true" customHeight="true" outlineLevel="0" collapsed="false">
      <c r="A278" s="2"/>
      <c r="B278" s="73"/>
      <c r="C278" s="73"/>
      <c r="D278" s="74"/>
      <c r="E278" s="2"/>
      <c r="F278" s="42"/>
      <c r="G278" s="75"/>
      <c r="H278" s="75"/>
      <c r="I278" s="75"/>
      <c r="J278" s="4"/>
      <c r="K278" s="2"/>
      <c r="L278" s="2"/>
      <c r="M278" s="4"/>
    </row>
    <row r="279" customFormat="false" ht="15.75" hidden="true" customHeight="true" outlineLevel="0" collapsed="false">
      <c r="A279" s="2"/>
      <c r="B279" s="73"/>
      <c r="C279" s="73"/>
      <c r="D279" s="74"/>
      <c r="E279" s="2"/>
      <c r="F279" s="42"/>
      <c r="G279" s="75"/>
      <c r="H279" s="75"/>
      <c r="I279" s="75"/>
      <c r="J279" s="4"/>
      <c r="K279" s="2"/>
      <c r="L279" s="2"/>
      <c r="M279" s="4"/>
    </row>
    <row r="280" customFormat="false" ht="15.75" hidden="true" customHeight="true" outlineLevel="0" collapsed="false">
      <c r="A280" s="2"/>
      <c r="B280" s="73"/>
      <c r="C280" s="73"/>
      <c r="D280" s="74"/>
      <c r="E280" s="2"/>
      <c r="F280" s="42"/>
      <c r="G280" s="75"/>
      <c r="H280" s="75"/>
      <c r="I280" s="75"/>
      <c r="J280" s="4"/>
      <c r="K280" s="2"/>
      <c r="L280" s="2"/>
      <c r="M280" s="4"/>
    </row>
    <row r="281" customFormat="false" ht="15.75" hidden="true" customHeight="true" outlineLevel="0" collapsed="false">
      <c r="A281" s="2"/>
      <c r="B281" s="73"/>
      <c r="C281" s="73"/>
      <c r="D281" s="74"/>
      <c r="E281" s="2"/>
      <c r="F281" s="42"/>
      <c r="G281" s="75"/>
      <c r="H281" s="75"/>
      <c r="I281" s="75"/>
      <c r="J281" s="4"/>
      <c r="K281" s="2"/>
      <c r="L281" s="2"/>
      <c r="M281" s="4"/>
    </row>
    <row r="282" customFormat="false" ht="15.75" hidden="true" customHeight="true" outlineLevel="0" collapsed="false">
      <c r="A282" s="2"/>
      <c r="B282" s="73"/>
      <c r="C282" s="73"/>
      <c r="D282" s="74"/>
      <c r="E282" s="2"/>
      <c r="F282" s="42"/>
      <c r="G282" s="75"/>
      <c r="H282" s="75"/>
      <c r="I282" s="75"/>
      <c r="J282" s="4"/>
      <c r="K282" s="2"/>
      <c r="L282" s="2"/>
      <c r="M282" s="4"/>
    </row>
    <row r="283" customFormat="false" ht="15.75" hidden="true" customHeight="true" outlineLevel="0" collapsed="false">
      <c r="A283" s="2"/>
      <c r="B283" s="73"/>
      <c r="C283" s="73"/>
      <c r="D283" s="74"/>
      <c r="E283" s="2"/>
      <c r="F283" s="42"/>
      <c r="G283" s="75"/>
      <c r="H283" s="75"/>
      <c r="I283" s="75"/>
      <c r="J283" s="4"/>
      <c r="K283" s="2"/>
      <c r="L283" s="2"/>
      <c r="M283" s="4"/>
    </row>
    <row r="284" customFormat="false" ht="15.75" hidden="true" customHeight="true" outlineLevel="0" collapsed="false">
      <c r="A284" s="2"/>
      <c r="B284" s="73"/>
      <c r="C284" s="73"/>
      <c r="D284" s="74"/>
      <c r="E284" s="2"/>
      <c r="F284" s="42"/>
      <c r="G284" s="75"/>
      <c r="H284" s="75"/>
      <c r="I284" s="75"/>
      <c r="J284" s="4"/>
      <c r="K284" s="2"/>
      <c r="L284" s="2"/>
      <c r="M284" s="4"/>
    </row>
    <row r="285" customFormat="false" ht="15.75" hidden="true" customHeight="true" outlineLevel="0" collapsed="false">
      <c r="A285" s="2"/>
      <c r="B285" s="73"/>
      <c r="C285" s="73"/>
      <c r="D285" s="74"/>
      <c r="E285" s="2"/>
      <c r="F285" s="42"/>
      <c r="G285" s="75"/>
      <c r="H285" s="75"/>
      <c r="I285" s="75"/>
      <c r="J285" s="4"/>
      <c r="K285" s="2"/>
      <c r="L285" s="2"/>
      <c r="M285" s="4"/>
    </row>
    <row r="286" customFormat="false" ht="15.75" hidden="true" customHeight="true" outlineLevel="0" collapsed="false">
      <c r="A286" s="2"/>
      <c r="B286" s="73"/>
      <c r="C286" s="73"/>
      <c r="D286" s="74"/>
      <c r="E286" s="2"/>
      <c r="F286" s="42"/>
      <c r="G286" s="75"/>
      <c r="H286" s="75"/>
      <c r="I286" s="75"/>
      <c r="J286" s="4"/>
      <c r="K286" s="2"/>
      <c r="L286" s="2"/>
      <c r="M286" s="4"/>
    </row>
    <row r="287" customFormat="false" ht="15.75" hidden="true" customHeight="true" outlineLevel="0" collapsed="false">
      <c r="A287" s="2"/>
      <c r="B287" s="73"/>
      <c r="C287" s="73"/>
      <c r="D287" s="74"/>
      <c r="E287" s="2"/>
      <c r="F287" s="42"/>
      <c r="G287" s="75"/>
      <c r="H287" s="75"/>
      <c r="I287" s="75"/>
      <c r="J287" s="4"/>
      <c r="K287" s="2"/>
      <c r="L287" s="2"/>
      <c r="M287" s="4"/>
    </row>
    <row r="288" customFormat="false" ht="15.75" hidden="true" customHeight="true" outlineLevel="0" collapsed="false">
      <c r="A288" s="2"/>
      <c r="B288" s="73"/>
      <c r="C288" s="73"/>
      <c r="D288" s="74"/>
      <c r="E288" s="2"/>
      <c r="F288" s="42"/>
      <c r="G288" s="75"/>
      <c r="H288" s="75"/>
      <c r="I288" s="75"/>
      <c r="J288" s="4"/>
      <c r="K288" s="2"/>
      <c r="L288" s="2"/>
      <c r="M288" s="4"/>
    </row>
    <row r="289" customFormat="false" ht="15.75" hidden="true" customHeight="true" outlineLevel="0" collapsed="false">
      <c r="A289" s="2"/>
      <c r="B289" s="73"/>
      <c r="C289" s="73"/>
      <c r="D289" s="74"/>
      <c r="E289" s="2"/>
      <c r="F289" s="42"/>
      <c r="G289" s="75"/>
      <c r="H289" s="75"/>
      <c r="I289" s="75"/>
      <c r="J289" s="4"/>
      <c r="K289" s="2"/>
      <c r="L289" s="2"/>
      <c r="M289" s="4"/>
    </row>
    <row r="290" customFormat="false" ht="15.75" hidden="true" customHeight="true" outlineLevel="0" collapsed="false">
      <c r="A290" s="2"/>
      <c r="B290" s="73"/>
      <c r="C290" s="73"/>
      <c r="D290" s="74"/>
      <c r="E290" s="2"/>
      <c r="F290" s="42"/>
      <c r="G290" s="75"/>
      <c r="H290" s="75"/>
      <c r="I290" s="75"/>
      <c r="J290" s="4"/>
      <c r="K290" s="2"/>
      <c r="L290" s="2"/>
      <c r="M290" s="4"/>
    </row>
    <row r="291" customFormat="false" ht="15.75" hidden="true" customHeight="true" outlineLevel="0" collapsed="false">
      <c r="A291" s="2"/>
      <c r="B291" s="73"/>
      <c r="C291" s="73"/>
      <c r="D291" s="74"/>
      <c r="E291" s="2"/>
      <c r="F291" s="42"/>
      <c r="G291" s="75"/>
      <c r="H291" s="75"/>
      <c r="I291" s="75"/>
      <c r="J291" s="4"/>
      <c r="K291" s="2"/>
      <c r="L291" s="2"/>
      <c r="M291" s="4"/>
    </row>
    <row r="292" customFormat="false" ht="15.75" hidden="true" customHeight="true" outlineLevel="0" collapsed="false">
      <c r="A292" s="2"/>
      <c r="B292" s="73"/>
      <c r="C292" s="73"/>
      <c r="D292" s="74"/>
      <c r="E292" s="2"/>
      <c r="F292" s="42"/>
      <c r="G292" s="75"/>
      <c r="H292" s="75"/>
      <c r="I292" s="75"/>
      <c r="J292" s="4"/>
      <c r="K292" s="2"/>
      <c r="L292" s="2"/>
      <c r="M292" s="4"/>
    </row>
    <row r="293" customFormat="false" ht="15.75" hidden="true" customHeight="true" outlineLevel="0" collapsed="false">
      <c r="A293" s="2"/>
      <c r="B293" s="73"/>
      <c r="C293" s="73"/>
      <c r="D293" s="74"/>
      <c r="E293" s="2"/>
      <c r="F293" s="42"/>
      <c r="G293" s="75"/>
      <c r="H293" s="75"/>
      <c r="I293" s="75"/>
      <c r="J293" s="4"/>
      <c r="K293" s="2"/>
      <c r="L293" s="2"/>
      <c r="M293" s="4"/>
    </row>
    <row r="294" customFormat="false" ht="15.75" hidden="true" customHeight="true" outlineLevel="0" collapsed="false">
      <c r="A294" s="2"/>
      <c r="B294" s="73"/>
      <c r="C294" s="73"/>
      <c r="D294" s="74"/>
      <c r="E294" s="2"/>
      <c r="F294" s="42"/>
      <c r="G294" s="75"/>
      <c r="H294" s="75"/>
      <c r="I294" s="75"/>
      <c r="J294" s="4"/>
      <c r="K294" s="2"/>
      <c r="L294" s="2"/>
      <c r="M294" s="4"/>
    </row>
    <row r="295" customFormat="false" ht="15.75" hidden="true" customHeight="true" outlineLevel="0" collapsed="false">
      <c r="A295" s="2"/>
      <c r="B295" s="73"/>
      <c r="C295" s="73"/>
      <c r="D295" s="74"/>
      <c r="E295" s="2"/>
      <c r="F295" s="42"/>
      <c r="G295" s="75"/>
      <c r="H295" s="75"/>
      <c r="I295" s="75"/>
      <c r="J295" s="4"/>
      <c r="K295" s="2"/>
      <c r="L295" s="2"/>
      <c r="M295" s="4"/>
    </row>
    <row r="296" customFormat="false" ht="15.75" hidden="true" customHeight="true" outlineLevel="0" collapsed="false">
      <c r="A296" s="2"/>
      <c r="B296" s="73"/>
      <c r="C296" s="73"/>
      <c r="D296" s="74"/>
      <c r="E296" s="2"/>
      <c r="F296" s="42"/>
      <c r="G296" s="75"/>
      <c r="H296" s="75"/>
      <c r="I296" s="75"/>
      <c r="J296" s="4"/>
      <c r="K296" s="2"/>
      <c r="L296" s="2"/>
      <c r="M296" s="4"/>
    </row>
    <row r="297" customFormat="false" ht="15.75" hidden="true" customHeight="true" outlineLevel="0" collapsed="false">
      <c r="A297" s="2"/>
      <c r="B297" s="73"/>
      <c r="C297" s="73"/>
      <c r="D297" s="74"/>
      <c r="E297" s="2"/>
      <c r="F297" s="42"/>
      <c r="G297" s="75"/>
      <c r="H297" s="75"/>
      <c r="I297" s="75"/>
      <c r="J297" s="4"/>
      <c r="K297" s="2"/>
      <c r="L297" s="2"/>
      <c r="M297" s="4"/>
    </row>
    <row r="298" customFormat="false" ht="15.75" hidden="true" customHeight="true" outlineLevel="0" collapsed="false">
      <c r="A298" s="2"/>
      <c r="B298" s="73"/>
      <c r="C298" s="73"/>
      <c r="D298" s="74"/>
      <c r="E298" s="2"/>
      <c r="F298" s="42"/>
      <c r="G298" s="75"/>
      <c r="H298" s="75"/>
      <c r="I298" s="75"/>
      <c r="J298" s="4"/>
      <c r="K298" s="2"/>
      <c r="L298" s="2"/>
      <c r="M298" s="4"/>
    </row>
    <row r="299" customFormat="false" ht="15.75" hidden="true" customHeight="true" outlineLevel="0" collapsed="false">
      <c r="A299" s="2"/>
      <c r="B299" s="73"/>
      <c r="C299" s="73"/>
      <c r="D299" s="74"/>
      <c r="E299" s="2"/>
      <c r="F299" s="42"/>
      <c r="G299" s="75"/>
      <c r="H299" s="75"/>
      <c r="I299" s="75"/>
      <c r="J299" s="4"/>
      <c r="K299" s="2"/>
      <c r="L299" s="2"/>
      <c r="M299" s="4"/>
    </row>
    <row r="300" customFormat="false" ht="15.75" hidden="true" customHeight="true" outlineLevel="0" collapsed="false">
      <c r="A300" s="2"/>
      <c r="B300" s="73"/>
      <c r="C300" s="73"/>
      <c r="D300" s="74"/>
      <c r="E300" s="2"/>
      <c r="F300" s="42"/>
      <c r="G300" s="75"/>
      <c r="H300" s="75"/>
      <c r="I300" s="75"/>
      <c r="J300" s="4"/>
      <c r="K300" s="2"/>
      <c r="L300" s="2"/>
      <c r="M300" s="4"/>
    </row>
    <row r="301" customFormat="false" ht="15.75" hidden="true" customHeight="true" outlineLevel="0" collapsed="false">
      <c r="A301" s="2"/>
      <c r="B301" s="73"/>
      <c r="C301" s="73"/>
      <c r="D301" s="74"/>
      <c r="E301" s="2"/>
      <c r="F301" s="42"/>
      <c r="G301" s="75"/>
      <c r="H301" s="75"/>
      <c r="I301" s="75"/>
      <c r="J301" s="4"/>
      <c r="K301" s="2"/>
      <c r="L301" s="2"/>
      <c r="M301" s="4"/>
    </row>
    <row r="302" customFormat="false" ht="15.75" hidden="true" customHeight="true" outlineLevel="0" collapsed="false">
      <c r="A302" s="2"/>
      <c r="B302" s="73"/>
      <c r="C302" s="73"/>
      <c r="D302" s="74"/>
      <c r="E302" s="2"/>
      <c r="F302" s="42"/>
      <c r="G302" s="75"/>
      <c r="H302" s="75"/>
      <c r="I302" s="75"/>
      <c r="J302" s="4"/>
      <c r="K302" s="2"/>
      <c r="L302" s="2"/>
      <c r="M302" s="4"/>
    </row>
    <row r="303" customFormat="false" ht="15.75" hidden="true" customHeight="true" outlineLevel="0" collapsed="false">
      <c r="A303" s="2"/>
      <c r="B303" s="73"/>
      <c r="C303" s="73"/>
      <c r="D303" s="74"/>
      <c r="E303" s="2"/>
      <c r="F303" s="42"/>
      <c r="G303" s="75"/>
      <c r="H303" s="75"/>
      <c r="I303" s="75"/>
      <c r="J303" s="4"/>
      <c r="K303" s="2"/>
      <c r="L303" s="2"/>
      <c r="M303" s="4"/>
    </row>
    <row r="304" customFormat="false" ht="15.75" hidden="true" customHeight="true" outlineLevel="0" collapsed="false">
      <c r="A304" s="2"/>
      <c r="B304" s="73"/>
      <c r="C304" s="73"/>
      <c r="D304" s="74"/>
      <c r="E304" s="2"/>
      <c r="F304" s="42"/>
      <c r="G304" s="75"/>
      <c r="H304" s="75"/>
      <c r="I304" s="75"/>
      <c r="J304" s="4"/>
      <c r="K304" s="2"/>
      <c r="L304" s="2"/>
      <c r="M304" s="4"/>
    </row>
    <row r="305" customFormat="false" ht="15.75" hidden="true" customHeight="true" outlineLevel="0" collapsed="false">
      <c r="A305" s="2"/>
      <c r="B305" s="73"/>
      <c r="C305" s="73"/>
      <c r="D305" s="74"/>
      <c r="E305" s="2"/>
      <c r="F305" s="42"/>
      <c r="G305" s="75"/>
      <c r="H305" s="75"/>
      <c r="I305" s="75"/>
      <c r="J305" s="4"/>
      <c r="K305" s="2"/>
      <c r="L305" s="2"/>
      <c r="M305" s="4"/>
    </row>
    <row r="306" customFormat="false" ht="15.75" hidden="true" customHeight="true" outlineLevel="0" collapsed="false">
      <c r="A306" s="2"/>
      <c r="B306" s="73"/>
      <c r="C306" s="73"/>
      <c r="D306" s="74"/>
      <c r="E306" s="2"/>
      <c r="F306" s="42"/>
      <c r="G306" s="75"/>
      <c r="H306" s="75"/>
      <c r="I306" s="75"/>
      <c r="J306" s="4"/>
      <c r="K306" s="2"/>
      <c r="L306" s="2"/>
      <c r="M306" s="4"/>
    </row>
    <row r="307" customFormat="false" ht="15.75" hidden="true" customHeight="true" outlineLevel="0" collapsed="false">
      <c r="A307" s="2"/>
      <c r="B307" s="73"/>
      <c r="C307" s="73"/>
      <c r="D307" s="74"/>
      <c r="E307" s="2"/>
      <c r="F307" s="42"/>
      <c r="G307" s="75"/>
      <c r="H307" s="75"/>
      <c r="I307" s="75"/>
      <c r="J307" s="4"/>
      <c r="K307" s="2"/>
      <c r="L307" s="2"/>
      <c r="M307" s="4"/>
    </row>
    <row r="308" customFormat="false" ht="15.75" hidden="true" customHeight="true" outlineLevel="0" collapsed="false">
      <c r="A308" s="2"/>
      <c r="B308" s="73"/>
      <c r="C308" s="73"/>
      <c r="D308" s="74"/>
      <c r="E308" s="2"/>
      <c r="F308" s="42"/>
      <c r="G308" s="75"/>
      <c r="H308" s="75"/>
      <c r="I308" s="75"/>
      <c r="J308" s="4"/>
      <c r="K308" s="2"/>
      <c r="L308" s="2"/>
      <c r="M308" s="4"/>
    </row>
    <row r="309" customFormat="false" ht="15.75" hidden="true" customHeight="true" outlineLevel="0" collapsed="false">
      <c r="A309" s="2"/>
      <c r="B309" s="73"/>
      <c r="C309" s="73"/>
      <c r="D309" s="74"/>
      <c r="E309" s="2"/>
      <c r="F309" s="42"/>
      <c r="G309" s="75"/>
      <c r="H309" s="75"/>
      <c r="I309" s="75"/>
      <c r="J309" s="4"/>
      <c r="K309" s="2"/>
      <c r="L309" s="2"/>
      <c r="M309" s="4"/>
    </row>
    <row r="310" customFormat="false" ht="15.75" hidden="true" customHeight="true" outlineLevel="0" collapsed="false">
      <c r="A310" s="2"/>
      <c r="B310" s="73"/>
      <c r="C310" s="73"/>
      <c r="D310" s="74"/>
      <c r="E310" s="2"/>
      <c r="F310" s="42"/>
      <c r="G310" s="75"/>
      <c r="H310" s="75"/>
      <c r="I310" s="75"/>
      <c r="J310" s="4"/>
      <c r="K310" s="2"/>
      <c r="L310" s="2"/>
      <c r="M310" s="4"/>
    </row>
    <row r="311" customFormat="false" ht="15.75" hidden="true" customHeight="true" outlineLevel="0" collapsed="false">
      <c r="A311" s="2"/>
      <c r="B311" s="73"/>
      <c r="C311" s="73"/>
      <c r="D311" s="74"/>
      <c r="E311" s="2"/>
      <c r="F311" s="42"/>
      <c r="G311" s="75"/>
      <c r="H311" s="75"/>
      <c r="I311" s="75"/>
      <c r="J311" s="4"/>
      <c r="K311" s="2"/>
      <c r="L311" s="2"/>
      <c r="M311" s="4"/>
    </row>
    <row r="312" customFormat="false" ht="15.75" hidden="true" customHeight="true" outlineLevel="0" collapsed="false">
      <c r="A312" s="2"/>
      <c r="B312" s="73"/>
      <c r="C312" s="73"/>
      <c r="D312" s="74"/>
      <c r="E312" s="2"/>
      <c r="F312" s="42"/>
      <c r="G312" s="75"/>
      <c r="H312" s="75"/>
      <c r="I312" s="75"/>
      <c r="J312" s="4"/>
      <c r="K312" s="2"/>
      <c r="L312" s="2"/>
      <c r="M312" s="4"/>
    </row>
    <row r="313" customFormat="false" ht="15.75" hidden="true" customHeight="true" outlineLevel="0" collapsed="false">
      <c r="A313" s="2"/>
      <c r="B313" s="73"/>
      <c r="C313" s="73"/>
      <c r="D313" s="74"/>
      <c r="E313" s="2"/>
      <c r="F313" s="42"/>
      <c r="G313" s="75"/>
      <c r="H313" s="75"/>
      <c r="I313" s="75"/>
      <c r="J313" s="4"/>
      <c r="K313" s="2"/>
      <c r="L313" s="2"/>
      <c r="M313" s="4"/>
    </row>
    <row r="314" customFormat="false" ht="15.75" hidden="true" customHeight="true" outlineLevel="0" collapsed="false">
      <c r="A314" s="2"/>
      <c r="B314" s="73"/>
      <c r="C314" s="73"/>
      <c r="D314" s="74"/>
      <c r="E314" s="2"/>
      <c r="F314" s="42"/>
      <c r="G314" s="75"/>
      <c r="H314" s="75"/>
      <c r="I314" s="75"/>
      <c r="J314" s="4"/>
      <c r="K314" s="2"/>
      <c r="L314" s="2"/>
      <c r="M314" s="4"/>
    </row>
    <row r="315" customFormat="false" ht="15.75" hidden="true" customHeight="true" outlineLevel="0" collapsed="false">
      <c r="A315" s="2"/>
      <c r="B315" s="73"/>
      <c r="C315" s="73"/>
      <c r="D315" s="74"/>
      <c r="E315" s="2"/>
      <c r="F315" s="42"/>
      <c r="G315" s="75"/>
      <c r="H315" s="75"/>
      <c r="I315" s="75"/>
      <c r="J315" s="4"/>
      <c r="K315" s="2"/>
      <c r="L315" s="2"/>
      <c r="M315" s="4"/>
    </row>
    <row r="316" customFormat="false" ht="15.75" hidden="true" customHeight="true" outlineLevel="0" collapsed="false">
      <c r="A316" s="2"/>
      <c r="B316" s="73"/>
      <c r="C316" s="73"/>
      <c r="D316" s="74"/>
      <c r="E316" s="2"/>
      <c r="F316" s="42"/>
      <c r="G316" s="75"/>
      <c r="H316" s="75"/>
      <c r="I316" s="75"/>
      <c r="J316" s="4"/>
      <c r="K316" s="2"/>
      <c r="L316" s="2"/>
      <c r="M316" s="4"/>
    </row>
    <row r="317" customFormat="false" ht="15.75" hidden="true" customHeight="true" outlineLevel="0" collapsed="false">
      <c r="A317" s="2"/>
      <c r="B317" s="73"/>
      <c r="C317" s="73"/>
      <c r="D317" s="74"/>
      <c r="E317" s="2"/>
      <c r="F317" s="42"/>
      <c r="G317" s="75"/>
      <c r="H317" s="75"/>
      <c r="I317" s="75"/>
      <c r="J317" s="4"/>
      <c r="K317" s="2"/>
      <c r="L317" s="2"/>
      <c r="M317" s="4"/>
    </row>
    <row r="318" customFormat="false" ht="15.75" hidden="true" customHeight="true" outlineLevel="0" collapsed="false">
      <c r="A318" s="2"/>
      <c r="B318" s="73"/>
      <c r="C318" s="73"/>
      <c r="D318" s="74"/>
      <c r="E318" s="2"/>
      <c r="F318" s="42"/>
      <c r="G318" s="75"/>
      <c r="H318" s="75"/>
      <c r="I318" s="75"/>
      <c r="J318" s="4"/>
      <c r="K318" s="2"/>
      <c r="L318" s="2"/>
      <c r="M318" s="4"/>
    </row>
    <row r="319" customFormat="false" ht="15.75" hidden="true" customHeight="true" outlineLevel="0" collapsed="false">
      <c r="A319" s="2"/>
      <c r="B319" s="73"/>
      <c r="C319" s="73"/>
      <c r="D319" s="74"/>
      <c r="E319" s="2"/>
      <c r="F319" s="42"/>
      <c r="G319" s="75"/>
      <c r="H319" s="75"/>
      <c r="I319" s="75"/>
      <c r="J319" s="4"/>
      <c r="K319" s="2"/>
      <c r="L319" s="2"/>
      <c r="M319" s="4"/>
    </row>
    <row r="320" customFormat="false" ht="15.75" hidden="true" customHeight="true" outlineLevel="0" collapsed="false">
      <c r="A320" s="2"/>
      <c r="B320" s="73"/>
      <c r="C320" s="73"/>
      <c r="D320" s="74"/>
      <c r="E320" s="2"/>
      <c r="F320" s="42"/>
      <c r="G320" s="75"/>
      <c r="H320" s="75"/>
      <c r="I320" s="75"/>
      <c r="J320" s="4"/>
      <c r="K320" s="2"/>
      <c r="L320" s="2"/>
      <c r="M320" s="4"/>
    </row>
    <row r="321" customFormat="false" ht="15.75" hidden="true" customHeight="true" outlineLevel="0" collapsed="false">
      <c r="A321" s="2"/>
      <c r="B321" s="73"/>
      <c r="C321" s="73"/>
      <c r="D321" s="74"/>
      <c r="E321" s="2"/>
      <c r="F321" s="42"/>
      <c r="G321" s="75"/>
      <c r="H321" s="75"/>
      <c r="I321" s="75"/>
      <c r="J321" s="4"/>
      <c r="K321" s="2"/>
      <c r="L321" s="2"/>
      <c r="M321" s="4"/>
    </row>
    <row r="322" customFormat="false" ht="15.75" hidden="true" customHeight="true" outlineLevel="0" collapsed="false">
      <c r="A322" s="2"/>
      <c r="B322" s="73"/>
      <c r="C322" s="73"/>
      <c r="D322" s="74"/>
      <c r="E322" s="2"/>
      <c r="F322" s="42"/>
      <c r="G322" s="75"/>
      <c r="H322" s="75"/>
      <c r="I322" s="75"/>
      <c r="J322" s="4"/>
      <c r="K322" s="2"/>
      <c r="L322" s="2"/>
      <c r="M322" s="4"/>
    </row>
    <row r="323" customFormat="false" ht="15.75" hidden="true" customHeight="true" outlineLevel="0" collapsed="false">
      <c r="A323" s="2"/>
      <c r="B323" s="73"/>
      <c r="C323" s="73"/>
      <c r="D323" s="74"/>
      <c r="E323" s="2"/>
      <c r="F323" s="42"/>
      <c r="G323" s="75"/>
      <c r="H323" s="75"/>
      <c r="I323" s="75"/>
      <c r="J323" s="4"/>
      <c r="K323" s="2"/>
      <c r="L323" s="2"/>
      <c r="M323" s="4"/>
    </row>
    <row r="324" customFormat="false" ht="15.75" hidden="true" customHeight="true" outlineLevel="0" collapsed="false">
      <c r="A324" s="2"/>
      <c r="B324" s="73"/>
      <c r="C324" s="73"/>
      <c r="D324" s="74"/>
      <c r="E324" s="2"/>
      <c r="F324" s="42"/>
      <c r="G324" s="75"/>
      <c r="H324" s="75"/>
      <c r="I324" s="75"/>
      <c r="J324" s="4"/>
      <c r="K324" s="2"/>
      <c r="L324" s="2"/>
      <c r="M324" s="4"/>
    </row>
    <row r="325" customFormat="false" ht="15.75" hidden="true" customHeight="true" outlineLevel="0" collapsed="false">
      <c r="A325" s="2"/>
      <c r="B325" s="73"/>
      <c r="C325" s="73"/>
      <c r="D325" s="74"/>
      <c r="E325" s="2"/>
      <c r="F325" s="42"/>
      <c r="G325" s="75"/>
      <c r="H325" s="75"/>
      <c r="I325" s="75"/>
      <c r="J325" s="4"/>
      <c r="K325" s="2"/>
      <c r="L325" s="2"/>
      <c r="M325" s="4"/>
    </row>
    <row r="326" customFormat="false" ht="15.75" hidden="true" customHeight="true" outlineLevel="0" collapsed="false">
      <c r="A326" s="2"/>
      <c r="B326" s="73"/>
      <c r="C326" s="73"/>
      <c r="D326" s="74"/>
      <c r="E326" s="2"/>
      <c r="F326" s="42"/>
      <c r="G326" s="75"/>
      <c r="H326" s="75"/>
      <c r="I326" s="75"/>
      <c r="J326" s="4"/>
      <c r="K326" s="2"/>
      <c r="L326" s="2"/>
      <c r="M326" s="4"/>
    </row>
    <row r="327" customFormat="false" ht="15.75" hidden="true" customHeight="true" outlineLevel="0" collapsed="false">
      <c r="A327" s="2"/>
      <c r="B327" s="73"/>
      <c r="C327" s="73"/>
      <c r="D327" s="74"/>
      <c r="E327" s="2"/>
      <c r="F327" s="42"/>
      <c r="G327" s="75"/>
      <c r="H327" s="75"/>
      <c r="I327" s="75"/>
      <c r="J327" s="4"/>
      <c r="K327" s="2"/>
      <c r="L327" s="2"/>
      <c r="M327" s="4"/>
    </row>
    <row r="328" customFormat="false" ht="15.75" hidden="true" customHeight="true" outlineLevel="0" collapsed="false">
      <c r="A328" s="2"/>
      <c r="B328" s="73"/>
      <c r="C328" s="73"/>
      <c r="D328" s="74"/>
      <c r="E328" s="2"/>
      <c r="F328" s="42"/>
      <c r="G328" s="75"/>
      <c r="H328" s="75"/>
      <c r="I328" s="75"/>
      <c r="J328" s="4"/>
      <c r="K328" s="2"/>
      <c r="L328" s="2"/>
      <c r="M328" s="4"/>
    </row>
    <row r="329" customFormat="false" ht="15.75" hidden="true" customHeight="true" outlineLevel="0" collapsed="false">
      <c r="A329" s="2"/>
      <c r="B329" s="73"/>
      <c r="C329" s="73"/>
      <c r="D329" s="74"/>
      <c r="E329" s="2"/>
      <c r="F329" s="42"/>
      <c r="G329" s="75"/>
      <c r="H329" s="75"/>
      <c r="I329" s="75"/>
      <c r="J329" s="4"/>
      <c r="K329" s="2"/>
      <c r="L329" s="2"/>
      <c r="M329" s="4"/>
    </row>
    <row r="330" customFormat="false" ht="15.75" hidden="true" customHeight="true" outlineLevel="0" collapsed="false">
      <c r="A330" s="2"/>
      <c r="B330" s="73"/>
      <c r="C330" s="73"/>
      <c r="D330" s="74"/>
      <c r="E330" s="2"/>
      <c r="F330" s="42"/>
      <c r="G330" s="75"/>
      <c r="H330" s="75"/>
      <c r="I330" s="75"/>
      <c r="J330" s="4"/>
      <c r="K330" s="2"/>
      <c r="L330" s="2"/>
      <c r="M330" s="4"/>
    </row>
    <row r="331" customFormat="false" ht="15.75" hidden="true" customHeight="true" outlineLevel="0" collapsed="false">
      <c r="A331" s="2"/>
      <c r="B331" s="73"/>
      <c r="C331" s="73"/>
      <c r="D331" s="74"/>
      <c r="E331" s="2"/>
      <c r="F331" s="42"/>
      <c r="G331" s="75"/>
      <c r="H331" s="75"/>
      <c r="I331" s="75"/>
      <c r="J331" s="4"/>
      <c r="K331" s="2"/>
      <c r="L331" s="2"/>
      <c r="M331" s="4"/>
    </row>
    <row r="332" customFormat="false" ht="15.75" hidden="true" customHeight="true" outlineLevel="0" collapsed="false">
      <c r="A332" s="2"/>
      <c r="B332" s="73"/>
      <c r="C332" s="73"/>
      <c r="D332" s="74"/>
      <c r="E332" s="2"/>
      <c r="F332" s="42"/>
      <c r="G332" s="75"/>
      <c r="H332" s="75"/>
      <c r="I332" s="75"/>
      <c r="J332" s="4"/>
      <c r="K332" s="2"/>
      <c r="L332" s="2"/>
      <c r="M332" s="4"/>
    </row>
    <row r="333" customFormat="false" ht="15.75" hidden="true" customHeight="true" outlineLevel="0" collapsed="false">
      <c r="A333" s="2"/>
      <c r="B333" s="73"/>
      <c r="C333" s="73"/>
      <c r="D333" s="74"/>
      <c r="E333" s="2"/>
      <c r="F333" s="42"/>
      <c r="G333" s="75"/>
      <c r="H333" s="75"/>
      <c r="I333" s="75"/>
      <c r="J333" s="4"/>
      <c r="K333" s="2"/>
      <c r="L333" s="2"/>
      <c r="M333" s="4"/>
    </row>
    <row r="334" customFormat="false" ht="15.75" hidden="true" customHeight="true" outlineLevel="0" collapsed="false">
      <c r="A334" s="2"/>
      <c r="B334" s="73"/>
      <c r="C334" s="73"/>
      <c r="D334" s="74"/>
      <c r="E334" s="2"/>
      <c r="F334" s="42"/>
      <c r="G334" s="75"/>
      <c r="H334" s="75"/>
      <c r="I334" s="75"/>
      <c r="J334" s="4"/>
      <c r="K334" s="2"/>
      <c r="L334" s="2"/>
      <c r="M334" s="4"/>
    </row>
    <row r="335" customFormat="false" ht="15.75" hidden="true" customHeight="true" outlineLevel="0" collapsed="false">
      <c r="A335" s="2"/>
      <c r="B335" s="73"/>
      <c r="C335" s="73"/>
      <c r="D335" s="74"/>
      <c r="E335" s="2"/>
      <c r="F335" s="42"/>
      <c r="G335" s="75"/>
      <c r="H335" s="75"/>
      <c r="I335" s="75"/>
      <c r="J335" s="4"/>
      <c r="K335" s="2"/>
      <c r="L335" s="2"/>
      <c r="M335" s="4"/>
    </row>
    <row r="336" customFormat="false" ht="15.75" hidden="true" customHeight="true" outlineLevel="0" collapsed="false">
      <c r="A336" s="2"/>
      <c r="B336" s="73"/>
      <c r="C336" s="73"/>
      <c r="D336" s="74"/>
      <c r="E336" s="2"/>
      <c r="F336" s="42"/>
      <c r="G336" s="75"/>
      <c r="H336" s="75"/>
      <c r="I336" s="75"/>
      <c r="J336" s="4"/>
      <c r="K336" s="2"/>
      <c r="L336" s="2"/>
      <c r="M336" s="4"/>
    </row>
    <row r="337" customFormat="false" ht="15.75" hidden="true" customHeight="true" outlineLevel="0" collapsed="false">
      <c r="A337" s="2"/>
      <c r="B337" s="73"/>
      <c r="C337" s="73"/>
      <c r="D337" s="74"/>
      <c r="E337" s="2"/>
      <c r="F337" s="42"/>
      <c r="G337" s="75"/>
      <c r="H337" s="75"/>
      <c r="I337" s="75"/>
      <c r="J337" s="4"/>
      <c r="K337" s="2"/>
      <c r="L337" s="2"/>
      <c r="M337" s="4"/>
    </row>
    <row r="338" customFormat="false" ht="15.75" hidden="true" customHeight="true" outlineLevel="0" collapsed="false">
      <c r="A338" s="2"/>
      <c r="B338" s="73"/>
      <c r="C338" s="73"/>
      <c r="D338" s="74"/>
      <c r="E338" s="2"/>
      <c r="F338" s="42"/>
      <c r="G338" s="75"/>
      <c r="H338" s="75"/>
      <c r="I338" s="75"/>
      <c r="J338" s="4"/>
      <c r="K338" s="2"/>
      <c r="L338" s="2"/>
      <c r="M338" s="4"/>
    </row>
    <row r="339" customFormat="false" ht="15.75" hidden="true" customHeight="true" outlineLevel="0" collapsed="false">
      <c r="A339" s="2"/>
      <c r="B339" s="73"/>
      <c r="C339" s="73"/>
      <c r="D339" s="74"/>
      <c r="E339" s="2"/>
      <c r="F339" s="42"/>
      <c r="G339" s="75"/>
      <c r="H339" s="75"/>
      <c r="I339" s="75"/>
      <c r="J339" s="4"/>
      <c r="K339" s="2"/>
      <c r="L339" s="2"/>
      <c r="M339" s="4"/>
    </row>
    <row r="340" customFormat="false" ht="15.75" hidden="true" customHeight="true" outlineLevel="0" collapsed="false">
      <c r="A340" s="2"/>
      <c r="B340" s="73"/>
      <c r="C340" s="73"/>
      <c r="D340" s="74"/>
      <c r="E340" s="2"/>
      <c r="F340" s="42"/>
      <c r="G340" s="75"/>
      <c r="H340" s="75"/>
      <c r="I340" s="75"/>
      <c r="J340" s="4"/>
      <c r="K340" s="2"/>
      <c r="L340" s="2"/>
      <c r="M340" s="4"/>
    </row>
    <row r="341" customFormat="false" ht="15.75" hidden="true" customHeight="true" outlineLevel="0" collapsed="false">
      <c r="A341" s="2"/>
      <c r="B341" s="73"/>
      <c r="C341" s="73"/>
      <c r="D341" s="74"/>
      <c r="E341" s="2"/>
      <c r="F341" s="42"/>
      <c r="G341" s="75"/>
      <c r="H341" s="75"/>
      <c r="I341" s="75"/>
      <c r="J341" s="4"/>
      <c r="K341" s="2"/>
      <c r="L341" s="2"/>
      <c r="M341" s="4"/>
    </row>
    <row r="342" customFormat="false" ht="15.75" hidden="true" customHeight="true" outlineLevel="0" collapsed="false">
      <c r="A342" s="2"/>
      <c r="B342" s="73"/>
      <c r="C342" s="73"/>
      <c r="D342" s="74"/>
      <c r="E342" s="2"/>
      <c r="F342" s="42"/>
      <c r="G342" s="75"/>
      <c r="H342" s="75"/>
      <c r="I342" s="75"/>
      <c r="J342" s="4"/>
      <c r="K342" s="2"/>
      <c r="L342" s="2"/>
      <c r="M342" s="4"/>
    </row>
    <row r="343" customFormat="false" ht="15.75" hidden="true" customHeight="true" outlineLevel="0" collapsed="false">
      <c r="A343" s="2"/>
      <c r="B343" s="73"/>
      <c r="C343" s="73"/>
      <c r="D343" s="74"/>
      <c r="E343" s="2"/>
      <c r="F343" s="42"/>
      <c r="G343" s="75"/>
      <c r="H343" s="75"/>
      <c r="I343" s="75"/>
      <c r="J343" s="4"/>
      <c r="K343" s="2"/>
      <c r="L343" s="2"/>
      <c r="M343" s="4"/>
    </row>
    <row r="344" customFormat="false" ht="15.75" hidden="true" customHeight="true" outlineLevel="0" collapsed="false">
      <c r="A344" s="2"/>
      <c r="B344" s="73"/>
      <c r="C344" s="73"/>
      <c r="D344" s="74"/>
      <c r="E344" s="2"/>
      <c r="F344" s="42"/>
      <c r="G344" s="75"/>
      <c r="H344" s="75"/>
      <c r="I344" s="75"/>
      <c r="J344" s="4"/>
      <c r="K344" s="2"/>
      <c r="L344" s="2"/>
      <c r="M344" s="4"/>
    </row>
    <row r="345" customFormat="false" ht="15.75" hidden="true" customHeight="true" outlineLevel="0" collapsed="false">
      <c r="A345" s="2"/>
      <c r="B345" s="73"/>
      <c r="C345" s="73"/>
      <c r="D345" s="74"/>
      <c r="E345" s="2"/>
      <c r="F345" s="42"/>
      <c r="G345" s="75"/>
      <c r="H345" s="75"/>
      <c r="I345" s="75"/>
      <c r="J345" s="4"/>
      <c r="K345" s="2"/>
      <c r="L345" s="2"/>
      <c r="M345" s="4"/>
    </row>
    <row r="346" customFormat="false" ht="15.75" hidden="true" customHeight="true" outlineLevel="0" collapsed="false">
      <c r="A346" s="2"/>
      <c r="B346" s="73"/>
      <c r="C346" s="73"/>
      <c r="D346" s="74"/>
      <c r="E346" s="2"/>
      <c r="F346" s="42"/>
      <c r="G346" s="75"/>
      <c r="H346" s="75"/>
      <c r="I346" s="75"/>
      <c r="J346" s="4"/>
      <c r="K346" s="2"/>
      <c r="L346" s="2"/>
      <c r="M346" s="4"/>
    </row>
    <row r="347" customFormat="false" ht="15.75" hidden="true" customHeight="true" outlineLevel="0" collapsed="false">
      <c r="A347" s="2"/>
      <c r="B347" s="73"/>
      <c r="C347" s="73"/>
      <c r="D347" s="74"/>
      <c r="E347" s="2"/>
      <c r="F347" s="42"/>
      <c r="G347" s="75"/>
      <c r="H347" s="75"/>
      <c r="I347" s="75"/>
      <c r="J347" s="4"/>
      <c r="K347" s="2"/>
      <c r="L347" s="2"/>
      <c r="M347" s="4"/>
    </row>
    <row r="348" customFormat="false" ht="15.75" hidden="true" customHeight="true" outlineLevel="0" collapsed="false">
      <c r="A348" s="2"/>
      <c r="B348" s="73"/>
      <c r="C348" s="73"/>
      <c r="D348" s="74"/>
      <c r="E348" s="2"/>
      <c r="F348" s="42"/>
      <c r="G348" s="75"/>
      <c r="H348" s="75"/>
      <c r="I348" s="75"/>
      <c r="J348" s="4"/>
      <c r="K348" s="2"/>
      <c r="L348" s="2"/>
      <c r="M348" s="4"/>
    </row>
    <row r="349" customFormat="false" ht="15.75" hidden="true" customHeight="true" outlineLevel="0" collapsed="false">
      <c r="A349" s="2"/>
      <c r="B349" s="73"/>
      <c r="C349" s="73"/>
      <c r="D349" s="74"/>
      <c r="E349" s="2"/>
      <c r="F349" s="42"/>
      <c r="G349" s="75"/>
      <c r="H349" s="75"/>
      <c r="I349" s="75"/>
      <c r="J349" s="4"/>
      <c r="K349" s="2"/>
      <c r="L349" s="2"/>
      <c r="M349" s="4"/>
    </row>
    <row r="350" customFormat="false" ht="15.75" hidden="true" customHeight="true" outlineLevel="0" collapsed="false">
      <c r="A350" s="2"/>
      <c r="B350" s="73"/>
      <c r="C350" s="73"/>
      <c r="D350" s="74"/>
      <c r="E350" s="2"/>
      <c r="F350" s="42"/>
      <c r="G350" s="75"/>
      <c r="H350" s="75"/>
      <c r="I350" s="75"/>
      <c r="J350" s="4"/>
      <c r="K350" s="2"/>
      <c r="L350" s="2"/>
      <c r="M350" s="4"/>
    </row>
    <row r="351" customFormat="false" ht="15.75" hidden="true" customHeight="true" outlineLevel="0" collapsed="false">
      <c r="A351" s="2"/>
      <c r="B351" s="73"/>
      <c r="C351" s="73"/>
      <c r="D351" s="74"/>
      <c r="E351" s="2"/>
      <c r="F351" s="42"/>
      <c r="G351" s="75"/>
      <c r="H351" s="75"/>
      <c r="I351" s="75"/>
      <c r="J351" s="4"/>
      <c r="K351" s="2"/>
      <c r="L351" s="2"/>
      <c r="M351" s="4"/>
    </row>
    <row r="352" customFormat="false" ht="15.75" hidden="true" customHeight="true" outlineLevel="0" collapsed="false">
      <c r="A352" s="2"/>
      <c r="B352" s="73"/>
      <c r="C352" s="73"/>
      <c r="D352" s="74"/>
      <c r="E352" s="2"/>
      <c r="F352" s="42"/>
      <c r="G352" s="75"/>
      <c r="H352" s="75"/>
      <c r="I352" s="75"/>
      <c r="J352" s="4"/>
      <c r="K352" s="2"/>
      <c r="L352" s="2"/>
      <c r="M352" s="4"/>
    </row>
    <row r="353" customFormat="false" ht="15.75" hidden="true" customHeight="true" outlineLevel="0" collapsed="false">
      <c r="A353" s="2"/>
      <c r="B353" s="73"/>
      <c r="C353" s="73"/>
      <c r="D353" s="74"/>
      <c r="E353" s="2"/>
      <c r="F353" s="42"/>
      <c r="G353" s="75"/>
      <c r="H353" s="75"/>
      <c r="I353" s="75"/>
      <c r="J353" s="4"/>
      <c r="K353" s="2"/>
      <c r="L353" s="2"/>
      <c r="M353" s="4"/>
    </row>
    <row r="354" customFormat="false" ht="15.75" hidden="true" customHeight="true" outlineLevel="0" collapsed="false">
      <c r="A354" s="2"/>
      <c r="B354" s="73"/>
      <c r="C354" s="73"/>
      <c r="D354" s="74"/>
      <c r="E354" s="2"/>
      <c r="F354" s="42"/>
      <c r="G354" s="75"/>
      <c r="H354" s="75"/>
      <c r="I354" s="75"/>
      <c r="J354" s="4"/>
      <c r="K354" s="2"/>
      <c r="L354" s="2"/>
      <c r="M354" s="4"/>
    </row>
    <row r="355" customFormat="false" ht="15.75" hidden="true" customHeight="true" outlineLevel="0" collapsed="false">
      <c r="A355" s="2"/>
      <c r="B355" s="73"/>
      <c r="C355" s="73"/>
      <c r="D355" s="74"/>
      <c r="E355" s="2"/>
      <c r="F355" s="42"/>
      <c r="G355" s="75"/>
      <c r="H355" s="75"/>
      <c r="I355" s="75"/>
      <c r="J355" s="4"/>
      <c r="K355" s="2"/>
      <c r="L355" s="2"/>
      <c r="M355" s="4"/>
    </row>
    <row r="356" customFormat="false" ht="15.75" hidden="true" customHeight="true" outlineLevel="0" collapsed="false">
      <c r="A356" s="2"/>
      <c r="B356" s="73"/>
      <c r="C356" s="73"/>
      <c r="D356" s="74"/>
      <c r="E356" s="2"/>
      <c r="F356" s="42"/>
      <c r="G356" s="75"/>
      <c r="H356" s="75"/>
      <c r="I356" s="75"/>
      <c r="J356" s="4"/>
      <c r="K356" s="2"/>
      <c r="L356" s="2"/>
      <c r="M356" s="4"/>
    </row>
    <row r="357" customFormat="false" ht="15.75" hidden="true" customHeight="true" outlineLevel="0" collapsed="false">
      <c r="A357" s="2"/>
      <c r="B357" s="73"/>
      <c r="C357" s="73"/>
      <c r="D357" s="74"/>
      <c r="E357" s="2"/>
      <c r="F357" s="42"/>
      <c r="G357" s="75"/>
      <c r="H357" s="75"/>
      <c r="I357" s="75"/>
      <c r="J357" s="4"/>
      <c r="K357" s="2"/>
      <c r="L357" s="2"/>
      <c r="M357" s="4"/>
    </row>
    <row r="358" customFormat="false" ht="15.75" hidden="true" customHeight="true" outlineLevel="0" collapsed="false">
      <c r="A358" s="2"/>
      <c r="B358" s="73"/>
      <c r="C358" s="73"/>
      <c r="D358" s="74"/>
      <c r="E358" s="2"/>
      <c r="F358" s="42"/>
      <c r="G358" s="75"/>
      <c r="H358" s="75"/>
      <c r="I358" s="75"/>
      <c r="J358" s="4"/>
      <c r="K358" s="2"/>
      <c r="L358" s="2"/>
      <c r="M358" s="4"/>
    </row>
    <row r="359" customFormat="false" ht="15.75" hidden="true" customHeight="true" outlineLevel="0" collapsed="false">
      <c r="A359" s="2"/>
      <c r="B359" s="73"/>
      <c r="C359" s="73"/>
      <c r="D359" s="74"/>
      <c r="E359" s="2"/>
      <c r="F359" s="42"/>
      <c r="G359" s="75"/>
      <c r="H359" s="75"/>
      <c r="I359" s="75"/>
      <c r="J359" s="4"/>
      <c r="K359" s="2"/>
      <c r="L359" s="2"/>
      <c r="M359" s="4"/>
    </row>
    <row r="360" customFormat="false" ht="15.75" hidden="true" customHeight="true" outlineLevel="0" collapsed="false">
      <c r="A360" s="2"/>
      <c r="B360" s="73"/>
      <c r="C360" s="73"/>
      <c r="D360" s="74"/>
      <c r="E360" s="2"/>
      <c r="F360" s="42"/>
      <c r="G360" s="75"/>
      <c r="H360" s="75"/>
      <c r="I360" s="75"/>
      <c r="J360" s="4"/>
      <c r="K360" s="2"/>
      <c r="L360" s="2"/>
      <c r="M360" s="4"/>
    </row>
    <row r="361" customFormat="false" ht="15.75" hidden="true" customHeight="true" outlineLevel="0" collapsed="false">
      <c r="A361" s="2"/>
      <c r="B361" s="73"/>
      <c r="C361" s="73"/>
      <c r="D361" s="74"/>
      <c r="E361" s="2"/>
      <c r="F361" s="42"/>
      <c r="G361" s="75"/>
      <c r="H361" s="75"/>
      <c r="I361" s="75"/>
      <c r="J361" s="4"/>
      <c r="K361" s="2"/>
      <c r="L361" s="2"/>
      <c r="M361" s="4"/>
    </row>
    <row r="362" customFormat="false" ht="15.75" hidden="true" customHeight="true" outlineLevel="0" collapsed="false">
      <c r="A362" s="2"/>
      <c r="B362" s="73"/>
      <c r="C362" s="73"/>
      <c r="D362" s="74"/>
      <c r="E362" s="2"/>
      <c r="F362" s="42"/>
      <c r="G362" s="75"/>
      <c r="H362" s="75"/>
      <c r="I362" s="75"/>
      <c r="J362" s="4"/>
      <c r="K362" s="2"/>
      <c r="L362" s="2"/>
      <c r="M362" s="4"/>
    </row>
    <row r="363" customFormat="false" ht="15.75" hidden="true" customHeight="true" outlineLevel="0" collapsed="false">
      <c r="A363" s="2"/>
      <c r="B363" s="73"/>
      <c r="C363" s="73"/>
      <c r="D363" s="74"/>
      <c r="E363" s="2"/>
      <c r="F363" s="42"/>
      <c r="G363" s="75"/>
      <c r="H363" s="75"/>
      <c r="I363" s="75"/>
      <c r="J363" s="4"/>
      <c r="K363" s="2"/>
      <c r="L363" s="2"/>
      <c r="M363" s="4"/>
    </row>
    <row r="364" customFormat="false" ht="15.75" hidden="true" customHeight="true" outlineLevel="0" collapsed="false">
      <c r="A364" s="2"/>
      <c r="B364" s="73"/>
      <c r="C364" s="73"/>
      <c r="D364" s="74"/>
      <c r="E364" s="2"/>
      <c r="F364" s="42"/>
      <c r="G364" s="75"/>
      <c r="H364" s="75"/>
      <c r="I364" s="75"/>
      <c r="J364" s="4"/>
      <c r="K364" s="2"/>
      <c r="L364" s="2"/>
      <c r="M364" s="4"/>
    </row>
    <row r="365" customFormat="false" ht="15.75" hidden="true" customHeight="true" outlineLevel="0" collapsed="false">
      <c r="A365" s="2"/>
      <c r="B365" s="73"/>
      <c r="C365" s="73"/>
      <c r="D365" s="74"/>
      <c r="E365" s="2"/>
      <c r="F365" s="42"/>
      <c r="G365" s="75"/>
      <c r="H365" s="75"/>
      <c r="I365" s="75"/>
      <c r="J365" s="4"/>
      <c r="K365" s="2"/>
      <c r="L365" s="2"/>
      <c r="M365" s="4"/>
    </row>
    <row r="366" customFormat="false" ht="15.75" hidden="true" customHeight="true" outlineLevel="0" collapsed="false">
      <c r="A366" s="2"/>
      <c r="B366" s="73"/>
      <c r="C366" s="73"/>
      <c r="D366" s="74"/>
      <c r="E366" s="2"/>
      <c r="F366" s="42"/>
      <c r="G366" s="75"/>
      <c r="H366" s="75"/>
      <c r="I366" s="75"/>
      <c r="J366" s="4"/>
      <c r="K366" s="2"/>
      <c r="L366" s="2"/>
      <c r="M366" s="4"/>
    </row>
    <row r="367" customFormat="false" ht="15.75" hidden="true" customHeight="true" outlineLevel="0" collapsed="false">
      <c r="A367" s="2"/>
      <c r="B367" s="73"/>
      <c r="C367" s="73"/>
      <c r="D367" s="74"/>
      <c r="E367" s="2"/>
      <c r="F367" s="42"/>
      <c r="G367" s="75"/>
      <c r="H367" s="75"/>
      <c r="I367" s="75"/>
      <c r="J367" s="4"/>
      <c r="K367" s="2"/>
      <c r="L367" s="2"/>
      <c r="M367" s="4"/>
    </row>
    <row r="368" customFormat="false" ht="15.75" hidden="true" customHeight="true" outlineLevel="0" collapsed="false">
      <c r="A368" s="2"/>
      <c r="B368" s="73"/>
      <c r="C368" s="73"/>
      <c r="D368" s="74"/>
      <c r="E368" s="2"/>
      <c r="F368" s="42"/>
      <c r="G368" s="75"/>
      <c r="H368" s="75"/>
      <c r="I368" s="75"/>
      <c r="J368" s="4"/>
      <c r="K368" s="2"/>
      <c r="L368" s="2"/>
      <c r="M368" s="4"/>
    </row>
    <row r="369" customFormat="false" ht="15.75" hidden="true" customHeight="true" outlineLevel="0" collapsed="false">
      <c r="A369" s="2"/>
      <c r="B369" s="73"/>
      <c r="C369" s="73"/>
      <c r="D369" s="74"/>
      <c r="E369" s="2"/>
      <c r="F369" s="42"/>
      <c r="G369" s="75"/>
      <c r="H369" s="75"/>
      <c r="I369" s="75"/>
      <c r="J369" s="4"/>
      <c r="K369" s="2"/>
      <c r="L369" s="2"/>
      <c r="M369" s="4"/>
    </row>
    <row r="370" customFormat="false" ht="15.75" hidden="true" customHeight="true" outlineLevel="0" collapsed="false">
      <c r="A370" s="2"/>
      <c r="B370" s="73"/>
      <c r="C370" s="73"/>
      <c r="D370" s="74"/>
      <c r="E370" s="2"/>
      <c r="F370" s="42"/>
      <c r="G370" s="75"/>
      <c r="H370" s="75"/>
      <c r="I370" s="75"/>
      <c r="J370" s="4"/>
      <c r="K370" s="2"/>
      <c r="L370" s="2"/>
      <c r="M370" s="4"/>
    </row>
    <row r="371" customFormat="false" ht="15.75" hidden="true" customHeight="true" outlineLevel="0" collapsed="false">
      <c r="A371" s="2"/>
      <c r="B371" s="73"/>
      <c r="C371" s="73"/>
      <c r="D371" s="74"/>
      <c r="E371" s="2"/>
      <c r="F371" s="42"/>
      <c r="G371" s="75"/>
      <c r="H371" s="75"/>
      <c r="I371" s="75"/>
      <c r="J371" s="4"/>
      <c r="K371" s="2"/>
      <c r="L371" s="2"/>
      <c r="M371" s="4"/>
    </row>
    <row r="372" customFormat="false" ht="15.75" hidden="true" customHeight="true" outlineLevel="0" collapsed="false">
      <c r="A372" s="2"/>
      <c r="B372" s="73"/>
      <c r="C372" s="73"/>
      <c r="D372" s="74"/>
      <c r="E372" s="2"/>
      <c r="F372" s="42"/>
      <c r="G372" s="75"/>
      <c r="H372" s="75"/>
      <c r="I372" s="75"/>
      <c r="J372" s="4"/>
      <c r="K372" s="2"/>
      <c r="L372" s="2"/>
      <c r="M372" s="4"/>
    </row>
    <row r="373" customFormat="false" ht="15.75" hidden="true" customHeight="true" outlineLevel="0" collapsed="false">
      <c r="A373" s="2"/>
      <c r="B373" s="73"/>
      <c r="C373" s="73"/>
      <c r="D373" s="74"/>
      <c r="E373" s="2"/>
      <c r="F373" s="42"/>
      <c r="G373" s="75"/>
      <c r="H373" s="75"/>
      <c r="I373" s="75"/>
      <c r="J373" s="4"/>
      <c r="K373" s="2"/>
      <c r="L373" s="2"/>
      <c r="M373" s="4"/>
    </row>
    <row r="374" customFormat="false" ht="15.75" hidden="true" customHeight="true" outlineLevel="0" collapsed="false">
      <c r="A374" s="2"/>
      <c r="B374" s="73"/>
      <c r="C374" s="73"/>
      <c r="D374" s="74"/>
      <c r="E374" s="2"/>
      <c r="F374" s="42"/>
      <c r="G374" s="75"/>
      <c r="H374" s="75"/>
      <c r="I374" s="75"/>
      <c r="J374" s="4"/>
      <c r="K374" s="2"/>
      <c r="L374" s="2"/>
      <c r="M374" s="4"/>
    </row>
    <row r="375" customFormat="false" ht="15.75" hidden="true" customHeight="true" outlineLevel="0" collapsed="false">
      <c r="A375" s="2"/>
      <c r="B375" s="73"/>
      <c r="C375" s="73"/>
      <c r="D375" s="74"/>
      <c r="E375" s="2"/>
      <c r="F375" s="42"/>
      <c r="G375" s="75"/>
      <c r="H375" s="75"/>
      <c r="I375" s="75"/>
      <c r="J375" s="4"/>
      <c r="K375" s="2"/>
      <c r="L375" s="2"/>
      <c r="M375" s="4"/>
    </row>
    <row r="376" customFormat="false" ht="15.75" hidden="true" customHeight="true" outlineLevel="0" collapsed="false">
      <c r="A376" s="2"/>
      <c r="B376" s="73"/>
      <c r="C376" s="73"/>
      <c r="D376" s="74"/>
      <c r="E376" s="2"/>
      <c r="F376" s="42"/>
      <c r="G376" s="75"/>
      <c r="H376" s="75"/>
      <c r="I376" s="75"/>
      <c r="J376" s="4"/>
      <c r="K376" s="2"/>
      <c r="L376" s="2"/>
      <c r="M376" s="4"/>
    </row>
    <row r="377" customFormat="false" ht="15.75" hidden="true" customHeight="true" outlineLevel="0" collapsed="false">
      <c r="A377" s="2"/>
      <c r="B377" s="73"/>
      <c r="C377" s="73"/>
      <c r="D377" s="74"/>
      <c r="E377" s="2"/>
      <c r="F377" s="42"/>
      <c r="G377" s="75"/>
      <c r="H377" s="75"/>
      <c r="I377" s="75"/>
      <c r="J377" s="4"/>
      <c r="K377" s="2"/>
      <c r="L377" s="2"/>
      <c r="M377" s="4"/>
    </row>
    <row r="378" customFormat="false" ht="15.75" hidden="true" customHeight="true" outlineLevel="0" collapsed="false">
      <c r="A378" s="2"/>
      <c r="B378" s="73"/>
      <c r="C378" s="73"/>
      <c r="D378" s="74"/>
      <c r="E378" s="2"/>
      <c r="F378" s="42"/>
      <c r="G378" s="75"/>
      <c r="H378" s="75"/>
      <c r="I378" s="75"/>
      <c r="J378" s="4"/>
      <c r="K378" s="2"/>
      <c r="L378" s="2"/>
      <c r="M378" s="4"/>
    </row>
    <row r="379" customFormat="false" ht="15.75" hidden="true" customHeight="true" outlineLevel="0" collapsed="false">
      <c r="A379" s="2"/>
      <c r="B379" s="73"/>
      <c r="C379" s="73"/>
      <c r="D379" s="74"/>
      <c r="E379" s="2"/>
      <c r="F379" s="42"/>
      <c r="G379" s="75"/>
      <c r="H379" s="75"/>
      <c r="I379" s="75"/>
      <c r="J379" s="4"/>
      <c r="K379" s="2"/>
      <c r="L379" s="2"/>
      <c r="M379" s="4"/>
    </row>
    <row r="380" customFormat="false" ht="15.75" hidden="true" customHeight="true" outlineLevel="0" collapsed="false">
      <c r="A380" s="2"/>
      <c r="B380" s="73"/>
      <c r="C380" s="73"/>
      <c r="D380" s="74"/>
      <c r="E380" s="2"/>
      <c r="F380" s="42"/>
      <c r="G380" s="75"/>
      <c r="H380" s="75"/>
      <c r="I380" s="75"/>
      <c r="J380" s="4"/>
      <c r="K380" s="2"/>
      <c r="L380" s="2"/>
      <c r="M380" s="4"/>
    </row>
    <row r="381" customFormat="false" ht="15.75" hidden="true" customHeight="true" outlineLevel="0" collapsed="false">
      <c r="A381" s="2"/>
      <c r="B381" s="73"/>
      <c r="C381" s="73"/>
      <c r="D381" s="74"/>
      <c r="E381" s="2"/>
      <c r="F381" s="42"/>
      <c r="G381" s="75"/>
      <c r="H381" s="75"/>
      <c r="I381" s="75"/>
      <c r="J381" s="4"/>
      <c r="K381" s="2"/>
      <c r="L381" s="2"/>
      <c r="M381" s="4"/>
    </row>
    <row r="382" customFormat="false" ht="15.75" hidden="true" customHeight="true" outlineLevel="0" collapsed="false">
      <c r="A382" s="2"/>
      <c r="B382" s="73"/>
      <c r="C382" s="73"/>
      <c r="D382" s="74"/>
      <c r="E382" s="2"/>
      <c r="F382" s="42"/>
      <c r="G382" s="75"/>
      <c r="H382" s="75"/>
      <c r="I382" s="75"/>
      <c r="J382" s="4"/>
      <c r="K382" s="2"/>
      <c r="L382" s="2"/>
      <c r="M382" s="4"/>
    </row>
    <row r="383" customFormat="false" ht="15.75" hidden="true" customHeight="true" outlineLevel="0" collapsed="false">
      <c r="A383" s="2"/>
      <c r="B383" s="73"/>
      <c r="C383" s="73"/>
      <c r="D383" s="74"/>
      <c r="E383" s="2"/>
      <c r="F383" s="42"/>
      <c r="G383" s="75"/>
      <c r="H383" s="75"/>
      <c r="I383" s="75"/>
      <c r="J383" s="4"/>
      <c r="K383" s="2"/>
      <c r="L383" s="2"/>
      <c r="M383" s="4"/>
    </row>
    <row r="384" customFormat="false" ht="15.75" hidden="true" customHeight="true" outlineLevel="0" collapsed="false">
      <c r="A384" s="2"/>
      <c r="B384" s="73"/>
      <c r="C384" s="73"/>
      <c r="D384" s="74"/>
      <c r="E384" s="2"/>
      <c r="F384" s="42"/>
      <c r="G384" s="75"/>
      <c r="H384" s="75"/>
      <c r="I384" s="75"/>
      <c r="J384" s="4"/>
      <c r="K384" s="2"/>
      <c r="L384" s="2"/>
      <c r="M384" s="4"/>
    </row>
    <row r="385" customFormat="false" ht="15.75" hidden="true" customHeight="true" outlineLevel="0" collapsed="false">
      <c r="A385" s="2"/>
      <c r="B385" s="73"/>
      <c r="C385" s="73"/>
      <c r="D385" s="74"/>
      <c r="E385" s="2"/>
      <c r="F385" s="42"/>
      <c r="G385" s="75"/>
      <c r="H385" s="75"/>
      <c r="I385" s="75"/>
      <c r="J385" s="4"/>
      <c r="K385" s="2"/>
      <c r="L385" s="2"/>
      <c r="M385" s="4"/>
    </row>
    <row r="386" customFormat="false" ht="15.75" hidden="true" customHeight="true" outlineLevel="0" collapsed="false">
      <c r="A386" s="2"/>
      <c r="B386" s="73"/>
      <c r="C386" s="73"/>
      <c r="D386" s="74"/>
      <c r="E386" s="2"/>
      <c r="F386" s="42"/>
      <c r="G386" s="75"/>
      <c r="H386" s="75"/>
      <c r="I386" s="75"/>
      <c r="J386" s="4"/>
      <c r="K386" s="2"/>
      <c r="L386" s="2"/>
      <c r="M386" s="4"/>
    </row>
    <row r="387" customFormat="false" ht="15.75" hidden="true" customHeight="true" outlineLevel="0" collapsed="false">
      <c r="A387" s="2"/>
      <c r="B387" s="73"/>
      <c r="C387" s="73"/>
      <c r="D387" s="74"/>
      <c r="E387" s="2"/>
      <c r="F387" s="42"/>
      <c r="G387" s="75"/>
      <c r="H387" s="75"/>
      <c r="I387" s="75"/>
      <c r="J387" s="4"/>
      <c r="K387" s="2"/>
      <c r="L387" s="2"/>
      <c r="M387" s="4"/>
    </row>
    <row r="388" customFormat="false" ht="15.75" hidden="true" customHeight="true" outlineLevel="0" collapsed="false">
      <c r="A388" s="2"/>
      <c r="B388" s="73"/>
      <c r="C388" s="73"/>
      <c r="D388" s="74"/>
      <c r="E388" s="2"/>
      <c r="F388" s="42"/>
      <c r="G388" s="75"/>
      <c r="H388" s="75"/>
      <c r="I388" s="75"/>
      <c r="J388" s="4"/>
      <c r="K388" s="2"/>
      <c r="L388" s="2"/>
      <c r="M388" s="4"/>
    </row>
    <row r="389" customFormat="false" ht="15.75" hidden="true" customHeight="true" outlineLevel="0" collapsed="false">
      <c r="A389" s="2"/>
      <c r="B389" s="73"/>
      <c r="C389" s="73"/>
      <c r="D389" s="74"/>
      <c r="E389" s="2"/>
      <c r="F389" s="42"/>
      <c r="G389" s="75"/>
      <c r="H389" s="75"/>
      <c r="I389" s="75"/>
      <c r="J389" s="4"/>
      <c r="K389" s="2"/>
      <c r="L389" s="2"/>
      <c r="M389" s="4"/>
    </row>
    <row r="390" customFormat="false" ht="15.75" hidden="true" customHeight="true" outlineLevel="0" collapsed="false">
      <c r="A390" s="2"/>
      <c r="B390" s="73"/>
      <c r="C390" s="73"/>
      <c r="D390" s="74"/>
      <c r="E390" s="2"/>
      <c r="F390" s="42"/>
      <c r="G390" s="75"/>
      <c r="H390" s="75"/>
      <c r="I390" s="75"/>
      <c r="J390" s="4"/>
      <c r="K390" s="2"/>
      <c r="L390" s="2"/>
      <c r="M390" s="4"/>
    </row>
    <row r="391" customFormat="false" ht="15.75" hidden="true" customHeight="true" outlineLevel="0" collapsed="false">
      <c r="A391" s="2"/>
      <c r="B391" s="73"/>
      <c r="C391" s="73"/>
      <c r="D391" s="74"/>
      <c r="E391" s="2"/>
      <c r="F391" s="42"/>
      <c r="G391" s="75"/>
      <c r="H391" s="75"/>
      <c r="I391" s="75"/>
      <c r="J391" s="4"/>
      <c r="K391" s="2"/>
      <c r="L391" s="2"/>
      <c r="M391" s="4"/>
    </row>
    <row r="392" customFormat="false" ht="15.75" hidden="true" customHeight="true" outlineLevel="0" collapsed="false">
      <c r="A392" s="2"/>
      <c r="B392" s="73"/>
      <c r="C392" s="73"/>
      <c r="D392" s="74"/>
      <c r="E392" s="2"/>
      <c r="F392" s="42"/>
      <c r="G392" s="75"/>
      <c r="H392" s="75"/>
      <c r="I392" s="75"/>
      <c r="J392" s="4"/>
      <c r="K392" s="2"/>
      <c r="L392" s="2"/>
      <c r="M392" s="4"/>
    </row>
    <row r="393" customFormat="false" ht="15.75" hidden="true" customHeight="true" outlineLevel="0" collapsed="false">
      <c r="A393" s="2"/>
      <c r="B393" s="73"/>
      <c r="C393" s="73"/>
      <c r="D393" s="74"/>
      <c r="E393" s="2"/>
      <c r="F393" s="42"/>
      <c r="G393" s="75"/>
      <c r="H393" s="75"/>
      <c r="I393" s="75"/>
      <c r="J393" s="4"/>
      <c r="K393" s="2"/>
      <c r="L393" s="2"/>
      <c r="M393" s="4"/>
    </row>
    <row r="394" customFormat="false" ht="15.75" hidden="true" customHeight="true" outlineLevel="0" collapsed="false">
      <c r="A394" s="2"/>
      <c r="B394" s="73"/>
      <c r="C394" s="73"/>
      <c r="D394" s="74"/>
      <c r="E394" s="2"/>
      <c r="F394" s="42"/>
      <c r="G394" s="75"/>
      <c r="H394" s="75"/>
      <c r="I394" s="75"/>
      <c r="J394" s="4"/>
      <c r="K394" s="2"/>
      <c r="L394" s="2"/>
      <c r="M394" s="4"/>
    </row>
    <row r="395" customFormat="false" ht="15.75" hidden="true" customHeight="true" outlineLevel="0" collapsed="false">
      <c r="A395" s="2"/>
      <c r="B395" s="73"/>
      <c r="C395" s="73"/>
      <c r="D395" s="74"/>
      <c r="E395" s="2"/>
      <c r="F395" s="42"/>
      <c r="G395" s="75"/>
      <c r="H395" s="75"/>
      <c r="I395" s="75"/>
      <c r="J395" s="4"/>
      <c r="K395" s="2"/>
      <c r="L395" s="2"/>
      <c r="M395" s="4"/>
    </row>
    <row r="396" customFormat="false" ht="15.75" hidden="true" customHeight="true" outlineLevel="0" collapsed="false">
      <c r="A396" s="2"/>
      <c r="B396" s="73"/>
      <c r="C396" s="73"/>
      <c r="D396" s="74"/>
      <c r="E396" s="2"/>
      <c r="F396" s="42"/>
      <c r="G396" s="75"/>
      <c r="H396" s="75"/>
      <c r="I396" s="75"/>
      <c r="J396" s="4"/>
      <c r="K396" s="2"/>
      <c r="L396" s="2"/>
      <c r="M396" s="4"/>
    </row>
    <row r="397" customFormat="false" ht="15.75" hidden="true" customHeight="true" outlineLevel="0" collapsed="false">
      <c r="A397" s="2"/>
      <c r="B397" s="73"/>
      <c r="C397" s="73"/>
      <c r="D397" s="74"/>
      <c r="E397" s="2"/>
      <c r="F397" s="42"/>
      <c r="G397" s="75"/>
      <c r="H397" s="75"/>
      <c r="I397" s="75"/>
      <c r="J397" s="4"/>
      <c r="K397" s="2"/>
      <c r="L397" s="2"/>
      <c r="M397" s="4"/>
    </row>
    <row r="398" customFormat="false" ht="15.75" hidden="true" customHeight="true" outlineLevel="0" collapsed="false">
      <c r="A398" s="2"/>
      <c r="B398" s="73"/>
      <c r="C398" s="73"/>
      <c r="D398" s="74"/>
      <c r="E398" s="2"/>
      <c r="F398" s="42"/>
      <c r="G398" s="75"/>
      <c r="H398" s="75"/>
      <c r="I398" s="75"/>
      <c r="J398" s="4"/>
      <c r="K398" s="2"/>
      <c r="L398" s="2"/>
      <c r="M398" s="4"/>
    </row>
    <row r="399" customFormat="false" ht="15.75" hidden="true" customHeight="true" outlineLevel="0" collapsed="false">
      <c r="A399" s="2"/>
      <c r="B399" s="73"/>
      <c r="C399" s="73"/>
      <c r="D399" s="74"/>
      <c r="E399" s="2"/>
      <c r="F399" s="42"/>
      <c r="G399" s="75"/>
      <c r="H399" s="75"/>
      <c r="I399" s="75"/>
      <c r="J399" s="4"/>
      <c r="K399" s="2"/>
      <c r="L399" s="2"/>
      <c r="M399" s="4"/>
    </row>
    <row r="400" customFormat="false" ht="15.75" hidden="true" customHeight="true" outlineLevel="0" collapsed="false">
      <c r="A400" s="2"/>
      <c r="B400" s="73"/>
      <c r="C400" s="73"/>
      <c r="D400" s="74"/>
      <c r="E400" s="2"/>
      <c r="F400" s="42"/>
      <c r="G400" s="75"/>
      <c r="H400" s="75"/>
      <c r="I400" s="75"/>
      <c r="J400" s="4"/>
      <c r="K400" s="2"/>
      <c r="L400" s="2"/>
      <c r="M400" s="4"/>
    </row>
    <row r="401" customFormat="false" ht="15.75" hidden="true" customHeight="true" outlineLevel="0" collapsed="false">
      <c r="A401" s="2"/>
      <c r="B401" s="73"/>
      <c r="C401" s="73"/>
      <c r="D401" s="74"/>
      <c r="E401" s="2"/>
      <c r="F401" s="42"/>
      <c r="G401" s="75"/>
      <c r="H401" s="75"/>
      <c r="I401" s="75"/>
      <c r="J401" s="4"/>
      <c r="K401" s="2"/>
      <c r="L401" s="2"/>
      <c r="M401" s="4"/>
    </row>
    <row r="402" customFormat="false" ht="15.75" hidden="true" customHeight="true" outlineLevel="0" collapsed="false">
      <c r="A402" s="2"/>
      <c r="B402" s="73"/>
      <c r="C402" s="73"/>
      <c r="D402" s="74"/>
      <c r="E402" s="2"/>
      <c r="F402" s="42"/>
      <c r="G402" s="75"/>
      <c r="H402" s="75"/>
      <c r="I402" s="75"/>
      <c r="J402" s="4"/>
      <c r="K402" s="2"/>
      <c r="L402" s="2"/>
      <c r="M402" s="4"/>
    </row>
    <row r="403" customFormat="false" ht="15.75" hidden="true" customHeight="true" outlineLevel="0" collapsed="false">
      <c r="A403" s="2"/>
      <c r="B403" s="73"/>
      <c r="C403" s="73"/>
      <c r="D403" s="74"/>
      <c r="E403" s="2"/>
      <c r="F403" s="42"/>
      <c r="G403" s="75"/>
      <c r="H403" s="75"/>
      <c r="I403" s="75"/>
      <c r="J403" s="4"/>
      <c r="K403" s="2"/>
      <c r="L403" s="2"/>
      <c r="M403" s="4"/>
    </row>
    <row r="404" customFormat="false" ht="15.75" hidden="true" customHeight="true" outlineLevel="0" collapsed="false">
      <c r="A404" s="2"/>
      <c r="B404" s="73"/>
      <c r="C404" s="73"/>
      <c r="D404" s="74"/>
      <c r="E404" s="2"/>
      <c r="F404" s="42"/>
      <c r="G404" s="75"/>
      <c r="H404" s="75"/>
      <c r="I404" s="75"/>
      <c r="J404" s="4"/>
      <c r="K404" s="2"/>
      <c r="L404" s="2"/>
      <c r="M404" s="4"/>
    </row>
    <row r="405" customFormat="false" ht="15.75" hidden="true" customHeight="true" outlineLevel="0" collapsed="false">
      <c r="A405" s="2"/>
      <c r="B405" s="73"/>
      <c r="C405" s="73"/>
      <c r="D405" s="74"/>
      <c r="E405" s="2"/>
      <c r="F405" s="42"/>
      <c r="G405" s="75"/>
      <c r="H405" s="75"/>
      <c r="I405" s="75"/>
      <c r="J405" s="4"/>
      <c r="K405" s="2"/>
      <c r="L405" s="2"/>
      <c r="M405" s="4"/>
    </row>
    <row r="406" customFormat="false" ht="15.75" hidden="true" customHeight="true" outlineLevel="0" collapsed="false">
      <c r="A406" s="2"/>
      <c r="B406" s="73"/>
      <c r="C406" s="73"/>
      <c r="D406" s="74"/>
      <c r="E406" s="2"/>
      <c r="F406" s="42"/>
      <c r="G406" s="75"/>
      <c r="H406" s="75"/>
      <c r="I406" s="75"/>
      <c r="J406" s="4"/>
      <c r="K406" s="2"/>
      <c r="L406" s="2"/>
      <c r="M406" s="4"/>
    </row>
    <row r="407" customFormat="false" ht="15.75" hidden="true" customHeight="true" outlineLevel="0" collapsed="false">
      <c r="A407" s="2"/>
      <c r="B407" s="73"/>
      <c r="C407" s="73"/>
      <c r="D407" s="74"/>
      <c r="E407" s="2"/>
      <c r="F407" s="42"/>
      <c r="G407" s="75"/>
      <c r="H407" s="75"/>
      <c r="I407" s="75"/>
      <c r="J407" s="4"/>
      <c r="K407" s="2"/>
      <c r="L407" s="2"/>
      <c r="M407" s="4"/>
    </row>
    <row r="408" customFormat="false" ht="15.75" hidden="true" customHeight="true" outlineLevel="0" collapsed="false">
      <c r="A408" s="2"/>
      <c r="B408" s="73"/>
      <c r="C408" s="73"/>
      <c r="D408" s="74"/>
      <c r="E408" s="2"/>
      <c r="F408" s="42"/>
      <c r="G408" s="75"/>
      <c r="H408" s="75"/>
      <c r="I408" s="75"/>
      <c r="J408" s="4"/>
      <c r="K408" s="2"/>
      <c r="L408" s="2"/>
      <c r="M408" s="4"/>
    </row>
    <row r="409" customFormat="false" ht="15.75" hidden="true" customHeight="true" outlineLevel="0" collapsed="false">
      <c r="A409" s="2"/>
      <c r="B409" s="73"/>
      <c r="C409" s="73"/>
      <c r="D409" s="74"/>
      <c r="E409" s="2"/>
      <c r="F409" s="42"/>
      <c r="G409" s="75"/>
      <c r="H409" s="75"/>
      <c r="I409" s="75"/>
      <c r="J409" s="4"/>
      <c r="K409" s="2"/>
      <c r="L409" s="2"/>
      <c r="M409" s="4"/>
    </row>
    <row r="410" customFormat="false" ht="15.75" hidden="true" customHeight="true" outlineLevel="0" collapsed="false">
      <c r="A410" s="2"/>
      <c r="B410" s="73"/>
      <c r="C410" s="73"/>
      <c r="D410" s="74"/>
      <c r="E410" s="2"/>
      <c r="F410" s="42"/>
      <c r="G410" s="75"/>
      <c r="H410" s="75"/>
      <c r="I410" s="75"/>
      <c r="J410" s="4"/>
      <c r="K410" s="2"/>
      <c r="L410" s="2"/>
      <c r="M410" s="4"/>
    </row>
    <row r="411" customFormat="false" ht="15.75" hidden="true" customHeight="true" outlineLevel="0" collapsed="false">
      <c r="A411" s="2"/>
      <c r="B411" s="73"/>
      <c r="C411" s="73"/>
      <c r="D411" s="74"/>
      <c r="E411" s="2"/>
      <c r="F411" s="42"/>
      <c r="G411" s="75"/>
      <c r="H411" s="75"/>
      <c r="I411" s="75"/>
      <c r="J411" s="4"/>
      <c r="K411" s="2"/>
      <c r="L411" s="2"/>
      <c r="M411" s="4"/>
    </row>
    <row r="412" customFormat="false" ht="15.75" hidden="true" customHeight="true" outlineLevel="0" collapsed="false">
      <c r="A412" s="2"/>
      <c r="B412" s="73"/>
      <c r="C412" s="73"/>
      <c r="D412" s="74"/>
      <c r="E412" s="2"/>
      <c r="F412" s="42"/>
      <c r="G412" s="75"/>
      <c r="H412" s="75"/>
      <c r="I412" s="75"/>
      <c r="J412" s="4"/>
      <c r="K412" s="2"/>
      <c r="L412" s="2"/>
      <c r="M412" s="4"/>
    </row>
    <row r="413" customFormat="false" ht="15.75" hidden="true" customHeight="true" outlineLevel="0" collapsed="false">
      <c r="A413" s="2"/>
      <c r="B413" s="73"/>
      <c r="C413" s="73"/>
      <c r="D413" s="74"/>
      <c r="E413" s="2"/>
      <c r="F413" s="42"/>
      <c r="G413" s="75"/>
      <c r="H413" s="75"/>
      <c r="I413" s="75"/>
      <c r="J413" s="4"/>
      <c r="K413" s="2"/>
      <c r="L413" s="2"/>
      <c r="M413" s="4"/>
    </row>
    <row r="414" customFormat="false" ht="15.75" hidden="true" customHeight="true" outlineLevel="0" collapsed="false">
      <c r="A414" s="2"/>
      <c r="B414" s="73"/>
      <c r="C414" s="73"/>
      <c r="D414" s="74"/>
      <c r="E414" s="2"/>
      <c r="F414" s="42"/>
      <c r="G414" s="75"/>
      <c r="H414" s="75"/>
      <c r="I414" s="75"/>
      <c r="J414" s="4"/>
      <c r="K414" s="2"/>
      <c r="L414" s="2"/>
      <c r="M414" s="4"/>
    </row>
    <row r="415" customFormat="false" ht="15.75" hidden="true" customHeight="true" outlineLevel="0" collapsed="false">
      <c r="A415" s="2"/>
      <c r="B415" s="73"/>
      <c r="C415" s="73"/>
      <c r="D415" s="74"/>
      <c r="E415" s="2"/>
      <c r="F415" s="42"/>
      <c r="G415" s="75"/>
      <c r="H415" s="75"/>
      <c r="I415" s="75"/>
      <c r="J415" s="4"/>
      <c r="K415" s="2"/>
      <c r="L415" s="2"/>
      <c r="M415" s="4"/>
    </row>
    <row r="416" customFormat="false" ht="15.75" hidden="true" customHeight="true" outlineLevel="0" collapsed="false">
      <c r="A416" s="2"/>
      <c r="B416" s="73"/>
      <c r="C416" s="73"/>
      <c r="D416" s="74"/>
      <c r="E416" s="2"/>
      <c r="F416" s="42"/>
      <c r="G416" s="75"/>
      <c r="H416" s="75"/>
      <c r="I416" s="75"/>
      <c r="J416" s="4"/>
      <c r="K416" s="2"/>
      <c r="L416" s="2"/>
      <c r="M416" s="4"/>
    </row>
    <row r="417" customFormat="false" ht="15.75" hidden="true" customHeight="true" outlineLevel="0" collapsed="false">
      <c r="A417" s="2"/>
      <c r="B417" s="73"/>
      <c r="C417" s="73"/>
      <c r="D417" s="74"/>
      <c r="E417" s="2"/>
      <c r="F417" s="42"/>
      <c r="G417" s="75"/>
      <c r="H417" s="75"/>
      <c r="I417" s="75"/>
      <c r="J417" s="4"/>
      <c r="K417" s="2"/>
      <c r="L417" s="2"/>
      <c r="M417" s="4"/>
    </row>
    <row r="418" customFormat="false" ht="15.75" hidden="true" customHeight="true" outlineLevel="0" collapsed="false">
      <c r="A418" s="2"/>
      <c r="B418" s="73"/>
      <c r="C418" s="73"/>
      <c r="D418" s="74"/>
      <c r="E418" s="2"/>
      <c r="F418" s="42"/>
      <c r="G418" s="75"/>
      <c r="H418" s="75"/>
      <c r="I418" s="75"/>
      <c r="J418" s="4"/>
      <c r="K418" s="2"/>
      <c r="L418" s="2"/>
      <c r="M418" s="4"/>
    </row>
    <row r="419" customFormat="false" ht="15.75" hidden="true" customHeight="true" outlineLevel="0" collapsed="false">
      <c r="A419" s="2"/>
      <c r="B419" s="73"/>
      <c r="C419" s="73"/>
      <c r="D419" s="74"/>
      <c r="E419" s="2"/>
      <c r="F419" s="42"/>
      <c r="G419" s="75"/>
      <c r="H419" s="75"/>
      <c r="I419" s="75"/>
      <c r="J419" s="4"/>
      <c r="K419" s="2"/>
      <c r="L419" s="2"/>
      <c r="M419" s="4"/>
    </row>
    <row r="420" customFormat="false" ht="15.75" hidden="true" customHeight="true" outlineLevel="0" collapsed="false">
      <c r="A420" s="2"/>
      <c r="B420" s="73"/>
      <c r="C420" s="73"/>
      <c r="D420" s="74"/>
      <c r="E420" s="2"/>
      <c r="F420" s="42"/>
      <c r="G420" s="75"/>
      <c r="H420" s="75"/>
      <c r="I420" s="75"/>
      <c r="J420" s="4"/>
      <c r="K420" s="2"/>
      <c r="L420" s="2"/>
      <c r="M420" s="4"/>
    </row>
    <row r="421" customFormat="false" ht="15.75" hidden="true" customHeight="true" outlineLevel="0" collapsed="false">
      <c r="A421" s="2"/>
      <c r="B421" s="73"/>
      <c r="C421" s="73"/>
      <c r="D421" s="74"/>
      <c r="E421" s="2"/>
      <c r="F421" s="42"/>
      <c r="G421" s="75"/>
      <c r="H421" s="75"/>
      <c r="I421" s="75"/>
      <c r="J421" s="4"/>
      <c r="K421" s="2"/>
      <c r="L421" s="2"/>
      <c r="M421" s="4"/>
    </row>
    <row r="422" customFormat="false" ht="15.75" hidden="true" customHeight="true" outlineLevel="0" collapsed="false">
      <c r="A422" s="2"/>
      <c r="B422" s="73"/>
      <c r="C422" s="73"/>
      <c r="D422" s="74"/>
      <c r="E422" s="2"/>
      <c r="F422" s="42"/>
      <c r="G422" s="75"/>
      <c r="H422" s="75"/>
      <c r="I422" s="75"/>
      <c r="J422" s="4"/>
      <c r="K422" s="2"/>
      <c r="L422" s="2"/>
      <c r="M422" s="4"/>
    </row>
    <row r="423" customFormat="false" ht="15.75" hidden="true" customHeight="true" outlineLevel="0" collapsed="false">
      <c r="A423" s="2"/>
      <c r="B423" s="73"/>
      <c r="C423" s="73"/>
      <c r="D423" s="74"/>
      <c r="E423" s="2"/>
      <c r="F423" s="42"/>
      <c r="G423" s="75"/>
      <c r="H423" s="75"/>
      <c r="I423" s="75"/>
      <c r="J423" s="4"/>
      <c r="K423" s="2"/>
      <c r="L423" s="2"/>
      <c r="M423" s="4"/>
    </row>
    <row r="424" customFormat="false" ht="15.75" hidden="true" customHeight="true" outlineLevel="0" collapsed="false">
      <c r="A424" s="2"/>
      <c r="B424" s="73"/>
      <c r="C424" s="73"/>
      <c r="D424" s="74"/>
      <c r="E424" s="2"/>
      <c r="F424" s="42"/>
      <c r="G424" s="75"/>
      <c r="H424" s="75"/>
      <c r="I424" s="75"/>
      <c r="J424" s="4"/>
      <c r="K424" s="2"/>
      <c r="L424" s="2"/>
      <c r="M424" s="4"/>
    </row>
    <row r="425" customFormat="false" ht="15.75" hidden="true" customHeight="true" outlineLevel="0" collapsed="false">
      <c r="A425" s="2"/>
      <c r="B425" s="73"/>
      <c r="C425" s="73"/>
      <c r="D425" s="74"/>
      <c r="E425" s="2"/>
      <c r="F425" s="42"/>
      <c r="G425" s="75"/>
      <c r="H425" s="75"/>
      <c r="I425" s="75"/>
      <c r="J425" s="4"/>
      <c r="K425" s="2"/>
      <c r="L425" s="2"/>
      <c r="M425" s="4"/>
    </row>
    <row r="426" customFormat="false" ht="15.75" hidden="true" customHeight="true" outlineLevel="0" collapsed="false">
      <c r="A426" s="2"/>
      <c r="B426" s="73"/>
      <c r="C426" s="73"/>
      <c r="D426" s="74"/>
      <c r="E426" s="2"/>
      <c r="F426" s="42"/>
      <c r="G426" s="75"/>
      <c r="H426" s="75"/>
      <c r="I426" s="75"/>
      <c r="J426" s="4"/>
      <c r="K426" s="2"/>
      <c r="L426" s="2"/>
      <c r="M426" s="4"/>
    </row>
    <row r="427" customFormat="false" ht="15.75" hidden="true" customHeight="true" outlineLevel="0" collapsed="false">
      <c r="A427" s="2"/>
      <c r="B427" s="73"/>
      <c r="C427" s="73"/>
      <c r="D427" s="74"/>
      <c r="E427" s="2"/>
      <c r="F427" s="42"/>
      <c r="G427" s="75"/>
      <c r="H427" s="75"/>
      <c r="I427" s="75"/>
      <c r="J427" s="4"/>
      <c r="K427" s="2"/>
      <c r="L427" s="2"/>
      <c r="M427" s="4"/>
    </row>
    <row r="428" customFormat="false" ht="15.75" hidden="true" customHeight="true" outlineLevel="0" collapsed="false">
      <c r="A428" s="2"/>
      <c r="B428" s="73"/>
      <c r="C428" s="73"/>
      <c r="D428" s="74"/>
      <c r="E428" s="2"/>
      <c r="F428" s="42"/>
      <c r="G428" s="75"/>
      <c r="H428" s="75"/>
      <c r="I428" s="75"/>
      <c r="J428" s="4"/>
      <c r="K428" s="2"/>
      <c r="L428" s="2"/>
      <c r="M428" s="4"/>
    </row>
    <row r="429" customFormat="false" ht="15.75" hidden="true" customHeight="true" outlineLevel="0" collapsed="false">
      <c r="A429" s="2"/>
      <c r="B429" s="73"/>
      <c r="C429" s="73"/>
      <c r="D429" s="74"/>
      <c r="E429" s="2"/>
      <c r="F429" s="42"/>
      <c r="G429" s="75"/>
      <c r="H429" s="75"/>
      <c r="I429" s="75"/>
      <c r="J429" s="4"/>
      <c r="K429" s="2"/>
      <c r="L429" s="2"/>
      <c r="M429" s="4"/>
    </row>
    <row r="430" customFormat="false" ht="15.75" hidden="true" customHeight="true" outlineLevel="0" collapsed="false">
      <c r="A430" s="2"/>
      <c r="B430" s="73"/>
      <c r="C430" s="73"/>
      <c r="D430" s="74"/>
      <c r="E430" s="2"/>
      <c r="F430" s="42"/>
      <c r="G430" s="75"/>
      <c r="H430" s="75"/>
      <c r="I430" s="75"/>
      <c r="J430" s="4"/>
      <c r="K430" s="2"/>
      <c r="L430" s="2"/>
      <c r="M430" s="4"/>
    </row>
    <row r="431" customFormat="false" ht="15.75" hidden="true" customHeight="true" outlineLevel="0" collapsed="false">
      <c r="A431" s="2"/>
      <c r="B431" s="73"/>
      <c r="C431" s="73"/>
      <c r="D431" s="74"/>
      <c r="E431" s="2"/>
      <c r="F431" s="42"/>
      <c r="G431" s="75"/>
      <c r="H431" s="75"/>
      <c r="I431" s="75"/>
      <c r="J431" s="4"/>
      <c r="K431" s="2"/>
      <c r="L431" s="2"/>
      <c r="M431" s="4"/>
    </row>
    <row r="432" customFormat="false" ht="15.75" hidden="true" customHeight="true" outlineLevel="0" collapsed="false">
      <c r="A432" s="2"/>
      <c r="B432" s="73"/>
      <c r="C432" s="73"/>
      <c r="D432" s="74"/>
      <c r="E432" s="2"/>
      <c r="F432" s="42"/>
      <c r="G432" s="75"/>
      <c r="H432" s="75"/>
      <c r="I432" s="75"/>
      <c r="J432" s="4"/>
      <c r="K432" s="2"/>
      <c r="L432" s="2"/>
      <c r="M432" s="4"/>
    </row>
    <row r="433" customFormat="false" ht="15.75" hidden="true" customHeight="true" outlineLevel="0" collapsed="false">
      <c r="A433" s="2"/>
      <c r="B433" s="73"/>
      <c r="C433" s="73"/>
      <c r="D433" s="74"/>
      <c r="E433" s="2"/>
      <c r="F433" s="42"/>
      <c r="G433" s="75"/>
      <c r="H433" s="75"/>
      <c r="I433" s="75"/>
      <c r="J433" s="4"/>
      <c r="K433" s="2"/>
      <c r="L433" s="2"/>
      <c r="M433" s="4"/>
    </row>
    <row r="434" customFormat="false" ht="15.75" hidden="true" customHeight="true" outlineLevel="0" collapsed="false">
      <c r="A434" s="2"/>
      <c r="B434" s="73"/>
      <c r="C434" s="73"/>
      <c r="D434" s="74"/>
      <c r="E434" s="2"/>
      <c r="F434" s="42"/>
      <c r="G434" s="75"/>
      <c r="H434" s="75"/>
      <c r="I434" s="75"/>
      <c r="J434" s="4"/>
      <c r="K434" s="2"/>
      <c r="L434" s="2"/>
      <c r="M434" s="4"/>
    </row>
    <row r="435" customFormat="false" ht="15.75" hidden="true" customHeight="true" outlineLevel="0" collapsed="false">
      <c r="A435" s="2"/>
      <c r="B435" s="73"/>
      <c r="C435" s="73"/>
      <c r="D435" s="74"/>
      <c r="E435" s="2"/>
      <c r="F435" s="42"/>
      <c r="G435" s="75"/>
      <c r="H435" s="75"/>
      <c r="I435" s="75"/>
      <c r="J435" s="4"/>
      <c r="K435" s="2"/>
      <c r="L435" s="2"/>
      <c r="M435" s="4"/>
    </row>
    <row r="436" customFormat="false" ht="15.75" hidden="true" customHeight="true" outlineLevel="0" collapsed="false">
      <c r="A436" s="2"/>
      <c r="B436" s="73"/>
      <c r="C436" s="73"/>
      <c r="D436" s="74"/>
      <c r="E436" s="2"/>
      <c r="F436" s="42"/>
      <c r="G436" s="75"/>
      <c r="H436" s="75"/>
      <c r="I436" s="75"/>
      <c r="J436" s="4"/>
      <c r="K436" s="2"/>
      <c r="L436" s="2"/>
      <c r="M436" s="4"/>
    </row>
    <row r="437" customFormat="false" ht="15.75" hidden="true" customHeight="true" outlineLevel="0" collapsed="false">
      <c r="A437" s="2"/>
      <c r="B437" s="73"/>
      <c r="C437" s="73"/>
      <c r="D437" s="74"/>
      <c r="E437" s="2"/>
      <c r="F437" s="42"/>
      <c r="G437" s="75"/>
      <c r="H437" s="75"/>
      <c r="I437" s="75"/>
      <c r="J437" s="4"/>
      <c r="K437" s="2"/>
      <c r="L437" s="2"/>
      <c r="M437" s="4"/>
    </row>
    <row r="438" customFormat="false" ht="15.75" hidden="true" customHeight="true" outlineLevel="0" collapsed="false">
      <c r="A438" s="2"/>
      <c r="B438" s="73"/>
      <c r="C438" s="73"/>
      <c r="D438" s="74"/>
      <c r="E438" s="2"/>
      <c r="F438" s="42"/>
      <c r="G438" s="75"/>
      <c r="H438" s="75"/>
      <c r="I438" s="75"/>
      <c r="J438" s="4"/>
      <c r="K438" s="2"/>
      <c r="L438" s="2"/>
      <c r="M438" s="4"/>
    </row>
    <row r="439" customFormat="false" ht="15.75" hidden="true" customHeight="true" outlineLevel="0" collapsed="false">
      <c r="A439" s="2"/>
      <c r="B439" s="73"/>
      <c r="C439" s="73"/>
      <c r="D439" s="74"/>
      <c r="E439" s="2"/>
      <c r="F439" s="42"/>
      <c r="G439" s="75"/>
      <c r="H439" s="75"/>
      <c r="I439" s="75"/>
      <c r="J439" s="4"/>
      <c r="K439" s="2"/>
      <c r="L439" s="2"/>
      <c r="M439" s="4"/>
    </row>
    <row r="440" customFormat="false" ht="15.75" hidden="true" customHeight="true" outlineLevel="0" collapsed="false">
      <c r="A440" s="2"/>
      <c r="B440" s="73"/>
      <c r="C440" s="73"/>
      <c r="D440" s="74"/>
      <c r="E440" s="2"/>
      <c r="F440" s="42"/>
      <c r="G440" s="75"/>
      <c r="H440" s="75"/>
      <c r="I440" s="75"/>
      <c r="J440" s="4"/>
      <c r="K440" s="2"/>
      <c r="L440" s="2"/>
      <c r="M440" s="4"/>
    </row>
    <row r="441" customFormat="false" ht="15.75" hidden="true" customHeight="true" outlineLevel="0" collapsed="false">
      <c r="A441" s="2"/>
      <c r="B441" s="73"/>
      <c r="C441" s="73"/>
      <c r="D441" s="74"/>
      <c r="E441" s="2"/>
      <c r="F441" s="42"/>
      <c r="G441" s="75"/>
      <c r="H441" s="75"/>
      <c r="I441" s="75"/>
      <c r="J441" s="4"/>
      <c r="K441" s="2"/>
      <c r="L441" s="2"/>
      <c r="M441" s="4"/>
    </row>
    <row r="442" customFormat="false" ht="15.75" hidden="true" customHeight="true" outlineLevel="0" collapsed="false">
      <c r="A442" s="2"/>
      <c r="B442" s="73"/>
      <c r="C442" s="73"/>
      <c r="D442" s="74"/>
      <c r="E442" s="2"/>
      <c r="F442" s="42"/>
      <c r="G442" s="75"/>
      <c r="H442" s="75"/>
      <c r="I442" s="75"/>
      <c r="J442" s="4"/>
      <c r="K442" s="2"/>
      <c r="L442" s="2"/>
      <c r="M442" s="4"/>
    </row>
    <row r="443" customFormat="false" ht="15.75" hidden="true" customHeight="true" outlineLevel="0" collapsed="false">
      <c r="A443" s="2"/>
      <c r="B443" s="73"/>
      <c r="C443" s="73"/>
      <c r="D443" s="74"/>
      <c r="E443" s="2"/>
      <c r="F443" s="42"/>
      <c r="G443" s="75"/>
      <c r="H443" s="75"/>
      <c r="I443" s="75"/>
      <c r="J443" s="4"/>
      <c r="K443" s="2"/>
      <c r="L443" s="2"/>
      <c r="M443" s="4"/>
    </row>
    <row r="444" customFormat="false" ht="15.75" hidden="true" customHeight="true" outlineLevel="0" collapsed="false">
      <c r="A444" s="2"/>
      <c r="B444" s="73"/>
      <c r="C444" s="73"/>
      <c r="D444" s="74"/>
      <c r="E444" s="2"/>
      <c r="F444" s="42"/>
      <c r="G444" s="75"/>
      <c r="H444" s="75"/>
      <c r="I444" s="75"/>
      <c r="J444" s="4"/>
      <c r="K444" s="2"/>
      <c r="L444" s="2"/>
      <c r="M444" s="4"/>
    </row>
    <row r="445" customFormat="false" ht="15.75" hidden="true" customHeight="true" outlineLevel="0" collapsed="false">
      <c r="A445" s="2"/>
      <c r="B445" s="73"/>
      <c r="C445" s="73"/>
      <c r="D445" s="74"/>
      <c r="E445" s="2"/>
      <c r="F445" s="42"/>
      <c r="G445" s="75"/>
      <c r="H445" s="75"/>
      <c r="I445" s="75"/>
      <c r="J445" s="4"/>
      <c r="K445" s="2"/>
      <c r="L445" s="2"/>
      <c r="M445" s="4"/>
    </row>
    <row r="446" customFormat="false" ht="15.75" hidden="true" customHeight="true" outlineLevel="0" collapsed="false">
      <c r="A446" s="2"/>
      <c r="B446" s="73"/>
      <c r="C446" s="73"/>
      <c r="D446" s="74"/>
      <c r="E446" s="2"/>
      <c r="F446" s="42"/>
      <c r="G446" s="75"/>
      <c r="H446" s="75"/>
      <c r="I446" s="75"/>
      <c r="J446" s="4"/>
      <c r="K446" s="2"/>
      <c r="L446" s="2"/>
      <c r="M446" s="4"/>
    </row>
    <row r="447" customFormat="false" ht="15.75" hidden="true" customHeight="true" outlineLevel="0" collapsed="false">
      <c r="A447" s="2"/>
      <c r="B447" s="73"/>
      <c r="C447" s="73"/>
      <c r="D447" s="74"/>
      <c r="E447" s="2"/>
      <c r="F447" s="42"/>
      <c r="G447" s="75"/>
      <c r="H447" s="75"/>
      <c r="I447" s="75"/>
      <c r="J447" s="4"/>
      <c r="K447" s="2"/>
      <c r="L447" s="2"/>
      <c r="M447" s="4"/>
    </row>
    <row r="448" customFormat="false" ht="15.75" hidden="true" customHeight="true" outlineLevel="0" collapsed="false">
      <c r="A448" s="2"/>
      <c r="B448" s="73"/>
      <c r="C448" s="73"/>
      <c r="D448" s="74"/>
      <c r="E448" s="2"/>
      <c r="F448" s="42"/>
      <c r="G448" s="75"/>
      <c r="H448" s="75"/>
      <c r="I448" s="75"/>
      <c r="J448" s="4"/>
      <c r="K448" s="2"/>
      <c r="L448" s="2"/>
      <c r="M448" s="4"/>
    </row>
    <row r="449" customFormat="false" ht="15.75" hidden="true" customHeight="true" outlineLevel="0" collapsed="false">
      <c r="A449" s="2"/>
      <c r="B449" s="73"/>
      <c r="C449" s="73"/>
      <c r="D449" s="74"/>
      <c r="E449" s="2"/>
      <c r="F449" s="42"/>
      <c r="G449" s="75"/>
      <c r="H449" s="75"/>
      <c r="I449" s="75"/>
      <c r="J449" s="4"/>
      <c r="K449" s="2"/>
      <c r="L449" s="2"/>
      <c r="M449" s="4"/>
    </row>
    <row r="450" customFormat="false" ht="15.75" hidden="true" customHeight="true" outlineLevel="0" collapsed="false">
      <c r="A450" s="2"/>
      <c r="B450" s="73"/>
      <c r="C450" s="73"/>
      <c r="D450" s="74"/>
      <c r="E450" s="2"/>
      <c r="F450" s="42"/>
      <c r="G450" s="75"/>
      <c r="H450" s="75"/>
      <c r="I450" s="75"/>
      <c r="J450" s="4"/>
      <c r="K450" s="2"/>
      <c r="L450" s="2"/>
      <c r="M450" s="4"/>
    </row>
    <row r="451" customFormat="false" ht="15.75" hidden="true" customHeight="true" outlineLevel="0" collapsed="false">
      <c r="A451" s="2"/>
      <c r="B451" s="73"/>
      <c r="C451" s="73"/>
      <c r="D451" s="74"/>
      <c r="E451" s="2"/>
      <c r="F451" s="42"/>
      <c r="G451" s="75"/>
      <c r="H451" s="75"/>
      <c r="I451" s="75"/>
      <c r="J451" s="4"/>
      <c r="K451" s="2"/>
      <c r="L451" s="2"/>
      <c r="M451" s="4"/>
    </row>
    <row r="452" customFormat="false" ht="15.75" hidden="true" customHeight="true" outlineLevel="0" collapsed="false">
      <c r="A452" s="2"/>
      <c r="B452" s="73"/>
      <c r="C452" s="73"/>
      <c r="D452" s="74"/>
      <c r="E452" s="2"/>
      <c r="F452" s="42"/>
      <c r="G452" s="75"/>
      <c r="H452" s="75"/>
      <c r="I452" s="75"/>
      <c r="J452" s="4"/>
      <c r="K452" s="2"/>
      <c r="L452" s="2"/>
      <c r="M452" s="4"/>
    </row>
    <row r="453" customFormat="false" ht="15.75" hidden="true" customHeight="true" outlineLevel="0" collapsed="false">
      <c r="A453" s="2"/>
      <c r="B453" s="73"/>
      <c r="C453" s="73"/>
      <c r="D453" s="74"/>
      <c r="E453" s="2"/>
      <c r="F453" s="42"/>
      <c r="G453" s="75"/>
      <c r="H453" s="75"/>
      <c r="I453" s="75"/>
      <c r="J453" s="4"/>
      <c r="K453" s="2"/>
      <c r="L453" s="2"/>
      <c r="M453" s="4"/>
    </row>
    <row r="454" customFormat="false" ht="15.75" hidden="true" customHeight="true" outlineLevel="0" collapsed="false">
      <c r="A454" s="2"/>
      <c r="B454" s="73"/>
      <c r="C454" s="73"/>
      <c r="D454" s="74"/>
      <c r="E454" s="2"/>
      <c r="F454" s="42"/>
      <c r="G454" s="75"/>
      <c r="H454" s="75"/>
      <c r="I454" s="75"/>
      <c r="J454" s="4"/>
      <c r="K454" s="2"/>
      <c r="L454" s="2"/>
      <c r="M454" s="4"/>
    </row>
    <row r="455" customFormat="false" ht="15.75" hidden="true" customHeight="true" outlineLevel="0" collapsed="false">
      <c r="A455" s="2"/>
      <c r="B455" s="73"/>
      <c r="C455" s="73"/>
      <c r="D455" s="74"/>
      <c r="E455" s="2"/>
      <c r="F455" s="42"/>
      <c r="G455" s="75"/>
      <c r="H455" s="75"/>
      <c r="I455" s="75"/>
      <c r="J455" s="4"/>
      <c r="K455" s="2"/>
      <c r="L455" s="2"/>
      <c r="M455" s="4"/>
    </row>
    <row r="456" customFormat="false" ht="15.75" hidden="true" customHeight="true" outlineLevel="0" collapsed="false">
      <c r="A456" s="2"/>
      <c r="B456" s="73"/>
      <c r="C456" s="73"/>
      <c r="D456" s="74"/>
      <c r="E456" s="2"/>
      <c r="F456" s="42"/>
      <c r="G456" s="75"/>
      <c r="H456" s="75"/>
      <c r="I456" s="75"/>
      <c r="J456" s="4"/>
      <c r="K456" s="2"/>
      <c r="L456" s="2"/>
      <c r="M456" s="4"/>
    </row>
    <row r="457" customFormat="false" ht="15.75" hidden="true" customHeight="true" outlineLevel="0" collapsed="false">
      <c r="A457" s="2"/>
      <c r="B457" s="73"/>
      <c r="C457" s="73"/>
      <c r="D457" s="74"/>
      <c r="E457" s="2"/>
      <c r="F457" s="42"/>
      <c r="G457" s="75"/>
      <c r="H457" s="75"/>
      <c r="I457" s="75"/>
      <c r="J457" s="4"/>
      <c r="K457" s="2"/>
      <c r="L457" s="2"/>
      <c r="M457" s="4"/>
    </row>
    <row r="458" customFormat="false" ht="15.75" hidden="true" customHeight="true" outlineLevel="0" collapsed="false">
      <c r="A458" s="2"/>
      <c r="B458" s="73"/>
      <c r="C458" s="73"/>
      <c r="D458" s="74"/>
      <c r="E458" s="2"/>
      <c r="F458" s="42"/>
      <c r="G458" s="75"/>
      <c r="H458" s="75"/>
      <c r="I458" s="75"/>
      <c r="J458" s="4"/>
      <c r="K458" s="2"/>
      <c r="L458" s="2"/>
      <c r="M458" s="4"/>
    </row>
    <row r="459" customFormat="false" ht="15.75" hidden="true" customHeight="true" outlineLevel="0" collapsed="false">
      <c r="A459" s="2"/>
      <c r="B459" s="73"/>
      <c r="C459" s="73"/>
      <c r="D459" s="74"/>
      <c r="E459" s="2"/>
      <c r="F459" s="42"/>
      <c r="G459" s="75"/>
      <c r="H459" s="75"/>
      <c r="I459" s="75"/>
      <c r="J459" s="4"/>
      <c r="K459" s="2"/>
      <c r="L459" s="2"/>
      <c r="M459" s="4"/>
    </row>
    <row r="460" customFormat="false" ht="15.75" hidden="true" customHeight="true" outlineLevel="0" collapsed="false">
      <c r="A460" s="2"/>
      <c r="B460" s="73"/>
      <c r="C460" s="73"/>
      <c r="D460" s="74"/>
      <c r="E460" s="2"/>
      <c r="F460" s="42"/>
      <c r="G460" s="75"/>
      <c r="H460" s="75"/>
      <c r="I460" s="75"/>
      <c r="J460" s="4"/>
      <c r="K460" s="2"/>
      <c r="L460" s="2"/>
      <c r="M460" s="4"/>
    </row>
    <row r="461" customFormat="false" ht="15.75" hidden="true" customHeight="true" outlineLevel="0" collapsed="false">
      <c r="A461" s="2"/>
      <c r="B461" s="73"/>
      <c r="C461" s="73"/>
      <c r="D461" s="74"/>
      <c r="E461" s="2"/>
      <c r="F461" s="42"/>
      <c r="G461" s="75"/>
      <c r="H461" s="75"/>
      <c r="I461" s="75"/>
      <c r="J461" s="4"/>
      <c r="K461" s="2"/>
      <c r="L461" s="2"/>
      <c r="M461" s="4"/>
    </row>
    <row r="462" customFormat="false" ht="15.75" hidden="true" customHeight="true" outlineLevel="0" collapsed="false">
      <c r="A462" s="2"/>
      <c r="B462" s="73"/>
      <c r="C462" s="73"/>
      <c r="D462" s="74"/>
      <c r="E462" s="2"/>
      <c r="F462" s="42"/>
      <c r="G462" s="75"/>
      <c r="H462" s="75"/>
      <c r="I462" s="75"/>
      <c r="J462" s="4"/>
      <c r="K462" s="2"/>
      <c r="L462" s="2"/>
      <c r="M462" s="4"/>
    </row>
    <row r="463" customFormat="false" ht="15.75" hidden="true" customHeight="true" outlineLevel="0" collapsed="false">
      <c r="A463" s="2"/>
      <c r="B463" s="73"/>
      <c r="C463" s="73"/>
      <c r="D463" s="74"/>
      <c r="E463" s="2"/>
      <c r="F463" s="42"/>
      <c r="G463" s="75"/>
      <c r="H463" s="75"/>
      <c r="I463" s="75"/>
      <c r="J463" s="4"/>
      <c r="K463" s="2"/>
      <c r="L463" s="2"/>
      <c r="M463" s="4"/>
    </row>
    <row r="464" customFormat="false" ht="15.75" hidden="true" customHeight="true" outlineLevel="0" collapsed="false">
      <c r="A464" s="2"/>
      <c r="B464" s="73"/>
      <c r="C464" s="73"/>
      <c r="D464" s="74"/>
      <c r="E464" s="2"/>
      <c r="F464" s="42"/>
      <c r="G464" s="75"/>
      <c r="H464" s="75"/>
      <c r="I464" s="75"/>
      <c r="J464" s="4"/>
      <c r="K464" s="2"/>
      <c r="L464" s="2"/>
      <c r="M464" s="4"/>
    </row>
    <row r="465" customFormat="false" ht="15.75" hidden="true" customHeight="true" outlineLevel="0" collapsed="false">
      <c r="A465" s="2"/>
      <c r="B465" s="73"/>
      <c r="C465" s="73"/>
      <c r="D465" s="74"/>
      <c r="E465" s="2"/>
      <c r="F465" s="42"/>
      <c r="G465" s="75"/>
      <c r="H465" s="75"/>
      <c r="I465" s="75"/>
      <c r="J465" s="4"/>
      <c r="K465" s="2"/>
      <c r="L465" s="2"/>
      <c r="M465" s="4"/>
    </row>
    <row r="466" customFormat="false" ht="15.75" hidden="true" customHeight="true" outlineLevel="0" collapsed="false">
      <c r="A466" s="2"/>
      <c r="B466" s="73"/>
      <c r="C466" s="73"/>
      <c r="D466" s="74"/>
      <c r="E466" s="2"/>
      <c r="F466" s="42"/>
      <c r="G466" s="75"/>
      <c r="H466" s="75"/>
      <c r="I466" s="75"/>
      <c r="J466" s="4"/>
      <c r="K466" s="2"/>
      <c r="L466" s="2"/>
      <c r="M466" s="4"/>
    </row>
    <row r="467" customFormat="false" ht="15.75" hidden="true" customHeight="true" outlineLevel="0" collapsed="false">
      <c r="A467" s="2"/>
      <c r="B467" s="73"/>
      <c r="C467" s="73"/>
      <c r="D467" s="74"/>
      <c r="E467" s="2"/>
      <c r="F467" s="42"/>
      <c r="G467" s="75"/>
      <c r="H467" s="75"/>
      <c r="I467" s="75"/>
      <c r="J467" s="4"/>
      <c r="K467" s="2"/>
      <c r="L467" s="2"/>
      <c r="M467" s="4"/>
    </row>
    <row r="468" customFormat="false" ht="15.75" hidden="true" customHeight="true" outlineLevel="0" collapsed="false">
      <c r="A468" s="2"/>
      <c r="B468" s="73"/>
      <c r="C468" s="73"/>
      <c r="D468" s="74"/>
      <c r="E468" s="2"/>
      <c r="F468" s="42"/>
      <c r="G468" s="75"/>
      <c r="H468" s="75"/>
      <c r="I468" s="75"/>
      <c r="J468" s="4"/>
      <c r="K468" s="2"/>
      <c r="L468" s="2"/>
      <c r="M468" s="4"/>
    </row>
    <row r="469" customFormat="false" ht="15.75" hidden="true" customHeight="true" outlineLevel="0" collapsed="false">
      <c r="A469" s="2"/>
      <c r="B469" s="73"/>
      <c r="C469" s="73"/>
      <c r="D469" s="74"/>
      <c r="E469" s="2"/>
      <c r="F469" s="42"/>
      <c r="G469" s="75"/>
      <c r="H469" s="75"/>
      <c r="I469" s="75"/>
      <c r="J469" s="4"/>
      <c r="K469" s="2"/>
      <c r="L469" s="2"/>
      <c r="M469" s="4"/>
    </row>
    <row r="470" customFormat="false" ht="15.75" hidden="true" customHeight="true" outlineLevel="0" collapsed="false">
      <c r="A470" s="2"/>
      <c r="B470" s="73"/>
      <c r="C470" s="73"/>
      <c r="D470" s="74"/>
      <c r="E470" s="2"/>
      <c r="F470" s="42"/>
      <c r="G470" s="75"/>
      <c r="H470" s="75"/>
      <c r="I470" s="75"/>
      <c r="J470" s="4"/>
      <c r="K470" s="2"/>
      <c r="L470" s="2"/>
      <c r="M470" s="4"/>
    </row>
    <row r="471" customFormat="false" ht="15.75" hidden="true" customHeight="true" outlineLevel="0" collapsed="false">
      <c r="A471" s="2"/>
      <c r="B471" s="73"/>
      <c r="C471" s="73"/>
      <c r="D471" s="74"/>
      <c r="E471" s="2"/>
      <c r="F471" s="42"/>
      <c r="G471" s="75"/>
      <c r="H471" s="75"/>
      <c r="I471" s="75"/>
      <c r="J471" s="4"/>
      <c r="K471" s="2"/>
      <c r="L471" s="2"/>
      <c r="M471" s="4"/>
    </row>
    <row r="472" customFormat="false" ht="15.75" hidden="true" customHeight="true" outlineLevel="0" collapsed="false">
      <c r="A472" s="2"/>
      <c r="B472" s="73"/>
      <c r="C472" s="73"/>
      <c r="D472" s="74"/>
      <c r="E472" s="2"/>
      <c r="F472" s="42"/>
      <c r="G472" s="75"/>
      <c r="H472" s="75"/>
      <c r="I472" s="75"/>
      <c r="J472" s="4"/>
      <c r="K472" s="2"/>
      <c r="L472" s="2"/>
      <c r="M472" s="4"/>
    </row>
    <row r="473" customFormat="false" ht="15.75" hidden="true" customHeight="true" outlineLevel="0" collapsed="false">
      <c r="A473" s="2"/>
      <c r="B473" s="73"/>
      <c r="C473" s="73"/>
      <c r="D473" s="74"/>
      <c r="E473" s="2"/>
      <c r="F473" s="42"/>
      <c r="G473" s="75"/>
      <c r="H473" s="75"/>
      <c r="I473" s="75"/>
      <c r="J473" s="4"/>
      <c r="K473" s="2"/>
      <c r="L473" s="2"/>
      <c r="M473" s="4"/>
    </row>
    <row r="474" customFormat="false" ht="15.75" hidden="true" customHeight="true" outlineLevel="0" collapsed="false">
      <c r="A474" s="2"/>
      <c r="B474" s="73"/>
      <c r="C474" s="73"/>
      <c r="D474" s="74"/>
      <c r="E474" s="2"/>
      <c r="F474" s="42"/>
      <c r="G474" s="75"/>
      <c r="H474" s="75"/>
      <c r="I474" s="75"/>
      <c r="J474" s="4"/>
      <c r="K474" s="2"/>
      <c r="L474" s="2"/>
      <c r="M474" s="4"/>
    </row>
    <row r="475" customFormat="false" ht="15.75" hidden="true" customHeight="true" outlineLevel="0" collapsed="false">
      <c r="A475" s="2"/>
      <c r="B475" s="73"/>
      <c r="C475" s="73"/>
      <c r="D475" s="74"/>
      <c r="E475" s="2"/>
      <c r="F475" s="42"/>
      <c r="G475" s="75"/>
      <c r="H475" s="75"/>
      <c r="I475" s="75"/>
      <c r="J475" s="4"/>
      <c r="K475" s="2"/>
      <c r="L475" s="2"/>
      <c r="M475" s="4"/>
    </row>
    <row r="476" customFormat="false" ht="15.75" hidden="true" customHeight="true" outlineLevel="0" collapsed="false">
      <c r="A476" s="2"/>
      <c r="B476" s="73"/>
      <c r="C476" s="73"/>
      <c r="D476" s="74"/>
      <c r="E476" s="2"/>
      <c r="F476" s="42"/>
      <c r="G476" s="75"/>
      <c r="H476" s="75"/>
      <c r="I476" s="75"/>
      <c r="J476" s="4"/>
      <c r="K476" s="2"/>
      <c r="L476" s="2"/>
      <c r="M476" s="4"/>
    </row>
    <row r="477" customFormat="false" ht="15.75" hidden="true" customHeight="true" outlineLevel="0" collapsed="false">
      <c r="A477" s="2"/>
      <c r="B477" s="73"/>
      <c r="C477" s="73"/>
      <c r="D477" s="74"/>
      <c r="E477" s="2"/>
      <c r="F477" s="42"/>
      <c r="G477" s="75"/>
      <c r="H477" s="75"/>
      <c r="I477" s="75"/>
      <c r="J477" s="4"/>
      <c r="K477" s="2"/>
      <c r="L477" s="2"/>
      <c r="M477" s="4"/>
    </row>
    <row r="478" customFormat="false" ht="15.75" hidden="true" customHeight="true" outlineLevel="0" collapsed="false">
      <c r="A478" s="2"/>
      <c r="B478" s="73"/>
      <c r="C478" s="73"/>
      <c r="D478" s="74"/>
      <c r="E478" s="2"/>
      <c r="F478" s="42"/>
      <c r="G478" s="75"/>
      <c r="H478" s="75"/>
      <c r="I478" s="75"/>
      <c r="J478" s="4"/>
      <c r="K478" s="2"/>
      <c r="L478" s="2"/>
      <c r="M478" s="4"/>
    </row>
    <row r="479" customFormat="false" ht="15.75" hidden="true" customHeight="true" outlineLevel="0" collapsed="false">
      <c r="A479" s="2"/>
      <c r="B479" s="73"/>
      <c r="C479" s="73"/>
      <c r="D479" s="74"/>
      <c r="E479" s="2"/>
      <c r="F479" s="42"/>
      <c r="G479" s="75"/>
      <c r="H479" s="75"/>
      <c r="I479" s="75"/>
      <c r="J479" s="4"/>
      <c r="K479" s="2"/>
      <c r="L479" s="2"/>
      <c r="M479" s="4"/>
    </row>
    <row r="480" customFormat="false" ht="15.75" hidden="true" customHeight="true" outlineLevel="0" collapsed="false">
      <c r="A480" s="2"/>
      <c r="B480" s="73"/>
      <c r="C480" s="73"/>
      <c r="D480" s="74"/>
      <c r="E480" s="2"/>
      <c r="F480" s="42"/>
      <c r="G480" s="75"/>
      <c r="H480" s="75"/>
      <c r="I480" s="75"/>
      <c r="J480" s="4"/>
      <c r="K480" s="2"/>
      <c r="L480" s="2"/>
      <c r="M480" s="4"/>
    </row>
    <row r="481" customFormat="false" ht="15.75" hidden="true" customHeight="true" outlineLevel="0" collapsed="false">
      <c r="A481" s="2"/>
      <c r="B481" s="73"/>
      <c r="C481" s="73"/>
      <c r="D481" s="74"/>
      <c r="E481" s="2"/>
      <c r="F481" s="42"/>
      <c r="G481" s="75"/>
      <c r="H481" s="75"/>
      <c r="I481" s="75"/>
      <c r="J481" s="4"/>
      <c r="K481" s="2"/>
      <c r="L481" s="2"/>
      <c r="M481" s="4"/>
    </row>
    <row r="482" customFormat="false" ht="15.75" hidden="true" customHeight="true" outlineLevel="0" collapsed="false">
      <c r="A482" s="2"/>
      <c r="B482" s="73"/>
      <c r="C482" s="73"/>
      <c r="D482" s="74"/>
      <c r="E482" s="2"/>
      <c r="F482" s="42"/>
      <c r="G482" s="75"/>
      <c r="H482" s="75"/>
      <c r="I482" s="75"/>
      <c r="J482" s="4"/>
      <c r="K482" s="2"/>
      <c r="L482" s="2"/>
      <c r="M482" s="4"/>
    </row>
    <row r="483" customFormat="false" ht="15.75" hidden="true" customHeight="true" outlineLevel="0" collapsed="false">
      <c r="A483" s="2"/>
      <c r="B483" s="73"/>
      <c r="C483" s="73"/>
      <c r="D483" s="74"/>
      <c r="E483" s="2"/>
      <c r="F483" s="42"/>
      <c r="G483" s="75"/>
      <c r="H483" s="75"/>
      <c r="I483" s="75"/>
      <c r="J483" s="4"/>
      <c r="K483" s="2"/>
      <c r="L483" s="2"/>
      <c r="M483" s="4"/>
    </row>
    <row r="484" customFormat="false" ht="15.75" hidden="true" customHeight="true" outlineLevel="0" collapsed="false">
      <c r="A484" s="2"/>
      <c r="B484" s="73"/>
      <c r="C484" s="73"/>
      <c r="D484" s="74"/>
      <c r="E484" s="2"/>
      <c r="F484" s="42"/>
      <c r="G484" s="75"/>
      <c r="H484" s="75"/>
      <c r="I484" s="75"/>
      <c r="J484" s="4"/>
      <c r="K484" s="2"/>
      <c r="L484" s="2"/>
      <c r="M484" s="4"/>
    </row>
    <row r="485" customFormat="false" ht="15.75" hidden="true" customHeight="true" outlineLevel="0" collapsed="false">
      <c r="A485" s="2"/>
      <c r="B485" s="73"/>
      <c r="C485" s="73"/>
      <c r="D485" s="74"/>
      <c r="E485" s="2"/>
      <c r="F485" s="42"/>
      <c r="G485" s="75"/>
      <c r="H485" s="75"/>
      <c r="I485" s="75"/>
      <c r="J485" s="4"/>
      <c r="K485" s="2"/>
      <c r="L485" s="2"/>
      <c r="M485" s="4"/>
    </row>
    <row r="486" customFormat="false" ht="15.75" hidden="true" customHeight="true" outlineLevel="0" collapsed="false">
      <c r="A486" s="2"/>
      <c r="B486" s="73"/>
      <c r="C486" s="73"/>
      <c r="D486" s="74"/>
      <c r="E486" s="2"/>
      <c r="F486" s="42"/>
      <c r="G486" s="75"/>
      <c r="H486" s="75"/>
      <c r="I486" s="75"/>
      <c r="J486" s="4"/>
      <c r="K486" s="2"/>
      <c r="L486" s="2"/>
      <c r="M486" s="4"/>
    </row>
    <row r="487" customFormat="false" ht="15.75" hidden="true" customHeight="true" outlineLevel="0" collapsed="false">
      <c r="A487" s="2"/>
      <c r="B487" s="73"/>
      <c r="C487" s="73"/>
      <c r="D487" s="74"/>
      <c r="E487" s="2"/>
      <c r="F487" s="42"/>
      <c r="G487" s="75"/>
      <c r="H487" s="75"/>
      <c r="I487" s="75"/>
      <c r="J487" s="4"/>
      <c r="K487" s="2"/>
      <c r="L487" s="2"/>
      <c r="M487" s="4"/>
    </row>
    <row r="488" customFormat="false" ht="15.75" hidden="true" customHeight="true" outlineLevel="0" collapsed="false">
      <c r="A488" s="2"/>
      <c r="B488" s="73"/>
      <c r="C488" s="73"/>
      <c r="D488" s="74"/>
      <c r="E488" s="2"/>
      <c r="F488" s="42"/>
      <c r="G488" s="75"/>
      <c r="H488" s="75"/>
      <c r="I488" s="75"/>
      <c r="J488" s="4"/>
      <c r="K488" s="2"/>
      <c r="L488" s="2"/>
      <c r="M488" s="4"/>
    </row>
    <row r="489" customFormat="false" ht="15.75" hidden="true" customHeight="true" outlineLevel="0" collapsed="false">
      <c r="A489" s="2"/>
      <c r="B489" s="73"/>
      <c r="C489" s="73"/>
      <c r="D489" s="74"/>
      <c r="E489" s="2"/>
      <c r="F489" s="42"/>
      <c r="G489" s="75"/>
      <c r="H489" s="75"/>
      <c r="I489" s="75"/>
      <c r="J489" s="4"/>
      <c r="K489" s="2"/>
      <c r="L489" s="2"/>
      <c r="M489" s="4"/>
    </row>
    <row r="490" customFormat="false" ht="15.75" hidden="true" customHeight="true" outlineLevel="0" collapsed="false">
      <c r="A490" s="2"/>
      <c r="B490" s="73"/>
      <c r="C490" s="73"/>
      <c r="D490" s="74"/>
      <c r="E490" s="2"/>
      <c r="F490" s="42"/>
      <c r="G490" s="75"/>
      <c r="H490" s="75"/>
      <c r="I490" s="75"/>
      <c r="J490" s="4"/>
      <c r="K490" s="2"/>
      <c r="L490" s="2"/>
      <c r="M490" s="4"/>
    </row>
    <row r="491" customFormat="false" ht="15.75" hidden="true" customHeight="true" outlineLevel="0" collapsed="false">
      <c r="A491" s="2"/>
      <c r="B491" s="73"/>
      <c r="C491" s="73"/>
      <c r="D491" s="74"/>
      <c r="E491" s="2"/>
      <c r="F491" s="42"/>
      <c r="G491" s="75"/>
      <c r="H491" s="75"/>
      <c r="I491" s="75"/>
      <c r="J491" s="4"/>
      <c r="K491" s="2"/>
      <c r="L491" s="2"/>
      <c r="M491" s="4"/>
    </row>
    <row r="492" customFormat="false" ht="15.75" hidden="true" customHeight="true" outlineLevel="0" collapsed="false">
      <c r="A492" s="2"/>
      <c r="B492" s="73"/>
      <c r="C492" s="73"/>
      <c r="D492" s="74"/>
      <c r="E492" s="2"/>
      <c r="F492" s="42"/>
      <c r="G492" s="75"/>
      <c r="H492" s="75"/>
      <c r="I492" s="75"/>
      <c r="J492" s="4"/>
      <c r="K492" s="2"/>
      <c r="L492" s="2"/>
      <c r="M492" s="4"/>
    </row>
    <row r="493" customFormat="false" ht="15.75" hidden="true" customHeight="true" outlineLevel="0" collapsed="false">
      <c r="A493" s="2"/>
      <c r="B493" s="73"/>
      <c r="C493" s="73"/>
      <c r="D493" s="74"/>
      <c r="E493" s="2"/>
      <c r="F493" s="42"/>
      <c r="G493" s="75"/>
      <c r="H493" s="75"/>
      <c r="I493" s="75"/>
      <c r="J493" s="4"/>
      <c r="K493" s="2"/>
      <c r="L493" s="2"/>
      <c r="M493" s="4"/>
    </row>
    <row r="494" customFormat="false" ht="15.75" hidden="true" customHeight="true" outlineLevel="0" collapsed="false">
      <c r="A494" s="2"/>
      <c r="B494" s="73"/>
      <c r="C494" s="73"/>
      <c r="D494" s="74"/>
      <c r="E494" s="2"/>
      <c r="F494" s="42"/>
      <c r="G494" s="75"/>
      <c r="H494" s="75"/>
      <c r="I494" s="75"/>
      <c r="J494" s="4"/>
      <c r="K494" s="2"/>
      <c r="L494" s="2"/>
      <c r="M494" s="4"/>
    </row>
    <row r="495" customFormat="false" ht="15.75" hidden="true" customHeight="true" outlineLevel="0" collapsed="false">
      <c r="A495" s="2"/>
      <c r="B495" s="73"/>
      <c r="C495" s="73"/>
      <c r="D495" s="74"/>
      <c r="E495" s="2"/>
      <c r="F495" s="42"/>
      <c r="G495" s="75"/>
      <c r="H495" s="75"/>
      <c r="I495" s="75"/>
      <c r="J495" s="4"/>
      <c r="K495" s="2"/>
      <c r="L495" s="2"/>
      <c r="M495" s="4"/>
    </row>
    <row r="496" customFormat="false" ht="15.75" hidden="true" customHeight="true" outlineLevel="0" collapsed="false">
      <c r="A496" s="2"/>
      <c r="B496" s="73"/>
      <c r="C496" s="73"/>
      <c r="D496" s="74"/>
      <c r="E496" s="2"/>
      <c r="F496" s="42"/>
      <c r="G496" s="75"/>
      <c r="H496" s="75"/>
      <c r="I496" s="75"/>
      <c r="J496" s="4"/>
      <c r="K496" s="2"/>
      <c r="L496" s="2"/>
      <c r="M496" s="4"/>
    </row>
    <row r="497" customFormat="false" ht="15.75" hidden="true" customHeight="true" outlineLevel="0" collapsed="false">
      <c r="A497" s="2"/>
      <c r="B497" s="73"/>
      <c r="C497" s="73"/>
      <c r="D497" s="74"/>
      <c r="E497" s="2"/>
      <c r="F497" s="42"/>
      <c r="G497" s="75"/>
      <c r="H497" s="75"/>
      <c r="I497" s="75"/>
      <c r="J497" s="4"/>
      <c r="K497" s="2"/>
      <c r="L497" s="2"/>
      <c r="M497" s="4"/>
    </row>
    <row r="498" customFormat="false" ht="15.75" hidden="true" customHeight="true" outlineLevel="0" collapsed="false">
      <c r="A498" s="2"/>
      <c r="B498" s="73"/>
      <c r="C498" s="73"/>
      <c r="D498" s="74"/>
      <c r="E498" s="2"/>
      <c r="F498" s="42"/>
      <c r="G498" s="75"/>
      <c r="H498" s="75"/>
      <c r="I498" s="75"/>
      <c r="J498" s="4"/>
      <c r="K498" s="2"/>
      <c r="L498" s="2"/>
      <c r="M498" s="4"/>
    </row>
    <row r="499" customFormat="false" ht="15.75" hidden="true" customHeight="true" outlineLevel="0" collapsed="false">
      <c r="A499" s="2"/>
      <c r="B499" s="73"/>
      <c r="C499" s="73"/>
      <c r="D499" s="74"/>
      <c r="E499" s="2"/>
      <c r="F499" s="42"/>
      <c r="G499" s="75"/>
      <c r="H499" s="75"/>
      <c r="I499" s="75"/>
      <c r="J499" s="4"/>
      <c r="K499" s="2"/>
      <c r="L499" s="2"/>
      <c r="M499" s="4"/>
    </row>
    <row r="500" customFormat="false" ht="15.75" hidden="true" customHeight="true" outlineLevel="0" collapsed="false">
      <c r="A500" s="2"/>
      <c r="B500" s="73"/>
      <c r="C500" s="73"/>
      <c r="D500" s="74"/>
      <c r="E500" s="2"/>
      <c r="F500" s="42"/>
      <c r="G500" s="75"/>
      <c r="H500" s="75"/>
      <c r="I500" s="75"/>
      <c r="J500" s="4"/>
      <c r="K500" s="2"/>
      <c r="L500" s="2"/>
      <c r="M500" s="4"/>
    </row>
    <row r="501" customFormat="false" ht="15.75" hidden="true" customHeight="true" outlineLevel="0" collapsed="false">
      <c r="A501" s="2"/>
      <c r="B501" s="73"/>
      <c r="C501" s="73"/>
      <c r="D501" s="74"/>
      <c r="E501" s="2"/>
      <c r="F501" s="42"/>
      <c r="G501" s="75"/>
      <c r="H501" s="75"/>
      <c r="I501" s="75"/>
      <c r="J501" s="4"/>
      <c r="K501" s="2"/>
      <c r="L501" s="2"/>
      <c r="M501" s="4"/>
    </row>
    <row r="502" customFormat="false" ht="15.75" hidden="true" customHeight="true" outlineLevel="0" collapsed="false">
      <c r="A502" s="2"/>
      <c r="B502" s="73"/>
      <c r="C502" s="73"/>
      <c r="D502" s="74"/>
      <c r="E502" s="2"/>
      <c r="F502" s="42"/>
      <c r="G502" s="75"/>
      <c r="H502" s="75"/>
      <c r="I502" s="75"/>
      <c r="J502" s="4"/>
      <c r="K502" s="2"/>
      <c r="L502" s="2"/>
      <c r="M502" s="4"/>
    </row>
    <row r="503" customFormat="false" ht="15.75" hidden="true" customHeight="true" outlineLevel="0" collapsed="false">
      <c r="A503" s="2"/>
      <c r="B503" s="73"/>
      <c r="C503" s="73"/>
      <c r="D503" s="74"/>
      <c r="E503" s="2"/>
      <c r="F503" s="42"/>
      <c r="G503" s="75"/>
      <c r="H503" s="75"/>
      <c r="I503" s="75"/>
      <c r="J503" s="4"/>
      <c r="K503" s="2"/>
      <c r="L503" s="2"/>
      <c r="M503" s="4"/>
    </row>
    <row r="504" customFormat="false" ht="15.75" hidden="true" customHeight="true" outlineLevel="0" collapsed="false">
      <c r="A504" s="2"/>
      <c r="B504" s="73"/>
      <c r="C504" s="73"/>
      <c r="D504" s="74"/>
      <c r="E504" s="2"/>
      <c r="F504" s="42"/>
      <c r="G504" s="75"/>
      <c r="H504" s="75"/>
      <c r="I504" s="75"/>
      <c r="J504" s="4"/>
      <c r="K504" s="2"/>
      <c r="L504" s="2"/>
      <c r="M504" s="4"/>
    </row>
    <row r="505" customFormat="false" ht="15.75" hidden="true" customHeight="true" outlineLevel="0" collapsed="false">
      <c r="A505" s="2"/>
      <c r="B505" s="73"/>
      <c r="C505" s="73"/>
      <c r="D505" s="74"/>
      <c r="E505" s="2"/>
      <c r="F505" s="42"/>
      <c r="G505" s="75"/>
      <c r="H505" s="75"/>
      <c r="I505" s="75"/>
      <c r="J505" s="4"/>
      <c r="K505" s="2"/>
      <c r="L505" s="2"/>
      <c r="M505" s="4"/>
    </row>
    <row r="506" customFormat="false" ht="15.75" hidden="true" customHeight="true" outlineLevel="0" collapsed="false">
      <c r="A506" s="2"/>
      <c r="B506" s="73"/>
      <c r="C506" s="73"/>
      <c r="D506" s="74"/>
      <c r="E506" s="2"/>
      <c r="F506" s="42"/>
      <c r="G506" s="75"/>
      <c r="H506" s="75"/>
      <c r="I506" s="75"/>
      <c r="J506" s="4"/>
      <c r="K506" s="2"/>
      <c r="L506" s="2"/>
      <c r="M506" s="4"/>
    </row>
    <row r="507" customFormat="false" ht="15.75" hidden="true" customHeight="true" outlineLevel="0" collapsed="false">
      <c r="A507" s="2"/>
      <c r="B507" s="73"/>
      <c r="C507" s="73"/>
      <c r="D507" s="74"/>
      <c r="E507" s="2"/>
      <c r="F507" s="42"/>
      <c r="G507" s="75"/>
      <c r="H507" s="75"/>
      <c r="I507" s="75"/>
      <c r="J507" s="4"/>
      <c r="K507" s="2"/>
      <c r="L507" s="2"/>
      <c r="M507" s="4"/>
    </row>
    <row r="508" customFormat="false" ht="15.75" hidden="true" customHeight="true" outlineLevel="0" collapsed="false">
      <c r="A508" s="2"/>
      <c r="B508" s="73"/>
      <c r="C508" s="73"/>
      <c r="D508" s="74"/>
      <c r="E508" s="2"/>
      <c r="F508" s="42"/>
      <c r="G508" s="75"/>
      <c r="H508" s="75"/>
      <c r="I508" s="75"/>
      <c r="J508" s="4"/>
      <c r="K508" s="2"/>
      <c r="L508" s="2"/>
      <c r="M508" s="4"/>
    </row>
    <row r="509" customFormat="false" ht="15.75" hidden="true" customHeight="true" outlineLevel="0" collapsed="false">
      <c r="A509" s="2"/>
      <c r="B509" s="73"/>
      <c r="C509" s="73"/>
      <c r="D509" s="74"/>
      <c r="E509" s="2"/>
      <c r="F509" s="42"/>
      <c r="G509" s="75"/>
      <c r="H509" s="75"/>
      <c r="I509" s="75"/>
      <c r="J509" s="4"/>
      <c r="K509" s="2"/>
      <c r="L509" s="2"/>
      <c r="M509" s="4"/>
    </row>
    <row r="510" customFormat="false" ht="15.75" hidden="true" customHeight="true" outlineLevel="0" collapsed="false">
      <c r="A510" s="2"/>
      <c r="B510" s="73"/>
      <c r="C510" s="73"/>
      <c r="D510" s="74"/>
      <c r="E510" s="2"/>
      <c r="F510" s="42"/>
      <c r="G510" s="75"/>
      <c r="H510" s="75"/>
      <c r="I510" s="75"/>
      <c r="J510" s="4"/>
      <c r="K510" s="2"/>
      <c r="L510" s="2"/>
      <c r="M510" s="4"/>
    </row>
    <row r="511" customFormat="false" ht="15.75" hidden="true" customHeight="true" outlineLevel="0" collapsed="false">
      <c r="A511" s="2"/>
      <c r="B511" s="73"/>
      <c r="C511" s="73"/>
      <c r="D511" s="74"/>
      <c r="E511" s="2"/>
      <c r="F511" s="42"/>
      <c r="G511" s="75"/>
      <c r="H511" s="75"/>
      <c r="I511" s="75"/>
      <c r="J511" s="4"/>
      <c r="K511" s="2"/>
      <c r="L511" s="2"/>
      <c r="M511" s="4"/>
    </row>
    <row r="512" customFormat="false" ht="15.75" hidden="true" customHeight="true" outlineLevel="0" collapsed="false">
      <c r="A512" s="2"/>
      <c r="B512" s="73"/>
      <c r="C512" s="73"/>
      <c r="D512" s="74"/>
      <c r="E512" s="2"/>
      <c r="F512" s="42"/>
      <c r="G512" s="75"/>
      <c r="H512" s="75"/>
      <c r="I512" s="75"/>
      <c r="J512" s="4"/>
      <c r="K512" s="2"/>
      <c r="L512" s="2"/>
      <c r="M512" s="4"/>
    </row>
    <row r="513" customFormat="false" ht="15.75" hidden="true" customHeight="true" outlineLevel="0" collapsed="false">
      <c r="A513" s="2"/>
      <c r="B513" s="73"/>
      <c r="C513" s="73"/>
      <c r="D513" s="74"/>
      <c r="E513" s="2"/>
      <c r="F513" s="42"/>
      <c r="G513" s="75"/>
      <c r="H513" s="75"/>
      <c r="I513" s="75"/>
      <c r="J513" s="4"/>
      <c r="K513" s="2"/>
      <c r="L513" s="2"/>
      <c r="M513" s="4"/>
    </row>
    <row r="514" customFormat="false" ht="15.75" hidden="true" customHeight="true" outlineLevel="0" collapsed="false">
      <c r="A514" s="2"/>
      <c r="B514" s="73"/>
      <c r="C514" s="73"/>
      <c r="D514" s="74"/>
      <c r="E514" s="2"/>
      <c r="F514" s="42"/>
      <c r="G514" s="75"/>
      <c r="H514" s="75"/>
      <c r="I514" s="75"/>
      <c r="J514" s="4"/>
      <c r="K514" s="2"/>
      <c r="L514" s="2"/>
      <c r="M514" s="4"/>
    </row>
    <row r="515" customFormat="false" ht="15.75" hidden="true" customHeight="true" outlineLevel="0" collapsed="false">
      <c r="A515" s="2"/>
      <c r="B515" s="73"/>
      <c r="C515" s="73"/>
      <c r="D515" s="74"/>
      <c r="E515" s="2"/>
      <c r="F515" s="42"/>
      <c r="G515" s="75"/>
      <c r="H515" s="75"/>
      <c r="I515" s="75"/>
      <c r="J515" s="4"/>
      <c r="K515" s="2"/>
      <c r="L515" s="2"/>
      <c r="M515" s="4"/>
    </row>
    <row r="516" customFormat="false" ht="15.75" hidden="true" customHeight="true" outlineLevel="0" collapsed="false">
      <c r="A516" s="2"/>
      <c r="B516" s="73"/>
      <c r="C516" s="73"/>
      <c r="D516" s="74"/>
      <c r="E516" s="2"/>
      <c r="F516" s="42"/>
      <c r="G516" s="75"/>
      <c r="H516" s="75"/>
      <c r="I516" s="75"/>
      <c r="J516" s="4"/>
      <c r="K516" s="2"/>
      <c r="L516" s="2"/>
      <c r="M516" s="4"/>
    </row>
    <row r="517" customFormat="false" ht="15.75" hidden="true" customHeight="true" outlineLevel="0" collapsed="false">
      <c r="A517" s="2"/>
      <c r="B517" s="73"/>
      <c r="C517" s="73"/>
      <c r="D517" s="74"/>
      <c r="E517" s="2"/>
      <c r="F517" s="42"/>
      <c r="G517" s="75"/>
      <c r="H517" s="75"/>
      <c r="I517" s="75"/>
      <c r="J517" s="4"/>
      <c r="K517" s="2"/>
      <c r="L517" s="2"/>
      <c r="M517" s="4"/>
    </row>
    <row r="518" customFormat="false" ht="15.75" hidden="true" customHeight="true" outlineLevel="0" collapsed="false">
      <c r="A518" s="2"/>
      <c r="B518" s="73"/>
      <c r="C518" s="73"/>
      <c r="D518" s="74"/>
      <c r="E518" s="2"/>
      <c r="F518" s="42"/>
      <c r="G518" s="75"/>
      <c r="H518" s="75"/>
      <c r="I518" s="75"/>
      <c r="J518" s="4"/>
      <c r="K518" s="2"/>
      <c r="L518" s="2"/>
      <c r="M518" s="4"/>
    </row>
    <row r="519" customFormat="false" ht="15.75" hidden="true" customHeight="true" outlineLevel="0" collapsed="false">
      <c r="A519" s="2"/>
      <c r="B519" s="73"/>
      <c r="C519" s="73"/>
      <c r="D519" s="74"/>
      <c r="E519" s="2"/>
      <c r="F519" s="42"/>
      <c r="G519" s="75"/>
      <c r="H519" s="75"/>
      <c r="I519" s="75"/>
      <c r="J519" s="4"/>
      <c r="K519" s="2"/>
      <c r="L519" s="2"/>
      <c r="M519" s="4"/>
    </row>
    <row r="520" customFormat="false" ht="15.75" hidden="true" customHeight="true" outlineLevel="0" collapsed="false">
      <c r="A520" s="2"/>
      <c r="B520" s="73"/>
      <c r="C520" s="73"/>
      <c r="D520" s="74"/>
      <c r="E520" s="2"/>
      <c r="F520" s="42"/>
      <c r="G520" s="75"/>
      <c r="H520" s="75"/>
      <c r="I520" s="75"/>
      <c r="J520" s="4"/>
      <c r="K520" s="2"/>
      <c r="L520" s="2"/>
      <c r="M520" s="4"/>
    </row>
    <row r="521" customFormat="false" ht="15.75" hidden="true" customHeight="true" outlineLevel="0" collapsed="false">
      <c r="A521" s="2"/>
      <c r="B521" s="73"/>
      <c r="C521" s="73"/>
      <c r="D521" s="74"/>
      <c r="E521" s="2"/>
      <c r="F521" s="42"/>
      <c r="G521" s="75"/>
      <c r="H521" s="75"/>
      <c r="I521" s="75"/>
      <c r="J521" s="4"/>
      <c r="K521" s="2"/>
      <c r="L521" s="2"/>
      <c r="M521" s="4"/>
    </row>
    <row r="522" customFormat="false" ht="15.75" hidden="true" customHeight="true" outlineLevel="0" collapsed="false">
      <c r="A522" s="2"/>
      <c r="B522" s="73"/>
      <c r="C522" s="73"/>
      <c r="D522" s="74"/>
      <c r="E522" s="2"/>
      <c r="F522" s="42"/>
      <c r="G522" s="75"/>
      <c r="H522" s="75"/>
      <c r="I522" s="75"/>
      <c r="J522" s="4"/>
      <c r="K522" s="2"/>
      <c r="L522" s="2"/>
      <c r="M522" s="4"/>
    </row>
    <row r="523" customFormat="false" ht="15.75" hidden="true" customHeight="true" outlineLevel="0" collapsed="false">
      <c r="A523" s="2"/>
      <c r="B523" s="73"/>
      <c r="C523" s="73"/>
      <c r="D523" s="74"/>
      <c r="E523" s="2"/>
      <c r="F523" s="42"/>
      <c r="G523" s="75"/>
      <c r="H523" s="75"/>
      <c r="I523" s="75"/>
      <c r="J523" s="4"/>
      <c r="K523" s="2"/>
      <c r="L523" s="2"/>
      <c r="M523" s="4"/>
    </row>
    <row r="524" customFormat="false" ht="15.75" hidden="true" customHeight="true" outlineLevel="0" collapsed="false">
      <c r="A524" s="2"/>
      <c r="B524" s="73"/>
      <c r="C524" s="73"/>
      <c r="D524" s="74"/>
      <c r="E524" s="2"/>
      <c r="F524" s="42"/>
      <c r="G524" s="75"/>
      <c r="H524" s="75"/>
      <c r="I524" s="75"/>
      <c r="J524" s="4"/>
      <c r="K524" s="2"/>
      <c r="L524" s="2"/>
      <c r="M524" s="4"/>
    </row>
    <row r="525" customFormat="false" ht="15.75" hidden="true" customHeight="true" outlineLevel="0" collapsed="false">
      <c r="A525" s="2"/>
      <c r="B525" s="73"/>
      <c r="C525" s="73"/>
      <c r="D525" s="74"/>
      <c r="E525" s="2"/>
      <c r="F525" s="42"/>
      <c r="G525" s="75"/>
      <c r="H525" s="75"/>
      <c r="I525" s="75"/>
      <c r="J525" s="4"/>
      <c r="K525" s="2"/>
      <c r="L525" s="2"/>
      <c r="M525" s="4"/>
    </row>
    <row r="526" customFormat="false" ht="15.75" hidden="true" customHeight="true" outlineLevel="0" collapsed="false">
      <c r="A526" s="2"/>
      <c r="B526" s="73"/>
      <c r="C526" s="73"/>
      <c r="D526" s="74"/>
      <c r="E526" s="2"/>
      <c r="F526" s="42"/>
      <c r="G526" s="75"/>
      <c r="H526" s="75"/>
      <c r="I526" s="75"/>
      <c r="J526" s="4"/>
      <c r="K526" s="2"/>
      <c r="L526" s="2"/>
      <c r="M526" s="4"/>
    </row>
    <row r="527" customFormat="false" ht="15.75" hidden="true" customHeight="true" outlineLevel="0" collapsed="false">
      <c r="A527" s="2"/>
      <c r="B527" s="73"/>
      <c r="C527" s="73"/>
      <c r="D527" s="74"/>
      <c r="E527" s="2"/>
      <c r="F527" s="42"/>
      <c r="G527" s="75"/>
      <c r="H527" s="75"/>
      <c r="I527" s="75"/>
      <c r="J527" s="4"/>
      <c r="K527" s="2"/>
      <c r="L527" s="2"/>
      <c r="M527" s="4"/>
    </row>
    <row r="528" customFormat="false" ht="15.75" hidden="true" customHeight="true" outlineLevel="0" collapsed="false">
      <c r="A528" s="2"/>
      <c r="B528" s="73"/>
      <c r="C528" s="73"/>
      <c r="D528" s="74"/>
      <c r="E528" s="2"/>
      <c r="F528" s="42"/>
      <c r="G528" s="75"/>
      <c r="H528" s="75"/>
      <c r="I528" s="75"/>
      <c r="J528" s="4"/>
      <c r="K528" s="2"/>
      <c r="L528" s="2"/>
      <c r="M528" s="4"/>
    </row>
    <row r="529" customFormat="false" ht="15.75" hidden="true" customHeight="true" outlineLevel="0" collapsed="false">
      <c r="A529" s="2"/>
      <c r="B529" s="73"/>
      <c r="C529" s="73"/>
      <c r="D529" s="74"/>
      <c r="E529" s="2"/>
      <c r="F529" s="42"/>
      <c r="G529" s="75"/>
      <c r="H529" s="75"/>
      <c r="I529" s="75"/>
      <c r="J529" s="4"/>
      <c r="K529" s="2"/>
      <c r="L529" s="2"/>
      <c r="M529" s="4"/>
    </row>
    <row r="530" customFormat="false" ht="15.75" hidden="true" customHeight="true" outlineLevel="0" collapsed="false">
      <c r="A530" s="2"/>
      <c r="B530" s="73"/>
      <c r="C530" s="73"/>
      <c r="D530" s="74"/>
      <c r="E530" s="2"/>
      <c r="F530" s="42"/>
      <c r="G530" s="75"/>
      <c r="H530" s="75"/>
      <c r="I530" s="75"/>
      <c r="J530" s="4"/>
      <c r="K530" s="2"/>
      <c r="L530" s="2"/>
      <c r="M530" s="4"/>
    </row>
    <row r="531" customFormat="false" ht="15.75" hidden="true" customHeight="true" outlineLevel="0" collapsed="false">
      <c r="A531" s="2"/>
      <c r="B531" s="73"/>
      <c r="C531" s="73"/>
      <c r="D531" s="74"/>
      <c r="E531" s="2"/>
      <c r="F531" s="42"/>
      <c r="G531" s="75"/>
      <c r="H531" s="75"/>
      <c r="I531" s="75"/>
      <c r="J531" s="4"/>
      <c r="K531" s="2"/>
      <c r="L531" s="2"/>
      <c r="M531" s="4"/>
    </row>
    <row r="532" customFormat="false" ht="15.75" hidden="true" customHeight="true" outlineLevel="0" collapsed="false">
      <c r="A532" s="2"/>
      <c r="B532" s="73"/>
      <c r="C532" s="73"/>
      <c r="D532" s="74"/>
      <c r="E532" s="2"/>
      <c r="F532" s="42"/>
      <c r="G532" s="75"/>
      <c r="H532" s="75"/>
      <c r="I532" s="75"/>
      <c r="J532" s="4"/>
      <c r="K532" s="2"/>
      <c r="L532" s="2"/>
      <c r="M532" s="4"/>
    </row>
    <row r="533" customFormat="false" ht="15.75" hidden="true" customHeight="true" outlineLevel="0" collapsed="false">
      <c r="A533" s="2"/>
      <c r="B533" s="73"/>
      <c r="C533" s="73"/>
      <c r="D533" s="74"/>
      <c r="E533" s="2"/>
      <c r="F533" s="42"/>
      <c r="G533" s="75"/>
      <c r="H533" s="75"/>
      <c r="I533" s="75"/>
      <c r="J533" s="4"/>
      <c r="K533" s="2"/>
      <c r="L533" s="2"/>
      <c r="M533" s="4"/>
    </row>
    <row r="534" customFormat="false" ht="15.75" hidden="true" customHeight="true" outlineLevel="0" collapsed="false">
      <c r="A534" s="2"/>
      <c r="B534" s="73"/>
      <c r="C534" s="73"/>
      <c r="D534" s="74"/>
      <c r="E534" s="2"/>
      <c r="F534" s="42"/>
      <c r="G534" s="75"/>
      <c r="H534" s="75"/>
      <c r="I534" s="75"/>
      <c r="J534" s="4"/>
      <c r="K534" s="2"/>
      <c r="L534" s="2"/>
      <c r="M534" s="4"/>
    </row>
    <row r="535" customFormat="false" ht="15.75" hidden="true" customHeight="true" outlineLevel="0" collapsed="false">
      <c r="A535" s="2"/>
      <c r="B535" s="73"/>
      <c r="C535" s="73"/>
      <c r="D535" s="74"/>
      <c r="E535" s="2"/>
      <c r="F535" s="42"/>
      <c r="G535" s="75"/>
      <c r="H535" s="75"/>
      <c r="I535" s="75"/>
      <c r="J535" s="4"/>
      <c r="K535" s="2"/>
      <c r="L535" s="2"/>
      <c r="M535" s="4"/>
    </row>
    <row r="536" customFormat="false" ht="15.75" hidden="true" customHeight="true" outlineLevel="0" collapsed="false">
      <c r="A536" s="2"/>
      <c r="B536" s="73"/>
      <c r="C536" s="73"/>
      <c r="D536" s="74"/>
      <c r="E536" s="2"/>
      <c r="F536" s="42"/>
      <c r="G536" s="75"/>
      <c r="H536" s="75"/>
      <c r="I536" s="75"/>
      <c r="J536" s="4"/>
      <c r="K536" s="2"/>
      <c r="L536" s="2"/>
      <c r="M536" s="4"/>
    </row>
    <row r="537" customFormat="false" ht="15.75" hidden="true" customHeight="true" outlineLevel="0" collapsed="false">
      <c r="A537" s="2"/>
      <c r="B537" s="73"/>
      <c r="C537" s="73"/>
      <c r="D537" s="74"/>
      <c r="E537" s="2"/>
      <c r="F537" s="42"/>
      <c r="G537" s="75"/>
      <c r="H537" s="75"/>
      <c r="I537" s="75"/>
      <c r="J537" s="4"/>
      <c r="K537" s="2"/>
      <c r="L537" s="2"/>
      <c r="M537" s="4"/>
    </row>
    <row r="538" customFormat="false" ht="15.75" hidden="true" customHeight="true" outlineLevel="0" collapsed="false">
      <c r="A538" s="2"/>
      <c r="B538" s="73"/>
      <c r="C538" s="73"/>
      <c r="D538" s="74"/>
      <c r="E538" s="2"/>
      <c r="F538" s="42"/>
      <c r="G538" s="75"/>
      <c r="H538" s="75"/>
      <c r="I538" s="75"/>
      <c r="J538" s="4"/>
      <c r="K538" s="2"/>
      <c r="L538" s="2"/>
      <c r="M538" s="4"/>
    </row>
    <row r="539" customFormat="false" ht="15.75" hidden="true" customHeight="true" outlineLevel="0" collapsed="false">
      <c r="A539" s="2"/>
      <c r="B539" s="73"/>
      <c r="C539" s="73"/>
      <c r="D539" s="74"/>
      <c r="E539" s="2"/>
      <c r="F539" s="42"/>
      <c r="G539" s="75"/>
      <c r="H539" s="75"/>
      <c r="I539" s="75"/>
      <c r="J539" s="4"/>
      <c r="K539" s="2"/>
      <c r="L539" s="2"/>
      <c r="M539" s="4"/>
    </row>
    <row r="540" customFormat="false" ht="15.75" hidden="true" customHeight="true" outlineLevel="0" collapsed="false">
      <c r="A540" s="2"/>
      <c r="B540" s="73"/>
      <c r="C540" s="73"/>
      <c r="D540" s="74"/>
      <c r="E540" s="2"/>
      <c r="F540" s="42"/>
      <c r="G540" s="75"/>
      <c r="H540" s="75"/>
      <c r="I540" s="75"/>
      <c r="J540" s="4"/>
      <c r="K540" s="2"/>
      <c r="L540" s="2"/>
      <c r="M540" s="4"/>
    </row>
    <row r="541" customFormat="false" ht="15.75" hidden="true" customHeight="true" outlineLevel="0" collapsed="false">
      <c r="A541" s="2"/>
      <c r="B541" s="73"/>
      <c r="C541" s="73"/>
      <c r="D541" s="74"/>
      <c r="E541" s="2"/>
      <c r="F541" s="42"/>
      <c r="G541" s="75"/>
      <c r="H541" s="75"/>
      <c r="I541" s="75"/>
      <c r="J541" s="4"/>
      <c r="K541" s="2"/>
      <c r="L541" s="2"/>
      <c r="M541" s="4"/>
    </row>
    <row r="542" customFormat="false" ht="15.75" hidden="true" customHeight="true" outlineLevel="0" collapsed="false">
      <c r="A542" s="2"/>
      <c r="B542" s="73"/>
      <c r="C542" s="73"/>
      <c r="D542" s="74"/>
      <c r="E542" s="2"/>
      <c r="F542" s="42"/>
      <c r="G542" s="75"/>
      <c r="H542" s="75"/>
      <c r="I542" s="75"/>
      <c r="J542" s="4"/>
      <c r="K542" s="2"/>
      <c r="L542" s="2"/>
      <c r="M542" s="4"/>
    </row>
    <row r="543" customFormat="false" ht="15.75" hidden="true" customHeight="true" outlineLevel="0" collapsed="false">
      <c r="A543" s="2"/>
      <c r="B543" s="73"/>
      <c r="C543" s="73"/>
      <c r="D543" s="74"/>
      <c r="E543" s="2"/>
      <c r="F543" s="42"/>
      <c r="G543" s="75"/>
      <c r="H543" s="75"/>
      <c r="I543" s="75"/>
      <c r="J543" s="4"/>
      <c r="K543" s="2"/>
      <c r="L543" s="2"/>
      <c r="M543" s="4"/>
    </row>
    <row r="544" customFormat="false" ht="15.75" hidden="true" customHeight="true" outlineLevel="0" collapsed="false">
      <c r="A544" s="2"/>
      <c r="B544" s="73"/>
      <c r="C544" s="73"/>
      <c r="D544" s="74"/>
      <c r="E544" s="2"/>
      <c r="F544" s="42"/>
      <c r="G544" s="75"/>
      <c r="H544" s="75"/>
      <c r="I544" s="75"/>
      <c r="J544" s="4"/>
      <c r="K544" s="2"/>
      <c r="L544" s="2"/>
      <c r="M544" s="4"/>
    </row>
    <row r="545" customFormat="false" ht="15.75" hidden="true" customHeight="true" outlineLevel="0" collapsed="false">
      <c r="A545" s="2"/>
      <c r="B545" s="73"/>
      <c r="C545" s="73"/>
      <c r="D545" s="74"/>
      <c r="E545" s="2"/>
      <c r="F545" s="42"/>
      <c r="G545" s="75"/>
      <c r="H545" s="75"/>
      <c r="I545" s="75"/>
      <c r="J545" s="4"/>
      <c r="K545" s="2"/>
      <c r="L545" s="2"/>
      <c r="M545" s="4"/>
    </row>
    <row r="546" customFormat="false" ht="15.75" hidden="true" customHeight="true" outlineLevel="0" collapsed="false">
      <c r="A546" s="2"/>
      <c r="B546" s="73"/>
      <c r="C546" s="73"/>
      <c r="D546" s="74"/>
      <c r="E546" s="2"/>
      <c r="F546" s="42"/>
      <c r="G546" s="75"/>
      <c r="H546" s="75"/>
      <c r="I546" s="75"/>
      <c r="J546" s="4"/>
      <c r="K546" s="2"/>
      <c r="L546" s="2"/>
      <c r="M546" s="4"/>
    </row>
    <row r="547" customFormat="false" ht="15.75" hidden="true" customHeight="true" outlineLevel="0" collapsed="false">
      <c r="A547" s="2"/>
      <c r="B547" s="73"/>
      <c r="C547" s="73"/>
      <c r="D547" s="74"/>
      <c r="E547" s="2"/>
      <c r="F547" s="42"/>
      <c r="G547" s="75"/>
      <c r="H547" s="75"/>
      <c r="I547" s="75"/>
      <c r="J547" s="4"/>
      <c r="K547" s="2"/>
      <c r="L547" s="2"/>
      <c r="M547" s="4"/>
    </row>
    <row r="548" customFormat="false" ht="15.75" hidden="true" customHeight="true" outlineLevel="0" collapsed="false">
      <c r="A548" s="2"/>
      <c r="B548" s="73"/>
      <c r="C548" s="73"/>
      <c r="D548" s="74"/>
      <c r="E548" s="2"/>
      <c r="F548" s="42"/>
      <c r="G548" s="75"/>
      <c r="H548" s="75"/>
      <c r="I548" s="75"/>
      <c r="J548" s="4"/>
      <c r="K548" s="2"/>
      <c r="L548" s="2"/>
      <c r="M548" s="4"/>
    </row>
    <row r="549" customFormat="false" ht="15.75" hidden="true" customHeight="true" outlineLevel="0" collapsed="false">
      <c r="A549" s="2"/>
      <c r="B549" s="73"/>
      <c r="C549" s="73"/>
      <c r="D549" s="74"/>
      <c r="E549" s="2"/>
      <c r="F549" s="42"/>
      <c r="G549" s="75"/>
      <c r="H549" s="75"/>
      <c r="I549" s="75"/>
      <c r="J549" s="4"/>
      <c r="K549" s="2"/>
      <c r="L549" s="2"/>
      <c r="M549" s="4"/>
    </row>
    <row r="550" customFormat="false" ht="15.75" hidden="true" customHeight="true" outlineLevel="0" collapsed="false">
      <c r="A550" s="2"/>
      <c r="B550" s="73"/>
      <c r="C550" s="73"/>
      <c r="D550" s="74"/>
      <c r="E550" s="2"/>
      <c r="F550" s="42"/>
      <c r="G550" s="75"/>
      <c r="H550" s="75"/>
      <c r="I550" s="75"/>
      <c r="J550" s="4"/>
      <c r="K550" s="2"/>
      <c r="L550" s="2"/>
      <c r="M550" s="4"/>
    </row>
    <row r="551" customFormat="false" ht="15.75" hidden="true" customHeight="true" outlineLevel="0" collapsed="false">
      <c r="A551" s="2"/>
      <c r="B551" s="73"/>
      <c r="C551" s="73"/>
      <c r="D551" s="74"/>
      <c r="E551" s="2"/>
      <c r="F551" s="42"/>
      <c r="G551" s="75"/>
      <c r="H551" s="75"/>
      <c r="I551" s="75"/>
      <c r="J551" s="4"/>
      <c r="K551" s="2"/>
      <c r="L551" s="2"/>
      <c r="M551" s="4"/>
    </row>
    <row r="552" customFormat="false" ht="15.75" hidden="true" customHeight="true" outlineLevel="0" collapsed="false">
      <c r="A552" s="2"/>
      <c r="B552" s="73"/>
      <c r="C552" s="73"/>
      <c r="D552" s="74"/>
      <c r="E552" s="2"/>
      <c r="F552" s="42"/>
      <c r="G552" s="75"/>
      <c r="H552" s="75"/>
      <c r="I552" s="75"/>
      <c r="J552" s="4"/>
      <c r="K552" s="2"/>
      <c r="L552" s="2"/>
      <c r="M552" s="4"/>
    </row>
    <row r="553" customFormat="false" ht="15.75" hidden="true" customHeight="true" outlineLevel="0" collapsed="false">
      <c r="A553" s="2"/>
      <c r="B553" s="73"/>
      <c r="C553" s="73"/>
      <c r="D553" s="74"/>
      <c r="E553" s="2"/>
      <c r="F553" s="42"/>
      <c r="G553" s="75"/>
      <c r="H553" s="75"/>
      <c r="I553" s="75"/>
      <c r="J553" s="4"/>
      <c r="K553" s="2"/>
      <c r="L553" s="2"/>
      <c r="M553" s="4"/>
    </row>
    <row r="554" customFormat="false" ht="15.75" hidden="true" customHeight="true" outlineLevel="0" collapsed="false">
      <c r="A554" s="2"/>
      <c r="B554" s="73"/>
      <c r="C554" s="73"/>
      <c r="D554" s="74"/>
      <c r="E554" s="2"/>
      <c r="F554" s="42"/>
      <c r="G554" s="75"/>
      <c r="H554" s="75"/>
      <c r="I554" s="75"/>
      <c r="J554" s="4"/>
      <c r="K554" s="2"/>
      <c r="L554" s="2"/>
      <c r="M554" s="4"/>
    </row>
    <row r="555" customFormat="false" ht="15.75" hidden="true" customHeight="true" outlineLevel="0" collapsed="false">
      <c r="A555" s="2"/>
      <c r="B555" s="73"/>
      <c r="C555" s="73"/>
      <c r="D555" s="74"/>
      <c r="E555" s="2"/>
      <c r="F555" s="42"/>
      <c r="G555" s="75"/>
      <c r="H555" s="75"/>
      <c r="I555" s="75"/>
      <c r="J555" s="4"/>
      <c r="K555" s="2"/>
      <c r="L555" s="2"/>
      <c r="M555" s="4"/>
    </row>
    <row r="556" customFormat="false" ht="15.75" hidden="true" customHeight="true" outlineLevel="0" collapsed="false">
      <c r="A556" s="2"/>
      <c r="B556" s="73"/>
      <c r="C556" s="73"/>
      <c r="D556" s="74"/>
      <c r="E556" s="2"/>
      <c r="F556" s="42"/>
      <c r="G556" s="75"/>
      <c r="H556" s="75"/>
      <c r="I556" s="75"/>
      <c r="J556" s="4"/>
      <c r="K556" s="2"/>
      <c r="L556" s="2"/>
      <c r="M556" s="4"/>
    </row>
    <row r="557" customFormat="false" ht="15.75" hidden="true" customHeight="true" outlineLevel="0" collapsed="false">
      <c r="A557" s="2"/>
      <c r="B557" s="73"/>
      <c r="C557" s="73"/>
      <c r="D557" s="74"/>
      <c r="E557" s="2"/>
      <c r="F557" s="42"/>
      <c r="G557" s="75"/>
      <c r="H557" s="75"/>
      <c r="I557" s="75"/>
      <c r="J557" s="4"/>
      <c r="K557" s="2"/>
      <c r="L557" s="2"/>
      <c r="M557" s="4"/>
    </row>
    <row r="558" customFormat="false" ht="15.75" hidden="true" customHeight="true" outlineLevel="0" collapsed="false">
      <c r="A558" s="2"/>
      <c r="B558" s="73"/>
      <c r="C558" s="73"/>
      <c r="D558" s="74"/>
      <c r="E558" s="2"/>
      <c r="F558" s="42"/>
      <c r="G558" s="75"/>
      <c r="H558" s="75"/>
      <c r="I558" s="75"/>
      <c r="J558" s="4"/>
      <c r="K558" s="2"/>
      <c r="L558" s="2"/>
      <c r="M558" s="4"/>
    </row>
    <row r="559" customFormat="false" ht="15.75" hidden="true" customHeight="true" outlineLevel="0" collapsed="false">
      <c r="A559" s="2"/>
      <c r="B559" s="73"/>
      <c r="C559" s="73"/>
      <c r="D559" s="74"/>
      <c r="E559" s="2"/>
      <c r="F559" s="42"/>
      <c r="G559" s="75"/>
      <c r="H559" s="75"/>
      <c r="I559" s="75"/>
      <c r="J559" s="4"/>
      <c r="K559" s="2"/>
      <c r="L559" s="2"/>
      <c r="M559" s="4"/>
    </row>
    <row r="560" customFormat="false" ht="15.75" hidden="true" customHeight="true" outlineLevel="0" collapsed="false">
      <c r="A560" s="2"/>
      <c r="B560" s="73"/>
      <c r="C560" s="73"/>
      <c r="D560" s="74"/>
      <c r="E560" s="2"/>
      <c r="F560" s="42"/>
      <c r="G560" s="75"/>
      <c r="H560" s="75"/>
      <c r="I560" s="75"/>
      <c r="J560" s="4"/>
      <c r="K560" s="2"/>
      <c r="L560" s="2"/>
      <c r="M560" s="4"/>
    </row>
    <row r="561" customFormat="false" ht="15.75" hidden="true" customHeight="true" outlineLevel="0" collapsed="false">
      <c r="A561" s="2"/>
      <c r="B561" s="73"/>
      <c r="C561" s="73"/>
      <c r="D561" s="74"/>
      <c r="E561" s="2"/>
      <c r="F561" s="42"/>
      <c r="G561" s="75"/>
      <c r="H561" s="75"/>
      <c r="I561" s="75"/>
      <c r="J561" s="4"/>
      <c r="K561" s="2"/>
      <c r="L561" s="2"/>
      <c r="M561" s="4"/>
    </row>
    <row r="562" customFormat="false" ht="15.75" hidden="true" customHeight="true" outlineLevel="0" collapsed="false">
      <c r="A562" s="2"/>
      <c r="B562" s="73"/>
      <c r="C562" s="73"/>
      <c r="D562" s="74"/>
      <c r="E562" s="2"/>
      <c r="F562" s="42"/>
      <c r="G562" s="75"/>
      <c r="H562" s="75"/>
      <c r="I562" s="75"/>
      <c r="J562" s="4"/>
      <c r="K562" s="2"/>
      <c r="L562" s="2"/>
      <c r="M562" s="4"/>
    </row>
    <row r="563" customFormat="false" ht="15.75" hidden="true" customHeight="true" outlineLevel="0" collapsed="false">
      <c r="A563" s="2"/>
      <c r="B563" s="73"/>
      <c r="C563" s="73"/>
      <c r="D563" s="74"/>
      <c r="E563" s="2"/>
      <c r="F563" s="42"/>
      <c r="G563" s="75"/>
      <c r="H563" s="75"/>
      <c r="I563" s="75"/>
      <c r="J563" s="4"/>
      <c r="K563" s="2"/>
      <c r="L563" s="2"/>
      <c r="M563" s="4"/>
    </row>
    <row r="564" customFormat="false" ht="15.75" hidden="true" customHeight="true" outlineLevel="0" collapsed="false">
      <c r="A564" s="2"/>
      <c r="B564" s="73"/>
      <c r="C564" s="73"/>
      <c r="D564" s="74"/>
      <c r="E564" s="2"/>
      <c r="F564" s="42"/>
      <c r="G564" s="75"/>
      <c r="H564" s="75"/>
      <c r="I564" s="75"/>
      <c r="J564" s="4"/>
      <c r="K564" s="2"/>
      <c r="L564" s="2"/>
      <c r="M564" s="4"/>
    </row>
    <row r="565" customFormat="false" ht="15.75" hidden="true" customHeight="true" outlineLevel="0" collapsed="false">
      <c r="A565" s="2"/>
      <c r="B565" s="73"/>
      <c r="C565" s="73"/>
      <c r="D565" s="74"/>
      <c r="E565" s="2"/>
      <c r="F565" s="42"/>
      <c r="G565" s="75"/>
      <c r="H565" s="75"/>
      <c r="I565" s="75"/>
      <c r="J565" s="4"/>
      <c r="K565" s="2"/>
      <c r="L565" s="2"/>
      <c r="M565" s="4"/>
    </row>
    <row r="566" customFormat="false" ht="15.75" hidden="true" customHeight="true" outlineLevel="0" collapsed="false">
      <c r="A566" s="2"/>
      <c r="B566" s="73"/>
      <c r="C566" s="73"/>
      <c r="D566" s="74"/>
      <c r="E566" s="2"/>
      <c r="F566" s="42"/>
      <c r="G566" s="75"/>
      <c r="H566" s="75"/>
      <c r="I566" s="75"/>
      <c r="J566" s="4"/>
      <c r="K566" s="2"/>
      <c r="L566" s="2"/>
      <c r="M566" s="4"/>
    </row>
    <row r="567" customFormat="false" ht="15.75" hidden="true" customHeight="true" outlineLevel="0" collapsed="false">
      <c r="A567" s="2"/>
      <c r="B567" s="73"/>
      <c r="C567" s="73"/>
      <c r="D567" s="74"/>
      <c r="E567" s="2"/>
      <c r="F567" s="42"/>
      <c r="G567" s="75"/>
      <c r="H567" s="75"/>
      <c r="I567" s="75"/>
      <c r="J567" s="4"/>
      <c r="K567" s="2"/>
      <c r="L567" s="2"/>
      <c r="M567" s="4"/>
    </row>
    <row r="568" customFormat="false" ht="15.75" hidden="true" customHeight="true" outlineLevel="0" collapsed="false">
      <c r="A568" s="2"/>
      <c r="B568" s="73"/>
      <c r="C568" s="73"/>
      <c r="D568" s="74"/>
      <c r="E568" s="2"/>
      <c r="F568" s="42"/>
      <c r="G568" s="75"/>
      <c r="H568" s="75"/>
      <c r="I568" s="75"/>
      <c r="J568" s="4"/>
      <c r="K568" s="2"/>
      <c r="L568" s="2"/>
      <c r="M568" s="4"/>
    </row>
    <row r="569" customFormat="false" ht="15.75" hidden="true" customHeight="true" outlineLevel="0" collapsed="false">
      <c r="A569" s="2"/>
      <c r="B569" s="73"/>
      <c r="C569" s="73"/>
      <c r="D569" s="74"/>
      <c r="E569" s="2"/>
      <c r="F569" s="42"/>
      <c r="G569" s="75"/>
      <c r="H569" s="75"/>
      <c r="I569" s="75"/>
      <c r="J569" s="4"/>
      <c r="K569" s="2"/>
      <c r="L569" s="2"/>
      <c r="M569" s="4"/>
    </row>
    <row r="570" customFormat="false" ht="15.75" hidden="true" customHeight="true" outlineLevel="0" collapsed="false">
      <c r="A570" s="2"/>
      <c r="B570" s="73"/>
      <c r="C570" s="73"/>
      <c r="D570" s="74"/>
      <c r="E570" s="2"/>
      <c r="F570" s="42"/>
      <c r="G570" s="75"/>
      <c r="H570" s="75"/>
      <c r="I570" s="75"/>
      <c r="J570" s="4"/>
      <c r="K570" s="2"/>
      <c r="L570" s="2"/>
      <c r="M570" s="4"/>
    </row>
    <row r="571" customFormat="false" ht="15.75" hidden="true" customHeight="true" outlineLevel="0" collapsed="false">
      <c r="A571" s="2"/>
      <c r="B571" s="73"/>
      <c r="C571" s="73"/>
      <c r="D571" s="74"/>
      <c r="E571" s="2"/>
      <c r="F571" s="42"/>
      <c r="G571" s="75"/>
      <c r="H571" s="75"/>
      <c r="I571" s="75"/>
      <c r="J571" s="4"/>
      <c r="K571" s="2"/>
      <c r="L571" s="2"/>
      <c r="M571" s="4"/>
    </row>
    <row r="572" customFormat="false" ht="15.75" hidden="true" customHeight="true" outlineLevel="0" collapsed="false">
      <c r="A572" s="2"/>
      <c r="B572" s="73"/>
      <c r="C572" s="73"/>
      <c r="D572" s="74"/>
      <c r="E572" s="2"/>
      <c r="F572" s="42"/>
      <c r="G572" s="75"/>
      <c r="H572" s="75"/>
      <c r="I572" s="75"/>
      <c r="J572" s="4"/>
      <c r="K572" s="2"/>
      <c r="L572" s="2"/>
      <c r="M572" s="4"/>
    </row>
    <row r="573" customFormat="false" ht="15.75" hidden="true" customHeight="true" outlineLevel="0" collapsed="false">
      <c r="A573" s="2"/>
      <c r="B573" s="73"/>
      <c r="C573" s="73"/>
      <c r="D573" s="74"/>
      <c r="E573" s="2"/>
      <c r="F573" s="42"/>
      <c r="G573" s="75"/>
      <c r="H573" s="75"/>
      <c r="I573" s="75"/>
      <c r="J573" s="4"/>
      <c r="K573" s="2"/>
      <c r="L573" s="2"/>
      <c r="M573" s="4"/>
    </row>
    <row r="574" customFormat="false" ht="15.75" hidden="true" customHeight="true" outlineLevel="0" collapsed="false">
      <c r="A574" s="2"/>
      <c r="B574" s="73"/>
      <c r="C574" s="73"/>
      <c r="D574" s="74"/>
      <c r="E574" s="2"/>
      <c r="F574" s="42"/>
      <c r="G574" s="75"/>
      <c r="H574" s="75"/>
      <c r="I574" s="75"/>
      <c r="J574" s="4"/>
      <c r="K574" s="2"/>
      <c r="L574" s="2"/>
      <c r="M574" s="4"/>
    </row>
    <row r="575" customFormat="false" ht="15.75" hidden="true" customHeight="true" outlineLevel="0" collapsed="false">
      <c r="A575" s="2"/>
      <c r="B575" s="73"/>
      <c r="C575" s="73"/>
      <c r="D575" s="74"/>
      <c r="E575" s="2"/>
      <c r="F575" s="42"/>
      <c r="G575" s="75"/>
      <c r="H575" s="75"/>
      <c r="I575" s="75"/>
      <c r="J575" s="4"/>
      <c r="K575" s="2"/>
      <c r="L575" s="2"/>
      <c r="M575" s="4"/>
    </row>
    <row r="576" customFormat="false" ht="15.75" hidden="true" customHeight="true" outlineLevel="0" collapsed="false">
      <c r="A576" s="2"/>
      <c r="B576" s="73"/>
      <c r="C576" s="73"/>
      <c r="D576" s="74"/>
      <c r="E576" s="2"/>
      <c r="F576" s="42"/>
      <c r="G576" s="75"/>
      <c r="H576" s="75"/>
      <c r="I576" s="75"/>
      <c r="J576" s="4"/>
      <c r="K576" s="2"/>
      <c r="L576" s="2"/>
      <c r="M576" s="4"/>
    </row>
    <row r="577" customFormat="false" ht="15.75" hidden="true" customHeight="true" outlineLevel="0" collapsed="false">
      <c r="A577" s="2"/>
      <c r="B577" s="73"/>
      <c r="C577" s="73"/>
      <c r="D577" s="74"/>
      <c r="E577" s="2"/>
      <c r="F577" s="42"/>
      <c r="G577" s="75"/>
      <c r="H577" s="75"/>
      <c r="I577" s="75"/>
      <c r="J577" s="4"/>
      <c r="K577" s="2"/>
      <c r="L577" s="2"/>
      <c r="M577" s="4"/>
    </row>
    <row r="578" customFormat="false" ht="15.75" hidden="true" customHeight="true" outlineLevel="0" collapsed="false">
      <c r="A578" s="2"/>
      <c r="B578" s="73"/>
      <c r="C578" s="73"/>
      <c r="D578" s="74"/>
      <c r="E578" s="2"/>
      <c r="F578" s="42"/>
      <c r="G578" s="75"/>
      <c r="H578" s="75"/>
      <c r="I578" s="75"/>
      <c r="J578" s="4"/>
      <c r="K578" s="2"/>
      <c r="L578" s="2"/>
      <c r="M578" s="4"/>
    </row>
    <row r="579" customFormat="false" ht="15.75" hidden="true" customHeight="true" outlineLevel="0" collapsed="false">
      <c r="A579" s="2"/>
      <c r="B579" s="73"/>
      <c r="C579" s="73"/>
      <c r="D579" s="74"/>
      <c r="E579" s="2"/>
      <c r="F579" s="42"/>
      <c r="G579" s="75"/>
      <c r="H579" s="75"/>
      <c r="I579" s="75"/>
      <c r="J579" s="4"/>
      <c r="K579" s="2"/>
      <c r="L579" s="2"/>
      <c r="M579" s="4"/>
    </row>
    <row r="580" customFormat="false" ht="15.75" hidden="true" customHeight="true" outlineLevel="0" collapsed="false">
      <c r="A580" s="2"/>
      <c r="B580" s="73"/>
      <c r="C580" s="73"/>
      <c r="D580" s="74"/>
      <c r="E580" s="2"/>
      <c r="F580" s="42"/>
      <c r="G580" s="75"/>
      <c r="H580" s="75"/>
      <c r="I580" s="75"/>
      <c r="J580" s="4"/>
      <c r="K580" s="2"/>
      <c r="L580" s="2"/>
      <c r="M580" s="4"/>
    </row>
    <row r="581" customFormat="false" ht="15.75" hidden="true" customHeight="true" outlineLevel="0" collapsed="false">
      <c r="A581" s="2"/>
      <c r="B581" s="73"/>
      <c r="C581" s="73"/>
      <c r="D581" s="74"/>
      <c r="E581" s="2"/>
      <c r="F581" s="42"/>
      <c r="G581" s="75"/>
      <c r="H581" s="75"/>
      <c r="I581" s="75"/>
      <c r="J581" s="4"/>
      <c r="K581" s="2"/>
      <c r="L581" s="2"/>
      <c r="M581" s="4"/>
    </row>
    <row r="582" customFormat="false" ht="15.75" hidden="true" customHeight="true" outlineLevel="0" collapsed="false">
      <c r="A582" s="2"/>
      <c r="B582" s="73"/>
      <c r="C582" s="73"/>
      <c r="D582" s="74"/>
      <c r="E582" s="2"/>
      <c r="F582" s="42"/>
      <c r="G582" s="75"/>
      <c r="H582" s="75"/>
      <c r="I582" s="75"/>
      <c r="J582" s="4"/>
      <c r="K582" s="2"/>
      <c r="L582" s="2"/>
      <c r="M582" s="4"/>
    </row>
    <row r="583" customFormat="false" ht="15.75" hidden="true" customHeight="true" outlineLevel="0" collapsed="false">
      <c r="A583" s="2"/>
      <c r="B583" s="73"/>
      <c r="C583" s="73"/>
      <c r="D583" s="74"/>
      <c r="E583" s="2"/>
      <c r="F583" s="42"/>
      <c r="G583" s="75"/>
      <c r="H583" s="75"/>
      <c r="I583" s="75"/>
      <c r="J583" s="4"/>
      <c r="K583" s="2"/>
      <c r="L583" s="2"/>
      <c r="M583" s="4"/>
    </row>
    <row r="584" customFormat="false" ht="15.75" hidden="true" customHeight="true" outlineLevel="0" collapsed="false">
      <c r="A584" s="2"/>
      <c r="B584" s="73"/>
      <c r="C584" s="73"/>
      <c r="D584" s="74"/>
      <c r="E584" s="2"/>
      <c r="F584" s="42"/>
      <c r="G584" s="75"/>
      <c r="H584" s="75"/>
      <c r="I584" s="75"/>
      <c r="J584" s="4"/>
      <c r="K584" s="2"/>
      <c r="L584" s="2"/>
      <c r="M584" s="4"/>
    </row>
    <row r="585" customFormat="false" ht="15.75" hidden="true" customHeight="true" outlineLevel="0" collapsed="false">
      <c r="A585" s="2"/>
      <c r="B585" s="73"/>
      <c r="C585" s="73"/>
      <c r="D585" s="74"/>
      <c r="E585" s="2"/>
      <c r="F585" s="42"/>
      <c r="G585" s="75"/>
      <c r="H585" s="75"/>
      <c r="I585" s="75"/>
      <c r="J585" s="4"/>
      <c r="K585" s="2"/>
      <c r="L585" s="2"/>
      <c r="M585" s="4"/>
    </row>
    <row r="586" customFormat="false" ht="15.75" hidden="true" customHeight="true" outlineLevel="0" collapsed="false">
      <c r="A586" s="2"/>
      <c r="B586" s="73"/>
      <c r="C586" s="73"/>
      <c r="D586" s="74"/>
      <c r="E586" s="2"/>
      <c r="F586" s="42"/>
      <c r="G586" s="75"/>
      <c r="H586" s="75"/>
      <c r="I586" s="75"/>
      <c r="J586" s="4"/>
      <c r="K586" s="2"/>
      <c r="L586" s="2"/>
      <c r="M586" s="4"/>
    </row>
    <row r="587" customFormat="false" ht="15.75" hidden="true" customHeight="true" outlineLevel="0" collapsed="false">
      <c r="A587" s="2"/>
      <c r="B587" s="73"/>
      <c r="C587" s="73"/>
      <c r="D587" s="74"/>
      <c r="E587" s="2"/>
      <c r="F587" s="42"/>
      <c r="G587" s="75"/>
      <c r="H587" s="75"/>
      <c r="I587" s="75"/>
      <c r="J587" s="4"/>
      <c r="K587" s="2"/>
      <c r="L587" s="2"/>
      <c r="M587" s="4"/>
    </row>
    <row r="588" customFormat="false" ht="15.75" hidden="true" customHeight="true" outlineLevel="0" collapsed="false">
      <c r="A588" s="2"/>
      <c r="B588" s="73"/>
      <c r="C588" s="73"/>
      <c r="D588" s="74"/>
      <c r="E588" s="2"/>
      <c r="F588" s="42"/>
      <c r="G588" s="75"/>
      <c r="H588" s="75"/>
      <c r="I588" s="75"/>
      <c r="J588" s="4"/>
      <c r="K588" s="2"/>
      <c r="L588" s="2"/>
      <c r="M588" s="4"/>
    </row>
    <row r="589" customFormat="false" ht="15.75" hidden="true" customHeight="true" outlineLevel="0" collapsed="false">
      <c r="A589" s="2"/>
      <c r="B589" s="73"/>
      <c r="C589" s="73"/>
      <c r="D589" s="74"/>
      <c r="E589" s="2"/>
      <c r="F589" s="42"/>
      <c r="G589" s="75"/>
      <c r="H589" s="75"/>
      <c r="I589" s="75"/>
      <c r="J589" s="4"/>
      <c r="K589" s="2"/>
      <c r="L589" s="2"/>
      <c r="M589" s="4"/>
    </row>
    <row r="590" customFormat="false" ht="15.75" hidden="true" customHeight="true" outlineLevel="0" collapsed="false">
      <c r="A590" s="2"/>
      <c r="B590" s="73"/>
      <c r="C590" s="73"/>
      <c r="D590" s="74"/>
      <c r="E590" s="2"/>
      <c r="F590" s="42"/>
      <c r="G590" s="75"/>
      <c r="H590" s="75"/>
      <c r="I590" s="75"/>
      <c r="J590" s="4"/>
      <c r="K590" s="2"/>
      <c r="L590" s="2"/>
      <c r="M590" s="4"/>
    </row>
    <row r="591" customFormat="false" ht="15.75" hidden="true" customHeight="true" outlineLevel="0" collapsed="false">
      <c r="A591" s="2"/>
      <c r="B591" s="73"/>
      <c r="C591" s="73"/>
      <c r="D591" s="74"/>
      <c r="E591" s="2"/>
      <c r="F591" s="42"/>
      <c r="G591" s="75"/>
      <c r="H591" s="75"/>
      <c r="I591" s="75"/>
      <c r="J591" s="4"/>
      <c r="K591" s="2"/>
      <c r="L591" s="2"/>
      <c r="M591" s="4"/>
    </row>
    <row r="592" customFormat="false" ht="15.75" hidden="true" customHeight="true" outlineLevel="0" collapsed="false">
      <c r="A592" s="2"/>
      <c r="B592" s="73"/>
      <c r="C592" s="73"/>
      <c r="D592" s="74"/>
      <c r="E592" s="2"/>
      <c r="F592" s="42"/>
      <c r="G592" s="75"/>
      <c r="H592" s="75"/>
      <c r="I592" s="75"/>
      <c r="J592" s="4"/>
      <c r="K592" s="2"/>
      <c r="L592" s="2"/>
      <c r="M592" s="4"/>
    </row>
    <row r="593" customFormat="false" ht="15.75" hidden="true" customHeight="true" outlineLevel="0" collapsed="false">
      <c r="A593" s="2"/>
      <c r="B593" s="73"/>
      <c r="C593" s="73"/>
      <c r="D593" s="74"/>
      <c r="E593" s="2"/>
      <c r="F593" s="42"/>
      <c r="G593" s="75"/>
      <c r="H593" s="75"/>
      <c r="I593" s="75"/>
      <c r="J593" s="4"/>
      <c r="K593" s="2"/>
      <c r="L593" s="2"/>
      <c r="M593" s="4"/>
    </row>
    <row r="594" customFormat="false" ht="15.75" hidden="true" customHeight="true" outlineLevel="0" collapsed="false">
      <c r="A594" s="2"/>
      <c r="B594" s="73"/>
      <c r="C594" s="73"/>
      <c r="D594" s="74"/>
      <c r="E594" s="2"/>
      <c r="F594" s="42"/>
      <c r="G594" s="75"/>
      <c r="H594" s="75"/>
      <c r="I594" s="75"/>
      <c r="J594" s="4"/>
      <c r="K594" s="2"/>
      <c r="L594" s="2"/>
      <c r="M594" s="4"/>
    </row>
    <row r="595" customFormat="false" ht="15.75" hidden="true" customHeight="true" outlineLevel="0" collapsed="false">
      <c r="A595" s="2"/>
      <c r="B595" s="73"/>
      <c r="C595" s="73"/>
      <c r="D595" s="74"/>
      <c r="E595" s="2"/>
      <c r="F595" s="42"/>
      <c r="G595" s="75"/>
      <c r="H595" s="75"/>
      <c r="I595" s="75"/>
      <c r="J595" s="4"/>
      <c r="K595" s="2"/>
      <c r="L595" s="2"/>
      <c r="M595" s="4"/>
    </row>
    <row r="596" customFormat="false" ht="15.75" hidden="true" customHeight="true" outlineLevel="0" collapsed="false">
      <c r="A596" s="2"/>
      <c r="B596" s="73"/>
      <c r="C596" s="73"/>
      <c r="D596" s="74"/>
      <c r="E596" s="2"/>
      <c r="F596" s="42"/>
      <c r="G596" s="75"/>
      <c r="H596" s="75"/>
      <c r="I596" s="75"/>
      <c r="J596" s="4"/>
      <c r="K596" s="2"/>
      <c r="L596" s="2"/>
      <c r="M596" s="4"/>
    </row>
    <row r="597" customFormat="false" ht="15.75" hidden="true" customHeight="true" outlineLevel="0" collapsed="false">
      <c r="A597" s="2"/>
      <c r="B597" s="73"/>
      <c r="C597" s="73"/>
      <c r="D597" s="74"/>
      <c r="E597" s="2"/>
      <c r="F597" s="42"/>
      <c r="G597" s="75"/>
      <c r="H597" s="75"/>
      <c r="I597" s="75"/>
      <c r="J597" s="4"/>
      <c r="K597" s="2"/>
      <c r="L597" s="2"/>
      <c r="M597" s="4"/>
    </row>
    <row r="598" customFormat="false" ht="15.75" hidden="true" customHeight="true" outlineLevel="0" collapsed="false">
      <c r="A598" s="2"/>
      <c r="B598" s="73"/>
      <c r="C598" s="73"/>
      <c r="D598" s="74"/>
      <c r="E598" s="2"/>
      <c r="F598" s="42"/>
      <c r="G598" s="75"/>
      <c r="H598" s="75"/>
      <c r="I598" s="75"/>
      <c r="J598" s="4"/>
      <c r="K598" s="2"/>
      <c r="L598" s="2"/>
      <c r="M598" s="4"/>
    </row>
    <row r="599" customFormat="false" ht="15.75" hidden="true" customHeight="true" outlineLevel="0" collapsed="false">
      <c r="A599" s="2"/>
      <c r="B599" s="73"/>
      <c r="C599" s="73"/>
      <c r="D599" s="74"/>
      <c r="E599" s="2"/>
      <c r="F599" s="42"/>
      <c r="G599" s="75"/>
      <c r="H599" s="75"/>
      <c r="I599" s="75"/>
      <c r="J599" s="4"/>
      <c r="K599" s="2"/>
      <c r="L599" s="2"/>
      <c r="M599" s="4"/>
    </row>
    <row r="600" customFormat="false" ht="15.75" hidden="true" customHeight="true" outlineLevel="0" collapsed="false">
      <c r="A600" s="2"/>
      <c r="B600" s="73"/>
      <c r="C600" s="73"/>
      <c r="D600" s="74"/>
      <c r="E600" s="2"/>
      <c r="F600" s="42"/>
      <c r="G600" s="75"/>
      <c r="H600" s="75"/>
      <c r="I600" s="75"/>
      <c r="J600" s="4"/>
      <c r="K600" s="2"/>
      <c r="L600" s="2"/>
      <c r="M600" s="4"/>
    </row>
    <row r="601" customFormat="false" ht="15.75" hidden="true" customHeight="true" outlineLevel="0" collapsed="false">
      <c r="A601" s="2"/>
      <c r="B601" s="73"/>
      <c r="C601" s="73"/>
      <c r="D601" s="74"/>
      <c r="E601" s="2"/>
      <c r="F601" s="42"/>
      <c r="G601" s="75"/>
      <c r="H601" s="75"/>
      <c r="I601" s="75"/>
      <c r="J601" s="4"/>
      <c r="K601" s="2"/>
      <c r="L601" s="2"/>
      <c r="M601" s="4"/>
    </row>
    <row r="602" customFormat="false" ht="15.75" hidden="true" customHeight="true" outlineLevel="0" collapsed="false">
      <c r="A602" s="2"/>
      <c r="B602" s="73"/>
      <c r="C602" s="73"/>
      <c r="D602" s="74"/>
      <c r="E602" s="2"/>
      <c r="F602" s="42"/>
      <c r="G602" s="75"/>
      <c r="H602" s="75"/>
      <c r="I602" s="75"/>
      <c r="J602" s="4"/>
      <c r="K602" s="2"/>
      <c r="L602" s="2"/>
      <c r="M602" s="4"/>
    </row>
    <row r="603" customFormat="false" ht="15.75" hidden="true" customHeight="true" outlineLevel="0" collapsed="false">
      <c r="A603" s="2"/>
      <c r="B603" s="73"/>
      <c r="C603" s="73"/>
      <c r="D603" s="74"/>
      <c r="E603" s="2"/>
      <c r="F603" s="42"/>
      <c r="G603" s="75"/>
      <c r="H603" s="75"/>
      <c r="I603" s="75"/>
      <c r="J603" s="4"/>
      <c r="K603" s="2"/>
      <c r="L603" s="2"/>
      <c r="M603" s="4"/>
    </row>
    <row r="604" customFormat="false" ht="15.75" hidden="true" customHeight="true" outlineLevel="0" collapsed="false">
      <c r="A604" s="2"/>
      <c r="B604" s="73"/>
      <c r="C604" s="73"/>
      <c r="D604" s="74"/>
      <c r="E604" s="2"/>
      <c r="F604" s="42"/>
      <c r="G604" s="75"/>
      <c r="H604" s="75"/>
      <c r="I604" s="75"/>
      <c r="J604" s="4"/>
      <c r="K604" s="2"/>
      <c r="L604" s="2"/>
      <c r="M604" s="4"/>
    </row>
    <row r="605" customFormat="false" ht="15.75" hidden="true" customHeight="true" outlineLevel="0" collapsed="false">
      <c r="A605" s="2"/>
      <c r="B605" s="73"/>
      <c r="C605" s="73"/>
      <c r="D605" s="74"/>
      <c r="E605" s="2"/>
      <c r="F605" s="42"/>
      <c r="G605" s="75"/>
      <c r="H605" s="75"/>
      <c r="I605" s="75"/>
      <c r="J605" s="4"/>
      <c r="K605" s="2"/>
      <c r="L605" s="2"/>
      <c r="M605" s="4"/>
    </row>
    <row r="606" customFormat="false" ht="15.75" hidden="true" customHeight="true" outlineLevel="0" collapsed="false">
      <c r="A606" s="2"/>
      <c r="B606" s="73"/>
      <c r="C606" s="73"/>
      <c r="D606" s="74"/>
      <c r="E606" s="2"/>
      <c r="F606" s="42"/>
      <c r="G606" s="75"/>
      <c r="H606" s="75"/>
      <c r="I606" s="75"/>
      <c r="J606" s="4"/>
      <c r="K606" s="2"/>
      <c r="L606" s="2"/>
      <c r="M606" s="4"/>
    </row>
    <row r="607" customFormat="false" ht="15.75" hidden="true" customHeight="true" outlineLevel="0" collapsed="false">
      <c r="A607" s="2"/>
      <c r="B607" s="73"/>
      <c r="C607" s="73"/>
      <c r="D607" s="74"/>
      <c r="E607" s="2"/>
      <c r="F607" s="42"/>
      <c r="G607" s="75"/>
      <c r="H607" s="75"/>
      <c r="I607" s="75"/>
      <c r="J607" s="4"/>
      <c r="K607" s="2"/>
      <c r="L607" s="2"/>
      <c r="M607" s="4"/>
    </row>
    <row r="608" customFormat="false" ht="15.75" hidden="true" customHeight="true" outlineLevel="0" collapsed="false">
      <c r="A608" s="2"/>
      <c r="B608" s="73"/>
      <c r="C608" s="73"/>
      <c r="D608" s="74"/>
      <c r="E608" s="2"/>
      <c r="F608" s="42"/>
      <c r="G608" s="75"/>
      <c r="H608" s="75"/>
      <c r="I608" s="75"/>
      <c r="J608" s="4"/>
      <c r="K608" s="2"/>
      <c r="L608" s="2"/>
      <c r="M608" s="4"/>
    </row>
    <row r="609" customFormat="false" ht="15.75" hidden="true" customHeight="true" outlineLevel="0" collapsed="false">
      <c r="A609" s="2"/>
      <c r="B609" s="73"/>
      <c r="C609" s="73"/>
      <c r="D609" s="74"/>
      <c r="E609" s="2"/>
      <c r="F609" s="42"/>
      <c r="G609" s="75"/>
      <c r="H609" s="75"/>
      <c r="I609" s="75"/>
      <c r="J609" s="4"/>
      <c r="K609" s="2"/>
      <c r="L609" s="2"/>
      <c r="M609" s="4"/>
    </row>
    <row r="610" customFormat="false" ht="15.75" hidden="true" customHeight="true" outlineLevel="0" collapsed="false">
      <c r="A610" s="2"/>
      <c r="B610" s="73"/>
      <c r="C610" s="73"/>
      <c r="D610" s="74"/>
      <c r="E610" s="2"/>
      <c r="F610" s="42"/>
      <c r="G610" s="75"/>
      <c r="H610" s="75"/>
      <c r="I610" s="75"/>
      <c r="J610" s="4"/>
      <c r="K610" s="2"/>
      <c r="L610" s="2"/>
      <c r="M610" s="4"/>
    </row>
    <row r="611" customFormat="false" ht="15.75" hidden="true" customHeight="true" outlineLevel="0" collapsed="false">
      <c r="A611" s="2"/>
      <c r="B611" s="73"/>
      <c r="C611" s="73"/>
      <c r="D611" s="74"/>
      <c r="E611" s="2"/>
      <c r="F611" s="42"/>
      <c r="G611" s="75"/>
      <c r="H611" s="75"/>
      <c r="I611" s="75"/>
      <c r="J611" s="4"/>
      <c r="K611" s="2"/>
      <c r="L611" s="2"/>
      <c r="M611" s="4"/>
    </row>
    <row r="612" customFormat="false" ht="15.75" hidden="true" customHeight="true" outlineLevel="0" collapsed="false">
      <c r="A612" s="2"/>
      <c r="B612" s="73"/>
      <c r="C612" s="73"/>
      <c r="D612" s="74"/>
      <c r="E612" s="2"/>
      <c r="F612" s="42"/>
      <c r="G612" s="75"/>
      <c r="H612" s="75"/>
      <c r="I612" s="75"/>
      <c r="J612" s="4"/>
      <c r="K612" s="2"/>
      <c r="L612" s="2"/>
      <c r="M612" s="4"/>
    </row>
    <row r="613" customFormat="false" ht="15.75" hidden="true" customHeight="true" outlineLevel="0" collapsed="false">
      <c r="A613" s="2"/>
      <c r="B613" s="73"/>
      <c r="C613" s="73"/>
      <c r="D613" s="74"/>
      <c r="E613" s="2"/>
      <c r="F613" s="42"/>
      <c r="G613" s="75"/>
      <c r="H613" s="75"/>
      <c r="I613" s="75"/>
      <c r="J613" s="4"/>
      <c r="K613" s="2"/>
      <c r="L613" s="2"/>
      <c r="M613" s="4"/>
    </row>
    <row r="614" customFormat="false" ht="15.75" hidden="true" customHeight="true" outlineLevel="0" collapsed="false">
      <c r="A614" s="2"/>
      <c r="B614" s="73"/>
      <c r="C614" s="73"/>
      <c r="D614" s="74"/>
      <c r="E614" s="2"/>
      <c r="F614" s="42"/>
      <c r="G614" s="75"/>
      <c r="H614" s="75"/>
      <c r="I614" s="75"/>
      <c r="J614" s="4"/>
      <c r="K614" s="2"/>
      <c r="L614" s="2"/>
      <c r="M614" s="4"/>
    </row>
    <row r="615" customFormat="false" ht="15.75" hidden="true" customHeight="true" outlineLevel="0" collapsed="false">
      <c r="A615" s="2"/>
      <c r="B615" s="73"/>
      <c r="C615" s="73"/>
      <c r="D615" s="74"/>
      <c r="E615" s="2"/>
      <c r="F615" s="42"/>
      <c r="G615" s="75"/>
      <c r="H615" s="75"/>
      <c r="I615" s="75"/>
      <c r="J615" s="4"/>
      <c r="K615" s="2"/>
      <c r="L615" s="2"/>
      <c r="M615" s="4"/>
    </row>
    <row r="616" customFormat="false" ht="15.75" hidden="true" customHeight="true" outlineLevel="0" collapsed="false">
      <c r="A616" s="2"/>
      <c r="B616" s="73"/>
      <c r="C616" s="73"/>
      <c r="D616" s="74"/>
      <c r="E616" s="2"/>
      <c r="F616" s="42"/>
      <c r="G616" s="75"/>
      <c r="H616" s="75"/>
      <c r="I616" s="75"/>
      <c r="J616" s="4"/>
      <c r="K616" s="2"/>
      <c r="L616" s="2"/>
      <c r="M616" s="4"/>
    </row>
    <row r="617" customFormat="false" ht="15.75" hidden="true" customHeight="true" outlineLevel="0" collapsed="false">
      <c r="A617" s="2"/>
      <c r="B617" s="73"/>
      <c r="C617" s="73"/>
      <c r="D617" s="74"/>
      <c r="E617" s="2"/>
      <c r="F617" s="42"/>
      <c r="G617" s="75"/>
      <c r="H617" s="75"/>
      <c r="I617" s="75"/>
      <c r="J617" s="4"/>
      <c r="K617" s="2"/>
      <c r="L617" s="2"/>
      <c r="M617" s="4"/>
    </row>
    <row r="618" customFormat="false" ht="15.75" hidden="true" customHeight="true" outlineLevel="0" collapsed="false">
      <c r="A618" s="2"/>
      <c r="B618" s="73"/>
      <c r="C618" s="73"/>
      <c r="D618" s="74"/>
      <c r="E618" s="2"/>
      <c r="F618" s="42"/>
      <c r="G618" s="75"/>
      <c r="H618" s="75"/>
      <c r="I618" s="75"/>
      <c r="J618" s="4"/>
      <c r="K618" s="2"/>
      <c r="L618" s="2"/>
      <c r="M618" s="4"/>
    </row>
    <row r="619" customFormat="false" ht="15.75" hidden="true" customHeight="true" outlineLevel="0" collapsed="false">
      <c r="A619" s="2"/>
      <c r="B619" s="73"/>
      <c r="C619" s="73"/>
      <c r="D619" s="74"/>
      <c r="E619" s="2"/>
      <c r="F619" s="42"/>
      <c r="G619" s="75"/>
      <c r="H619" s="75"/>
      <c r="I619" s="75"/>
      <c r="J619" s="4"/>
      <c r="K619" s="2"/>
      <c r="L619" s="2"/>
      <c r="M619" s="4"/>
    </row>
    <row r="620" customFormat="false" ht="15.75" hidden="true" customHeight="true" outlineLevel="0" collapsed="false">
      <c r="A620" s="2"/>
      <c r="B620" s="73"/>
      <c r="C620" s="73"/>
      <c r="D620" s="74"/>
      <c r="E620" s="2"/>
      <c r="F620" s="42"/>
      <c r="G620" s="75"/>
      <c r="H620" s="75"/>
      <c r="I620" s="75"/>
      <c r="J620" s="4"/>
      <c r="K620" s="2"/>
      <c r="L620" s="2"/>
      <c r="M620" s="4"/>
    </row>
    <row r="621" customFormat="false" ht="15.75" hidden="true" customHeight="true" outlineLevel="0" collapsed="false">
      <c r="A621" s="2"/>
      <c r="B621" s="73"/>
      <c r="C621" s="73"/>
      <c r="D621" s="74"/>
      <c r="E621" s="2"/>
      <c r="F621" s="42"/>
      <c r="G621" s="75"/>
      <c r="H621" s="75"/>
      <c r="I621" s="75"/>
      <c r="J621" s="4"/>
      <c r="K621" s="2"/>
      <c r="L621" s="2"/>
      <c r="M621" s="4"/>
    </row>
    <row r="622" customFormat="false" ht="15.75" hidden="true" customHeight="true" outlineLevel="0" collapsed="false">
      <c r="A622" s="2"/>
      <c r="B622" s="73"/>
      <c r="C622" s="73"/>
      <c r="D622" s="74"/>
      <c r="E622" s="2"/>
      <c r="F622" s="42"/>
      <c r="G622" s="75"/>
      <c r="H622" s="75"/>
      <c r="I622" s="75"/>
      <c r="J622" s="4"/>
      <c r="K622" s="2"/>
      <c r="L622" s="2"/>
      <c r="M622" s="4"/>
    </row>
    <row r="623" customFormat="false" ht="15.75" hidden="true" customHeight="true" outlineLevel="0" collapsed="false">
      <c r="A623" s="2"/>
      <c r="B623" s="73"/>
      <c r="C623" s="73"/>
      <c r="D623" s="74"/>
      <c r="E623" s="2"/>
      <c r="F623" s="42"/>
      <c r="G623" s="75"/>
      <c r="H623" s="75"/>
      <c r="I623" s="75"/>
      <c r="J623" s="4"/>
      <c r="K623" s="2"/>
      <c r="L623" s="2"/>
      <c r="M623" s="4"/>
    </row>
    <row r="624" customFormat="false" ht="15.75" hidden="true" customHeight="true" outlineLevel="0" collapsed="false">
      <c r="A624" s="2"/>
      <c r="B624" s="73"/>
      <c r="C624" s="73"/>
      <c r="D624" s="74"/>
      <c r="E624" s="2"/>
      <c r="F624" s="42"/>
      <c r="G624" s="75"/>
      <c r="H624" s="75"/>
      <c r="I624" s="75"/>
      <c r="J624" s="4"/>
      <c r="K624" s="2"/>
      <c r="L624" s="2"/>
      <c r="M624" s="4"/>
    </row>
    <row r="625" customFormat="false" ht="15.75" hidden="true" customHeight="true" outlineLevel="0" collapsed="false">
      <c r="A625" s="2"/>
      <c r="B625" s="73"/>
      <c r="C625" s="73"/>
      <c r="D625" s="74"/>
      <c r="E625" s="2"/>
      <c r="F625" s="42"/>
      <c r="G625" s="75"/>
      <c r="H625" s="75"/>
      <c r="I625" s="75"/>
      <c r="J625" s="4"/>
      <c r="K625" s="2"/>
      <c r="L625" s="2"/>
      <c r="M625" s="4"/>
    </row>
    <row r="626" customFormat="false" ht="15.75" hidden="true" customHeight="true" outlineLevel="0" collapsed="false">
      <c r="A626" s="2"/>
      <c r="B626" s="73"/>
      <c r="C626" s="73"/>
      <c r="D626" s="74"/>
      <c r="E626" s="2"/>
      <c r="F626" s="42"/>
      <c r="G626" s="75"/>
      <c r="H626" s="75"/>
      <c r="I626" s="75"/>
      <c r="J626" s="4"/>
      <c r="K626" s="2"/>
      <c r="L626" s="2"/>
      <c r="M626" s="4"/>
    </row>
    <row r="627" customFormat="false" ht="15.75" hidden="true" customHeight="true" outlineLevel="0" collapsed="false">
      <c r="A627" s="2"/>
      <c r="B627" s="73"/>
      <c r="C627" s="73"/>
      <c r="D627" s="74"/>
      <c r="E627" s="2"/>
      <c r="F627" s="42"/>
      <c r="G627" s="75"/>
      <c r="H627" s="75"/>
      <c r="I627" s="75"/>
      <c r="J627" s="4"/>
      <c r="K627" s="2"/>
      <c r="L627" s="2"/>
      <c r="M627" s="4"/>
    </row>
    <row r="628" customFormat="false" ht="15.75" hidden="true" customHeight="true" outlineLevel="0" collapsed="false">
      <c r="A628" s="2"/>
      <c r="B628" s="73"/>
      <c r="C628" s="73"/>
      <c r="D628" s="74"/>
      <c r="E628" s="2"/>
      <c r="F628" s="42"/>
      <c r="G628" s="75"/>
      <c r="H628" s="75"/>
      <c r="I628" s="75"/>
      <c r="J628" s="4"/>
      <c r="K628" s="2"/>
      <c r="L628" s="2"/>
      <c r="M628" s="4"/>
    </row>
    <row r="629" customFormat="false" ht="15.75" hidden="true" customHeight="true" outlineLevel="0" collapsed="false">
      <c r="A629" s="2"/>
      <c r="B629" s="73"/>
      <c r="C629" s="73"/>
      <c r="D629" s="74"/>
      <c r="E629" s="2"/>
      <c r="F629" s="42"/>
      <c r="G629" s="75"/>
      <c r="H629" s="75"/>
      <c r="I629" s="75"/>
      <c r="J629" s="4"/>
      <c r="K629" s="2"/>
      <c r="L629" s="2"/>
      <c r="M629" s="4"/>
    </row>
    <row r="630" customFormat="false" ht="15.75" hidden="true" customHeight="true" outlineLevel="0" collapsed="false">
      <c r="A630" s="2"/>
      <c r="B630" s="73"/>
      <c r="C630" s="73"/>
      <c r="D630" s="74"/>
      <c r="E630" s="2"/>
      <c r="F630" s="42"/>
      <c r="G630" s="75"/>
      <c r="H630" s="75"/>
      <c r="I630" s="75"/>
      <c r="J630" s="4"/>
      <c r="K630" s="2"/>
      <c r="L630" s="2"/>
      <c r="M630" s="4"/>
    </row>
    <row r="631" customFormat="false" ht="15.75" hidden="true" customHeight="true" outlineLevel="0" collapsed="false">
      <c r="A631" s="2"/>
      <c r="B631" s="73"/>
      <c r="C631" s="73"/>
      <c r="D631" s="74"/>
      <c r="E631" s="2"/>
      <c r="F631" s="42"/>
      <c r="G631" s="75"/>
      <c r="H631" s="75"/>
      <c r="I631" s="75"/>
      <c r="J631" s="4"/>
      <c r="K631" s="2"/>
      <c r="L631" s="2"/>
      <c r="M631" s="4"/>
    </row>
    <row r="632" customFormat="false" ht="15.75" hidden="true" customHeight="true" outlineLevel="0" collapsed="false">
      <c r="A632" s="2"/>
      <c r="B632" s="73"/>
      <c r="C632" s="73"/>
      <c r="D632" s="74"/>
      <c r="E632" s="2"/>
      <c r="F632" s="42"/>
      <c r="G632" s="75"/>
      <c r="H632" s="75"/>
      <c r="I632" s="75"/>
      <c r="J632" s="4"/>
      <c r="K632" s="2"/>
      <c r="L632" s="2"/>
      <c r="M632" s="4"/>
    </row>
    <row r="633" customFormat="false" ht="15.75" hidden="true" customHeight="true" outlineLevel="0" collapsed="false">
      <c r="A633" s="2"/>
      <c r="B633" s="73"/>
      <c r="C633" s="73"/>
      <c r="D633" s="74"/>
      <c r="E633" s="2"/>
      <c r="F633" s="42"/>
      <c r="G633" s="75"/>
      <c r="H633" s="75"/>
      <c r="I633" s="75"/>
      <c r="J633" s="4"/>
      <c r="K633" s="2"/>
      <c r="L633" s="2"/>
      <c r="M633" s="4"/>
    </row>
    <row r="634" customFormat="false" ht="15.75" hidden="true" customHeight="true" outlineLevel="0" collapsed="false">
      <c r="A634" s="2"/>
      <c r="B634" s="73"/>
      <c r="C634" s="73"/>
      <c r="D634" s="74"/>
      <c r="E634" s="2"/>
      <c r="F634" s="42"/>
      <c r="G634" s="75"/>
      <c r="H634" s="75"/>
      <c r="I634" s="75"/>
      <c r="J634" s="4"/>
      <c r="K634" s="2"/>
      <c r="L634" s="2"/>
      <c r="M634" s="4"/>
    </row>
    <row r="635" customFormat="false" ht="15.75" hidden="true" customHeight="true" outlineLevel="0" collapsed="false">
      <c r="A635" s="2"/>
      <c r="B635" s="73"/>
      <c r="C635" s="73"/>
      <c r="D635" s="74"/>
      <c r="E635" s="2"/>
      <c r="F635" s="42"/>
      <c r="G635" s="75"/>
      <c r="H635" s="75"/>
      <c r="I635" s="75"/>
      <c r="J635" s="4"/>
      <c r="K635" s="2"/>
      <c r="L635" s="2"/>
      <c r="M635" s="4"/>
    </row>
    <row r="636" customFormat="false" ht="15.75" hidden="true" customHeight="true" outlineLevel="0" collapsed="false">
      <c r="A636" s="2"/>
      <c r="B636" s="73"/>
      <c r="C636" s="73"/>
      <c r="D636" s="74"/>
      <c r="E636" s="2"/>
      <c r="F636" s="42"/>
      <c r="G636" s="75"/>
      <c r="H636" s="75"/>
      <c r="I636" s="75"/>
      <c r="J636" s="4"/>
      <c r="K636" s="2"/>
      <c r="L636" s="2"/>
      <c r="M636" s="4"/>
    </row>
    <row r="637" customFormat="false" ht="15.75" hidden="true" customHeight="true" outlineLevel="0" collapsed="false">
      <c r="A637" s="2"/>
      <c r="B637" s="73"/>
      <c r="C637" s="73"/>
      <c r="D637" s="74"/>
      <c r="E637" s="2"/>
      <c r="F637" s="42"/>
      <c r="G637" s="75"/>
      <c r="H637" s="75"/>
      <c r="I637" s="75"/>
      <c r="J637" s="4"/>
      <c r="K637" s="2"/>
      <c r="L637" s="2"/>
      <c r="M637" s="4"/>
    </row>
    <row r="638" customFormat="false" ht="15.75" hidden="true" customHeight="true" outlineLevel="0" collapsed="false">
      <c r="A638" s="2"/>
      <c r="B638" s="73"/>
      <c r="C638" s="73"/>
      <c r="D638" s="74"/>
      <c r="E638" s="2"/>
      <c r="F638" s="42"/>
      <c r="G638" s="75"/>
      <c r="H638" s="75"/>
      <c r="I638" s="75"/>
      <c r="J638" s="4"/>
      <c r="K638" s="2"/>
      <c r="L638" s="2"/>
      <c r="M638" s="4"/>
    </row>
    <row r="639" customFormat="false" ht="15.75" hidden="true" customHeight="true" outlineLevel="0" collapsed="false">
      <c r="A639" s="2"/>
      <c r="B639" s="73"/>
      <c r="C639" s="73"/>
      <c r="D639" s="74"/>
      <c r="E639" s="2"/>
      <c r="F639" s="42"/>
      <c r="G639" s="75"/>
      <c r="H639" s="75"/>
      <c r="I639" s="75"/>
      <c r="J639" s="4"/>
      <c r="K639" s="2"/>
      <c r="L639" s="2"/>
      <c r="M639" s="4"/>
    </row>
    <row r="640" customFormat="false" ht="15.75" hidden="true" customHeight="true" outlineLevel="0" collapsed="false">
      <c r="A640" s="2"/>
      <c r="B640" s="73"/>
      <c r="C640" s="73"/>
      <c r="D640" s="74"/>
      <c r="E640" s="2"/>
      <c r="F640" s="42"/>
      <c r="G640" s="75"/>
      <c r="H640" s="75"/>
      <c r="I640" s="75"/>
      <c r="J640" s="4"/>
      <c r="K640" s="2"/>
      <c r="L640" s="2"/>
      <c r="M640" s="4"/>
    </row>
    <row r="641" customFormat="false" ht="15.75" hidden="true" customHeight="true" outlineLevel="0" collapsed="false">
      <c r="A641" s="2"/>
      <c r="B641" s="73"/>
      <c r="C641" s="73"/>
      <c r="D641" s="74"/>
      <c r="E641" s="2"/>
      <c r="F641" s="42"/>
      <c r="G641" s="75"/>
      <c r="H641" s="75"/>
      <c r="I641" s="75"/>
      <c r="J641" s="4"/>
      <c r="K641" s="2"/>
      <c r="L641" s="2"/>
      <c r="M641" s="4"/>
    </row>
    <row r="642" customFormat="false" ht="15.75" hidden="true" customHeight="true" outlineLevel="0" collapsed="false">
      <c r="A642" s="2"/>
      <c r="B642" s="73"/>
      <c r="C642" s="73"/>
      <c r="D642" s="74"/>
      <c r="E642" s="2"/>
      <c r="F642" s="42"/>
      <c r="G642" s="75"/>
      <c r="H642" s="75"/>
      <c r="I642" s="75"/>
      <c r="J642" s="4"/>
      <c r="K642" s="2"/>
      <c r="L642" s="2"/>
      <c r="M642" s="4"/>
    </row>
    <row r="643" customFormat="false" ht="15.75" hidden="true" customHeight="true" outlineLevel="0" collapsed="false">
      <c r="A643" s="2"/>
      <c r="B643" s="73"/>
      <c r="C643" s="73"/>
      <c r="D643" s="74"/>
      <c r="E643" s="2"/>
      <c r="F643" s="42"/>
      <c r="G643" s="75"/>
      <c r="H643" s="75"/>
      <c r="I643" s="75"/>
      <c r="J643" s="4"/>
      <c r="K643" s="2"/>
      <c r="L643" s="2"/>
      <c r="M643" s="4"/>
    </row>
    <row r="644" customFormat="false" ht="15.75" hidden="true" customHeight="true" outlineLevel="0" collapsed="false">
      <c r="A644" s="2"/>
      <c r="B644" s="73"/>
      <c r="C644" s="73"/>
      <c r="D644" s="74"/>
      <c r="E644" s="2"/>
      <c r="F644" s="42"/>
      <c r="G644" s="75"/>
      <c r="H644" s="75"/>
      <c r="I644" s="75"/>
      <c r="J644" s="4"/>
      <c r="K644" s="2"/>
      <c r="L644" s="2"/>
      <c r="M644" s="4"/>
    </row>
    <row r="645" customFormat="false" ht="15.75" hidden="true" customHeight="true" outlineLevel="0" collapsed="false">
      <c r="A645" s="2"/>
      <c r="B645" s="73"/>
      <c r="C645" s="73"/>
      <c r="D645" s="74"/>
      <c r="E645" s="2"/>
      <c r="F645" s="42"/>
      <c r="G645" s="75"/>
      <c r="H645" s="75"/>
      <c r="I645" s="75"/>
      <c r="J645" s="4"/>
      <c r="K645" s="2"/>
      <c r="L645" s="2"/>
      <c r="M645" s="4"/>
    </row>
    <row r="646" customFormat="false" ht="15.75" hidden="true" customHeight="true" outlineLevel="0" collapsed="false">
      <c r="A646" s="2"/>
      <c r="B646" s="73"/>
      <c r="C646" s="73"/>
      <c r="D646" s="74"/>
      <c r="E646" s="2"/>
      <c r="F646" s="42"/>
      <c r="G646" s="75"/>
      <c r="H646" s="75"/>
      <c r="I646" s="75"/>
      <c r="J646" s="4"/>
      <c r="K646" s="2"/>
      <c r="L646" s="2"/>
      <c r="M646" s="4"/>
    </row>
    <row r="647" customFormat="false" ht="15.75" hidden="true" customHeight="true" outlineLevel="0" collapsed="false">
      <c r="A647" s="2"/>
      <c r="B647" s="73"/>
      <c r="C647" s="73"/>
      <c r="D647" s="74"/>
      <c r="E647" s="2"/>
      <c r="F647" s="42"/>
      <c r="G647" s="75"/>
      <c r="H647" s="75"/>
      <c r="I647" s="75"/>
      <c r="J647" s="4"/>
      <c r="K647" s="2"/>
      <c r="L647" s="2"/>
      <c r="M647" s="4"/>
    </row>
    <row r="648" customFormat="false" ht="15.75" hidden="true" customHeight="true" outlineLevel="0" collapsed="false">
      <c r="A648" s="2"/>
      <c r="B648" s="73"/>
      <c r="C648" s="73"/>
      <c r="D648" s="74"/>
      <c r="E648" s="2"/>
      <c r="F648" s="42"/>
      <c r="G648" s="75"/>
      <c r="H648" s="75"/>
      <c r="I648" s="75"/>
      <c r="J648" s="4"/>
      <c r="K648" s="2"/>
      <c r="L648" s="2"/>
      <c r="M648" s="4"/>
    </row>
    <row r="649" customFormat="false" ht="15.75" hidden="true" customHeight="true" outlineLevel="0" collapsed="false">
      <c r="A649" s="2"/>
      <c r="B649" s="73"/>
      <c r="C649" s="73"/>
      <c r="D649" s="74"/>
      <c r="E649" s="2"/>
      <c r="F649" s="42"/>
      <c r="G649" s="75"/>
      <c r="H649" s="75"/>
      <c r="I649" s="75"/>
      <c r="J649" s="4"/>
      <c r="K649" s="2"/>
      <c r="L649" s="2"/>
      <c r="M649" s="4"/>
    </row>
    <row r="650" customFormat="false" ht="15.75" hidden="true" customHeight="true" outlineLevel="0" collapsed="false">
      <c r="A650" s="2"/>
      <c r="B650" s="73"/>
      <c r="C650" s="73"/>
      <c r="D650" s="74"/>
      <c r="E650" s="2"/>
      <c r="F650" s="42"/>
      <c r="G650" s="75"/>
      <c r="H650" s="75"/>
      <c r="I650" s="75"/>
      <c r="J650" s="4"/>
      <c r="K650" s="2"/>
      <c r="L650" s="2"/>
      <c r="M650" s="4"/>
    </row>
    <row r="651" customFormat="false" ht="15.75" hidden="true" customHeight="true" outlineLevel="0" collapsed="false">
      <c r="A651" s="2"/>
      <c r="B651" s="73"/>
      <c r="C651" s="73"/>
      <c r="D651" s="74"/>
      <c r="E651" s="2"/>
      <c r="F651" s="42"/>
      <c r="G651" s="75"/>
      <c r="H651" s="75"/>
      <c r="I651" s="75"/>
      <c r="J651" s="4"/>
      <c r="K651" s="2"/>
      <c r="L651" s="2"/>
      <c r="M651" s="4"/>
    </row>
    <row r="652" customFormat="false" ht="15.75" hidden="true" customHeight="true" outlineLevel="0" collapsed="false">
      <c r="A652" s="2"/>
      <c r="B652" s="73"/>
      <c r="C652" s="73"/>
      <c r="D652" s="74"/>
      <c r="E652" s="2"/>
      <c r="F652" s="42"/>
      <c r="G652" s="75"/>
      <c r="H652" s="75"/>
      <c r="I652" s="75"/>
      <c r="J652" s="4"/>
      <c r="K652" s="2"/>
      <c r="L652" s="2"/>
      <c r="M652" s="4"/>
    </row>
    <row r="653" customFormat="false" ht="15.75" hidden="true" customHeight="true" outlineLevel="0" collapsed="false">
      <c r="A653" s="2"/>
      <c r="B653" s="73"/>
      <c r="C653" s="73"/>
      <c r="D653" s="74"/>
      <c r="E653" s="2"/>
      <c r="F653" s="42"/>
      <c r="G653" s="75"/>
      <c r="H653" s="75"/>
      <c r="I653" s="75"/>
      <c r="J653" s="4"/>
      <c r="K653" s="2"/>
      <c r="L653" s="2"/>
      <c r="M653" s="4"/>
    </row>
    <row r="654" customFormat="false" ht="15.75" hidden="true" customHeight="true" outlineLevel="0" collapsed="false">
      <c r="A654" s="2"/>
      <c r="B654" s="73"/>
      <c r="C654" s="73"/>
      <c r="D654" s="74"/>
      <c r="E654" s="2"/>
      <c r="F654" s="42"/>
      <c r="G654" s="75"/>
      <c r="H654" s="75"/>
      <c r="I654" s="75"/>
      <c r="J654" s="4"/>
      <c r="K654" s="2"/>
      <c r="L654" s="2"/>
      <c r="M654" s="4"/>
    </row>
    <row r="655" customFormat="false" ht="15.75" hidden="true" customHeight="true" outlineLevel="0" collapsed="false">
      <c r="A655" s="2"/>
      <c r="B655" s="73"/>
      <c r="C655" s="73"/>
      <c r="D655" s="74"/>
      <c r="E655" s="2"/>
      <c r="F655" s="42"/>
      <c r="G655" s="75"/>
      <c r="H655" s="75"/>
      <c r="I655" s="75"/>
      <c r="J655" s="4"/>
      <c r="K655" s="2"/>
      <c r="L655" s="2"/>
      <c r="M655" s="4"/>
    </row>
    <row r="656" customFormat="false" ht="15.75" hidden="true" customHeight="true" outlineLevel="0" collapsed="false">
      <c r="A656" s="2"/>
      <c r="B656" s="73"/>
      <c r="C656" s="73"/>
      <c r="D656" s="74"/>
      <c r="E656" s="2"/>
      <c r="F656" s="42"/>
      <c r="G656" s="75"/>
      <c r="H656" s="75"/>
      <c r="I656" s="75"/>
      <c r="J656" s="4"/>
      <c r="K656" s="2"/>
      <c r="L656" s="2"/>
      <c r="M656" s="4"/>
    </row>
    <row r="657" customFormat="false" ht="15.75" hidden="true" customHeight="true" outlineLevel="0" collapsed="false">
      <c r="A657" s="2"/>
      <c r="B657" s="73"/>
      <c r="C657" s="73"/>
      <c r="D657" s="74"/>
      <c r="E657" s="2"/>
      <c r="F657" s="42"/>
      <c r="G657" s="75"/>
      <c r="H657" s="75"/>
      <c r="I657" s="75"/>
      <c r="J657" s="4"/>
      <c r="K657" s="2"/>
      <c r="L657" s="2"/>
      <c r="M657" s="4"/>
    </row>
    <row r="658" customFormat="false" ht="15.75" hidden="true" customHeight="true" outlineLevel="0" collapsed="false">
      <c r="A658" s="2"/>
      <c r="B658" s="73"/>
      <c r="C658" s="73"/>
      <c r="D658" s="74"/>
      <c r="E658" s="2"/>
      <c r="F658" s="42"/>
      <c r="G658" s="75"/>
      <c r="H658" s="75"/>
      <c r="I658" s="75"/>
      <c r="J658" s="4"/>
      <c r="K658" s="2"/>
      <c r="L658" s="2"/>
      <c r="M658" s="4"/>
    </row>
    <row r="659" customFormat="false" ht="15.75" hidden="true" customHeight="true" outlineLevel="0" collapsed="false">
      <c r="A659" s="2"/>
      <c r="B659" s="73"/>
      <c r="C659" s="73"/>
      <c r="D659" s="74"/>
      <c r="E659" s="2"/>
      <c r="F659" s="42"/>
      <c r="G659" s="75"/>
      <c r="H659" s="75"/>
      <c r="I659" s="75"/>
      <c r="J659" s="4"/>
      <c r="K659" s="2"/>
      <c r="L659" s="2"/>
      <c r="M659" s="4"/>
    </row>
    <row r="660" customFormat="false" ht="15.75" hidden="true" customHeight="true" outlineLevel="0" collapsed="false">
      <c r="A660" s="2"/>
      <c r="B660" s="73"/>
      <c r="C660" s="73"/>
      <c r="D660" s="74"/>
      <c r="E660" s="2"/>
      <c r="F660" s="42"/>
      <c r="G660" s="75"/>
      <c r="H660" s="75"/>
      <c r="I660" s="75"/>
      <c r="J660" s="4"/>
      <c r="K660" s="2"/>
      <c r="L660" s="2"/>
      <c r="M660" s="4"/>
    </row>
    <row r="661" customFormat="false" ht="15.75" hidden="true" customHeight="true" outlineLevel="0" collapsed="false">
      <c r="A661" s="2"/>
      <c r="B661" s="73"/>
      <c r="C661" s="73"/>
      <c r="D661" s="74"/>
      <c r="E661" s="2"/>
      <c r="F661" s="42"/>
      <c r="G661" s="75"/>
      <c r="H661" s="75"/>
      <c r="I661" s="75"/>
      <c r="J661" s="4"/>
      <c r="K661" s="2"/>
      <c r="L661" s="2"/>
      <c r="M661" s="4"/>
    </row>
    <row r="662" customFormat="false" ht="15.75" hidden="true" customHeight="true" outlineLevel="0" collapsed="false">
      <c r="A662" s="2"/>
      <c r="B662" s="73"/>
      <c r="C662" s="73"/>
      <c r="D662" s="74"/>
      <c r="E662" s="2"/>
      <c r="F662" s="42"/>
      <c r="G662" s="75"/>
      <c r="H662" s="75"/>
      <c r="I662" s="75"/>
      <c r="J662" s="4"/>
      <c r="K662" s="2"/>
      <c r="L662" s="2"/>
      <c r="M662" s="4"/>
    </row>
    <row r="663" customFormat="false" ht="15.75" hidden="true" customHeight="true" outlineLevel="0" collapsed="false">
      <c r="A663" s="2"/>
      <c r="B663" s="73"/>
      <c r="C663" s="73"/>
      <c r="D663" s="74"/>
      <c r="E663" s="2"/>
      <c r="F663" s="42"/>
      <c r="G663" s="75"/>
      <c r="H663" s="75"/>
      <c r="I663" s="75"/>
      <c r="J663" s="4"/>
      <c r="K663" s="2"/>
      <c r="L663" s="2"/>
      <c r="M663" s="4"/>
    </row>
    <row r="664" customFormat="false" ht="15.75" hidden="true" customHeight="true" outlineLevel="0" collapsed="false">
      <c r="A664" s="2"/>
      <c r="B664" s="73"/>
      <c r="C664" s="73"/>
      <c r="D664" s="74"/>
      <c r="E664" s="2"/>
      <c r="F664" s="42"/>
      <c r="G664" s="75"/>
      <c r="H664" s="75"/>
      <c r="I664" s="75"/>
      <c r="J664" s="4"/>
      <c r="K664" s="2"/>
      <c r="L664" s="2"/>
      <c r="M664" s="4"/>
    </row>
    <row r="665" customFormat="false" ht="15.75" hidden="true" customHeight="true" outlineLevel="0" collapsed="false">
      <c r="A665" s="2"/>
      <c r="B665" s="73"/>
      <c r="C665" s="73"/>
      <c r="D665" s="74"/>
      <c r="E665" s="2"/>
      <c r="F665" s="42"/>
      <c r="G665" s="75"/>
      <c r="H665" s="75"/>
      <c r="I665" s="75"/>
      <c r="J665" s="4"/>
      <c r="K665" s="2"/>
      <c r="L665" s="2"/>
      <c r="M665" s="4"/>
    </row>
    <row r="666" customFormat="false" ht="15.75" hidden="true" customHeight="true" outlineLevel="0" collapsed="false">
      <c r="A666" s="2"/>
      <c r="B666" s="73"/>
      <c r="C666" s="73"/>
      <c r="D666" s="74"/>
      <c r="E666" s="2"/>
      <c r="F666" s="42"/>
      <c r="G666" s="75"/>
      <c r="H666" s="75"/>
      <c r="I666" s="75"/>
      <c r="J666" s="4"/>
      <c r="K666" s="2"/>
      <c r="L666" s="2"/>
      <c r="M666" s="4"/>
    </row>
    <row r="667" customFormat="false" ht="15.75" hidden="true" customHeight="true" outlineLevel="0" collapsed="false">
      <c r="A667" s="2"/>
      <c r="B667" s="73"/>
      <c r="C667" s="73"/>
      <c r="D667" s="74"/>
      <c r="E667" s="2"/>
      <c r="F667" s="42"/>
      <c r="G667" s="75"/>
      <c r="H667" s="75"/>
      <c r="I667" s="75"/>
      <c r="J667" s="4"/>
      <c r="K667" s="2"/>
      <c r="L667" s="2"/>
      <c r="M667" s="4"/>
    </row>
    <row r="668" customFormat="false" ht="15.75" hidden="true" customHeight="true" outlineLevel="0" collapsed="false">
      <c r="A668" s="2"/>
      <c r="B668" s="73"/>
      <c r="C668" s="73"/>
      <c r="D668" s="74"/>
      <c r="E668" s="2"/>
      <c r="F668" s="42"/>
      <c r="G668" s="75"/>
      <c r="H668" s="75"/>
      <c r="I668" s="75"/>
      <c r="J668" s="4"/>
      <c r="K668" s="2"/>
      <c r="L668" s="2"/>
      <c r="M668" s="4"/>
    </row>
    <row r="669" customFormat="false" ht="15.75" hidden="true" customHeight="true" outlineLevel="0" collapsed="false">
      <c r="A669" s="2"/>
      <c r="B669" s="73"/>
      <c r="C669" s="73"/>
      <c r="D669" s="74"/>
      <c r="E669" s="2"/>
      <c r="F669" s="42"/>
      <c r="G669" s="75"/>
      <c r="H669" s="75"/>
      <c r="I669" s="75"/>
      <c r="J669" s="4"/>
      <c r="K669" s="2"/>
      <c r="L669" s="2"/>
      <c r="M669" s="4"/>
    </row>
    <row r="670" customFormat="false" ht="15.75" hidden="true" customHeight="true" outlineLevel="0" collapsed="false">
      <c r="A670" s="2"/>
      <c r="B670" s="73"/>
      <c r="C670" s="73"/>
      <c r="D670" s="74"/>
      <c r="E670" s="2"/>
      <c r="F670" s="42"/>
      <c r="G670" s="75"/>
      <c r="H670" s="75"/>
      <c r="I670" s="75"/>
      <c r="J670" s="4"/>
      <c r="K670" s="2"/>
      <c r="L670" s="2"/>
      <c r="M670" s="4"/>
    </row>
    <row r="671" customFormat="false" ht="15.75" hidden="true" customHeight="true" outlineLevel="0" collapsed="false">
      <c r="A671" s="2"/>
      <c r="B671" s="73"/>
      <c r="C671" s="73"/>
      <c r="D671" s="74"/>
      <c r="E671" s="2"/>
      <c r="F671" s="42"/>
      <c r="G671" s="75"/>
      <c r="H671" s="75"/>
      <c r="I671" s="75"/>
      <c r="J671" s="4"/>
      <c r="K671" s="2"/>
      <c r="L671" s="2"/>
      <c r="M671" s="4"/>
    </row>
    <row r="672" customFormat="false" ht="15.75" hidden="true" customHeight="true" outlineLevel="0" collapsed="false">
      <c r="A672" s="2"/>
      <c r="B672" s="73"/>
      <c r="C672" s="73"/>
      <c r="D672" s="74"/>
      <c r="E672" s="2"/>
      <c r="F672" s="42"/>
      <c r="G672" s="75"/>
      <c r="H672" s="75"/>
      <c r="I672" s="75"/>
      <c r="J672" s="4"/>
      <c r="K672" s="2"/>
      <c r="L672" s="2"/>
      <c r="M672" s="4"/>
    </row>
    <row r="673" customFormat="false" ht="15.75" hidden="true" customHeight="true" outlineLevel="0" collapsed="false">
      <c r="A673" s="2"/>
      <c r="B673" s="73"/>
      <c r="C673" s="73"/>
      <c r="D673" s="74"/>
      <c r="E673" s="2"/>
      <c r="F673" s="42"/>
      <c r="G673" s="75"/>
      <c r="H673" s="75"/>
      <c r="I673" s="75"/>
      <c r="J673" s="4"/>
      <c r="K673" s="2"/>
      <c r="L673" s="2"/>
      <c r="M673" s="4"/>
    </row>
    <row r="674" customFormat="false" ht="15.75" hidden="true" customHeight="true" outlineLevel="0" collapsed="false">
      <c r="A674" s="2"/>
      <c r="B674" s="73"/>
      <c r="C674" s="73"/>
      <c r="D674" s="74"/>
      <c r="E674" s="2"/>
      <c r="F674" s="42"/>
      <c r="G674" s="75"/>
      <c r="H674" s="75"/>
      <c r="I674" s="75"/>
      <c r="J674" s="4"/>
      <c r="K674" s="2"/>
      <c r="L674" s="2"/>
      <c r="M674" s="4"/>
    </row>
    <row r="675" customFormat="false" ht="15.75" hidden="true" customHeight="true" outlineLevel="0" collapsed="false">
      <c r="A675" s="2"/>
      <c r="B675" s="73"/>
      <c r="C675" s="73"/>
      <c r="D675" s="74"/>
      <c r="E675" s="2"/>
      <c r="F675" s="42"/>
      <c r="G675" s="75"/>
      <c r="H675" s="75"/>
      <c r="I675" s="75"/>
      <c r="J675" s="4"/>
      <c r="K675" s="2"/>
      <c r="L675" s="2"/>
      <c r="M675" s="4"/>
    </row>
    <row r="676" customFormat="false" ht="15.75" hidden="true" customHeight="true" outlineLevel="0" collapsed="false">
      <c r="A676" s="2"/>
      <c r="B676" s="73"/>
      <c r="C676" s="73"/>
      <c r="D676" s="74"/>
      <c r="E676" s="2"/>
      <c r="F676" s="42"/>
      <c r="G676" s="75"/>
      <c r="H676" s="75"/>
      <c r="I676" s="75"/>
      <c r="J676" s="4"/>
      <c r="K676" s="2"/>
      <c r="L676" s="2"/>
      <c r="M676" s="4"/>
    </row>
    <row r="677" customFormat="false" ht="15.75" hidden="true" customHeight="true" outlineLevel="0" collapsed="false">
      <c r="A677" s="2"/>
      <c r="B677" s="73"/>
      <c r="C677" s="73"/>
      <c r="D677" s="74"/>
      <c r="E677" s="2"/>
      <c r="F677" s="42"/>
      <c r="G677" s="75"/>
      <c r="H677" s="75"/>
      <c r="I677" s="75"/>
      <c r="J677" s="4"/>
      <c r="K677" s="2"/>
      <c r="L677" s="2"/>
      <c r="M677" s="4"/>
    </row>
    <row r="678" customFormat="false" ht="15.75" hidden="true" customHeight="true" outlineLevel="0" collapsed="false">
      <c r="A678" s="2"/>
      <c r="B678" s="73"/>
      <c r="C678" s="73"/>
      <c r="D678" s="74"/>
      <c r="E678" s="2"/>
      <c r="F678" s="42"/>
      <c r="G678" s="75"/>
      <c r="H678" s="75"/>
      <c r="I678" s="75"/>
      <c r="J678" s="4"/>
      <c r="K678" s="2"/>
      <c r="L678" s="2"/>
      <c r="M678" s="4"/>
    </row>
    <row r="679" customFormat="false" ht="15.75" hidden="true" customHeight="true" outlineLevel="0" collapsed="false">
      <c r="A679" s="2"/>
      <c r="B679" s="73"/>
      <c r="C679" s="73"/>
      <c r="D679" s="74"/>
      <c r="E679" s="2"/>
      <c r="F679" s="42"/>
      <c r="G679" s="75"/>
      <c r="H679" s="75"/>
      <c r="I679" s="75"/>
      <c r="J679" s="4"/>
      <c r="K679" s="2"/>
      <c r="L679" s="2"/>
      <c r="M679" s="4"/>
    </row>
    <row r="680" customFormat="false" ht="15.75" hidden="true" customHeight="true" outlineLevel="0" collapsed="false">
      <c r="A680" s="2"/>
      <c r="B680" s="73"/>
      <c r="C680" s="73"/>
      <c r="D680" s="74"/>
      <c r="E680" s="2"/>
      <c r="F680" s="42"/>
      <c r="G680" s="75"/>
      <c r="H680" s="75"/>
      <c r="I680" s="75"/>
      <c r="J680" s="4"/>
      <c r="K680" s="2"/>
      <c r="L680" s="2"/>
      <c r="M680" s="4"/>
    </row>
    <row r="681" customFormat="false" ht="15.75" hidden="true" customHeight="true" outlineLevel="0" collapsed="false">
      <c r="A681" s="2"/>
      <c r="B681" s="73"/>
      <c r="C681" s="73"/>
      <c r="D681" s="74"/>
      <c r="E681" s="2"/>
      <c r="F681" s="42"/>
      <c r="G681" s="75"/>
      <c r="H681" s="75"/>
      <c r="I681" s="75"/>
      <c r="J681" s="4"/>
      <c r="K681" s="2"/>
      <c r="L681" s="2"/>
      <c r="M681" s="4"/>
    </row>
    <row r="682" customFormat="false" ht="15.75" hidden="true" customHeight="true" outlineLevel="0" collapsed="false">
      <c r="A682" s="2"/>
      <c r="B682" s="73"/>
      <c r="C682" s="73"/>
      <c r="D682" s="74"/>
      <c r="E682" s="2"/>
      <c r="F682" s="42"/>
      <c r="G682" s="75"/>
      <c r="H682" s="75"/>
      <c r="I682" s="75"/>
      <c r="J682" s="4"/>
      <c r="K682" s="2"/>
      <c r="L682" s="2"/>
      <c r="M682" s="4"/>
    </row>
    <row r="683" customFormat="false" ht="15.75" hidden="true" customHeight="true" outlineLevel="0" collapsed="false">
      <c r="A683" s="2"/>
      <c r="B683" s="73"/>
      <c r="C683" s="73"/>
      <c r="D683" s="74"/>
      <c r="E683" s="2"/>
      <c r="F683" s="42"/>
      <c r="G683" s="75"/>
      <c r="H683" s="75"/>
      <c r="I683" s="75"/>
      <c r="J683" s="4"/>
      <c r="K683" s="2"/>
      <c r="L683" s="2"/>
      <c r="M683" s="4"/>
    </row>
    <row r="684" customFormat="false" ht="15.75" hidden="true" customHeight="true" outlineLevel="0" collapsed="false">
      <c r="A684" s="2"/>
      <c r="B684" s="73"/>
      <c r="C684" s="73"/>
      <c r="D684" s="74"/>
      <c r="E684" s="2"/>
      <c r="F684" s="42"/>
      <c r="G684" s="75"/>
      <c r="H684" s="75"/>
      <c r="I684" s="75"/>
      <c r="J684" s="4"/>
      <c r="K684" s="2"/>
      <c r="L684" s="2"/>
      <c r="M684" s="4"/>
    </row>
    <row r="685" customFormat="false" ht="15.75" hidden="true" customHeight="true" outlineLevel="0" collapsed="false">
      <c r="A685" s="2"/>
      <c r="B685" s="73"/>
      <c r="C685" s="73"/>
      <c r="D685" s="74"/>
      <c r="E685" s="2"/>
      <c r="F685" s="42"/>
      <c r="G685" s="75"/>
      <c r="H685" s="75"/>
      <c r="I685" s="75"/>
      <c r="J685" s="4"/>
      <c r="K685" s="2"/>
      <c r="L685" s="2"/>
      <c r="M685" s="4"/>
    </row>
    <row r="686" customFormat="false" ht="15.75" hidden="true" customHeight="true" outlineLevel="0" collapsed="false">
      <c r="A686" s="2"/>
      <c r="B686" s="73"/>
      <c r="C686" s="73"/>
      <c r="D686" s="74"/>
      <c r="E686" s="2"/>
      <c r="F686" s="42"/>
      <c r="G686" s="75"/>
      <c r="H686" s="75"/>
      <c r="I686" s="75"/>
      <c r="J686" s="4"/>
      <c r="K686" s="2"/>
      <c r="L686" s="2"/>
      <c r="M686" s="4"/>
    </row>
    <row r="687" customFormat="false" ht="15.75" hidden="true" customHeight="true" outlineLevel="0" collapsed="false">
      <c r="A687" s="2"/>
      <c r="B687" s="73"/>
      <c r="C687" s="73"/>
      <c r="D687" s="74"/>
      <c r="E687" s="2"/>
      <c r="F687" s="42"/>
      <c r="G687" s="75"/>
      <c r="H687" s="75"/>
      <c r="I687" s="75"/>
      <c r="J687" s="4"/>
      <c r="K687" s="2"/>
      <c r="L687" s="2"/>
      <c r="M687" s="4"/>
    </row>
    <row r="688" customFormat="false" ht="15.75" hidden="true" customHeight="true" outlineLevel="0" collapsed="false">
      <c r="A688" s="2"/>
      <c r="B688" s="73"/>
      <c r="C688" s="73"/>
      <c r="D688" s="74"/>
      <c r="E688" s="2"/>
      <c r="F688" s="42"/>
      <c r="G688" s="75"/>
      <c r="H688" s="75"/>
      <c r="I688" s="75"/>
      <c r="J688" s="4"/>
      <c r="K688" s="2"/>
      <c r="L688" s="2"/>
      <c r="M688" s="4"/>
    </row>
    <row r="689" customFormat="false" ht="15.75" hidden="true" customHeight="true" outlineLevel="0" collapsed="false">
      <c r="A689" s="2"/>
      <c r="B689" s="73"/>
      <c r="C689" s="73"/>
      <c r="D689" s="74"/>
      <c r="E689" s="2"/>
      <c r="F689" s="42"/>
      <c r="G689" s="75"/>
      <c r="H689" s="75"/>
      <c r="I689" s="75"/>
      <c r="J689" s="4"/>
      <c r="K689" s="2"/>
      <c r="L689" s="2"/>
      <c r="M689" s="4"/>
    </row>
    <row r="690" customFormat="false" ht="15.75" hidden="true" customHeight="true" outlineLevel="0" collapsed="false">
      <c r="A690" s="2"/>
      <c r="B690" s="73"/>
      <c r="C690" s="73"/>
      <c r="D690" s="74"/>
      <c r="E690" s="2"/>
      <c r="F690" s="42"/>
      <c r="G690" s="75"/>
      <c r="H690" s="75"/>
      <c r="I690" s="75"/>
      <c r="J690" s="4"/>
      <c r="K690" s="2"/>
      <c r="L690" s="2"/>
      <c r="M690" s="4"/>
    </row>
    <row r="691" customFormat="false" ht="15.75" hidden="true" customHeight="true" outlineLevel="0" collapsed="false">
      <c r="A691" s="2"/>
      <c r="B691" s="73"/>
      <c r="C691" s="73"/>
      <c r="D691" s="74"/>
      <c r="E691" s="2"/>
      <c r="F691" s="42"/>
      <c r="G691" s="75"/>
      <c r="H691" s="75"/>
      <c r="I691" s="75"/>
      <c r="J691" s="4"/>
      <c r="K691" s="2"/>
      <c r="L691" s="2"/>
      <c r="M691" s="4"/>
    </row>
    <row r="692" customFormat="false" ht="15.75" hidden="true" customHeight="true" outlineLevel="0" collapsed="false">
      <c r="A692" s="2"/>
      <c r="B692" s="73"/>
      <c r="C692" s="73"/>
      <c r="D692" s="74"/>
      <c r="E692" s="2"/>
      <c r="F692" s="42"/>
      <c r="G692" s="75"/>
      <c r="H692" s="75"/>
      <c r="I692" s="75"/>
      <c r="J692" s="4"/>
      <c r="K692" s="2"/>
      <c r="L692" s="2"/>
      <c r="M692" s="4"/>
    </row>
    <row r="693" customFormat="false" ht="15.75" hidden="true" customHeight="true" outlineLevel="0" collapsed="false">
      <c r="A693" s="2"/>
      <c r="B693" s="73"/>
      <c r="C693" s="73"/>
      <c r="D693" s="74"/>
      <c r="E693" s="2"/>
      <c r="F693" s="42"/>
      <c r="G693" s="75"/>
      <c r="H693" s="75"/>
      <c r="I693" s="75"/>
      <c r="J693" s="4"/>
      <c r="K693" s="2"/>
      <c r="L693" s="2"/>
      <c r="M693" s="4"/>
    </row>
    <row r="694" customFormat="false" ht="15.75" hidden="true" customHeight="true" outlineLevel="0" collapsed="false">
      <c r="A694" s="2"/>
      <c r="B694" s="73"/>
      <c r="C694" s="73"/>
      <c r="D694" s="74"/>
      <c r="E694" s="2"/>
      <c r="F694" s="42"/>
      <c r="G694" s="75"/>
      <c r="H694" s="75"/>
      <c r="I694" s="75"/>
      <c r="J694" s="4"/>
      <c r="K694" s="2"/>
      <c r="L694" s="2"/>
      <c r="M694" s="4"/>
    </row>
    <row r="695" customFormat="false" ht="15.75" hidden="true" customHeight="true" outlineLevel="0" collapsed="false">
      <c r="A695" s="2"/>
      <c r="B695" s="73"/>
      <c r="C695" s="73"/>
      <c r="D695" s="74"/>
      <c r="E695" s="2"/>
      <c r="F695" s="42"/>
      <c r="G695" s="75"/>
      <c r="H695" s="75"/>
      <c r="I695" s="75"/>
      <c r="J695" s="4"/>
      <c r="K695" s="2"/>
      <c r="L695" s="2"/>
      <c r="M695" s="4"/>
    </row>
    <row r="696" customFormat="false" ht="15.75" hidden="true" customHeight="true" outlineLevel="0" collapsed="false">
      <c r="A696" s="2"/>
      <c r="B696" s="73"/>
      <c r="C696" s="73"/>
      <c r="D696" s="74"/>
      <c r="E696" s="2"/>
      <c r="F696" s="42"/>
      <c r="G696" s="75"/>
      <c r="H696" s="75"/>
      <c r="I696" s="75"/>
      <c r="J696" s="4"/>
      <c r="K696" s="2"/>
      <c r="L696" s="2"/>
      <c r="M696" s="4"/>
    </row>
    <row r="697" customFormat="false" ht="15.75" hidden="true" customHeight="true" outlineLevel="0" collapsed="false">
      <c r="A697" s="2"/>
      <c r="B697" s="73"/>
      <c r="C697" s="73"/>
      <c r="D697" s="74"/>
      <c r="E697" s="2"/>
      <c r="F697" s="42"/>
      <c r="G697" s="75"/>
      <c r="H697" s="75"/>
      <c r="I697" s="75"/>
      <c r="J697" s="4"/>
      <c r="K697" s="2"/>
      <c r="L697" s="2"/>
      <c r="M697" s="4"/>
    </row>
    <row r="698" customFormat="false" ht="15.75" hidden="true" customHeight="true" outlineLevel="0" collapsed="false">
      <c r="A698" s="2"/>
      <c r="B698" s="73"/>
      <c r="C698" s="73"/>
      <c r="D698" s="74"/>
      <c r="E698" s="2"/>
      <c r="F698" s="42"/>
      <c r="G698" s="75"/>
      <c r="H698" s="75"/>
      <c r="I698" s="75"/>
      <c r="J698" s="4"/>
      <c r="K698" s="2"/>
      <c r="L698" s="2"/>
      <c r="M698" s="4"/>
    </row>
    <row r="699" customFormat="false" ht="15.75" hidden="true" customHeight="true" outlineLevel="0" collapsed="false">
      <c r="A699" s="2"/>
      <c r="B699" s="73"/>
      <c r="C699" s="73"/>
      <c r="D699" s="74"/>
      <c r="E699" s="2"/>
      <c r="F699" s="42"/>
      <c r="G699" s="75"/>
      <c r="H699" s="75"/>
      <c r="I699" s="75"/>
      <c r="J699" s="4"/>
      <c r="K699" s="2"/>
      <c r="L699" s="2"/>
      <c r="M699" s="4"/>
    </row>
    <row r="700" customFormat="false" ht="15.75" hidden="true" customHeight="true" outlineLevel="0" collapsed="false">
      <c r="A700" s="2"/>
      <c r="B700" s="73"/>
      <c r="C700" s="73"/>
      <c r="D700" s="74"/>
      <c r="E700" s="2"/>
      <c r="F700" s="42"/>
      <c r="G700" s="75"/>
      <c r="H700" s="75"/>
      <c r="I700" s="75"/>
      <c r="J700" s="4"/>
      <c r="K700" s="2"/>
      <c r="L700" s="2"/>
      <c r="M700" s="4"/>
    </row>
    <row r="701" customFormat="false" ht="15.75" hidden="true" customHeight="true" outlineLevel="0" collapsed="false">
      <c r="A701" s="2"/>
      <c r="B701" s="73"/>
      <c r="C701" s="73"/>
      <c r="D701" s="74"/>
      <c r="E701" s="2"/>
      <c r="F701" s="42"/>
      <c r="G701" s="75"/>
      <c r="H701" s="75"/>
      <c r="I701" s="75"/>
      <c r="J701" s="4"/>
      <c r="K701" s="2"/>
      <c r="L701" s="2"/>
      <c r="M701" s="4"/>
    </row>
    <row r="702" customFormat="false" ht="15.75" hidden="true" customHeight="true" outlineLevel="0" collapsed="false">
      <c r="A702" s="2"/>
      <c r="B702" s="73"/>
      <c r="C702" s="73"/>
      <c r="D702" s="74"/>
      <c r="E702" s="2"/>
      <c r="F702" s="42"/>
      <c r="G702" s="75"/>
      <c r="H702" s="75"/>
      <c r="I702" s="75"/>
      <c r="J702" s="4"/>
      <c r="K702" s="2"/>
      <c r="L702" s="2"/>
      <c r="M702" s="4"/>
    </row>
    <row r="703" customFormat="false" ht="15.75" hidden="true" customHeight="true" outlineLevel="0" collapsed="false">
      <c r="A703" s="2"/>
      <c r="B703" s="73"/>
      <c r="C703" s="73"/>
      <c r="D703" s="74"/>
      <c r="E703" s="2"/>
      <c r="F703" s="42"/>
      <c r="G703" s="75"/>
      <c r="H703" s="75"/>
      <c r="I703" s="75"/>
      <c r="J703" s="4"/>
      <c r="K703" s="2"/>
      <c r="L703" s="2"/>
      <c r="M703" s="4"/>
    </row>
    <row r="704" customFormat="false" ht="15.75" hidden="true" customHeight="true" outlineLevel="0" collapsed="false">
      <c r="A704" s="2"/>
      <c r="B704" s="73"/>
      <c r="C704" s="73"/>
      <c r="D704" s="74"/>
      <c r="E704" s="2"/>
      <c r="F704" s="42"/>
      <c r="G704" s="75"/>
      <c r="H704" s="75"/>
      <c r="I704" s="75"/>
      <c r="J704" s="4"/>
      <c r="K704" s="2"/>
      <c r="L704" s="2"/>
      <c r="M704" s="4"/>
    </row>
    <row r="705" customFormat="false" ht="15.75" hidden="true" customHeight="true" outlineLevel="0" collapsed="false">
      <c r="A705" s="2"/>
      <c r="B705" s="73"/>
      <c r="C705" s="73"/>
      <c r="D705" s="74"/>
      <c r="E705" s="2"/>
      <c r="F705" s="42"/>
      <c r="G705" s="75"/>
      <c r="H705" s="75"/>
      <c r="I705" s="75"/>
      <c r="J705" s="4"/>
      <c r="K705" s="2"/>
      <c r="L705" s="2"/>
      <c r="M705" s="4"/>
    </row>
    <row r="706" customFormat="false" ht="15.75" hidden="true" customHeight="true" outlineLevel="0" collapsed="false">
      <c r="A706" s="2"/>
      <c r="B706" s="73"/>
      <c r="C706" s="73"/>
      <c r="D706" s="74"/>
      <c r="E706" s="2"/>
      <c r="F706" s="42"/>
      <c r="G706" s="75"/>
      <c r="H706" s="75"/>
      <c r="I706" s="75"/>
      <c r="J706" s="4"/>
      <c r="K706" s="2"/>
      <c r="L706" s="2"/>
      <c r="M706" s="4"/>
    </row>
    <row r="707" customFormat="false" ht="15.75" hidden="true" customHeight="true" outlineLevel="0" collapsed="false">
      <c r="A707" s="2"/>
      <c r="B707" s="73"/>
      <c r="C707" s="73"/>
      <c r="D707" s="74"/>
      <c r="E707" s="2"/>
      <c r="F707" s="42"/>
      <c r="G707" s="75"/>
      <c r="H707" s="75"/>
      <c r="I707" s="75"/>
      <c r="J707" s="4"/>
      <c r="K707" s="2"/>
      <c r="L707" s="2"/>
      <c r="M707" s="4"/>
    </row>
    <row r="708" customFormat="false" ht="15.75" hidden="true" customHeight="true" outlineLevel="0" collapsed="false">
      <c r="A708" s="2"/>
      <c r="B708" s="73"/>
      <c r="C708" s="73"/>
      <c r="D708" s="74"/>
      <c r="E708" s="2"/>
      <c r="F708" s="42"/>
      <c r="G708" s="75"/>
      <c r="H708" s="75"/>
      <c r="I708" s="75"/>
      <c r="J708" s="4"/>
      <c r="K708" s="2"/>
      <c r="L708" s="2"/>
      <c r="M708" s="4"/>
    </row>
    <row r="709" customFormat="false" ht="15.75" hidden="true" customHeight="true" outlineLevel="0" collapsed="false">
      <c r="A709" s="2"/>
      <c r="B709" s="73"/>
      <c r="C709" s="73"/>
      <c r="D709" s="74"/>
      <c r="E709" s="2"/>
      <c r="F709" s="42"/>
      <c r="G709" s="75"/>
      <c r="H709" s="75"/>
      <c r="I709" s="75"/>
      <c r="J709" s="4"/>
      <c r="K709" s="2"/>
      <c r="L709" s="2"/>
      <c r="M709" s="4"/>
    </row>
    <row r="710" customFormat="false" ht="15.75" hidden="true" customHeight="true" outlineLevel="0" collapsed="false">
      <c r="A710" s="2"/>
      <c r="B710" s="73"/>
      <c r="C710" s="73"/>
      <c r="D710" s="74"/>
      <c r="E710" s="2"/>
      <c r="F710" s="42"/>
      <c r="G710" s="75"/>
      <c r="H710" s="75"/>
      <c r="I710" s="75"/>
      <c r="J710" s="4"/>
      <c r="K710" s="2"/>
      <c r="L710" s="2"/>
      <c r="M710" s="4"/>
    </row>
    <row r="711" customFormat="false" ht="15.75" hidden="true" customHeight="true" outlineLevel="0" collapsed="false">
      <c r="A711" s="2"/>
      <c r="B711" s="73"/>
      <c r="C711" s="73"/>
      <c r="D711" s="74"/>
      <c r="E711" s="2"/>
      <c r="F711" s="42"/>
      <c r="G711" s="75"/>
      <c r="H711" s="75"/>
      <c r="I711" s="75"/>
      <c r="J711" s="4"/>
      <c r="K711" s="2"/>
      <c r="L711" s="2"/>
      <c r="M711" s="4"/>
    </row>
    <row r="712" customFormat="false" ht="15.75" hidden="true" customHeight="true" outlineLevel="0" collapsed="false">
      <c r="A712" s="2"/>
      <c r="B712" s="73"/>
      <c r="C712" s="73"/>
      <c r="D712" s="74"/>
      <c r="E712" s="2"/>
      <c r="F712" s="42"/>
      <c r="G712" s="75"/>
      <c r="H712" s="75"/>
      <c r="I712" s="75"/>
      <c r="J712" s="4"/>
      <c r="K712" s="2"/>
      <c r="L712" s="2"/>
      <c r="M712" s="4"/>
    </row>
    <row r="713" customFormat="false" ht="15.75" hidden="true" customHeight="true" outlineLevel="0" collapsed="false">
      <c r="A713" s="2"/>
      <c r="B713" s="73"/>
      <c r="C713" s="73"/>
      <c r="D713" s="74"/>
      <c r="E713" s="2"/>
      <c r="F713" s="42"/>
      <c r="G713" s="75"/>
      <c r="H713" s="75"/>
      <c r="I713" s="75"/>
      <c r="J713" s="4"/>
      <c r="K713" s="2"/>
      <c r="L713" s="2"/>
      <c r="M713" s="4"/>
    </row>
    <row r="714" customFormat="false" ht="15.75" hidden="true" customHeight="true" outlineLevel="0" collapsed="false">
      <c r="A714" s="2"/>
      <c r="B714" s="73"/>
      <c r="C714" s="73"/>
      <c r="D714" s="74"/>
      <c r="E714" s="2"/>
      <c r="F714" s="42"/>
      <c r="G714" s="75"/>
      <c r="H714" s="75"/>
      <c r="I714" s="75"/>
      <c r="J714" s="4"/>
      <c r="K714" s="2"/>
      <c r="L714" s="2"/>
      <c r="M714" s="4"/>
    </row>
    <row r="715" customFormat="false" ht="15.75" hidden="true" customHeight="true" outlineLevel="0" collapsed="false">
      <c r="A715" s="2"/>
      <c r="B715" s="73"/>
      <c r="C715" s="73"/>
      <c r="D715" s="74"/>
      <c r="E715" s="2"/>
      <c r="F715" s="42"/>
      <c r="G715" s="75"/>
      <c r="H715" s="75"/>
      <c r="I715" s="75"/>
      <c r="J715" s="4"/>
      <c r="K715" s="2"/>
      <c r="L715" s="2"/>
      <c r="M715" s="4"/>
    </row>
    <row r="716" customFormat="false" ht="15.75" hidden="true" customHeight="true" outlineLevel="0" collapsed="false">
      <c r="A716" s="2"/>
      <c r="B716" s="73"/>
      <c r="C716" s="73"/>
      <c r="D716" s="74"/>
      <c r="E716" s="2"/>
      <c r="F716" s="42"/>
      <c r="G716" s="75"/>
      <c r="H716" s="75"/>
      <c r="I716" s="75"/>
      <c r="J716" s="4"/>
      <c r="K716" s="2"/>
      <c r="L716" s="2"/>
      <c r="M716" s="4"/>
    </row>
    <row r="717" customFormat="false" ht="15.75" hidden="true" customHeight="true" outlineLevel="0" collapsed="false">
      <c r="A717" s="2"/>
      <c r="B717" s="73"/>
      <c r="C717" s="73"/>
      <c r="D717" s="74"/>
      <c r="E717" s="2"/>
      <c r="F717" s="42"/>
      <c r="G717" s="75"/>
      <c r="H717" s="75"/>
      <c r="I717" s="75"/>
      <c r="J717" s="4"/>
      <c r="K717" s="2"/>
      <c r="L717" s="2"/>
      <c r="M717" s="4"/>
    </row>
    <row r="718" customFormat="false" ht="15.75" hidden="true" customHeight="true" outlineLevel="0" collapsed="false">
      <c r="A718" s="2"/>
      <c r="B718" s="73"/>
      <c r="C718" s="73"/>
      <c r="D718" s="74"/>
      <c r="E718" s="2"/>
      <c r="F718" s="42"/>
      <c r="G718" s="75"/>
      <c r="H718" s="75"/>
      <c r="I718" s="75"/>
      <c r="J718" s="4"/>
      <c r="K718" s="2"/>
      <c r="L718" s="2"/>
      <c r="M718" s="4"/>
    </row>
    <row r="719" customFormat="false" ht="15.75" hidden="true" customHeight="true" outlineLevel="0" collapsed="false">
      <c r="A719" s="2"/>
      <c r="B719" s="73"/>
      <c r="C719" s="73"/>
      <c r="D719" s="74"/>
      <c r="E719" s="2"/>
      <c r="F719" s="42"/>
      <c r="G719" s="75"/>
      <c r="H719" s="75"/>
      <c r="I719" s="75"/>
      <c r="J719" s="4"/>
      <c r="K719" s="2"/>
      <c r="L719" s="2"/>
      <c r="M719" s="4"/>
    </row>
    <row r="720" customFormat="false" ht="15.75" hidden="true" customHeight="true" outlineLevel="0" collapsed="false">
      <c r="A720" s="2"/>
      <c r="B720" s="73"/>
      <c r="C720" s="73"/>
      <c r="D720" s="74"/>
      <c r="E720" s="2"/>
      <c r="F720" s="42"/>
      <c r="G720" s="75"/>
      <c r="H720" s="75"/>
      <c r="I720" s="75"/>
      <c r="J720" s="4"/>
      <c r="K720" s="2"/>
      <c r="L720" s="2"/>
      <c r="M720" s="4"/>
    </row>
    <row r="721" customFormat="false" ht="15.75" hidden="true" customHeight="true" outlineLevel="0" collapsed="false">
      <c r="A721" s="2"/>
      <c r="B721" s="73"/>
      <c r="C721" s="73"/>
      <c r="D721" s="74"/>
      <c r="E721" s="2"/>
      <c r="F721" s="42"/>
      <c r="G721" s="75"/>
      <c r="H721" s="75"/>
      <c r="I721" s="75"/>
      <c r="J721" s="4"/>
      <c r="K721" s="2"/>
      <c r="L721" s="2"/>
      <c r="M721" s="4"/>
    </row>
    <row r="722" customFormat="false" ht="15.75" hidden="true" customHeight="true" outlineLevel="0" collapsed="false">
      <c r="A722" s="2"/>
      <c r="B722" s="73"/>
      <c r="C722" s="73"/>
      <c r="D722" s="74"/>
      <c r="E722" s="2"/>
      <c r="F722" s="42"/>
      <c r="G722" s="75"/>
      <c r="H722" s="75"/>
      <c r="I722" s="75"/>
      <c r="J722" s="4"/>
      <c r="K722" s="2"/>
      <c r="L722" s="2"/>
      <c r="M722" s="4"/>
    </row>
    <row r="723" customFormat="false" ht="15.75" hidden="true" customHeight="true" outlineLevel="0" collapsed="false">
      <c r="A723" s="2"/>
      <c r="B723" s="73"/>
      <c r="C723" s="73"/>
      <c r="D723" s="74"/>
      <c r="E723" s="2"/>
      <c r="F723" s="42"/>
      <c r="G723" s="75"/>
      <c r="H723" s="75"/>
      <c r="I723" s="75"/>
      <c r="J723" s="4"/>
      <c r="K723" s="2"/>
      <c r="L723" s="2"/>
      <c r="M723" s="4"/>
    </row>
    <row r="724" customFormat="false" ht="15.75" hidden="true" customHeight="true" outlineLevel="0" collapsed="false">
      <c r="A724" s="2"/>
      <c r="B724" s="73"/>
      <c r="C724" s="73"/>
      <c r="D724" s="74"/>
      <c r="E724" s="2"/>
      <c r="F724" s="42"/>
      <c r="G724" s="75"/>
      <c r="H724" s="75"/>
      <c r="I724" s="75"/>
      <c r="J724" s="4"/>
      <c r="K724" s="2"/>
      <c r="L724" s="2"/>
      <c r="M724" s="4"/>
    </row>
    <row r="725" customFormat="false" ht="15.75" hidden="true" customHeight="true" outlineLevel="0" collapsed="false">
      <c r="A725" s="2"/>
      <c r="B725" s="73"/>
      <c r="C725" s="73"/>
      <c r="D725" s="74"/>
      <c r="E725" s="2"/>
      <c r="F725" s="42"/>
      <c r="G725" s="75"/>
      <c r="H725" s="75"/>
      <c r="I725" s="75"/>
      <c r="J725" s="4"/>
      <c r="K725" s="2"/>
      <c r="L725" s="2"/>
      <c r="M725" s="4"/>
    </row>
    <row r="726" customFormat="false" ht="15.75" hidden="true" customHeight="true" outlineLevel="0" collapsed="false">
      <c r="A726" s="2"/>
      <c r="B726" s="73"/>
      <c r="C726" s="73"/>
      <c r="D726" s="74"/>
      <c r="E726" s="2"/>
      <c r="F726" s="42"/>
      <c r="G726" s="75"/>
      <c r="H726" s="75"/>
      <c r="I726" s="75"/>
      <c r="J726" s="4"/>
      <c r="K726" s="2"/>
      <c r="L726" s="2"/>
      <c r="M726" s="4"/>
    </row>
    <row r="727" customFormat="false" ht="15.75" hidden="true" customHeight="true" outlineLevel="0" collapsed="false">
      <c r="A727" s="2"/>
      <c r="B727" s="73"/>
      <c r="C727" s="73"/>
      <c r="D727" s="74"/>
      <c r="E727" s="2"/>
      <c r="F727" s="42"/>
      <c r="G727" s="75"/>
      <c r="H727" s="75"/>
      <c r="I727" s="75"/>
      <c r="J727" s="4"/>
      <c r="K727" s="2"/>
      <c r="L727" s="2"/>
      <c r="M727" s="4"/>
    </row>
    <row r="728" customFormat="false" ht="15.75" hidden="true" customHeight="true" outlineLevel="0" collapsed="false">
      <c r="A728" s="2"/>
      <c r="B728" s="73"/>
      <c r="C728" s="73"/>
      <c r="D728" s="74"/>
      <c r="E728" s="2"/>
      <c r="F728" s="42"/>
      <c r="G728" s="75"/>
      <c r="H728" s="75"/>
      <c r="I728" s="75"/>
      <c r="J728" s="4"/>
      <c r="K728" s="2"/>
      <c r="L728" s="2"/>
      <c r="M728" s="4"/>
    </row>
    <row r="729" customFormat="false" ht="15.75" hidden="true" customHeight="true" outlineLevel="0" collapsed="false">
      <c r="A729" s="2"/>
      <c r="B729" s="73"/>
      <c r="C729" s="73"/>
      <c r="D729" s="74"/>
      <c r="E729" s="2"/>
      <c r="F729" s="42"/>
      <c r="G729" s="75"/>
      <c r="H729" s="75"/>
      <c r="I729" s="75"/>
      <c r="J729" s="4"/>
      <c r="K729" s="2"/>
      <c r="L729" s="2"/>
      <c r="M729" s="4"/>
    </row>
    <row r="730" customFormat="false" ht="15.75" hidden="true" customHeight="true" outlineLevel="0" collapsed="false">
      <c r="A730" s="2"/>
      <c r="B730" s="73"/>
      <c r="C730" s="73"/>
      <c r="D730" s="74"/>
      <c r="E730" s="2"/>
      <c r="F730" s="42"/>
      <c r="G730" s="75"/>
      <c r="H730" s="75"/>
      <c r="I730" s="75"/>
      <c r="J730" s="4"/>
      <c r="K730" s="2"/>
      <c r="L730" s="2"/>
      <c r="M730" s="4"/>
    </row>
    <row r="731" customFormat="false" ht="15.75" hidden="true" customHeight="true" outlineLevel="0" collapsed="false">
      <c r="A731" s="2"/>
      <c r="B731" s="73"/>
      <c r="C731" s="73"/>
      <c r="D731" s="74"/>
      <c r="E731" s="2"/>
      <c r="F731" s="42"/>
      <c r="G731" s="75"/>
      <c r="H731" s="75"/>
      <c r="I731" s="75"/>
      <c r="J731" s="4"/>
      <c r="K731" s="2"/>
      <c r="L731" s="2"/>
      <c r="M731" s="4"/>
    </row>
    <row r="732" customFormat="false" ht="15.75" hidden="true" customHeight="true" outlineLevel="0" collapsed="false">
      <c r="A732" s="2"/>
      <c r="B732" s="73"/>
      <c r="C732" s="73"/>
      <c r="D732" s="74"/>
      <c r="E732" s="2"/>
      <c r="F732" s="42"/>
      <c r="G732" s="75"/>
      <c r="H732" s="75"/>
      <c r="I732" s="75"/>
      <c r="J732" s="4"/>
      <c r="K732" s="2"/>
      <c r="L732" s="2"/>
      <c r="M732" s="4"/>
    </row>
    <row r="733" customFormat="false" ht="15.75" hidden="true" customHeight="true" outlineLevel="0" collapsed="false">
      <c r="A733" s="2"/>
      <c r="B733" s="73"/>
      <c r="C733" s="73"/>
      <c r="D733" s="74"/>
      <c r="E733" s="2"/>
      <c r="F733" s="42"/>
      <c r="G733" s="75"/>
      <c r="H733" s="75"/>
      <c r="I733" s="75"/>
      <c r="J733" s="4"/>
      <c r="K733" s="2"/>
      <c r="L733" s="2"/>
      <c r="M733" s="4"/>
    </row>
    <row r="734" customFormat="false" ht="15.75" hidden="true" customHeight="true" outlineLevel="0" collapsed="false">
      <c r="A734" s="2"/>
      <c r="B734" s="73"/>
      <c r="C734" s="73"/>
      <c r="D734" s="74"/>
      <c r="E734" s="2"/>
      <c r="F734" s="42"/>
      <c r="G734" s="75"/>
      <c r="H734" s="75"/>
      <c r="I734" s="75"/>
      <c r="J734" s="4"/>
      <c r="K734" s="2"/>
      <c r="L734" s="2"/>
      <c r="M734" s="4"/>
    </row>
    <row r="735" customFormat="false" ht="15.75" hidden="true" customHeight="true" outlineLevel="0" collapsed="false">
      <c r="A735" s="2"/>
      <c r="B735" s="73"/>
      <c r="C735" s="73"/>
      <c r="D735" s="74"/>
      <c r="E735" s="2"/>
      <c r="F735" s="42"/>
      <c r="G735" s="75"/>
      <c r="H735" s="75"/>
      <c r="I735" s="75"/>
      <c r="J735" s="4"/>
      <c r="K735" s="2"/>
      <c r="L735" s="2"/>
      <c r="M735" s="4"/>
    </row>
    <row r="736" customFormat="false" ht="15.75" hidden="true" customHeight="true" outlineLevel="0" collapsed="false">
      <c r="A736" s="2"/>
      <c r="B736" s="73"/>
      <c r="C736" s="73"/>
      <c r="D736" s="74"/>
      <c r="E736" s="2"/>
      <c r="F736" s="42"/>
      <c r="G736" s="75"/>
      <c r="H736" s="75"/>
      <c r="I736" s="75"/>
      <c r="J736" s="4"/>
      <c r="K736" s="2"/>
      <c r="L736" s="2"/>
      <c r="M736" s="4"/>
    </row>
    <row r="737" customFormat="false" ht="15.75" hidden="true" customHeight="true" outlineLevel="0" collapsed="false">
      <c r="A737" s="2"/>
      <c r="B737" s="73"/>
      <c r="C737" s="73"/>
      <c r="D737" s="74"/>
      <c r="E737" s="2"/>
      <c r="F737" s="42"/>
      <c r="G737" s="75"/>
      <c r="H737" s="75"/>
      <c r="I737" s="75"/>
      <c r="J737" s="4"/>
      <c r="K737" s="2"/>
      <c r="L737" s="2"/>
      <c r="M737" s="4"/>
    </row>
    <row r="738" customFormat="false" ht="15.75" hidden="true" customHeight="true" outlineLevel="0" collapsed="false">
      <c r="A738" s="2"/>
      <c r="B738" s="73"/>
      <c r="C738" s="73"/>
      <c r="D738" s="74"/>
      <c r="E738" s="2"/>
      <c r="F738" s="42"/>
      <c r="G738" s="75"/>
      <c r="H738" s="75"/>
      <c r="I738" s="75"/>
      <c r="J738" s="4"/>
      <c r="K738" s="2"/>
      <c r="L738" s="2"/>
      <c r="M738" s="4"/>
    </row>
    <row r="739" customFormat="false" ht="15.75" hidden="true" customHeight="true" outlineLevel="0" collapsed="false">
      <c r="A739" s="2"/>
      <c r="B739" s="73"/>
      <c r="C739" s="73"/>
      <c r="D739" s="74"/>
      <c r="E739" s="2"/>
      <c r="F739" s="42"/>
      <c r="G739" s="75"/>
      <c r="H739" s="75"/>
      <c r="I739" s="75"/>
      <c r="J739" s="4"/>
      <c r="K739" s="2"/>
      <c r="L739" s="2"/>
      <c r="M739" s="4"/>
    </row>
    <row r="740" customFormat="false" ht="15.75" hidden="true" customHeight="true" outlineLevel="0" collapsed="false">
      <c r="A740" s="2"/>
      <c r="B740" s="73"/>
      <c r="C740" s="73"/>
      <c r="D740" s="74"/>
      <c r="E740" s="2"/>
      <c r="F740" s="42"/>
      <c r="G740" s="75"/>
      <c r="H740" s="75"/>
      <c r="I740" s="75"/>
      <c r="J740" s="4"/>
      <c r="K740" s="2"/>
      <c r="L740" s="2"/>
      <c r="M740" s="4"/>
    </row>
    <row r="741" customFormat="false" ht="15.75" hidden="true" customHeight="true" outlineLevel="0" collapsed="false">
      <c r="A741" s="2"/>
      <c r="B741" s="73"/>
      <c r="C741" s="73"/>
      <c r="D741" s="74"/>
      <c r="E741" s="2"/>
      <c r="F741" s="42"/>
      <c r="G741" s="75"/>
      <c r="H741" s="75"/>
      <c r="I741" s="75"/>
      <c r="J741" s="4"/>
      <c r="K741" s="2"/>
      <c r="L741" s="2"/>
      <c r="M741" s="4"/>
    </row>
    <row r="742" customFormat="false" ht="15.75" hidden="true" customHeight="true" outlineLevel="0" collapsed="false">
      <c r="A742" s="2"/>
      <c r="B742" s="73"/>
      <c r="C742" s="73"/>
      <c r="D742" s="74"/>
      <c r="E742" s="2"/>
      <c r="F742" s="42"/>
      <c r="G742" s="75"/>
      <c r="H742" s="75"/>
      <c r="I742" s="75"/>
      <c r="J742" s="4"/>
      <c r="K742" s="2"/>
      <c r="L742" s="2"/>
      <c r="M742" s="4"/>
    </row>
    <row r="743" customFormat="false" ht="15.75" hidden="true" customHeight="true" outlineLevel="0" collapsed="false">
      <c r="A743" s="2"/>
      <c r="B743" s="73"/>
      <c r="C743" s="73"/>
      <c r="D743" s="74"/>
      <c r="E743" s="2"/>
      <c r="F743" s="42"/>
      <c r="G743" s="75"/>
      <c r="H743" s="75"/>
      <c r="I743" s="75"/>
      <c r="J743" s="4"/>
      <c r="K743" s="2"/>
      <c r="L743" s="2"/>
      <c r="M743" s="4"/>
    </row>
    <row r="744" customFormat="false" ht="15.75" hidden="true" customHeight="true" outlineLevel="0" collapsed="false">
      <c r="A744" s="2"/>
      <c r="B744" s="73"/>
      <c r="C744" s="73"/>
      <c r="D744" s="74"/>
      <c r="E744" s="2"/>
      <c r="F744" s="42"/>
      <c r="G744" s="75"/>
      <c r="H744" s="75"/>
      <c r="I744" s="75"/>
      <c r="J744" s="4"/>
      <c r="K744" s="2"/>
      <c r="L744" s="2"/>
      <c r="M744" s="4"/>
    </row>
    <row r="745" customFormat="false" ht="15.75" hidden="true" customHeight="true" outlineLevel="0" collapsed="false">
      <c r="A745" s="2"/>
      <c r="B745" s="73"/>
      <c r="C745" s="73"/>
      <c r="D745" s="74"/>
      <c r="E745" s="2"/>
      <c r="F745" s="42"/>
      <c r="G745" s="75"/>
      <c r="H745" s="75"/>
      <c r="I745" s="75"/>
      <c r="J745" s="4"/>
      <c r="K745" s="2"/>
      <c r="L745" s="2"/>
      <c r="M745" s="4"/>
    </row>
    <row r="746" customFormat="false" ht="15.75" hidden="true" customHeight="true" outlineLevel="0" collapsed="false">
      <c r="A746" s="2"/>
      <c r="B746" s="73"/>
      <c r="C746" s="73"/>
      <c r="D746" s="74"/>
      <c r="E746" s="2"/>
      <c r="F746" s="42"/>
      <c r="G746" s="75"/>
      <c r="H746" s="75"/>
      <c r="I746" s="75"/>
      <c r="J746" s="4"/>
      <c r="K746" s="2"/>
      <c r="L746" s="2"/>
      <c r="M746" s="4"/>
    </row>
    <row r="747" customFormat="false" ht="15.75" hidden="true" customHeight="true" outlineLevel="0" collapsed="false">
      <c r="A747" s="2"/>
      <c r="B747" s="73"/>
      <c r="C747" s="73"/>
      <c r="D747" s="74"/>
      <c r="E747" s="2"/>
      <c r="F747" s="42"/>
      <c r="G747" s="75"/>
      <c r="H747" s="75"/>
      <c r="I747" s="75"/>
      <c r="J747" s="4"/>
      <c r="K747" s="2"/>
      <c r="L747" s="2"/>
      <c r="M747" s="4"/>
    </row>
    <row r="748" customFormat="false" ht="15.75" hidden="true" customHeight="true" outlineLevel="0" collapsed="false">
      <c r="A748" s="2"/>
      <c r="B748" s="73"/>
      <c r="C748" s="73"/>
      <c r="D748" s="74"/>
      <c r="E748" s="2"/>
      <c r="F748" s="42"/>
      <c r="G748" s="75"/>
      <c r="H748" s="75"/>
      <c r="I748" s="75"/>
      <c r="J748" s="4"/>
      <c r="K748" s="2"/>
      <c r="L748" s="2"/>
      <c r="M748" s="4"/>
    </row>
    <row r="749" customFormat="false" ht="15.75" hidden="true" customHeight="true" outlineLevel="0" collapsed="false">
      <c r="A749" s="2"/>
      <c r="B749" s="73"/>
      <c r="C749" s="73"/>
      <c r="D749" s="74"/>
      <c r="E749" s="2"/>
      <c r="F749" s="42"/>
      <c r="G749" s="75"/>
      <c r="H749" s="75"/>
      <c r="I749" s="75"/>
      <c r="J749" s="4"/>
      <c r="K749" s="2"/>
      <c r="L749" s="2"/>
      <c r="M749" s="4"/>
    </row>
    <row r="750" customFormat="false" ht="15.75" hidden="true" customHeight="true" outlineLevel="0" collapsed="false">
      <c r="A750" s="2"/>
      <c r="B750" s="73"/>
      <c r="C750" s="73"/>
      <c r="D750" s="74"/>
      <c r="E750" s="2"/>
      <c r="F750" s="42"/>
      <c r="G750" s="75"/>
      <c r="H750" s="75"/>
      <c r="I750" s="75"/>
      <c r="J750" s="4"/>
      <c r="K750" s="2"/>
      <c r="L750" s="2"/>
      <c r="M750" s="4"/>
    </row>
    <row r="751" customFormat="false" ht="15.75" hidden="true" customHeight="true" outlineLevel="0" collapsed="false">
      <c r="A751" s="2"/>
      <c r="B751" s="73"/>
      <c r="C751" s="73"/>
      <c r="D751" s="74"/>
      <c r="E751" s="2"/>
      <c r="F751" s="42"/>
      <c r="G751" s="75"/>
      <c r="H751" s="75"/>
      <c r="I751" s="75"/>
      <c r="J751" s="4"/>
      <c r="K751" s="2"/>
      <c r="L751" s="2"/>
      <c r="M751" s="4"/>
    </row>
    <row r="752" customFormat="false" ht="15.75" hidden="true" customHeight="true" outlineLevel="0" collapsed="false">
      <c r="A752" s="2"/>
      <c r="B752" s="73"/>
      <c r="C752" s="73"/>
      <c r="D752" s="74"/>
      <c r="E752" s="2"/>
      <c r="F752" s="42"/>
      <c r="G752" s="75"/>
      <c r="H752" s="75"/>
      <c r="I752" s="75"/>
      <c r="J752" s="4"/>
      <c r="K752" s="2"/>
      <c r="L752" s="2"/>
      <c r="M752" s="4"/>
    </row>
    <row r="753" customFormat="false" ht="15.75" hidden="true" customHeight="true" outlineLevel="0" collapsed="false">
      <c r="A753" s="2"/>
      <c r="B753" s="73"/>
      <c r="C753" s="73"/>
      <c r="D753" s="74"/>
      <c r="E753" s="2"/>
      <c r="F753" s="42"/>
      <c r="G753" s="75"/>
      <c r="H753" s="75"/>
      <c r="I753" s="75"/>
      <c r="J753" s="4"/>
      <c r="K753" s="2"/>
      <c r="L753" s="2"/>
      <c r="M753" s="4"/>
    </row>
    <row r="754" customFormat="false" ht="15.75" hidden="true" customHeight="true" outlineLevel="0" collapsed="false">
      <c r="A754" s="2"/>
      <c r="B754" s="73"/>
      <c r="C754" s="73"/>
      <c r="D754" s="74"/>
      <c r="E754" s="2"/>
      <c r="F754" s="42"/>
      <c r="G754" s="75"/>
      <c r="H754" s="75"/>
      <c r="I754" s="75"/>
      <c r="J754" s="4"/>
      <c r="K754" s="2"/>
      <c r="L754" s="2"/>
      <c r="M754" s="4"/>
    </row>
    <row r="755" customFormat="false" ht="15.75" hidden="true" customHeight="true" outlineLevel="0" collapsed="false">
      <c r="A755" s="2"/>
      <c r="B755" s="73"/>
      <c r="C755" s="73"/>
      <c r="D755" s="74"/>
      <c r="E755" s="2"/>
      <c r="F755" s="42"/>
      <c r="G755" s="75"/>
      <c r="H755" s="75"/>
      <c r="I755" s="75"/>
      <c r="J755" s="4"/>
      <c r="K755" s="2"/>
      <c r="L755" s="2"/>
      <c r="M755" s="4"/>
    </row>
    <row r="756" customFormat="false" ht="15.75" hidden="true" customHeight="true" outlineLevel="0" collapsed="false">
      <c r="A756" s="2"/>
      <c r="B756" s="73"/>
      <c r="C756" s="73"/>
      <c r="D756" s="74"/>
      <c r="E756" s="2"/>
      <c r="F756" s="42"/>
      <c r="G756" s="75"/>
      <c r="H756" s="75"/>
      <c r="I756" s="75"/>
      <c r="J756" s="4"/>
      <c r="K756" s="2"/>
      <c r="L756" s="2"/>
      <c r="M756" s="4"/>
    </row>
    <row r="757" customFormat="false" ht="15.75" hidden="true" customHeight="true" outlineLevel="0" collapsed="false">
      <c r="A757" s="2"/>
      <c r="B757" s="73"/>
      <c r="C757" s="73"/>
      <c r="D757" s="74"/>
      <c r="E757" s="2"/>
      <c r="F757" s="42"/>
      <c r="G757" s="75"/>
      <c r="H757" s="75"/>
      <c r="I757" s="75"/>
      <c r="J757" s="4"/>
      <c r="K757" s="2"/>
      <c r="L757" s="2"/>
      <c r="M757" s="4"/>
    </row>
    <row r="758" customFormat="false" ht="15.75" hidden="true" customHeight="true" outlineLevel="0" collapsed="false">
      <c r="A758" s="2"/>
      <c r="B758" s="73"/>
      <c r="C758" s="73"/>
      <c r="D758" s="74"/>
      <c r="E758" s="2"/>
      <c r="F758" s="42"/>
      <c r="G758" s="75"/>
      <c r="H758" s="75"/>
      <c r="I758" s="75"/>
      <c r="J758" s="4"/>
      <c r="K758" s="2"/>
      <c r="L758" s="2"/>
      <c r="M758" s="4"/>
    </row>
    <row r="759" customFormat="false" ht="15.75" hidden="true" customHeight="true" outlineLevel="0" collapsed="false">
      <c r="A759" s="2"/>
      <c r="B759" s="73"/>
      <c r="C759" s="73"/>
      <c r="D759" s="74"/>
      <c r="E759" s="2"/>
      <c r="F759" s="42"/>
      <c r="G759" s="75"/>
      <c r="H759" s="75"/>
      <c r="I759" s="75"/>
      <c r="J759" s="4"/>
      <c r="K759" s="2"/>
      <c r="L759" s="2"/>
      <c r="M759" s="4"/>
    </row>
    <row r="760" customFormat="false" ht="15.75" hidden="true" customHeight="true" outlineLevel="0" collapsed="false">
      <c r="A760" s="2"/>
      <c r="B760" s="73"/>
      <c r="C760" s="73"/>
      <c r="D760" s="74"/>
      <c r="E760" s="2"/>
      <c r="F760" s="42"/>
      <c r="G760" s="75"/>
      <c r="H760" s="75"/>
      <c r="I760" s="75"/>
      <c r="J760" s="4"/>
      <c r="K760" s="2"/>
      <c r="L760" s="2"/>
      <c r="M760" s="4"/>
    </row>
    <row r="761" customFormat="false" ht="15.75" hidden="true" customHeight="true" outlineLevel="0" collapsed="false">
      <c r="A761" s="2"/>
      <c r="B761" s="73"/>
      <c r="C761" s="73"/>
      <c r="D761" s="74"/>
      <c r="E761" s="2"/>
      <c r="F761" s="42"/>
      <c r="G761" s="75"/>
      <c r="H761" s="75"/>
      <c r="I761" s="75"/>
      <c r="J761" s="4"/>
      <c r="K761" s="2"/>
      <c r="L761" s="2"/>
      <c r="M761" s="4"/>
    </row>
    <row r="762" customFormat="false" ht="15.75" hidden="true" customHeight="true" outlineLevel="0" collapsed="false">
      <c r="A762" s="2"/>
      <c r="B762" s="73"/>
      <c r="C762" s="73"/>
      <c r="D762" s="74"/>
      <c r="E762" s="2"/>
      <c r="F762" s="42"/>
      <c r="G762" s="75"/>
      <c r="H762" s="75"/>
      <c r="I762" s="75"/>
      <c r="J762" s="4"/>
      <c r="K762" s="2"/>
      <c r="L762" s="2"/>
      <c r="M762" s="4"/>
    </row>
    <row r="763" customFormat="false" ht="15.75" hidden="true" customHeight="true" outlineLevel="0" collapsed="false">
      <c r="A763" s="2"/>
      <c r="B763" s="73"/>
      <c r="C763" s="73"/>
      <c r="D763" s="74"/>
      <c r="E763" s="2"/>
      <c r="F763" s="42"/>
      <c r="G763" s="75"/>
      <c r="H763" s="75"/>
      <c r="I763" s="75"/>
      <c r="J763" s="4"/>
      <c r="K763" s="2"/>
      <c r="L763" s="2"/>
      <c r="M763" s="4"/>
    </row>
    <row r="764" customFormat="false" ht="15.75" hidden="true" customHeight="true" outlineLevel="0" collapsed="false">
      <c r="A764" s="2"/>
      <c r="B764" s="73"/>
      <c r="C764" s="73"/>
      <c r="D764" s="74"/>
      <c r="E764" s="2"/>
      <c r="F764" s="42"/>
      <c r="G764" s="75"/>
      <c r="H764" s="75"/>
      <c r="I764" s="75"/>
      <c r="J764" s="4"/>
      <c r="K764" s="2"/>
      <c r="L764" s="2"/>
      <c r="M764" s="4"/>
    </row>
    <row r="765" customFormat="false" ht="15.75" hidden="true" customHeight="true" outlineLevel="0" collapsed="false">
      <c r="A765" s="2"/>
      <c r="B765" s="73"/>
      <c r="C765" s="73"/>
      <c r="D765" s="74"/>
      <c r="E765" s="2"/>
      <c r="F765" s="42"/>
      <c r="G765" s="75"/>
      <c r="H765" s="75"/>
      <c r="I765" s="75"/>
      <c r="J765" s="4"/>
      <c r="K765" s="2"/>
      <c r="L765" s="2"/>
      <c r="M765" s="4"/>
    </row>
    <row r="766" customFormat="false" ht="15.75" hidden="true" customHeight="true" outlineLevel="0" collapsed="false">
      <c r="A766" s="2"/>
      <c r="B766" s="73"/>
      <c r="C766" s="73"/>
      <c r="D766" s="74"/>
      <c r="E766" s="2"/>
      <c r="F766" s="42"/>
      <c r="G766" s="75"/>
      <c r="H766" s="75"/>
      <c r="I766" s="75"/>
      <c r="J766" s="4"/>
      <c r="K766" s="2"/>
      <c r="L766" s="2"/>
      <c r="M766" s="4"/>
    </row>
    <row r="767" customFormat="false" ht="15.75" hidden="true" customHeight="true" outlineLevel="0" collapsed="false">
      <c r="A767" s="2"/>
      <c r="B767" s="73"/>
      <c r="C767" s="73"/>
      <c r="D767" s="74"/>
      <c r="E767" s="2"/>
      <c r="F767" s="42"/>
      <c r="G767" s="75"/>
      <c r="H767" s="75"/>
      <c r="I767" s="75"/>
      <c r="J767" s="4"/>
      <c r="K767" s="2"/>
      <c r="L767" s="2"/>
      <c r="M767" s="4"/>
    </row>
    <row r="768" customFormat="false" ht="15.75" hidden="true" customHeight="true" outlineLevel="0" collapsed="false">
      <c r="A768" s="2"/>
      <c r="B768" s="73"/>
      <c r="C768" s="73"/>
      <c r="D768" s="74"/>
      <c r="E768" s="2"/>
      <c r="F768" s="42"/>
      <c r="G768" s="75"/>
      <c r="H768" s="75"/>
      <c r="I768" s="75"/>
      <c r="J768" s="4"/>
      <c r="K768" s="2"/>
      <c r="L768" s="2"/>
      <c r="M768" s="4"/>
    </row>
    <row r="769" customFormat="false" ht="15.75" hidden="true" customHeight="true" outlineLevel="0" collapsed="false">
      <c r="A769" s="2"/>
      <c r="B769" s="73"/>
      <c r="C769" s="73"/>
      <c r="D769" s="74"/>
      <c r="E769" s="2"/>
      <c r="F769" s="42"/>
      <c r="G769" s="75"/>
      <c r="H769" s="75"/>
      <c r="I769" s="75"/>
      <c r="J769" s="4"/>
      <c r="K769" s="2"/>
      <c r="L769" s="2"/>
      <c r="M769" s="4"/>
    </row>
    <row r="770" customFormat="false" ht="15.75" hidden="true" customHeight="true" outlineLevel="0" collapsed="false">
      <c r="A770" s="2"/>
      <c r="B770" s="73"/>
      <c r="C770" s="73"/>
      <c r="D770" s="74"/>
      <c r="E770" s="2"/>
      <c r="F770" s="42"/>
      <c r="G770" s="75"/>
      <c r="H770" s="75"/>
      <c r="I770" s="75"/>
      <c r="J770" s="4"/>
      <c r="K770" s="2"/>
      <c r="L770" s="2"/>
      <c r="M770" s="4"/>
    </row>
    <row r="771" customFormat="false" ht="15.75" hidden="true" customHeight="true" outlineLevel="0" collapsed="false">
      <c r="A771" s="2"/>
      <c r="B771" s="73"/>
      <c r="C771" s="73"/>
      <c r="D771" s="74"/>
      <c r="E771" s="2"/>
      <c r="F771" s="42"/>
      <c r="G771" s="75"/>
      <c r="H771" s="75"/>
      <c r="I771" s="75"/>
      <c r="J771" s="4"/>
      <c r="K771" s="2"/>
      <c r="L771" s="2"/>
      <c r="M771" s="4"/>
    </row>
    <row r="772" customFormat="false" ht="15.75" hidden="true" customHeight="true" outlineLevel="0" collapsed="false">
      <c r="A772" s="2"/>
      <c r="B772" s="73"/>
      <c r="C772" s="73"/>
      <c r="D772" s="74"/>
      <c r="E772" s="2"/>
      <c r="F772" s="42"/>
      <c r="G772" s="75"/>
      <c r="H772" s="75"/>
      <c r="I772" s="75"/>
      <c r="J772" s="4"/>
      <c r="K772" s="2"/>
      <c r="L772" s="2"/>
      <c r="M772" s="4"/>
    </row>
    <row r="773" customFormat="false" ht="15.75" hidden="true" customHeight="true" outlineLevel="0" collapsed="false">
      <c r="A773" s="2"/>
      <c r="B773" s="73"/>
      <c r="C773" s="73"/>
      <c r="D773" s="74"/>
      <c r="E773" s="2"/>
      <c r="F773" s="42"/>
      <c r="G773" s="75"/>
      <c r="H773" s="75"/>
      <c r="I773" s="75"/>
      <c r="J773" s="4"/>
      <c r="K773" s="2"/>
      <c r="L773" s="2"/>
      <c r="M773" s="4"/>
    </row>
    <row r="774" customFormat="false" ht="15.75" hidden="true" customHeight="true" outlineLevel="0" collapsed="false">
      <c r="A774" s="2"/>
      <c r="B774" s="73"/>
      <c r="C774" s="73"/>
      <c r="D774" s="74"/>
      <c r="E774" s="2"/>
      <c r="F774" s="42"/>
      <c r="G774" s="75"/>
      <c r="H774" s="75"/>
      <c r="I774" s="75"/>
      <c r="J774" s="4"/>
      <c r="K774" s="2"/>
      <c r="L774" s="2"/>
      <c r="M774" s="4"/>
    </row>
    <row r="775" customFormat="false" ht="15.75" hidden="true" customHeight="true" outlineLevel="0" collapsed="false">
      <c r="A775" s="2"/>
      <c r="B775" s="73"/>
      <c r="C775" s="73"/>
      <c r="D775" s="74"/>
      <c r="E775" s="2"/>
      <c r="F775" s="42"/>
      <c r="G775" s="75"/>
      <c r="H775" s="75"/>
      <c r="I775" s="75"/>
      <c r="J775" s="4"/>
      <c r="K775" s="2"/>
      <c r="L775" s="2"/>
      <c r="M775" s="4"/>
    </row>
    <row r="776" customFormat="false" ht="15.75" hidden="true" customHeight="true" outlineLevel="0" collapsed="false">
      <c r="A776" s="2"/>
      <c r="B776" s="73"/>
      <c r="C776" s="73"/>
      <c r="D776" s="74"/>
      <c r="E776" s="2"/>
      <c r="F776" s="42"/>
      <c r="G776" s="75"/>
      <c r="H776" s="75"/>
      <c r="I776" s="75"/>
      <c r="J776" s="4"/>
      <c r="K776" s="2"/>
      <c r="L776" s="2"/>
      <c r="M776" s="4"/>
    </row>
    <row r="777" customFormat="false" ht="15.75" hidden="true" customHeight="true" outlineLevel="0" collapsed="false">
      <c r="A777" s="2"/>
      <c r="B777" s="73"/>
      <c r="C777" s="73"/>
      <c r="D777" s="74"/>
      <c r="E777" s="2"/>
      <c r="F777" s="42"/>
      <c r="G777" s="75"/>
      <c r="H777" s="75"/>
      <c r="I777" s="75"/>
      <c r="J777" s="4"/>
      <c r="K777" s="2"/>
      <c r="L777" s="2"/>
      <c r="M777" s="4"/>
    </row>
    <row r="778" customFormat="false" ht="15.75" hidden="true" customHeight="true" outlineLevel="0" collapsed="false">
      <c r="A778" s="2"/>
      <c r="B778" s="73"/>
      <c r="C778" s="73"/>
      <c r="D778" s="74"/>
      <c r="E778" s="2"/>
      <c r="F778" s="42"/>
      <c r="G778" s="75"/>
      <c r="H778" s="75"/>
      <c r="I778" s="75"/>
      <c r="J778" s="4"/>
      <c r="K778" s="2"/>
      <c r="L778" s="2"/>
      <c r="M778" s="4"/>
    </row>
    <row r="779" customFormat="false" ht="15.75" hidden="true" customHeight="true" outlineLevel="0" collapsed="false">
      <c r="A779" s="2"/>
      <c r="B779" s="73"/>
      <c r="C779" s="73"/>
      <c r="D779" s="74"/>
      <c r="E779" s="2"/>
      <c r="F779" s="42"/>
      <c r="G779" s="75"/>
      <c r="H779" s="75"/>
      <c r="I779" s="75"/>
      <c r="J779" s="4"/>
      <c r="K779" s="2"/>
      <c r="L779" s="2"/>
      <c r="M779" s="4"/>
    </row>
    <row r="780" customFormat="false" ht="15.75" hidden="true" customHeight="true" outlineLevel="0" collapsed="false">
      <c r="A780" s="2"/>
      <c r="B780" s="73"/>
      <c r="C780" s="73"/>
      <c r="D780" s="74"/>
      <c r="E780" s="2"/>
      <c r="F780" s="42"/>
      <c r="G780" s="75"/>
      <c r="H780" s="75"/>
      <c r="I780" s="75"/>
      <c r="J780" s="4"/>
      <c r="K780" s="2"/>
      <c r="L780" s="2"/>
      <c r="M780" s="4"/>
    </row>
    <row r="781" customFormat="false" ht="15.75" hidden="true" customHeight="true" outlineLevel="0" collapsed="false">
      <c r="A781" s="2"/>
      <c r="B781" s="73"/>
      <c r="C781" s="73"/>
      <c r="D781" s="74"/>
      <c r="E781" s="2"/>
      <c r="F781" s="42"/>
      <c r="G781" s="75"/>
      <c r="H781" s="75"/>
      <c r="I781" s="75"/>
      <c r="J781" s="4"/>
      <c r="K781" s="2"/>
      <c r="L781" s="2"/>
      <c r="M781" s="4"/>
    </row>
    <row r="782" customFormat="false" ht="15.75" hidden="true" customHeight="true" outlineLevel="0" collapsed="false">
      <c r="A782" s="2"/>
      <c r="B782" s="73"/>
      <c r="C782" s="73"/>
      <c r="D782" s="74"/>
      <c r="E782" s="2"/>
      <c r="F782" s="42"/>
      <c r="G782" s="75"/>
      <c r="H782" s="75"/>
      <c r="I782" s="75"/>
      <c r="J782" s="4"/>
      <c r="K782" s="2"/>
      <c r="L782" s="2"/>
      <c r="M782" s="4"/>
    </row>
    <row r="783" customFormat="false" ht="15.75" hidden="true" customHeight="true" outlineLevel="0" collapsed="false">
      <c r="A783" s="2"/>
      <c r="B783" s="73"/>
      <c r="C783" s="73"/>
      <c r="D783" s="74"/>
      <c r="E783" s="2"/>
      <c r="F783" s="42"/>
      <c r="G783" s="75"/>
      <c r="H783" s="75"/>
      <c r="I783" s="75"/>
      <c r="J783" s="4"/>
      <c r="K783" s="2"/>
      <c r="L783" s="2"/>
      <c r="M783" s="4"/>
    </row>
    <row r="784" customFormat="false" ht="15.75" hidden="true" customHeight="true" outlineLevel="0" collapsed="false">
      <c r="A784" s="2"/>
      <c r="B784" s="73"/>
      <c r="C784" s="73"/>
      <c r="D784" s="74"/>
      <c r="E784" s="2"/>
      <c r="F784" s="42"/>
      <c r="G784" s="75"/>
      <c r="H784" s="75"/>
      <c r="I784" s="75"/>
      <c r="J784" s="4"/>
      <c r="K784" s="2"/>
      <c r="L784" s="2"/>
      <c r="M784" s="4"/>
    </row>
    <row r="785" customFormat="false" ht="15.75" hidden="true" customHeight="true" outlineLevel="0" collapsed="false">
      <c r="A785" s="2"/>
      <c r="B785" s="73"/>
      <c r="C785" s="73"/>
      <c r="D785" s="74"/>
      <c r="E785" s="2"/>
      <c r="F785" s="42"/>
      <c r="G785" s="75"/>
      <c r="H785" s="75"/>
      <c r="I785" s="75"/>
      <c r="J785" s="4"/>
      <c r="K785" s="2"/>
      <c r="L785" s="2"/>
      <c r="M785" s="4"/>
    </row>
    <row r="786" customFormat="false" ht="15.75" hidden="true" customHeight="true" outlineLevel="0" collapsed="false">
      <c r="A786" s="2"/>
      <c r="B786" s="73"/>
      <c r="C786" s="73"/>
      <c r="D786" s="74"/>
      <c r="E786" s="2"/>
      <c r="F786" s="42"/>
      <c r="G786" s="75"/>
      <c r="H786" s="75"/>
      <c r="I786" s="75"/>
      <c r="J786" s="4"/>
      <c r="K786" s="2"/>
      <c r="L786" s="2"/>
      <c r="M786" s="4"/>
    </row>
    <row r="787" customFormat="false" ht="15.75" hidden="true" customHeight="true" outlineLevel="0" collapsed="false">
      <c r="A787" s="2"/>
      <c r="B787" s="73"/>
      <c r="C787" s="73"/>
      <c r="D787" s="74"/>
      <c r="E787" s="2"/>
      <c r="F787" s="42"/>
      <c r="G787" s="75"/>
      <c r="H787" s="75"/>
      <c r="I787" s="75"/>
      <c r="J787" s="4"/>
      <c r="K787" s="2"/>
      <c r="L787" s="2"/>
      <c r="M787" s="4"/>
    </row>
    <row r="788" customFormat="false" ht="15.75" hidden="true" customHeight="true" outlineLevel="0" collapsed="false">
      <c r="A788" s="2"/>
      <c r="B788" s="73"/>
      <c r="C788" s="73"/>
      <c r="D788" s="74"/>
      <c r="E788" s="2"/>
      <c r="F788" s="42"/>
      <c r="G788" s="75"/>
      <c r="H788" s="75"/>
      <c r="I788" s="75"/>
      <c r="J788" s="4"/>
      <c r="K788" s="2"/>
      <c r="L788" s="2"/>
      <c r="M788" s="4"/>
    </row>
    <row r="789" customFormat="false" ht="15.75" hidden="true" customHeight="true" outlineLevel="0" collapsed="false">
      <c r="A789" s="2"/>
      <c r="B789" s="73"/>
      <c r="C789" s="73"/>
      <c r="D789" s="74"/>
      <c r="E789" s="2"/>
      <c r="F789" s="42"/>
      <c r="G789" s="75"/>
      <c r="H789" s="75"/>
      <c r="I789" s="75"/>
      <c r="J789" s="4"/>
      <c r="K789" s="2"/>
      <c r="L789" s="2"/>
      <c r="M789" s="4"/>
    </row>
    <row r="790" customFormat="false" ht="15.75" hidden="true" customHeight="true" outlineLevel="0" collapsed="false">
      <c r="A790" s="2"/>
      <c r="B790" s="73"/>
      <c r="C790" s="73"/>
      <c r="D790" s="74"/>
      <c r="E790" s="2"/>
      <c r="F790" s="42"/>
      <c r="G790" s="75"/>
      <c r="H790" s="75"/>
      <c r="I790" s="75"/>
      <c r="J790" s="4"/>
      <c r="K790" s="2"/>
      <c r="L790" s="2"/>
      <c r="M790" s="4"/>
    </row>
    <row r="791" customFormat="false" ht="15.75" hidden="true" customHeight="true" outlineLevel="0" collapsed="false">
      <c r="A791" s="2"/>
      <c r="B791" s="73"/>
      <c r="C791" s="73"/>
      <c r="D791" s="74"/>
      <c r="E791" s="2"/>
      <c r="F791" s="42"/>
      <c r="G791" s="75"/>
      <c r="H791" s="75"/>
      <c r="I791" s="75"/>
      <c r="J791" s="4"/>
      <c r="K791" s="2"/>
      <c r="L791" s="2"/>
      <c r="M791" s="4"/>
    </row>
    <row r="792" customFormat="false" ht="15.75" hidden="true" customHeight="true" outlineLevel="0" collapsed="false">
      <c r="A792" s="2"/>
      <c r="B792" s="73"/>
      <c r="C792" s="73"/>
      <c r="D792" s="74"/>
      <c r="E792" s="2"/>
      <c r="F792" s="42"/>
      <c r="G792" s="75"/>
      <c r="H792" s="75"/>
      <c r="I792" s="75"/>
      <c r="J792" s="4"/>
      <c r="K792" s="2"/>
      <c r="L792" s="2"/>
      <c r="M792" s="4"/>
    </row>
    <row r="793" customFormat="false" ht="15.75" hidden="true" customHeight="true" outlineLevel="0" collapsed="false">
      <c r="A793" s="2"/>
      <c r="B793" s="73"/>
      <c r="C793" s="73"/>
      <c r="D793" s="74"/>
      <c r="E793" s="2"/>
      <c r="F793" s="42"/>
      <c r="G793" s="75"/>
      <c r="H793" s="75"/>
      <c r="I793" s="75"/>
      <c r="J793" s="4"/>
      <c r="K793" s="2"/>
      <c r="L793" s="2"/>
      <c r="M793" s="4"/>
    </row>
    <row r="794" customFormat="false" ht="15.75" hidden="true" customHeight="true" outlineLevel="0" collapsed="false">
      <c r="A794" s="2"/>
      <c r="B794" s="73"/>
      <c r="C794" s="73"/>
      <c r="D794" s="74"/>
      <c r="E794" s="2"/>
      <c r="F794" s="42"/>
      <c r="G794" s="75"/>
      <c r="H794" s="75"/>
      <c r="I794" s="75"/>
      <c r="J794" s="4"/>
      <c r="K794" s="2"/>
      <c r="L794" s="2"/>
      <c r="M794" s="4"/>
    </row>
    <row r="795" customFormat="false" ht="15.75" hidden="true" customHeight="true" outlineLevel="0" collapsed="false">
      <c r="A795" s="2"/>
      <c r="B795" s="73"/>
      <c r="C795" s="73"/>
      <c r="D795" s="74"/>
      <c r="E795" s="2"/>
      <c r="F795" s="42"/>
      <c r="G795" s="75"/>
      <c r="H795" s="75"/>
      <c r="I795" s="75"/>
      <c r="J795" s="4"/>
      <c r="K795" s="2"/>
      <c r="L795" s="2"/>
      <c r="M795" s="4"/>
    </row>
    <row r="796" customFormat="false" ht="15.75" hidden="true" customHeight="true" outlineLevel="0" collapsed="false">
      <c r="A796" s="2"/>
      <c r="B796" s="73"/>
      <c r="C796" s="73"/>
      <c r="D796" s="74"/>
      <c r="E796" s="2"/>
      <c r="F796" s="42"/>
      <c r="G796" s="75"/>
      <c r="H796" s="75"/>
      <c r="I796" s="75"/>
      <c r="J796" s="4"/>
      <c r="K796" s="2"/>
      <c r="L796" s="2"/>
      <c r="M796" s="4"/>
    </row>
    <row r="797" customFormat="false" ht="15.75" hidden="true" customHeight="true" outlineLevel="0" collapsed="false">
      <c r="A797" s="2"/>
      <c r="B797" s="73"/>
      <c r="C797" s="73"/>
      <c r="D797" s="74"/>
      <c r="E797" s="2"/>
      <c r="F797" s="42"/>
      <c r="G797" s="75"/>
      <c r="H797" s="75"/>
      <c r="I797" s="75"/>
      <c r="J797" s="4"/>
      <c r="K797" s="2"/>
      <c r="L797" s="2"/>
      <c r="M797" s="4"/>
    </row>
    <row r="798" customFormat="false" ht="15.75" hidden="true" customHeight="true" outlineLevel="0" collapsed="false">
      <c r="A798" s="2"/>
      <c r="B798" s="73"/>
      <c r="C798" s="73"/>
      <c r="D798" s="74"/>
      <c r="E798" s="2"/>
      <c r="F798" s="42"/>
      <c r="G798" s="75"/>
      <c r="H798" s="75"/>
      <c r="I798" s="75"/>
      <c r="J798" s="4"/>
      <c r="K798" s="2"/>
      <c r="L798" s="2"/>
      <c r="M798" s="4"/>
    </row>
    <row r="799" customFormat="false" ht="15.75" hidden="true" customHeight="true" outlineLevel="0" collapsed="false">
      <c r="A799" s="2"/>
      <c r="B799" s="73"/>
      <c r="C799" s="73"/>
      <c r="D799" s="74"/>
      <c r="E799" s="2"/>
      <c r="F799" s="42"/>
      <c r="G799" s="75"/>
      <c r="H799" s="75"/>
      <c r="I799" s="75"/>
      <c r="J799" s="4"/>
      <c r="K799" s="2"/>
      <c r="L799" s="2"/>
      <c r="M799" s="4"/>
    </row>
    <row r="800" customFormat="false" ht="15.75" hidden="true" customHeight="true" outlineLevel="0" collapsed="false">
      <c r="A800" s="2"/>
      <c r="B800" s="73"/>
      <c r="C800" s="73"/>
      <c r="D800" s="74"/>
      <c r="E800" s="2"/>
      <c r="F800" s="42"/>
      <c r="G800" s="75"/>
      <c r="H800" s="75"/>
      <c r="I800" s="75"/>
      <c r="J800" s="4"/>
      <c r="K800" s="2"/>
      <c r="L800" s="2"/>
      <c r="M800" s="4"/>
    </row>
    <row r="801" customFormat="false" ht="15.75" hidden="true" customHeight="true" outlineLevel="0" collapsed="false">
      <c r="A801" s="2"/>
      <c r="B801" s="73"/>
      <c r="C801" s="73"/>
      <c r="D801" s="74"/>
      <c r="E801" s="2"/>
      <c r="F801" s="42"/>
      <c r="G801" s="75"/>
      <c r="H801" s="75"/>
      <c r="I801" s="75"/>
      <c r="J801" s="4"/>
      <c r="K801" s="2"/>
      <c r="L801" s="2"/>
      <c r="M801" s="4"/>
    </row>
    <row r="802" customFormat="false" ht="15.75" hidden="true" customHeight="true" outlineLevel="0" collapsed="false">
      <c r="A802" s="2"/>
      <c r="B802" s="73"/>
      <c r="C802" s="73"/>
      <c r="D802" s="74"/>
      <c r="E802" s="2"/>
      <c r="F802" s="42"/>
      <c r="G802" s="75"/>
      <c r="H802" s="75"/>
      <c r="I802" s="75"/>
      <c r="J802" s="4"/>
      <c r="K802" s="2"/>
      <c r="L802" s="2"/>
      <c r="M802" s="4"/>
    </row>
    <row r="803" customFormat="false" ht="15.75" hidden="true" customHeight="true" outlineLevel="0" collapsed="false">
      <c r="A803" s="2"/>
      <c r="B803" s="73"/>
      <c r="C803" s="73"/>
      <c r="D803" s="74"/>
      <c r="E803" s="2"/>
      <c r="F803" s="42"/>
      <c r="G803" s="75"/>
      <c r="H803" s="75"/>
      <c r="I803" s="75"/>
      <c r="J803" s="4"/>
      <c r="K803" s="2"/>
      <c r="L803" s="2"/>
      <c r="M803" s="4"/>
    </row>
    <row r="804" customFormat="false" ht="15.75" hidden="true" customHeight="true" outlineLevel="0" collapsed="false">
      <c r="A804" s="2"/>
      <c r="B804" s="73"/>
      <c r="C804" s="73"/>
      <c r="D804" s="74"/>
      <c r="E804" s="2"/>
      <c r="F804" s="42"/>
      <c r="G804" s="75"/>
      <c r="H804" s="75"/>
      <c r="I804" s="75"/>
      <c r="J804" s="4"/>
      <c r="K804" s="2"/>
      <c r="L804" s="2"/>
      <c r="M804" s="4"/>
    </row>
    <row r="805" customFormat="false" ht="15.75" hidden="true" customHeight="true" outlineLevel="0" collapsed="false">
      <c r="A805" s="2"/>
      <c r="B805" s="73"/>
      <c r="C805" s="73"/>
      <c r="D805" s="74"/>
      <c r="E805" s="2"/>
      <c r="F805" s="42"/>
      <c r="G805" s="75"/>
      <c r="H805" s="75"/>
      <c r="I805" s="75"/>
      <c r="J805" s="4"/>
      <c r="K805" s="2"/>
      <c r="L805" s="2"/>
      <c r="M805" s="4"/>
    </row>
    <row r="806" customFormat="false" ht="15.75" hidden="true" customHeight="true" outlineLevel="0" collapsed="false">
      <c r="A806" s="2"/>
      <c r="B806" s="73"/>
      <c r="C806" s="73"/>
      <c r="D806" s="74"/>
      <c r="E806" s="2"/>
      <c r="F806" s="42"/>
      <c r="G806" s="75"/>
      <c r="H806" s="75"/>
      <c r="I806" s="75"/>
      <c r="J806" s="4"/>
      <c r="K806" s="2"/>
      <c r="L806" s="2"/>
      <c r="M806" s="4"/>
    </row>
    <row r="807" customFormat="false" ht="15.75" hidden="true" customHeight="true" outlineLevel="0" collapsed="false">
      <c r="A807" s="2"/>
      <c r="B807" s="73"/>
      <c r="C807" s="73"/>
      <c r="D807" s="74"/>
      <c r="E807" s="2"/>
      <c r="F807" s="42"/>
      <c r="G807" s="75"/>
      <c r="H807" s="75"/>
      <c r="I807" s="75"/>
      <c r="J807" s="4"/>
      <c r="K807" s="2"/>
      <c r="L807" s="2"/>
      <c r="M807" s="4"/>
    </row>
    <row r="808" customFormat="false" ht="15.75" hidden="true" customHeight="true" outlineLevel="0" collapsed="false">
      <c r="A808" s="2"/>
      <c r="B808" s="73"/>
      <c r="C808" s="73"/>
      <c r="D808" s="74"/>
      <c r="E808" s="2"/>
      <c r="F808" s="42"/>
      <c r="G808" s="75"/>
      <c r="H808" s="75"/>
      <c r="I808" s="75"/>
      <c r="J808" s="4"/>
      <c r="K808" s="2"/>
      <c r="L808" s="2"/>
      <c r="M808" s="4"/>
    </row>
    <row r="809" customFormat="false" ht="15.75" hidden="true" customHeight="true" outlineLevel="0" collapsed="false">
      <c r="A809" s="2"/>
      <c r="B809" s="73"/>
      <c r="C809" s="73"/>
      <c r="D809" s="74"/>
      <c r="E809" s="2"/>
      <c r="F809" s="42"/>
      <c r="G809" s="75"/>
      <c r="H809" s="75"/>
      <c r="I809" s="75"/>
      <c r="J809" s="4"/>
      <c r="K809" s="2"/>
      <c r="L809" s="2"/>
      <c r="M809" s="4"/>
    </row>
    <row r="810" customFormat="false" ht="15.75" hidden="true" customHeight="true" outlineLevel="0" collapsed="false">
      <c r="A810" s="2"/>
      <c r="B810" s="73"/>
      <c r="C810" s="73"/>
      <c r="D810" s="74"/>
      <c r="E810" s="2"/>
      <c r="F810" s="42"/>
      <c r="G810" s="75"/>
      <c r="H810" s="75"/>
      <c r="I810" s="75"/>
      <c r="J810" s="4"/>
      <c r="K810" s="2"/>
      <c r="L810" s="2"/>
      <c r="M810" s="4"/>
    </row>
    <row r="811" customFormat="false" ht="15.75" hidden="true" customHeight="true" outlineLevel="0" collapsed="false">
      <c r="A811" s="2"/>
      <c r="B811" s="73"/>
      <c r="C811" s="73"/>
      <c r="D811" s="74"/>
      <c r="E811" s="2"/>
      <c r="F811" s="42"/>
      <c r="G811" s="75"/>
      <c r="H811" s="75"/>
      <c r="I811" s="75"/>
      <c r="J811" s="4"/>
      <c r="K811" s="2"/>
      <c r="L811" s="2"/>
      <c r="M811" s="4"/>
    </row>
    <row r="812" customFormat="false" ht="15.75" hidden="true" customHeight="true" outlineLevel="0" collapsed="false">
      <c r="A812" s="2"/>
      <c r="B812" s="73"/>
      <c r="C812" s="73"/>
      <c r="D812" s="74"/>
      <c r="E812" s="2"/>
      <c r="F812" s="42"/>
      <c r="G812" s="75"/>
      <c r="H812" s="75"/>
      <c r="I812" s="75"/>
      <c r="J812" s="4"/>
      <c r="K812" s="2"/>
      <c r="L812" s="2"/>
      <c r="M812" s="4"/>
    </row>
    <row r="813" customFormat="false" ht="15.75" hidden="true" customHeight="true" outlineLevel="0" collapsed="false">
      <c r="A813" s="2"/>
      <c r="B813" s="73"/>
      <c r="C813" s="73"/>
      <c r="D813" s="74"/>
      <c r="E813" s="2"/>
      <c r="F813" s="42"/>
      <c r="G813" s="75"/>
      <c r="H813" s="75"/>
      <c r="I813" s="75"/>
      <c r="J813" s="4"/>
      <c r="K813" s="2"/>
      <c r="L813" s="2"/>
      <c r="M813" s="4"/>
    </row>
    <row r="814" customFormat="false" ht="15.75" hidden="true" customHeight="true" outlineLevel="0" collapsed="false">
      <c r="A814" s="2"/>
      <c r="B814" s="73"/>
      <c r="C814" s="73"/>
      <c r="D814" s="74"/>
      <c r="E814" s="2"/>
      <c r="F814" s="42"/>
      <c r="G814" s="75"/>
      <c r="H814" s="75"/>
      <c r="I814" s="75"/>
      <c r="J814" s="4"/>
      <c r="K814" s="2"/>
      <c r="L814" s="2"/>
      <c r="M814" s="4"/>
    </row>
    <row r="815" customFormat="false" ht="15.75" hidden="true" customHeight="true" outlineLevel="0" collapsed="false">
      <c r="A815" s="2"/>
      <c r="B815" s="73"/>
      <c r="C815" s="73"/>
      <c r="D815" s="74"/>
      <c r="E815" s="2"/>
      <c r="F815" s="42"/>
      <c r="G815" s="75"/>
      <c r="H815" s="75"/>
      <c r="I815" s="75"/>
      <c r="J815" s="4"/>
      <c r="K815" s="2"/>
      <c r="L815" s="2"/>
      <c r="M815" s="4"/>
    </row>
    <row r="816" customFormat="false" ht="15.75" hidden="true" customHeight="true" outlineLevel="0" collapsed="false">
      <c r="A816" s="2"/>
      <c r="B816" s="73"/>
      <c r="C816" s="73"/>
      <c r="D816" s="74"/>
      <c r="E816" s="2"/>
      <c r="F816" s="42"/>
      <c r="G816" s="75"/>
      <c r="H816" s="75"/>
      <c r="I816" s="75"/>
      <c r="J816" s="4"/>
      <c r="K816" s="2"/>
      <c r="L816" s="2"/>
      <c r="M816" s="4"/>
    </row>
    <row r="817" customFormat="false" ht="15.75" hidden="true" customHeight="true" outlineLevel="0" collapsed="false">
      <c r="A817" s="2"/>
      <c r="B817" s="73"/>
      <c r="C817" s="73"/>
      <c r="D817" s="74"/>
      <c r="E817" s="2"/>
      <c r="F817" s="42"/>
      <c r="G817" s="75"/>
      <c r="H817" s="75"/>
      <c r="I817" s="75"/>
      <c r="J817" s="4"/>
      <c r="K817" s="2"/>
      <c r="L817" s="2"/>
      <c r="M817" s="4"/>
    </row>
    <row r="818" customFormat="false" ht="15.75" hidden="true" customHeight="true" outlineLevel="0" collapsed="false">
      <c r="A818" s="2"/>
      <c r="B818" s="73"/>
      <c r="C818" s="73"/>
      <c r="D818" s="74"/>
      <c r="E818" s="2"/>
      <c r="F818" s="42"/>
      <c r="G818" s="75"/>
      <c r="H818" s="75"/>
      <c r="I818" s="75"/>
      <c r="J818" s="4"/>
      <c r="K818" s="2"/>
      <c r="L818" s="2"/>
      <c r="M818" s="4"/>
    </row>
    <row r="819" customFormat="false" ht="15.75" hidden="true" customHeight="true" outlineLevel="0" collapsed="false">
      <c r="A819" s="2"/>
      <c r="B819" s="73"/>
      <c r="C819" s="73"/>
      <c r="D819" s="74"/>
      <c r="E819" s="2"/>
      <c r="F819" s="42"/>
      <c r="G819" s="75"/>
      <c r="H819" s="75"/>
      <c r="I819" s="75"/>
      <c r="J819" s="4"/>
      <c r="K819" s="2"/>
      <c r="L819" s="2"/>
      <c r="M819" s="4"/>
    </row>
    <row r="820" customFormat="false" ht="15.75" hidden="true" customHeight="true" outlineLevel="0" collapsed="false">
      <c r="A820" s="2"/>
      <c r="B820" s="73"/>
      <c r="C820" s="73"/>
      <c r="D820" s="74"/>
      <c r="E820" s="2"/>
      <c r="F820" s="42"/>
      <c r="G820" s="75"/>
      <c r="H820" s="75"/>
      <c r="I820" s="75"/>
      <c r="J820" s="4"/>
      <c r="K820" s="2"/>
      <c r="L820" s="2"/>
      <c r="M820" s="4"/>
    </row>
    <row r="821" customFormat="false" ht="15.75" hidden="true" customHeight="true" outlineLevel="0" collapsed="false">
      <c r="A821" s="2"/>
      <c r="B821" s="73"/>
      <c r="C821" s="73"/>
      <c r="D821" s="74"/>
      <c r="E821" s="2"/>
      <c r="F821" s="42"/>
      <c r="G821" s="75"/>
      <c r="H821" s="75"/>
      <c r="I821" s="75"/>
      <c r="J821" s="4"/>
      <c r="K821" s="2"/>
      <c r="L821" s="2"/>
      <c r="M821" s="4"/>
    </row>
    <row r="822" customFormat="false" ht="15.75" hidden="true" customHeight="true" outlineLevel="0" collapsed="false">
      <c r="A822" s="2"/>
      <c r="B822" s="73"/>
      <c r="C822" s="73"/>
      <c r="D822" s="74"/>
      <c r="E822" s="2"/>
      <c r="F822" s="42"/>
      <c r="G822" s="75"/>
      <c r="H822" s="75"/>
      <c r="I822" s="75"/>
      <c r="J822" s="4"/>
      <c r="K822" s="2"/>
      <c r="L822" s="2"/>
      <c r="M822" s="4"/>
    </row>
    <row r="823" customFormat="false" ht="15.75" hidden="true" customHeight="true" outlineLevel="0" collapsed="false">
      <c r="A823" s="2"/>
      <c r="B823" s="73"/>
      <c r="C823" s="73"/>
      <c r="D823" s="74"/>
      <c r="E823" s="2"/>
      <c r="F823" s="42"/>
      <c r="G823" s="75"/>
      <c r="H823" s="75"/>
      <c r="I823" s="75"/>
      <c r="J823" s="4"/>
      <c r="K823" s="2"/>
      <c r="L823" s="2"/>
      <c r="M823" s="4"/>
    </row>
    <row r="824" customFormat="false" ht="15.75" hidden="true" customHeight="true" outlineLevel="0" collapsed="false">
      <c r="A824" s="2"/>
      <c r="B824" s="73"/>
      <c r="C824" s="73"/>
      <c r="D824" s="74"/>
      <c r="E824" s="2"/>
      <c r="F824" s="42"/>
      <c r="G824" s="75"/>
      <c r="H824" s="75"/>
      <c r="I824" s="75"/>
      <c r="J824" s="4"/>
      <c r="K824" s="2"/>
      <c r="L824" s="2"/>
      <c r="M824" s="4"/>
    </row>
    <row r="825" customFormat="false" ht="15.75" hidden="true" customHeight="true" outlineLevel="0" collapsed="false">
      <c r="A825" s="2"/>
      <c r="B825" s="73"/>
      <c r="C825" s="73"/>
      <c r="D825" s="74"/>
      <c r="E825" s="2"/>
      <c r="F825" s="42"/>
      <c r="G825" s="75"/>
      <c r="H825" s="75"/>
      <c r="I825" s="75"/>
      <c r="J825" s="4"/>
      <c r="K825" s="2"/>
      <c r="L825" s="2"/>
      <c r="M825" s="4"/>
    </row>
    <row r="826" customFormat="false" ht="15.75" hidden="true" customHeight="true" outlineLevel="0" collapsed="false">
      <c r="A826" s="2"/>
      <c r="B826" s="73"/>
      <c r="C826" s="73"/>
      <c r="D826" s="74"/>
      <c r="E826" s="2"/>
      <c r="F826" s="42"/>
      <c r="G826" s="75"/>
      <c r="H826" s="75"/>
      <c r="I826" s="75"/>
      <c r="J826" s="4"/>
      <c r="K826" s="2"/>
      <c r="L826" s="2"/>
      <c r="M826" s="4"/>
    </row>
    <row r="827" customFormat="false" ht="15.75" hidden="true" customHeight="true" outlineLevel="0" collapsed="false">
      <c r="A827" s="2"/>
      <c r="B827" s="73"/>
      <c r="C827" s="73"/>
      <c r="D827" s="74"/>
      <c r="E827" s="2"/>
      <c r="F827" s="42"/>
      <c r="G827" s="75"/>
      <c r="H827" s="75"/>
      <c r="I827" s="75"/>
      <c r="J827" s="4"/>
      <c r="K827" s="2"/>
      <c r="L827" s="2"/>
      <c r="M827" s="4"/>
    </row>
    <row r="828" customFormat="false" ht="15.75" hidden="true" customHeight="true" outlineLevel="0" collapsed="false">
      <c r="A828" s="2"/>
      <c r="B828" s="73"/>
      <c r="C828" s="73"/>
      <c r="D828" s="74"/>
      <c r="E828" s="2"/>
      <c r="F828" s="42"/>
      <c r="G828" s="75"/>
      <c r="H828" s="75"/>
      <c r="I828" s="75"/>
      <c r="J828" s="4"/>
      <c r="K828" s="2"/>
      <c r="L828" s="2"/>
      <c r="M828" s="4"/>
    </row>
    <row r="829" customFormat="false" ht="15.75" hidden="true" customHeight="true" outlineLevel="0" collapsed="false">
      <c r="A829" s="2"/>
      <c r="B829" s="73"/>
      <c r="C829" s="73"/>
      <c r="D829" s="74"/>
      <c r="E829" s="2"/>
      <c r="F829" s="42"/>
      <c r="G829" s="75"/>
      <c r="H829" s="75"/>
      <c r="I829" s="75"/>
      <c r="J829" s="4"/>
      <c r="K829" s="2"/>
      <c r="L829" s="2"/>
      <c r="M829" s="4"/>
    </row>
    <row r="830" customFormat="false" ht="15.75" hidden="true" customHeight="true" outlineLevel="0" collapsed="false">
      <c r="A830" s="2"/>
      <c r="B830" s="73"/>
      <c r="C830" s="73"/>
      <c r="D830" s="74"/>
      <c r="E830" s="2"/>
      <c r="F830" s="42"/>
      <c r="G830" s="75"/>
      <c r="H830" s="75"/>
      <c r="I830" s="75"/>
      <c r="J830" s="4"/>
      <c r="K830" s="2"/>
      <c r="L830" s="2"/>
      <c r="M830" s="4"/>
    </row>
    <row r="831" customFormat="false" ht="15.75" hidden="true" customHeight="true" outlineLevel="0" collapsed="false">
      <c r="A831" s="2"/>
      <c r="B831" s="73"/>
      <c r="C831" s="73"/>
      <c r="D831" s="74"/>
      <c r="E831" s="2"/>
      <c r="F831" s="42"/>
      <c r="G831" s="75"/>
      <c r="H831" s="75"/>
      <c r="I831" s="75"/>
      <c r="J831" s="4"/>
      <c r="K831" s="2"/>
      <c r="L831" s="2"/>
      <c r="M831" s="4"/>
    </row>
    <row r="832" customFormat="false" ht="15.75" hidden="true" customHeight="true" outlineLevel="0" collapsed="false">
      <c r="A832" s="2"/>
      <c r="B832" s="73"/>
      <c r="C832" s="73"/>
      <c r="D832" s="74"/>
      <c r="E832" s="2"/>
      <c r="F832" s="42"/>
      <c r="G832" s="75"/>
      <c r="H832" s="75"/>
      <c r="I832" s="75"/>
      <c r="J832" s="4"/>
      <c r="K832" s="2"/>
      <c r="L832" s="2"/>
      <c r="M832" s="4"/>
    </row>
    <row r="833" customFormat="false" ht="15.75" hidden="true" customHeight="true" outlineLevel="0" collapsed="false">
      <c r="A833" s="2"/>
      <c r="B833" s="73"/>
      <c r="C833" s="73"/>
      <c r="D833" s="74"/>
      <c r="E833" s="2"/>
      <c r="F833" s="42"/>
      <c r="G833" s="75"/>
      <c r="H833" s="75"/>
      <c r="I833" s="75"/>
      <c r="J833" s="4"/>
      <c r="K833" s="2"/>
      <c r="L833" s="2"/>
      <c r="M833" s="4"/>
    </row>
    <row r="834" customFormat="false" ht="15.75" hidden="true" customHeight="true" outlineLevel="0" collapsed="false">
      <c r="A834" s="2"/>
      <c r="B834" s="73"/>
      <c r="C834" s="73"/>
      <c r="D834" s="74"/>
      <c r="E834" s="2"/>
      <c r="F834" s="42"/>
      <c r="G834" s="75"/>
      <c r="H834" s="75"/>
      <c r="I834" s="75"/>
      <c r="J834" s="4"/>
      <c r="K834" s="2"/>
      <c r="L834" s="2"/>
      <c r="M834" s="4"/>
    </row>
    <row r="835" customFormat="false" ht="15.75" hidden="true" customHeight="true" outlineLevel="0" collapsed="false">
      <c r="A835" s="2"/>
      <c r="B835" s="73"/>
      <c r="C835" s="73"/>
      <c r="D835" s="74"/>
      <c r="E835" s="2"/>
      <c r="F835" s="42"/>
      <c r="G835" s="75"/>
      <c r="H835" s="75"/>
      <c r="I835" s="75"/>
      <c r="J835" s="4"/>
      <c r="K835" s="2"/>
      <c r="L835" s="2"/>
      <c r="M835" s="4"/>
    </row>
    <row r="836" customFormat="false" ht="15.75" hidden="true" customHeight="true" outlineLevel="0" collapsed="false">
      <c r="A836" s="2"/>
      <c r="B836" s="73"/>
      <c r="C836" s="73"/>
      <c r="D836" s="74"/>
      <c r="E836" s="2"/>
      <c r="F836" s="42"/>
      <c r="G836" s="75"/>
      <c r="H836" s="75"/>
      <c r="I836" s="75"/>
      <c r="J836" s="4"/>
      <c r="K836" s="2"/>
      <c r="L836" s="2"/>
      <c r="M836" s="4"/>
    </row>
    <row r="837" customFormat="false" ht="15.75" hidden="true" customHeight="true" outlineLevel="0" collapsed="false">
      <c r="A837" s="2"/>
      <c r="B837" s="73"/>
      <c r="C837" s="73"/>
      <c r="D837" s="74"/>
      <c r="E837" s="2"/>
      <c r="F837" s="42"/>
      <c r="G837" s="75"/>
      <c r="H837" s="75"/>
      <c r="I837" s="75"/>
      <c r="J837" s="4"/>
      <c r="K837" s="2"/>
      <c r="L837" s="2"/>
      <c r="M837" s="4"/>
    </row>
    <row r="838" customFormat="false" ht="15.75" hidden="true" customHeight="true" outlineLevel="0" collapsed="false">
      <c r="A838" s="2"/>
      <c r="B838" s="73"/>
      <c r="C838" s="73"/>
      <c r="D838" s="74"/>
      <c r="E838" s="2"/>
      <c r="F838" s="42"/>
      <c r="G838" s="75"/>
      <c r="H838" s="75"/>
      <c r="I838" s="75"/>
      <c r="J838" s="4"/>
      <c r="K838" s="2"/>
      <c r="L838" s="2"/>
      <c r="M838" s="4"/>
    </row>
    <row r="839" customFormat="false" ht="15.75" hidden="true" customHeight="true" outlineLevel="0" collapsed="false">
      <c r="A839" s="2"/>
      <c r="B839" s="73"/>
      <c r="C839" s="73"/>
      <c r="D839" s="74"/>
      <c r="E839" s="2"/>
      <c r="F839" s="42"/>
      <c r="G839" s="75"/>
      <c r="H839" s="75"/>
      <c r="I839" s="75"/>
      <c r="J839" s="4"/>
      <c r="K839" s="2"/>
      <c r="L839" s="2"/>
      <c r="M839" s="4"/>
    </row>
    <row r="840" customFormat="false" ht="15.75" hidden="true" customHeight="true" outlineLevel="0" collapsed="false">
      <c r="A840" s="2"/>
      <c r="B840" s="73"/>
      <c r="C840" s="73"/>
      <c r="D840" s="74"/>
      <c r="E840" s="2"/>
      <c r="F840" s="42"/>
      <c r="G840" s="75"/>
      <c r="H840" s="75"/>
      <c r="I840" s="75"/>
      <c r="J840" s="4"/>
      <c r="K840" s="2"/>
      <c r="L840" s="2"/>
      <c r="M840" s="4"/>
    </row>
    <row r="841" customFormat="false" ht="15.75" hidden="true" customHeight="true" outlineLevel="0" collapsed="false">
      <c r="A841" s="2"/>
      <c r="B841" s="73"/>
      <c r="C841" s="73"/>
      <c r="D841" s="74"/>
      <c r="E841" s="2"/>
      <c r="F841" s="42"/>
      <c r="G841" s="75"/>
      <c r="H841" s="75"/>
      <c r="I841" s="75"/>
      <c r="J841" s="4"/>
      <c r="K841" s="2"/>
      <c r="L841" s="2"/>
      <c r="M841" s="4"/>
    </row>
    <row r="842" customFormat="false" ht="15.75" hidden="true" customHeight="true" outlineLevel="0" collapsed="false">
      <c r="A842" s="2"/>
      <c r="B842" s="73"/>
      <c r="C842" s="73"/>
      <c r="D842" s="74"/>
      <c r="E842" s="2"/>
      <c r="F842" s="42"/>
      <c r="G842" s="75"/>
      <c r="H842" s="75"/>
      <c r="I842" s="75"/>
      <c r="J842" s="4"/>
      <c r="K842" s="2"/>
      <c r="L842" s="2"/>
      <c r="M842" s="4"/>
    </row>
    <row r="843" customFormat="false" ht="15.75" hidden="true" customHeight="true" outlineLevel="0" collapsed="false">
      <c r="A843" s="2"/>
      <c r="B843" s="73"/>
      <c r="C843" s="73"/>
      <c r="D843" s="74"/>
      <c r="E843" s="2"/>
      <c r="F843" s="42"/>
      <c r="G843" s="75"/>
      <c r="H843" s="75"/>
      <c r="I843" s="75"/>
      <c r="J843" s="4"/>
      <c r="K843" s="2"/>
      <c r="L843" s="2"/>
      <c r="M843" s="4"/>
    </row>
    <row r="844" customFormat="false" ht="15.75" hidden="true" customHeight="true" outlineLevel="0" collapsed="false">
      <c r="A844" s="2"/>
      <c r="B844" s="73"/>
      <c r="C844" s="73"/>
      <c r="D844" s="74"/>
      <c r="E844" s="2"/>
      <c r="F844" s="42"/>
      <c r="G844" s="75"/>
      <c r="H844" s="75"/>
      <c r="I844" s="75"/>
      <c r="J844" s="4"/>
      <c r="K844" s="2"/>
      <c r="L844" s="2"/>
      <c r="M844" s="4"/>
    </row>
    <row r="845" customFormat="false" ht="15.75" hidden="true" customHeight="true" outlineLevel="0" collapsed="false">
      <c r="A845" s="2"/>
      <c r="B845" s="73"/>
      <c r="C845" s="73"/>
      <c r="D845" s="74"/>
      <c r="E845" s="2"/>
      <c r="F845" s="42"/>
      <c r="G845" s="75"/>
      <c r="H845" s="75"/>
      <c r="I845" s="75"/>
      <c r="J845" s="4"/>
      <c r="K845" s="2"/>
      <c r="L845" s="2"/>
      <c r="M845" s="4"/>
    </row>
    <row r="846" customFormat="false" ht="15.75" hidden="true" customHeight="true" outlineLevel="0" collapsed="false">
      <c r="A846" s="2"/>
      <c r="B846" s="73"/>
      <c r="C846" s="73"/>
      <c r="D846" s="74"/>
      <c r="E846" s="2"/>
      <c r="F846" s="42"/>
      <c r="G846" s="75"/>
      <c r="H846" s="75"/>
      <c r="I846" s="75"/>
      <c r="J846" s="4"/>
      <c r="K846" s="2"/>
      <c r="L846" s="2"/>
      <c r="M846" s="4"/>
    </row>
    <row r="847" customFormat="false" ht="15.75" hidden="true" customHeight="true" outlineLevel="0" collapsed="false">
      <c r="A847" s="2"/>
      <c r="B847" s="73"/>
      <c r="C847" s="73"/>
      <c r="D847" s="74"/>
      <c r="E847" s="2"/>
      <c r="F847" s="42"/>
      <c r="G847" s="75"/>
      <c r="H847" s="75"/>
      <c r="I847" s="75"/>
      <c r="J847" s="4"/>
      <c r="K847" s="2"/>
      <c r="L847" s="2"/>
      <c r="M847" s="4"/>
    </row>
    <row r="848" customFormat="false" ht="15.75" hidden="true" customHeight="true" outlineLevel="0" collapsed="false">
      <c r="A848" s="2"/>
      <c r="B848" s="73"/>
      <c r="C848" s="73"/>
      <c r="D848" s="74"/>
      <c r="E848" s="2"/>
      <c r="F848" s="42"/>
      <c r="G848" s="75"/>
      <c r="H848" s="75"/>
      <c r="I848" s="75"/>
      <c r="J848" s="4"/>
      <c r="K848" s="2"/>
      <c r="L848" s="2"/>
      <c r="M848" s="4"/>
    </row>
    <row r="849" customFormat="false" ht="15.75" hidden="true" customHeight="true" outlineLevel="0" collapsed="false">
      <c r="A849" s="2"/>
      <c r="B849" s="73"/>
      <c r="C849" s="73"/>
      <c r="D849" s="74"/>
      <c r="E849" s="2"/>
      <c r="F849" s="42"/>
      <c r="G849" s="75"/>
      <c r="H849" s="75"/>
      <c r="I849" s="75"/>
      <c r="J849" s="4"/>
      <c r="K849" s="2"/>
      <c r="L849" s="2"/>
      <c r="M849" s="4"/>
    </row>
    <row r="850" customFormat="false" ht="15.75" hidden="true" customHeight="true" outlineLevel="0" collapsed="false">
      <c r="A850" s="2"/>
      <c r="B850" s="73"/>
      <c r="C850" s="73"/>
      <c r="D850" s="74"/>
      <c r="E850" s="2"/>
      <c r="F850" s="42"/>
      <c r="G850" s="75"/>
      <c r="H850" s="75"/>
      <c r="I850" s="75"/>
      <c r="J850" s="4"/>
      <c r="K850" s="2"/>
      <c r="L850" s="2"/>
      <c r="M850" s="4"/>
    </row>
    <row r="851" customFormat="false" ht="15.75" hidden="true" customHeight="true" outlineLevel="0" collapsed="false">
      <c r="A851" s="2"/>
      <c r="B851" s="73"/>
      <c r="C851" s="73"/>
      <c r="D851" s="74"/>
      <c r="E851" s="2"/>
      <c r="F851" s="42"/>
      <c r="G851" s="75"/>
      <c r="H851" s="75"/>
      <c r="I851" s="75"/>
      <c r="J851" s="4"/>
      <c r="K851" s="2"/>
      <c r="L851" s="2"/>
      <c r="M851" s="4"/>
    </row>
    <row r="852" customFormat="false" ht="15.75" hidden="true" customHeight="true" outlineLevel="0" collapsed="false">
      <c r="A852" s="2"/>
      <c r="B852" s="73"/>
      <c r="C852" s="73"/>
      <c r="D852" s="74"/>
      <c r="E852" s="2"/>
      <c r="F852" s="42"/>
      <c r="G852" s="75"/>
      <c r="H852" s="75"/>
      <c r="I852" s="75"/>
      <c r="J852" s="4"/>
      <c r="K852" s="2"/>
      <c r="L852" s="2"/>
      <c r="M852" s="4"/>
    </row>
    <row r="853" customFormat="false" ht="15.75" hidden="true" customHeight="true" outlineLevel="0" collapsed="false">
      <c r="A853" s="2"/>
      <c r="B853" s="73"/>
      <c r="C853" s="73"/>
      <c r="D853" s="74"/>
      <c r="E853" s="2"/>
      <c r="F853" s="42"/>
      <c r="G853" s="75"/>
      <c r="H853" s="75"/>
      <c r="I853" s="75"/>
      <c r="J853" s="4"/>
      <c r="K853" s="2"/>
      <c r="L853" s="2"/>
      <c r="M853" s="4"/>
    </row>
    <row r="854" customFormat="false" ht="15.75" hidden="true" customHeight="true" outlineLevel="0" collapsed="false">
      <c r="A854" s="2"/>
      <c r="B854" s="73"/>
      <c r="C854" s="73"/>
      <c r="D854" s="74"/>
      <c r="E854" s="2"/>
      <c r="F854" s="42"/>
      <c r="G854" s="75"/>
      <c r="H854" s="75"/>
      <c r="I854" s="75"/>
      <c r="J854" s="4"/>
      <c r="K854" s="2"/>
      <c r="L854" s="2"/>
      <c r="M854" s="4"/>
    </row>
    <row r="855" customFormat="false" ht="15.75" hidden="true" customHeight="true" outlineLevel="0" collapsed="false">
      <c r="A855" s="2"/>
      <c r="B855" s="73"/>
      <c r="C855" s="73"/>
      <c r="D855" s="74"/>
      <c r="E855" s="2"/>
      <c r="F855" s="42"/>
      <c r="G855" s="75"/>
      <c r="H855" s="75"/>
      <c r="I855" s="75"/>
      <c r="J855" s="4"/>
      <c r="K855" s="2"/>
      <c r="L855" s="2"/>
      <c r="M855" s="4"/>
    </row>
    <row r="856" customFormat="false" ht="15.75" hidden="true" customHeight="true" outlineLevel="0" collapsed="false">
      <c r="A856" s="2"/>
      <c r="B856" s="73"/>
      <c r="C856" s="73"/>
      <c r="D856" s="74"/>
      <c r="E856" s="2"/>
      <c r="F856" s="42"/>
      <c r="G856" s="75"/>
      <c r="H856" s="75"/>
      <c r="I856" s="75"/>
      <c r="J856" s="4"/>
      <c r="K856" s="2"/>
      <c r="L856" s="2"/>
      <c r="M856" s="4"/>
    </row>
    <row r="857" customFormat="false" ht="15.75" hidden="true" customHeight="true" outlineLevel="0" collapsed="false">
      <c r="A857" s="2"/>
      <c r="B857" s="73"/>
      <c r="C857" s="73"/>
      <c r="D857" s="74"/>
      <c r="E857" s="2"/>
      <c r="F857" s="42"/>
      <c r="G857" s="75"/>
      <c r="H857" s="75"/>
      <c r="I857" s="75"/>
      <c r="J857" s="4"/>
      <c r="K857" s="2"/>
      <c r="L857" s="2"/>
      <c r="M857" s="4"/>
    </row>
    <row r="858" customFormat="false" ht="15.75" hidden="true" customHeight="true" outlineLevel="0" collapsed="false">
      <c r="A858" s="2"/>
      <c r="B858" s="73"/>
      <c r="C858" s="73"/>
      <c r="D858" s="74"/>
      <c r="E858" s="2"/>
      <c r="F858" s="42"/>
      <c r="G858" s="75"/>
      <c r="H858" s="75"/>
      <c r="I858" s="75"/>
      <c r="J858" s="4"/>
      <c r="K858" s="2"/>
      <c r="L858" s="2"/>
      <c r="M858" s="4"/>
    </row>
    <row r="859" customFormat="false" ht="15.75" hidden="true" customHeight="true" outlineLevel="0" collapsed="false">
      <c r="A859" s="2"/>
      <c r="B859" s="73"/>
      <c r="C859" s="73"/>
      <c r="D859" s="74"/>
      <c r="E859" s="2"/>
      <c r="F859" s="42"/>
      <c r="G859" s="75"/>
      <c r="H859" s="75"/>
      <c r="I859" s="75"/>
      <c r="J859" s="4"/>
      <c r="K859" s="2"/>
      <c r="L859" s="2"/>
      <c r="M859" s="4"/>
    </row>
    <row r="860" customFormat="false" ht="15.75" hidden="true" customHeight="true" outlineLevel="0" collapsed="false">
      <c r="A860" s="2"/>
      <c r="B860" s="73"/>
      <c r="C860" s="73"/>
      <c r="D860" s="74"/>
      <c r="E860" s="2"/>
      <c r="F860" s="42"/>
      <c r="G860" s="75"/>
      <c r="H860" s="75"/>
      <c r="I860" s="75"/>
      <c r="J860" s="4"/>
      <c r="K860" s="2"/>
      <c r="L860" s="2"/>
      <c r="M860" s="4"/>
    </row>
    <row r="861" customFormat="false" ht="15.75" hidden="true" customHeight="true" outlineLevel="0" collapsed="false">
      <c r="A861" s="2"/>
      <c r="B861" s="73"/>
      <c r="C861" s="73"/>
      <c r="D861" s="74"/>
      <c r="E861" s="2"/>
      <c r="F861" s="42"/>
      <c r="G861" s="75"/>
      <c r="H861" s="75"/>
      <c r="I861" s="75"/>
      <c r="J861" s="4"/>
      <c r="K861" s="2"/>
      <c r="L861" s="2"/>
      <c r="M861" s="4"/>
    </row>
    <row r="862" customFormat="false" ht="15.75" hidden="true" customHeight="true" outlineLevel="0" collapsed="false">
      <c r="A862" s="2"/>
      <c r="B862" s="73"/>
      <c r="C862" s="73"/>
      <c r="D862" s="74"/>
      <c r="E862" s="2"/>
      <c r="F862" s="42"/>
      <c r="G862" s="75"/>
      <c r="H862" s="75"/>
      <c r="I862" s="75"/>
      <c r="J862" s="4"/>
      <c r="K862" s="2"/>
      <c r="L862" s="2"/>
      <c r="M862" s="4"/>
    </row>
    <row r="863" customFormat="false" ht="15.75" hidden="true" customHeight="true" outlineLevel="0" collapsed="false">
      <c r="A863" s="2"/>
      <c r="B863" s="73"/>
      <c r="C863" s="73"/>
      <c r="D863" s="74"/>
      <c r="E863" s="2"/>
      <c r="F863" s="42"/>
      <c r="G863" s="75"/>
      <c r="H863" s="75"/>
      <c r="I863" s="75"/>
      <c r="J863" s="4"/>
      <c r="K863" s="2"/>
      <c r="L863" s="2"/>
      <c r="M863" s="4"/>
    </row>
    <row r="864" customFormat="false" ht="15.75" hidden="true" customHeight="true" outlineLevel="0" collapsed="false">
      <c r="A864" s="2"/>
      <c r="B864" s="73"/>
      <c r="C864" s="73"/>
      <c r="D864" s="74"/>
      <c r="E864" s="2"/>
      <c r="F864" s="42"/>
      <c r="G864" s="75"/>
      <c r="H864" s="75"/>
      <c r="I864" s="75"/>
      <c r="J864" s="4"/>
      <c r="K864" s="2"/>
      <c r="L864" s="2"/>
      <c r="M864" s="4"/>
    </row>
    <row r="865" customFormat="false" ht="15.75" hidden="true" customHeight="true" outlineLevel="0" collapsed="false">
      <c r="A865" s="2"/>
      <c r="B865" s="73"/>
      <c r="C865" s="73"/>
      <c r="D865" s="74"/>
      <c r="E865" s="2"/>
      <c r="F865" s="42"/>
      <c r="G865" s="75"/>
      <c r="H865" s="75"/>
      <c r="I865" s="75"/>
      <c r="J865" s="4"/>
      <c r="K865" s="2"/>
      <c r="L865" s="2"/>
      <c r="M865" s="4"/>
    </row>
    <row r="866" customFormat="false" ht="15.75" hidden="true" customHeight="true" outlineLevel="0" collapsed="false">
      <c r="A866" s="2"/>
      <c r="B866" s="73"/>
      <c r="C866" s="73"/>
      <c r="D866" s="74"/>
      <c r="E866" s="2"/>
      <c r="F866" s="42"/>
      <c r="G866" s="75"/>
      <c r="H866" s="75"/>
      <c r="I866" s="75"/>
      <c r="J866" s="4"/>
      <c r="K866" s="2"/>
      <c r="L866" s="2"/>
      <c r="M866" s="4"/>
    </row>
    <row r="867" customFormat="false" ht="15.75" hidden="true" customHeight="true" outlineLevel="0" collapsed="false">
      <c r="A867" s="2"/>
      <c r="B867" s="73"/>
      <c r="C867" s="73"/>
      <c r="D867" s="74"/>
      <c r="E867" s="2"/>
      <c r="F867" s="42"/>
      <c r="G867" s="75"/>
      <c r="H867" s="75"/>
      <c r="I867" s="75"/>
      <c r="J867" s="4"/>
      <c r="K867" s="2"/>
      <c r="L867" s="2"/>
      <c r="M867" s="4"/>
    </row>
    <row r="868" customFormat="false" ht="15.75" hidden="true" customHeight="true" outlineLevel="0" collapsed="false">
      <c r="A868" s="2"/>
      <c r="B868" s="73"/>
      <c r="C868" s="73"/>
      <c r="D868" s="74"/>
      <c r="E868" s="2"/>
      <c r="F868" s="42"/>
      <c r="G868" s="75"/>
      <c r="H868" s="75"/>
      <c r="I868" s="75"/>
      <c r="J868" s="4"/>
      <c r="K868" s="2"/>
      <c r="L868" s="2"/>
      <c r="M868" s="4"/>
    </row>
    <row r="869" customFormat="false" ht="15.75" hidden="true" customHeight="true" outlineLevel="0" collapsed="false">
      <c r="A869" s="2"/>
      <c r="B869" s="73"/>
      <c r="C869" s="73"/>
      <c r="D869" s="74"/>
      <c r="E869" s="2"/>
      <c r="F869" s="42"/>
      <c r="G869" s="75"/>
      <c r="H869" s="75"/>
      <c r="I869" s="75"/>
      <c r="J869" s="4"/>
      <c r="K869" s="2"/>
      <c r="L869" s="2"/>
      <c r="M869" s="4"/>
    </row>
    <row r="870" customFormat="false" ht="15.75" hidden="true" customHeight="true" outlineLevel="0" collapsed="false">
      <c r="A870" s="2"/>
      <c r="B870" s="73"/>
      <c r="C870" s="73"/>
      <c r="D870" s="74"/>
      <c r="E870" s="2"/>
      <c r="F870" s="42"/>
      <c r="G870" s="75"/>
      <c r="H870" s="75"/>
      <c r="I870" s="75"/>
      <c r="J870" s="4"/>
      <c r="K870" s="2"/>
      <c r="L870" s="2"/>
      <c r="M870" s="4"/>
    </row>
    <row r="871" customFormat="false" ht="15.75" hidden="true" customHeight="true" outlineLevel="0" collapsed="false">
      <c r="A871" s="2"/>
      <c r="B871" s="73"/>
      <c r="C871" s="73"/>
      <c r="D871" s="74"/>
      <c r="E871" s="2"/>
      <c r="F871" s="42"/>
      <c r="G871" s="75"/>
      <c r="H871" s="75"/>
      <c r="I871" s="75"/>
      <c r="J871" s="4"/>
      <c r="K871" s="2"/>
      <c r="L871" s="2"/>
      <c r="M871" s="4"/>
    </row>
    <row r="872" customFormat="false" ht="15.75" hidden="true" customHeight="true" outlineLevel="0" collapsed="false">
      <c r="A872" s="2"/>
      <c r="B872" s="73"/>
      <c r="C872" s="73"/>
      <c r="D872" s="74"/>
      <c r="E872" s="2"/>
      <c r="F872" s="42"/>
      <c r="G872" s="75"/>
      <c r="H872" s="75"/>
      <c r="I872" s="75"/>
      <c r="J872" s="4"/>
      <c r="K872" s="2"/>
      <c r="L872" s="2"/>
      <c r="M872" s="4"/>
    </row>
    <row r="873" customFormat="false" ht="15.75" hidden="true" customHeight="true" outlineLevel="0" collapsed="false">
      <c r="A873" s="2"/>
      <c r="B873" s="73"/>
      <c r="C873" s="73"/>
      <c r="D873" s="74"/>
      <c r="E873" s="2"/>
      <c r="F873" s="42"/>
      <c r="G873" s="75"/>
      <c r="H873" s="75"/>
      <c r="I873" s="75"/>
      <c r="J873" s="4"/>
      <c r="K873" s="2"/>
      <c r="L873" s="2"/>
      <c r="M873" s="4"/>
    </row>
    <row r="874" customFormat="false" ht="15.75" hidden="true" customHeight="true" outlineLevel="0" collapsed="false">
      <c r="A874" s="2"/>
      <c r="B874" s="73"/>
      <c r="C874" s="73"/>
      <c r="D874" s="74"/>
      <c r="E874" s="2"/>
      <c r="F874" s="42"/>
      <c r="G874" s="75"/>
      <c r="H874" s="75"/>
      <c r="I874" s="75"/>
      <c r="J874" s="4"/>
      <c r="K874" s="2"/>
      <c r="L874" s="2"/>
      <c r="M874" s="4"/>
    </row>
    <row r="875" customFormat="false" ht="15.75" hidden="true" customHeight="true" outlineLevel="0" collapsed="false">
      <c r="A875" s="2"/>
      <c r="B875" s="73"/>
      <c r="C875" s="73"/>
      <c r="D875" s="74"/>
      <c r="E875" s="2"/>
      <c r="F875" s="42"/>
      <c r="G875" s="75"/>
      <c r="H875" s="75"/>
      <c r="I875" s="75"/>
      <c r="J875" s="4"/>
      <c r="K875" s="2"/>
      <c r="L875" s="2"/>
      <c r="M875" s="4"/>
    </row>
    <row r="876" customFormat="false" ht="15.75" hidden="true" customHeight="true" outlineLevel="0" collapsed="false">
      <c r="A876" s="2"/>
      <c r="B876" s="73"/>
      <c r="C876" s="73"/>
      <c r="D876" s="74"/>
      <c r="E876" s="2"/>
      <c r="F876" s="42"/>
      <c r="G876" s="75"/>
      <c r="H876" s="75"/>
      <c r="I876" s="75"/>
      <c r="J876" s="4"/>
      <c r="K876" s="2"/>
      <c r="L876" s="2"/>
      <c r="M876" s="4"/>
    </row>
    <row r="877" customFormat="false" ht="15.75" hidden="true" customHeight="true" outlineLevel="0" collapsed="false">
      <c r="A877" s="2"/>
      <c r="B877" s="73"/>
      <c r="C877" s="73"/>
      <c r="D877" s="74"/>
      <c r="E877" s="2"/>
      <c r="F877" s="42"/>
      <c r="G877" s="75"/>
      <c r="H877" s="75"/>
      <c r="I877" s="75"/>
      <c r="J877" s="4"/>
      <c r="K877" s="2"/>
      <c r="L877" s="2"/>
      <c r="M877" s="4"/>
    </row>
    <row r="878" customFormat="false" ht="15.75" hidden="true" customHeight="true" outlineLevel="0" collapsed="false">
      <c r="A878" s="2"/>
      <c r="B878" s="73"/>
      <c r="C878" s="73"/>
      <c r="D878" s="74"/>
      <c r="E878" s="2"/>
      <c r="F878" s="42"/>
      <c r="G878" s="75"/>
      <c r="H878" s="75"/>
      <c r="I878" s="75"/>
      <c r="J878" s="4"/>
      <c r="K878" s="2"/>
      <c r="L878" s="2"/>
      <c r="M878" s="4"/>
    </row>
    <row r="879" customFormat="false" ht="15.75" hidden="true" customHeight="true" outlineLevel="0" collapsed="false">
      <c r="A879" s="2"/>
      <c r="B879" s="73"/>
      <c r="C879" s="73"/>
      <c r="D879" s="74"/>
      <c r="E879" s="2"/>
      <c r="F879" s="42"/>
      <c r="G879" s="75"/>
      <c r="H879" s="75"/>
      <c r="I879" s="75"/>
      <c r="J879" s="4"/>
      <c r="K879" s="2"/>
      <c r="L879" s="2"/>
      <c r="M879" s="4"/>
    </row>
    <row r="880" customFormat="false" ht="15.75" hidden="true" customHeight="true" outlineLevel="0" collapsed="false">
      <c r="A880" s="2"/>
      <c r="B880" s="73"/>
      <c r="C880" s="73"/>
      <c r="D880" s="74"/>
      <c r="E880" s="2"/>
      <c r="F880" s="42"/>
      <c r="G880" s="75"/>
      <c r="H880" s="75"/>
      <c r="I880" s="75"/>
      <c r="J880" s="4"/>
      <c r="K880" s="2"/>
      <c r="L880" s="2"/>
      <c r="M880" s="4"/>
    </row>
    <row r="881" customFormat="false" ht="15.75" hidden="true" customHeight="true" outlineLevel="0" collapsed="false">
      <c r="A881" s="2"/>
      <c r="B881" s="73"/>
      <c r="C881" s="73"/>
      <c r="D881" s="74"/>
      <c r="E881" s="2"/>
      <c r="F881" s="42"/>
      <c r="G881" s="75"/>
      <c r="H881" s="75"/>
      <c r="I881" s="75"/>
      <c r="J881" s="4"/>
      <c r="K881" s="2"/>
      <c r="L881" s="2"/>
      <c r="M881" s="4"/>
    </row>
    <row r="882" customFormat="false" ht="15.75" hidden="true" customHeight="true" outlineLevel="0" collapsed="false">
      <c r="A882" s="2"/>
      <c r="B882" s="73"/>
      <c r="C882" s="2" t="s">
        <v>31</v>
      </c>
      <c r="D882" s="74"/>
      <c r="E882" s="2"/>
      <c r="F882" s="78" t="s">
        <v>32</v>
      </c>
      <c r="G882" s="75"/>
      <c r="H882" s="75"/>
      <c r="I882" s="75"/>
      <c r="J882" s="4"/>
      <c r="K882" s="2"/>
      <c r="L882" s="2"/>
      <c r="M882" s="4"/>
    </row>
    <row r="883" customFormat="false" ht="15.75" hidden="true" customHeight="true" outlineLevel="0" collapsed="false">
      <c r="A883" s="2"/>
      <c r="B883" s="73"/>
      <c r="C883" s="2" t="s">
        <v>33</v>
      </c>
      <c r="D883" s="74"/>
      <c r="E883" s="2"/>
      <c r="F883" s="78" t="s">
        <v>34</v>
      </c>
      <c r="G883" s="75"/>
      <c r="H883" s="75"/>
      <c r="I883" s="75"/>
      <c r="J883" s="4"/>
      <c r="K883" s="2"/>
      <c r="L883" s="2"/>
      <c r="M883" s="4"/>
    </row>
    <row r="884" customFormat="false" ht="15.75" hidden="true" customHeight="true" outlineLevel="0" collapsed="false">
      <c r="A884" s="2"/>
      <c r="B884" s="73"/>
      <c r="C884" s="2" t="s">
        <v>35</v>
      </c>
      <c r="D884" s="74"/>
      <c r="E884" s="2"/>
      <c r="F884" s="78" t="s">
        <v>36</v>
      </c>
      <c r="G884" s="75"/>
      <c r="H884" s="75"/>
      <c r="I884" s="75"/>
      <c r="J884" s="4"/>
      <c r="K884" s="2"/>
      <c r="L884" s="2"/>
      <c r="M884" s="4"/>
    </row>
    <row r="885" customFormat="false" ht="15.75" hidden="true" customHeight="true" outlineLevel="0" collapsed="false">
      <c r="A885" s="2"/>
      <c r="B885" s="73"/>
      <c r="C885" s="2" t="s">
        <v>37</v>
      </c>
      <c r="D885" s="74"/>
      <c r="E885" s="2"/>
      <c r="F885" s="78" t="s">
        <v>38</v>
      </c>
      <c r="G885" s="75"/>
      <c r="H885" s="75"/>
      <c r="I885" s="75"/>
      <c r="J885" s="4"/>
      <c r="K885" s="2"/>
      <c r="L885" s="2"/>
      <c r="M885" s="4"/>
    </row>
    <row r="886" customFormat="false" ht="15.75" hidden="true" customHeight="true" outlineLevel="0" collapsed="false">
      <c r="A886" s="2"/>
      <c r="B886" s="73"/>
      <c r="C886" s="2" t="s">
        <v>39</v>
      </c>
      <c r="D886" s="74"/>
      <c r="E886" s="2"/>
      <c r="F886" s="78" t="s">
        <v>40</v>
      </c>
      <c r="G886" s="75"/>
      <c r="H886" s="75"/>
      <c r="I886" s="75"/>
      <c r="J886" s="4"/>
      <c r="K886" s="2"/>
      <c r="L886" s="2"/>
      <c r="M886" s="4"/>
    </row>
    <row r="887" customFormat="false" ht="15.75" hidden="true" customHeight="true" outlineLevel="0" collapsed="false">
      <c r="A887" s="2"/>
      <c r="B887" s="73"/>
      <c r="C887" s="2" t="s">
        <v>41</v>
      </c>
      <c r="D887" s="74"/>
      <c r="E887" s="2"/>
      <c r="F887" s="78" t="s">
        <v>42</v>
      </c>
      <c r="G887" s="75"/>
      <c r="H887" s="75"/>
      <c r="I887" s="75"/>
      <c r="J887" s="4"/>
      <c r="K887" s="2"/>
      <c r="L887" s="2"/>
      <c r="M887" s="4"/>
    </row>
    <row r="888" customFormat="false" ht="15.75" hidden="true" customHeight="true" outlineLevel="0" collapsed="false">
      <c r="A888" s="2"/>
      <c r="B888" s="73"/>
      <c r="C888" s="2" t="s">
        <v>43</v>
      </c>
      <c r="D888" s="74"/>
      <c r="E888" s="2"/>
      <c r="F888" s="78" t="s">
        <v>44</v>
      </c>
      <c r="G888" s="75"/>
      <c r="H888" s="75"/>
      <c r="I888" s="75"/>
      <c r="J888" s="4"/>
      <c r="K888" s="2"/>
      <c r="L888" s="2"/>
      <c r="M888" s="4"/>
    </row>
    <row r="889" customFormat="false" ht="15.75" hidden="true" customHeight="true" outlineLevel="0" collapsed="false">
      <c r="A889" s="2"/>
      <c r="B889" s="73"/>
      <c r="C889" s="2" t="s">
        <v>45</v>
      </c>
      <c r="D889" s="74"/>
      <c r="E889" s="2"/>
      <c r="F889" s="78" t="s">
        <v>46</v>
      </c>
      <c r="G889" s="75"/>
      <c r="H889" s="75"/>
      <c r="I889" s="75"/>
      <c r="J889" s="4"/>
      <c r="K889" s="2"/>
      <c r="L889" s="2"/>
      <c r="M889" s="4"/>
    </row>
    <row r="890" customFormat="false" ht="15.75" hidden="true" customHeight="true" outlineLevel="0" collapsed="false">
      <c r="A890" s="2"/>
      <c r="B890" s="73"/>
      <c r="C890" s="2" t="s">
        <v>47</v>
      </c>
      <c r="D890" s="74"/>
      <c r="E890" s="2"/>
      <c r="F890" s="78" t="s">
        <v>48</v>
      </c>
      <c r="G890" s="75"/>
      <c r="H890" s="75"/>
      <c r="I890" s="75"/>
      <c r="J890" s="4"/>
      <c r="K890" s="2"/>
      <c r="L890" s="2"/>
      <c r="M890" s="4"/>
    </row>
    <row r="891" customFormat="false" ht="15.75" hidden="true" customHeight="true" outlineLevel="0" collapsed="false">
      <c r="A891" s="2"/>
      <c r="B891" s="73"/>
      <c r="C891" s="2" t="s">
        <v>49</v>
      </c>
      <c r="D891" s="74"/>
      <c r="E891" s="2"/>
      <c r="F891" s="78" t="s">
        <v>50</v>
      </c>
      <c r="G891" s="75"/>
      <c r="H891" s="75"/>
      <c r="I891" s="75"/>
      <c r="J891" s="4"/>
      <c r="K891" s="2"/>
      <c r="L891" s="2"/>
      <c r="M891" s="4"/>
    </row>
    <row r="892" customFormat="false" ht="15.75" hidden="true" customHeight="true" outlineLevel="0" collapsed="false">
      <c r="A892" s="2"/>
      <c r="B892" s="73"/>
      <c r="C892" s="2" t="s">
        <v>51</v>
      </c>
      <c r="D892" s="74"/>
      <c r="E892" s="2"/>
      <c r="F892" s="78" t="s">
        <v>52</v>
      </c>
      <c r="G892" s="75"/>
      <c r="H892" s="75"/>
      <c r="I892" s="75"/>
      <c r="J892" s="4"/>
      <c r="K892" s="2"/>
      <c r="L892" s="2"/>
      <c r="M892" s="4"/>
    </row>
    <row r="893" customFormat="false" ht="15.75" hidden="true" customHeight="true" outlineLevel="0" collapsed="false">
      <c r="A893" s="2"/>
      <c r="B893" s="73"/>
      <c r="C893" s="2" t="s">
        <v>53</v>
      </c>
      <c r="D893" s="74"/>
      <c r="E893" s="2"/>
      <c r="F893" s="78" t="s">
        <v>54</v>
      </c>
      <c r="G893" s="75"/>
      <c r="H893" s="75"/>
      <c r="I893" s="75"/>
      <c r="J893" s="4"/>
      <c r="K893" s="2"/>
      <c r="L893" s="2"/>
      <c r="M893" s="4"/>
    </row>
    <row r="894" customFormat="false" ht="15.75" hidden="true" customHeight="true" outlineLevel="0" collapsed="false">
      <c r="A894" s="2"/>
      <c r="B894" s="73"/>
      <c r="C894" s="2" t="s">
        <v>55</v>
      </c>
      <c r="D894" s="74"/>
      <c r="E894" s="2"/>
      <c r="F894" s="78" t="s">
        <v>56</v>
      </c>
      <c r="G894" s="75"/>
      <c r="H894" s="75"/>
      <c r="I894" s="75"/>
      <c r="J894" s="4"/>
      <c r="K894" s="2"/>
      <c r="L894" s="2"/>
      <c r="M894" s="4"/>
    </row>
    <row r="895" customFormat="false" ht="15.75" hidden="true" customHeight="true" outlineLevel="0" collapsed="false">
      <c r="A895" s="2"/>
      <c r="B895" s="73"/>
      <c r="C895" s="2" t="s">
        <v>57</v>
      </c>
      <c r="D895" s="74"/>
      <c r="E895" s="2"/>
      <c r="F895" s="78" t="s">
        <v>58</v>
      </c>
      <c r="G895" s="75"/>
      <c r="H895" s="75"/>
      <c r="I895" s="75"/>
      <c r="J895" s="4"/>
      <c r="K895" s="2"/>
      <c r="L895" s="2"/>
      <c r="M895" s="4"/>
    </row>
    <row r="896" customFormat="false" ht="15.75" hidden="true" customHeight="true" outlineLevel="0" collapsed="false">
      <c r="A896" s="2"/>
      <c r="B896" s="73"/>
      <c r="C896" s="2" t="s">
        <v>59</v>
      </c>
      <c r="D896" s="74"/>
      <c r="E896" s="2"/>
      <c r="F896" s="78" t="s">
        <v>60</v>
      </c>
      <c r="G896" s="75"/>
      <c r="H896" s="75"/>
      <c r="I896" s="75"/>
      <c r="J896" s="4"/>
      <c r="K896" s="2"/>
      <c r="L896" s="2"/>
      <c r="M896" s="4"/>
    </row>
    <row r="897" customFormat="false" ht="15.75" hidden="true" customHeight="true" outlineLevel="0" collapsed="false">
      <c r="A897" s="2"/>
      <c r="B897" s="73"/>
      <c r="C897" s="2" t="s">
        <v>61</v>
      </c>
      <c r="D897" s="74"/>
      <c r="E897" s="2"/>
      <c r="F897" s="78" t="s">
        <v>62</v>
      </c>
      <c r="G897" s="75"/>
      <c r="H897" s="75"/>
      <c r="I897" s="75"/>
      <c r="J897" s="4"/>
      <c r="K897" s="2"/>
      <c r="L897" s="2"/>
      <c r="M897" s="4"/>
    </row>
    <row r="898" customFormat="false" ht="15.75" hidden="true" customHeight="true" outlineLevel="0" collapsed="false">
      <c r="A898" s="2"/>
      <c r="B898" s="73"/>
      <c r="C898" s="2" t="s">
        <v>63</v>
      </c>
      <c r="D898" s="74"/>
      <c r="E898" s="2"/>
      <c r="F898" s="78" t="s">
        <v>64</v>
      </c>
      <c r="G898" s="75"/>
      <c r="H898" s="75"/>
      <c r="I898" s="75"/>
      <c r="J898" s="4"/>
      <c r="K898" s="2"/>
      <c r="L898" s="2"/>
      <c r="M898" s="4"/>
    </row>
    <row r="899" customFormat="false" ht="15.75" hidden="true" customHeight="true" outlineLevel="0" collapsed="false">
      <c r="A899" s="2"/>
      <c r="B899" s="73"/>
      <c r="C899" s="2" t="s">
        <v>65</v>
      </c>
      <c r="D899" s="74"/>
      <c r="E899" s="2"/>
      <c r="F899" s="78" t="s">
        <v>66</v>
      </c>
      <c r="G899" s="75"/>
      <c r="H899" s="75"/>
      <c r="I899" s="75"/>
      <c r="J899" s="4"/>
      <c r="K899" s="2"/>
      <c r="L899" s="2"/>
      <c r="M899" s="4"/>
    </row>
    <row r="900" customFormat="false" ht="15.75" hidden="true" customHeight="true" outlineLevel="0" collapsed="false">
      <c r="A900" s="2"/>
      <c r="B900" s="73"/>
      <c r="C900" s="2" t="s">
        <v>67</v>
      </c>
      <c r="D900" s="74"/>
      <c r="E900" s="2"/>
      <c r="F900" s="78" t="s">
        <v>68</v>
      </c>
      <c r="G900" s="75"/>
      <c r="H900" s="75"/>
      <c r="I900" s="75"/>
      <c r="J900" s="4"/>
      <c r="K900" s="2"/>
      <c r="L900" s="2"/>
      <c r="M900" s="4"/>
    </row>
    <row r="901" customFormat="false" ht="15.75" hidden="true" customHeight="true" outlineLevel="0" collapsed="false">
      <c r="A901" s="2"/>
      <c r="B901" s="73"/>
      <c r="C901" s="2" t="s">
        <v>69</v>
      </c>
      <c r="D901" s="74"/>
      <c r="E901" s="2"/>
      <c r="F901" s="78" t="s">
        <v>70</v>
      </c>
      <c r="G901" s="75"/>
      <c r="H901" s="75"/>
      <c r="I901" s="75"/>
      <c r="J901" s="4"/>
      <c r="K901" s="2"/>
      <c r="L901" s="2"/>
      <c r="M901" s="4"/>
    </row>
    <row r="902" customFormat="false" ht="15.75" hidden="true" customHeight="true" outlineLevel="0" collapsed="false">
      <c r="A902" s="2"/>
      <c r="B902" s="73"/>
      <c r="C902" s="2" t="s">
        <v>71</v>
      </c>
      <c r="D902" s="74"/>
      <c r="E902" s="2"/>
      <c r="F902" s="78" t="s">
        <v>72</v>
      </c>
      <c r="G902" s="75"/>
      <c r="H902" s="75"/>
      <c r="I902" s="75"/>
      <c r="J902" s="4"/>
      <c r="K902" s="2"/>
      <c r="L902" s="2"/>
      <c r="M902" s="4"/>
    </row>
    <row r="903" customFormat="false" ht="15.75" hidden="true" customHeight="true" outlineLevel="0" collapsed="false">
      <c r="A903" s="2"/>
      <c r="B903" s="73"/>
      <c r="C903" s="2" t="s">
        <v>73</v>
      </c>
      <c r="D903" s="74"/>
      <c r="E903" s="2"/>
      <c r="F903" s="78" t="s">
        <v>74</v>
      </c>
      <c r="G903" s="75"/>
      <c r="H903" s="75"/>
      <c r="I903" s="75"/>
      <c r="J903" s="4"/>
      <c r="K903" s="2"/>
      <c r="L903" s="2"/>
      <c r="M903" s="4"/>
    </row>
    <row r="904" customFormat="false" ht="15.75" hidden="true" customHeight="true" outlineLevel="0" collapsed="false">
      <c r="A904" s="2"/>
      <c r="B904" s="73"/>
      <c r="C904" s="2" t="s">
        <v>75</v>
      </c>
      <c r="D904" s="74"/>
      <c r="E904" s="2"/>
      <c r="F904" s="78" t="s">
        <v>76</v>
      </c>
      <c r="G904" s="75"/>
      <c r="H904" s="75"/>
      <c r="I904" s="75"/>
      <c r="J904" s="4"/>
      <c r="K904" s="2"/>
      <c r="L904" s="2"/>
      <c r="M904" s="4"/>
    </row>
    <row r="905" customFormat="false" ht="15.75" hidden="true" customHeight="true" outlineLevel="0" collapsed="false">
      <c r="A905" s="2"/>
      <c r="B905" s="73"/>
      <c r="C905" s="2" t="s">
        <v>77</v>
      </c>
      <c r="D905" s="74"/>
      <c r="E905" s="2"/>
      <c r="F905" s="78" t="s">
        <v>78</v>
      </c>
      <c r="G905" s="75"/>
      <c r="H905" s="75"/>
      <c r="I905" s="75"/>
      <c r="J905" s="4"/>
      <c r="K905" s="2"/>
      <c r="L905" s="2"/>
      <c r="M905" s="4"/>
    </row>
    <row r="906" customFormat="false" ht="15.75" hidden="true" customHeight="true" outlineLevel="0" collapsed="false">
      <c r="A906" s="2"/>
      <c r="B906" s="73"/>
      <c r="C906" s="2" t="s">
        <v>79</v>
      </c>
      <c r="D906" s="74"/>
      <c r="E906" s="2"/>
      <c r="F906" s="78" t="s">
        <v>80</v>
      </c>
      <c r="G906" s="75"/>
      <c r="H906" s="75"/>
      <c r="I906" s="75"/>
      <c r="J906" s="4"/>
      <c r="K906" s="2"/>
      <c r="L906" s="2"/>
      <c r="M906" s="4"/>
    </row>
    <row r="907" customFormat="false" ht="15.75" hidden="true" customHeight="true" outlineLevel="0" collapsed="false">
      <c r="A907" s="2"/>
      <c r="B907" s="73"/>
      <c r="C907" s="2" t="s">
        <v>81</v>
      </c>
      <c r="D907" s="74"/>
      <c r="E907" s="2"/>
      <c r="F907" s="78" t="s">
        <v>82</v>
      </c>
      <c r="G907" s="75"/>
      <c r="H907" s="75"/>
      <c r="I907" s="75"/>
      <c r="J907" s="4"/>
      <c r="K907" s="2"/>
      <c r="L907" s="2"/>
      <c r="M907" s="4"/>
    </row>
    <row r="908" customFormat="false" ht="15.75" hidden="true" customHeight="true" outlineLevel="0" collapsed="false">
      <c r="A908" s="2"/>
      <c r="B908" s="73"/>
      <c r="C908" s="2" t="s">
        <v>83</v>
      </c>
      <c r="D908" s="74"/>
      <c r="E908" s="2"/>
      <c r="F908" s="2"/>
      <c r="G908" s="75"/>
      <c r="H908" s="75"/>
      <c r="I908" s="75"/>
      <c r="J908" s="4"/>
      <c r="K908" s="2"/>
      <c r="L908" s="2"/>
      <c r="M908" s="4"/>
    </row>
    <row r="909" customFormat="false" ht="15.75" hidden="true" customHeight="true" outlineLevel="0" collapsed="false">
      <c r="A909" s="2"/>
      <c r="B909" s="73"/>
      <c r="C909" s="2" t="s">
        <v>84</v>
      </c>
      <c r="D909" s="74"/>
      <c r="E909" s="2"/>
      <c r="F909" s="2"/>
      <c r="G909" s="75"/>
      <c r="H909" s="75"/>
      <c r="I909" s="75"/>
      <c r="J909" s="4"/>
      <c r="K909" s="2"/>
      <c r="L909" s="2"/>
      <c r="M909" s="4"/>
    </row>
    <row r="910" customFormat="false" ht="15.75" hidden="true" customHeight="true" outlineLevel="0" collapsed="false">
      <c r="A910" s="2"/>
      <c r="B910" s="73"/>
      <c r="C910" s="2" t="s">
        <v>85</v>
      </c>
      <c r="D910" s="74"/>
      <c r="E910" s="2"/>
      <c r="F910" s="2"/>
      <c r="G910" s="75"/>
      <c r="H910" s="75"/>
      <c r="I910" s="75"/>
      <c r="J910" s="4"/>
      <c r="K910" s="2"/>
      <c r="L910" s="2"/>
      <c r="M910" s="4"/>
    </row>
    <row r="911" customFormat="false" ht="15.75" hidden="true" customHeight="true" outlineLevel="0" collapsed="false">
      <c r="A911" s="2"/>
      <c r="B911" s="73"/>
      <c r="C911" s="2" t="s">
        <v>86</v>
      </c>
      <c r="D911" s="74"/>
      <c r="E911" s="2"/>
      <c r="F911" s="42"/>
      <c r="G911" s="75"/>
      <c r="H911" s="75"/>
      <c r="I911" s="75"/>
      <c r="J911" s="4"/>
      <c r="K911" s="2"/>
      <c r="L911" s="2"/>
      <c r="M911" s="4"/>
    </row>
    <row r="912" customFormat="false" ht="15.75" hidden="true" customHeight="true" outlineLevel="0" collapsed="false">
      <c r="A912" s="2"/>
      <c r="B912" s="73"/>
      <c r="C912" s="2" t="s">
        <v>87</v>
      </c>
      <c r="D912" s="74"/>
      <c r="E912" s="2"/>
      <c r="F912" s="42"/>
      <c r="G912" s="75"/>
      <c r="H912" s="75"/>
      <c r="I912" s="75"/>
      <c r="J912" s="4"/>
      <c r="K912" s="2"/>
      <c r="L912" s="2"/>
      <c r="M912" s="4"/>
    </row>
    <row r="913" customFormat="false" ht="15.75" hidden="true" customHeight="true" outlineLevel="0" collapsed="false">
      <c r="A913" s="2"/>
      <c r="B913" s="73"/>
      <c r="C913" s="2" t="s">
        <v>88</v>
      </c>
      <c r="D913" s="74"/>
      <c r="E913" s="2"/>
      <c r="F913" s="42"/>
      <c r="G913" s="75"/>
      <c r="H913" s="75"/>
      <c r="I913" s="75"/>
      <c r="J913" s="4"/>
      <c r="K913" s="2"/>
      <c r="L913" s="2"/>
      <c r="M913" s="4"/>
    </row>
    <row r="914" customFormat="false" ht="15.75" hidden="true" customHeight="true" outlineLevel="0" collapsed="false">
      <c r="A914" s="2"/>
      <c r="B914" s="73"/>
      <c r="C914" s="2" t="s">
        <v>89</v>
      </c>
      <c r="D914" s="74"/>
      <c r="E914" s="2"/>
      <c r="F914" s="42"/>
      <c r="G914" s="75"/>
      <c r="H914" s="75"/>
      <c r="I914" s="75"/>
      <c r="J914" s="4"/>
      <c r="K914" s="2"/>
      <c r="L914" s="2"/>
      <c r="M914" s="4"/>
    </row>
    <row r="915" customFormat="false" ht="15.75" hidden="true" customHeight="true" outlineLevel="0" collapsed="false">
      <c r="A915" s="2"/>
      <c r="B915" s="73"/>
      <c r="C915" s="2" t="s">
        <v>90</v>
      </c>
      <c r="D915" s="74"/>
      <c r="E915" s="2"/>
      <c r="F915" s="42"/>
      <c r="G915" s="75"/>
      <c r="H915" s="75"/>
      <c r="I915" s="75"/>
      <c r="J915" s="4"/>
      <c r="K915" s="2"/>
      <c r="L915" s="2"/>
      <c r="M915" s="4"/>
    </row>
    <row r="916" customFormat="false" ht="15.75" hidden="true" customHeight="true" outlineLevel="0" collapsed="false">
      <c r="A916" s="2"/>
      <c r="B916" s="73"/>
      <c r="C916" s="2" t="s">
        <v>91</v>
      </c>
      <c r="D916" s="74"/>
      <c r="E916" s="2"/>
      <c r="F916" s="42"/>
      <c r="G916" s="75"/>
      <c r="H916" s="75"/>
      <c r="I916" s="75"/>
      <c r="J916" s="4"/>
      <c r="K916" s="2"/>
      <c r="L916" s="2"/>
      <c r="M916" s="4"/>
    </row>
    <row r="917" customFormat="false" ht="15.75" hidden="true" customHeight="true" outlineLevel="0" collapsed="false">
      <c r="A917" s="2"/>
      <c r="B917" s="73"/>
      <c r="C917" s="2" t="s">
        <v>92</v>
      </c>
      <c r="D917" s="74"/>
      <c r="E917" s="2"/>
      <c r="F917" s="42"/>
      <c r="G917" s="75"/>
      <c r="H917" s="75"/>
      <c r="I917" s="75"/>
      <c r="J917" s="4"/>
      <c r="K917" s="2"/>
      <c r="L917" s="2"/>
      <c r="M917" s="4"/>
    </row>
    <row r="918" customFormat="false" ht="15.75" hidden="true" customHeight="true" outlineLevel="0" collapsed="false">
      <c r="A918" s="2"/>
      <c r="B918" s="73"/>
      <c r="C918" s="2" t="s">
        <v>93</v>
      </c>
      <c r="D918" s="74"/>
      <c r="E918" s="2"/>
      <c r="F918" s="42"/>
      <c r="G918" s="75"/>
      <c r="H918" s="75"/>
      <c r="I918" s="75"/>
      <c r="J918" s="4"/>
      <c r="K918" s="2"/>
      <c r="L918" s="2"/>
      <c r="M918" s="4"/>
    </row>
    <row r="919" customFormat="false" ht="15.75" hidden="true" customHeight="true" outlineLevel="0" collapsed="false">
      <c r="A919" s="2"/>
      <c r="B919" s="73"/>
      <c r="C919" s="2" t="s">
        <v>94</v>
      </c>
      <c r="D919" s="74"/>
      <c r="E919" s="2"/>
      <c r="F919" s="42"/>
      <c r="G919" s="75"/>
      <c r="H919" s="75"/>
      <c r="I919" s="75"/>
      <c r="J919" s="4"/>
      <c r="K919" s="2"/>
      <c r="L919" s="2"/>
      <c r="M919" s="4"/>
    </row>
    <row r="920" customFormat="false" ht="15.75" hidden="true" customHeight="true" outlineLevel="0" collapsed="false">
      <c r="A920" s="2"/>
      <c r="B920" s="73"/>
      <c r="C920" s="2" t="s">
        <v>95</v>
      </c>
      <c r="D920" s="74"/>
      <c r="E920" s="2"/>
      <c r="F920" s="42"/>
      <c r="G920" s="75"/>
      <c r="H920" s="75"/>
      <c r="I920" s="75"/>
      <c r="J920" s="4"/>
      <c r="K920" s="2"/>
      <c r="L920" s="2"/>
      <c r="M920" s="4"/>
    </row>
    <row r="921" customFormat="false" ht="15.75" hidden="true" customHeight="true" outlineLevel="0" collapsed="false">
      <c r="A921" s="2"/>
      <c r="B921" s="73"/>
      <c r="C921" s="2" t="s">
        <v>96</v>
      </c>
      <c r="D921" s="74"/>
      <c r="E921" s="2"/>
      <c r="F921" s="42"/>
      <c r="G921" s="75"/>
      <c r="H921" s="75"/>
      <c r="I921" s="75"/>
      <c r="J921" s="4"/>
      <c r="K921" s="2"/>
      <c r="L921" s="2"/>
      <c r="M921" s="4"/>
    </row>
    <row r="922" customFormat="false" ht="15.75" hidden="true" customHeight="true" outlineLevel="0" collapsed="false">
      <c r="A922" s="2"/>
      <c r="B922" s="73"/>
      <c r="C922" s="2" t="s">
        <v>97</v>
      </c>
      <c r="D922" s="74"/>
      <c r="E922" s="2"/>
      <c r="F922" s="42"/>
      <c r="G922" s="75"/>
      <c r="H922" s="75"/>
      <c r="I922" s="75"/>
      <c r="J922" s="4"/>
      <c r="K922" s="2"/>
      <c r="L922" s="2"/>
      <c r="M922" s="4"/>
    </row>
    <row r="923" customFormat="false" ht="15.75" hidden="true" customHeight="true" outlineLevel="0" collapsed="false">
      <c r="A923" s="2"/>
      <c r="B923" s="73"/>
      <c r="C923" s="2" t="s">
        <v>98</v>
      </c>
      <c r="D923" s="74"/>
      <c r="E923" s="2"/>
      <c r="F923" s="42"/>
      <c r="G923" s="75"/>
      <c r="H923" s="75"/>
      <c r="I923" s="75"/>
      <c r="J923" s="4"/>
      <c r="K923" s="2"/>
      <c r="L923" s="2"/>
      <c r="M923" s="4"/>
    </row>
    <row r="924" customFormat="false" ht="15.75" hidden="true" customHeight="true" outlineLevel="0" collapsed="false">
      <c r="A924" s="2"/>
      <c r="B924" s="73"/>
      <c r="C924" s="2" t="s">
        <v>99</v>
      </c>
      <c r="D924" s="74"/>
      <c r="E924" s="2"/>
      <c r="F924" s="42"/>
      <c r="G924" s="75"/>
      <c r="H924" s="75"/>
      <c r="I924" s="75"/>
      <c r="J924" s="4"/>
      <c r="K924" s="2"/>
      <c r="L924" s="2"/>
      <c r="M924" s="4"/>
    </row>
    <row r="925" customFormat="false" ht="15.75" hidden="true" customHeight="true" outlineLevel="0" collapsed="false">
      <c r="A925" s="2"/>
      <c r="B925" s="73"/>
      <c r="C925" s="2" t="s">
        <v>100</v>
      </c>
      <c r="D925" s="74"/>
      <c r="E925" s="2"/>
      <c r="F925" s="42"/>
      <c r="G925" s="75"/>
      <c r="H925" s="75"/>
      <c r="I925" s="75"/>
      <c r="J925" s="4"/>
      <c r="K925" s="2"/>
      <c r="L925" s="2"/>
      <c r="M925" s="4"/>
    </row>
    <row r="926" customFormat="false" ht="15.75" hidden="true" customHeight="true" outlineLevel="0" collapsed="false">
      <c r="A926" s="2"/>
      <c r="B926" s="73"/>
      <c r="C926" s="79" t="s">
        <v>101</v>
      </c>
      <c r="D926" s="80"/>
      <c r="E926" s="2"/>
      <c r="F926" s="42"/>
      <c r="G926" s="75"/>
      <c r="H926" s="75"/>
      <c r="I926" s="75"/>
      <c r="J926" s="4"/>
      <c r="K926" s="2"/>
      <c r="L926" s="2"/>
      <c r="M926" s="4"/>
    </row>
    <row r="927" customFormat="false" ht="15.75" hidden="true" customHeight="true" outlineLevel="0" collapsed="false">
      <c r="A927" s="2"/>
      <c r="B927" s="73"/>
      <c r="C927" s="79" t="s">
        <v>102</v>
      </c>
      <c r="D927" s="80"/>
      <c r="E927" s="2"/>
      <c r="F927" s="42"/>
      <c r="G927" s="75"/>
      <c r="H927" s="75"/>
      <c r="I927" s="75"/>
      <c r="J927" s="4"/>
      <c r="K927" s="2"/>
      <c r="L927" s="2"/>
      <c r="M927" s="4"/>
    </row>
    <row r="928" customFormat="false" ht="15.75" hidden="true" customHeight="true" outlineLevel="0" collapsed="false">
      <c r="A928" s="2"/>
      <c r="B928" s="73"/>
      <c r="C928" s="2" t="s">
        <v>103</v>
      </c>
      <c r="D928" s="74"/>
      <c r="E928" s="2"/>
      <c r="F928" s="42"/>
      <c r="G928" s="75"/>
      <c r="H928" s="75"/>
      <c r="I928" s="75"/>
      <c r="J928" s="4"/>
      <c r="K928" s="2"/>
      <c r="L928" s="2"/>
      <c r="M928" s="4"/>
    </row>
    <row r="929" customFormat="false" ht="15.75" hidden="true" customHeight="true" outlineLevel="0" collapsed="false">
      <c r="A929" s="2"/>
      <c r="B929" s="73"/>
      <c r="C929" s="2" t="s">
        <v>104</v>
      </c>
      <c r="D929" s="74"/>
      <c r="E929" s="2"/>
      <c r="F929" s="42"/>
      <c r="G929" s="75"/>
      <c r="H929" s="75"/>
      <c r="I929" s="75"/>
      <c r="J929" s="4"/>
      <c r="K929" s="2"/>
      <c r="L929" s="2"/>
      <c r="M929" s="4"/>
    </row>
    <row r="930" customFormat="false" ht="15.75" hidden="true" customHeight="true" outlineLevel="0" collapsed="false">
      <c r="A930" s="2"/>
      <c r="B930" s="73"/>
      <c r="C930" s="81" t="s">
        <v>105</v>
      </c>
      <c r="D930" s="74"/>
      <c r="E930" s="2"/>
      <c r="F930" s="42"/>
      <c r="G930" s="75"/>
      <c r="H930" s="75"/>
      <c r="I930" s="75"/>
      <c r="J930" s="4"/>
      <c r="K930" s="2"/>
      <c r="L930" s="2"/>
      <c r="M930" s="4"/>
    </row>
    <row r="931" customFormat="false" ht="15.75" hidden="true" customHeight="true" outlineLevel="0" collapsed="false">
      <c r="A931" s="2"/>
      <c r="B931" s="73"/>
      <c r="C931" s="2" t="s">
        <v>106</v>
      </c>
      <c r="D931" s="74"/>
      <c r="E931" s="2"/>
      <c r="F931" s="42"/>
      <c r="G931" s="75"/>
      <c r="H931" s="75"/>
      <c r="I931" s="75"/>
      <c r="J931" s="4"/>
      <c r="K931" s="2"/>
      <c r="L931" s="2"/>
      <c r="M931" s="4"/>
    </row>
    <row r="932" customFormat="false" ht="15.75" hidden="true" customHeight="true" outlineLevel="0" collapsed="false">
      <c r="A932" s="2"/>
      <c r="B932" s="73"/>
      <c r="C932" s="2" t="s">
        <v>107</v>
      </c>
      <c r="D932" s="74"/>
      <c r="E932" s="2"/>
      <c r="F932" s="42"/>
      <c r="G932" s="75"/>
      <c r="H932" s="75"/>
      <c r="I932" s="75"/>
      <c r="J932" s="4"/>
      <c r="K932" s="2"/>
      <c r="L932" s="2"/>
      <c r="M932" s="4"/>
    </row>
    <row r="933" customFormat="false" ht="15.75" hidden="true" customHeight="true" outlineLevel="0" collapsed="false">
      <c r="A933" s="2"/>
      <c r="B933" s="73"/>
      <c r="C933" s="2" t="s">
        <v>108</v>
      </c>
      <c r="D933" s="74"/>
      <c r="E933" s="2"/>
      <c r="F933" s="42"/>
      <c r="G933" s="75"/>
      <c r="H933" s="75"/>
      <c r="I933" s="75"/>
      <c r="J933" s="4"/>
      <c r="K933" s="2"/>
      <c r="L933" s="2"/>
      <c r="M933" s="4"/>
    </row>
    <row r="934" customFormat="false" ht="15.75" hidden="true" customHeight="true" outlineLevel="0" collapsed="false">
      <c r="A934" s="2"/>
      <c r="B934" s="73"/>
      <c r="C934" s="2" t="s">
        <v>109</v>
      </c>
      <c r="D934" s="74"/>
      <c r="E934" s="2"/>
      <c r="F934" s="42"/>
      <c r="G934" s="75"/>
      <c r="H934" s="75"/>
      <c r="I934" s="75"/>
      <c r="J934" s="4"/>
      <c r="K934" s="2"/>
      <c r="L934" s="2"/>
      <c r="M934" s="4"/>
    </row>
    <row r="935" customFormat="false" ht="15.75" hidden="true" customHeight="true" outlineLevel="0" collapsed="false">
      <c r="A935" s="2"/>
      <c r="B935" s="73"/>
      <c r="C935" s="2" t="s">
        <v>110</v>
      </c>
      <c r="D935" s="74"/>
      <c r="E935" s="2"/>
      <c r="F935" s="42"/>
      <c r="G935" s="75"/>
      <c r="H935" s="75"/>
      <c r="I935" s="75"/>
      <c r="J935" s="4"/>
      <c r="K935" s="2"/>
      <c r="L935" s="2"/>
      <c r="M935" s="4"/>
    </row>
    <row r="936" customFormat="false" ht="15.75" hidden="true" customHeight="true" outlineLevel="0" collapsed="false">
      <c r="A936" s="2"/>
      <c r="B936" s="73"/>
      <c r="C936" s="2" t="s">
        <v>111</v>
      </c>
      <c r="D936" s="74"/>
      <c r="E936" s="2"/>
      <c r="F936" s="42"/>
      <c r="G936" s="75"/>
      <c r="H936" s="75"/>
      <c r="I936" s="75"/>
      <c r="J936" s="4"/>
      <c r="K936" s="2"/>
      <c r="L936" s="2"/>
      <c r="M936" s="4"/>
    </row>
    <row r="937" customFormat="false" ht="15.75" hidden="true" customHeight="true" outlineLevel="0" collapsed="false">
      <c r="A937" s="2"/>
      <c r="B937" s="73"/>
      <c r="C937" s="2" t="s">
        <v>112</v>
      </c>
      <c r="D937" s="74"/>
      <c r="E937" s="2"/>
      <c r="F937" s="42"/>
      <c r="G937" s="75"/>
      <c r="H937" s="75"/>
      <c r="I937" s="75"/>
      <c r="J937" s="4"/>
      <c r="K937" s="2"/>
      <c r="L937" s="2"/>
      <c r="M937" s="4"/>
    </row>
    <row r="938" customFormat="false" ht="15.75" hidden="true" customHeight="true" outlineLevel="0" collapsed="false">
      <c r="A938" s="2"/>
      <c r="B938" s="73"/>
      <c r="C938" s="2" t="s">
        <v>113</v>
      </c>
      <c r="D938" s="74"/>
      <c r="E938" s="2"/>
      <c r="F938" s="42"/>
      <c r="G938" s="75"/>
      <c r="H938" s="75"/>
      <c r="I938" s="75"/>
      <c r="J938" s="4"/>
      <c r="K938" s="2"/>
      <c r="L938" s="2"/>
      <c r="M938" s="4"/>
    </row>
    <row r="939" customFormat="false" ht="15.75" hidden="true" customHeight="true" outlineLevel="0" collapsed="false">
      <c r="A939" s="2"/>
      <c r="B939" s="73"/>
      <c r="C939" s="2" t="s">
        <v>114</v>
      </c>
      <c r="D939" s="74"/>
      <c r="E939" s="2"/>
      <c r="F939" s="42"/>
      <c r="G939" s="75"/>
      <c r="H939" s="75"/>
      <c r="I939" s="75"/>
      <c r="J939" s="4"/>
      <c r="K939" s="2"/>
      <c r="L939" s="2"/>
      <c r="M939" s="4"/>
    </row>
    <row r="940" customFormat="false" ht="15.75" hidden="true" customHeight="true" outlineLevel="0" collapsed="false">
      <c r="A940" s="2"/>
      <c r="B940" s="73"/>
      <c r="C940" s="2" t="s">
        <v>115</v>
      </c>
      <c r="D940" s="74"/>
      <c r="E940" s="2"/>
      <c r="F940" s="42"/>
      <c r="G940" s="75"/>
      <c r="H940" s="75"/>
      <c r="I940" s="75"/>
      <c r="J940" s="4"/>
      <c r="K940" s="2"/>
      <c r="L940" s="2"/>
      <c r="M940" s="4"/>
    </row>
    <row r="941" customFormat="false" ht="15.75" hidden="true" customHeight="true" outlineLevel="0" collapsed="false">
      <c r="A941" s="2"/>
      <c r="B941" s="73"/>
      <c r="C941" s="2" t="s">
        <v>116</v>
      </c>
      <c r="D941" s="74"/>
      <c r="E941" s="2"/>
      <c r="F941" s="42"/>
      <c r="G941" s="75"/>
      <c r="H941" s="75"/>
      <c r="I941" s="75"/>
      <c r="J941" s="4"/>
      <c r="K941" s="2"/>
      <c r="L941" s="2"/>
      <c r="M941" s="4"/>
    </row>
    <row r="942" customFormat="false" ht="15.75" hidden="true" customHeight="true" outlineLevel="0" collapsed="false">
      <c r="A942" s="2"/>
      <c r="B942" s="73"/>
      <c r="C942" s="2" t="s">
        <v>117</v>
      </c>
      <c r="D942" s="74"/>
      <c r="E942" s="2"/>
      <c r="F942" s="42"/>
      <c r="G942" s="75"/>
      <c r="H942" s="75"/>
      <c r="I942" s="75"/>
      <c r="J942" s="4"/>
      <c r="K942" s="2"/>
      <c r="L942" s="2"/>
      <c r="M942" s="4"/>
    </row>
    <row r="943" customFormat="false" ht="15.75" hidden="true" customHeight="true" outlineLevel="0" collapsed="false">
      <c r="A943" s="2"/>
      <c r="B943" s="73"/>
      <c r="C943" s="2" t="s">
        <v>118</v>
      </c>
      <c r="D943" s="74"/>
      <c r="E943" s="2"/>
      <c r="F943" s="42"/>
      <c r="G943" s="75"/>
      <c r="H943" s="75"/>
      <c r="I943" s="75"/>
      <c r="J943" s="4"/>
      <c r="K943" s="2"/>
      <c r="L943" s="2"/>
      <c r="M943" s="4"/>
    </row>
    <row r="944" customFormat="false" ht="15.75" hidden="true" customHeight="true" outlineLevel="0" collapsed="false">
      <c r="A944" s="2"/>
      <c r="B944" s="73"/>
      <c r="C944" s="2" t="s">
        <v>119</v>
      </c>
      <c r="D944" s="74"/>
      <c r="E944" s="2"/>
      <c r="F944" s="42"/>
      <c r="G944" s="75"/>
      <c r="H944" s="75"/>
      <c r="I944" s="75"/>
      <c r="J944" s="4"/>
      <c r="K944" s="2"/>
      <c r="L944" s="2"/>
      <c r="M944" s="4"/>
    </row>
    <row r="945" customFormat="false" ht="15.75" hidden="true" customHeight="true" outlineLevel="0" collapsed="false">
      <c r="A945" s="2"/>
      <c r="B945" s="73"/>
      <c r="C945" s="2" t="s">
        <v>120</v>
      </c>
      <c r="D945" s="74"/>
      <c r="E945" s="2"/>
      <c r="F945" s="42"/>
      <c r="G945" s="75"/>
      <c r="H945" s="75"/>
      <c r="I945" s="75"/>
      <c r="J945" s="4"/>
      <c r="K945" s="2"/>
      <c r="L945" s="2"/>
      <c r="M945" s="4"/>
    </row>
    <row r="946" customFormat="false" ht="15.75" hidden="true" customHeight="true" outlineLevel="0" collapsed="false">
      <c r="A946" s="2"/>
      <c r="B946" s="73"/>
      <c r="C946" s="2" t="s">
        <v>121</v>
      </c>
      <c r="D946" s="74"/>
      <c r="E946" s="2"/>
      <c r="F946" s="42"/>
      <c r="G946" s="75"/>
      <c r="H946" s="75"/>
      <c r="I946" s="75"/>
      <c r="J946" s="4"/>
      <c r="K946" s="2"/>
      <c r="L946" s="2"/>
      <c r="M946" s="4"/>
    </row>
    <row r="947" customFormat="false" ht="15.75" hidden="true" customHeight="true" outlineLevel="0" collapsed="false">
      <c r="A947" s="2"/>
      <c r="B947" s="73"/>
      <c r="C947" s="2" t="s">
        <v>122</v>
      </c>
      <c r="D947" s="74"/>
      <c r="E947" s="2"/>
      <c r="F947" s="42"/>
      <c r="G947" s="75"/>
      <c r="H947" s="75"/>
      <c r="I947" s="75"/>
      <c r="J947" s="4"/>
      <c r="K947" s="2"/>
      <c r="L947" s="2"/>
      <c r="M947" s="4"/>
    </row>
    <row r="948" customFormat="false" ht="15.75" hidden="true" customHeight="true" outlineLevel="0" collapsed="false">
      <c r="A948" s="2"/>
      <c r="B948" s="73"/>
      <c r="C948" s="2" t="s">
        <v>123</v>
      </c>
      <c r="D948" s="74"/>
      <c r="E948" s="2"/>
      <c r="F948" s="42"/>
      <c r="G948" s="75"/>
      <c r="H948" s="75"/>
      <c r="I948" s="75"/>
      <c r="J948" s="4"/>
      <c r="K948" s="2"/>
      <c r="L948" s="2"/>
      <c r="M948" s="4"/>
    </row>
    <row r="949" customFormat="false" ht="15.75" hidden="true" customHeight="true" outlineLevel="0" collapsed="false">
      <c r="A949" s="2"/>
      <c r="B949" s="73"/>
      <c r="C949" s="2" t="s">
        <v>124</v>
      </c>
      <c r="D949" s="74"/>
      <c r="E949" s="2"/>
      <c r="F949" s="42"/>
      <c r="G949" s="75"/>
      <c r="H949" s="75"/>
      <c r="I949" s="75"/>
      <c r="J949" s="4"/>
      <c r="K949" s="2"/>
      <c r="L949" s="2"/>
      <c r="M949" s="4"/>
    </row>
    <row r="950" customFormat="false" ht="15.75" hidden="true" customHeight="true" outlineLevel="0" collapsed="false">
      <c r="A950" s="2"/>
      <c r="B950" s="73"/>
      <c r="C950" s="2" t="s">
        <v>125</v>
      </c>
      <c r="D950" s="74"/>
      <c r="E950" s="2"/>
      <c r="F950" s="42"/>
      <c r="G950" s="75"/>
      <c r="H950" s="75"/>
      <c r="I950" s="75"/>
      <c r="J950" s="4"/>
      <c r="K950" s="2"/>
      <c r="L950" s="2"/>
      <c r="M950" s="4"/>
    </row>
    <row r="951" customFormat="false" ht="15.75" hidden="true" customHeight="true" outlineLevel="0" collapsed="false">
      <c r="A951" s="2"/>
      <c r="B951" s="73"/>
      <c r="C951" s="2" t="s">
        <v>126</v>
      </c>
      <c r="D951" s="74"/>
      <c r="E951" s="2"/>
      <c r="F951" s="42"/>
      <c r="G951" s="75"/>
      <c r="H951" s="75"/>
      <c r="I951" s="75"/>
      <c r="J951" s="4"/>
      <c r="K951" s="2"/>
      <c r="L951" s="2"/>
      <c r="M951" s="4"/>
    </row>
    <row r="952" customFormat="false" ht="15.75" hidden="true" customHeight="true" outlineLevel="0" collapsed="false">
      <c r="A952" s="2"/>
      <c r="B952" s="73"/>
      <c r="C952" s="2" t="s">
        <v>127</v>
      </c>
      <c r="D952" s="74"/>
      <c r="E952" s="2"/>
      <c r="F952" s="42"/>
      <c r="G952" s="75"/>
      <c r="H952" s="75"/>
      <c r="I952" s="75"/>
      <c r="J952" s="4"/>
      <c r="K952" s="2"/>
      <c r="L952" s="2"/>
      <c r="M952" s="4"/>
    </row>
    <row r="953" customFormat="false" ht="15.75" hidden="true" customHeight="true" outlineLevel="0" collapsed="false">
      <c r="A953" s="2"/>
      <c r="B953" s="73"/>
      <c r="C953" s="2" t="s">
        <v>128</v>
      </c>
      <c r="D953" s="74"/>
      <c r="E953" s="2"/>
      <c r="F953" s="42"/>
      <c r="G953" s="75"/>
      <c r="H953" s="75"/>
      <c r="I953" s="75"/>
      <c r="J953" s="4"/>
      <c r="K953" s="2"/>
      <c r="L953" s="2"/>
      <c r="M953" s="4"/>
    </row>
    <row r="954" customFormat="false" ht="15.75" hidden="true" customHeight="true" outlineLevel="0" collapsed="false">
      <c r="A954" s="2"/>
      <c r="B954" s="73"/>
      <c r="C954" s="2" t="s">
        <v>129</v>
      </c>
      <c r="D954" s="74"/>
      <c r="E954" s="2"/>
      <c r="F954" s="42"/>
      <c r="G954" s="75"/>
      <c r="H954" s="75"/>
      <c r="I954" s="75"/>
      <c r="J954" s="4"/>
      <c r="K954" s="2"/>
      <c r="L954" s="2"/>
      <c r="M954" s="4"/>
    </row>
    <row r="955" customFormat="false" ht="15.75" hidden="true" customHeight="true" outlineLevel="0" collapsed="false">
      <c r="A955" s="2"/>
      <c r="B955" s="73"/>
      <c r="C955" s="2" t="s">
        <v>130</v>
      </c>
      <c r="D955" s="74"/>
      <c r="E955" s="2"/>
      <c r="F955" s="42"/>
      <c r="G955" s="75"/>
      <c r="H955" s="75"/>
      <c r="I955" s="75"/>
      <c r="J955" s="4"/>
      <c r="K955" s="2"/>
      <c r="L955" s="2"/>
      <c r="M955" s="4"/>
    </row>
    <row r="956" customFormat="false" ht="15.75" hidden="true" customHeight="true" outlineLevel="0" collapsed="false">
      <c r="A956" s="2"/>
      <c r="B956" s="73"/>
      <c r="C956" s="2" t="s">
        <v>131</v>
      </c>
      <c r="D956" s="74"/>
      <c r="E956" s="2"/>
      <c r="F956" s="42"/>
      <c r="G956" s="75"/>
      <c r="H956" s="75"/>
      <c r="I956" s="75"/>
      <c r="J956" s="4"/>
      <c r="K956" s="2"/>
      <c r="L956" s="2"/>
      <c r="M956" s="4"/>
    </row>
    <row r="957" customFormat="false" ht="15.75" hidden="true" customHeight="true" outlineLevel="0" collapsed="false">
      <c r="A957" s="2"/>
      <c r="B957" s="73"/>
      <c r="C957" s="2" t="s">
        <v>132</v>
      </c>
      <c r="D957" s="74"/>
      <c r="E957" s="2"/>
      <c r="F957" s="42"/>
      <c r="G957" s="75"/>
      <c r="H957" s="75"/>
      <c r="I957" s="75"/>
      <c r="J957" s="4"/>
      <c r="K957" s="2"/>
      <c r="L957" s="2"/>
      <c r="M957" s="4"/>
    </row>
    <row r="958" customFormat="false" ht="15.75" hidden="true" customHeight="true" outlineLevel="0" collapsed="false">
      <c r="A958" s="2"/>
      <c r="B958" s="73"/>
      <c r="C958" s="2" t="s">
        <v>133</v>
      </c>
      <c r="D958" s="74"/>
      <c r="E958" s="2"/>
      <c r="F958" s="42"/>
      <c r="G958" s="75"/>
      <c r="H958" s="75"/>
      <c r="I958" s="75"/>
      <c r="J958" s="4"/>
      <c r="K958" s="2"/>
      <c r="L958" s="2"/>
      <c r="M958" s="4"/>
    </row>
    <row r="959" customFormat="false" ht="15.75" hidden="true" customHeight="true" outlineLevel="0" collapsed="false">
      <c r="A959" s="2"/>
      <c r="B959" s="73"/>
      <c r="C959" s="2" t="s">
        <v>134</v>
      </c>
      <c r="D959" s="74"/>
      <c r="E959" s="2"/>
      <c r="F959" s="42"/>
      <c r="G959" s="75"/>
      <c r="H959" s="75"/>
      <c r="I959" s="75"/>
      <c r="J959" s="4"/>
      <c r="K959" s="2"/>
      <c r="L959" s="2"/>
      <c r="M959" s="4"/>
    </row>
    <row r="960" customFormat="false" ht="15.75" hidden="true" customHeight="true" outlineLevel="0" collapsed="false">
      <c r="A960" s="2"/>
      <c r="B960" s="73"/>
      <c r="C960" s="2" t="s">
        <v>135</v>
      </c>
      <c r="D960" s="74"/>
      <c r="E960" s="2"/>
      <c r="F960" s="42"/>
      <c r="G960" s="75"/>
      <c r="H960" s="75"/>
      <c r="I960" s="75"/>
      <c r="J960" s="4"/>
      <c r="K960" s="2"/>
      <c r="L960" s="2"/>
      <c r="M960" s="4"/>
    </row>
    <row r="961" customFormat="false" ht="15.75" hidden="true" customHeight="true" outlineLevel="0" collapsed="false">
      <c r="A961" s="2"/>
      <c r="B961" s="73"/>
      <c r="C961" s="2" t="s">
        <v>136</v>
      </c>
      <c r="D961" s="74"/>
      <c r="E961" s="2"/>
      <c r="F961" s="42"/>
      <c r="G961" s="75"/>
      <c r="H961" s="75"/>
      <c r="I961" s="75"/>
      <c r="J961" s="4"/>
      <c r="K961" s="2"/>
      <c r="L961" s="2"/>
      <c r="M961" s="4"/>
    </row>
    <row r="962" customFormat="false" ht="15.75" hidden="true" customHeight="true" outlineLevel="0" collapsed="false">
      <c r="A962" s="2"/>
      <c r="B962" s="73"/>
      <c r="C962" s="2" t="s">
        <v>137</v>
      </c>
      <c r="D962" s="74"/>
      <c r="E962" s="2"/>
      <c r="F962" s="42"/>
      <c r="G962" s="75"/>
      <c r="H962" s="75"/>
      <c r="I962" s="75"/>
      <c r="J962" s="4"/>
      <c r="K962" s="2"/>
      <c r="L962" s="2"/>
      <c r="M962" s="4"/>
    </row>
    <row r="963" customFormat="false" ht="15.75" hidden="true" customHeight="true" outlineLevel="0" collapsed="false">
      <c r="A963" s="2"/>
      <c r="B963" s="73"/>
      <c r="C963" s="2" t="s">
        <v>138</v>
      </c>
      <c r="D963" s="74"/>
      <c r="E963" s="2"/>
      <c r="F963" s="42"/>
      <c r="G963" s="75"/>
      <c r="H963" s="75"/>
      <c r="I963" s="75"/>
      <c r="J963" s="4"/>
      <c r="K963" s="2"/>
      <c r="L963" s="2"/>
      <c r="M963" s="4"/>
    </row>
    <row r="964" customFormat="false" ht="15.75" hidden="true" customHeight="true" outlineLevel="0" collapsed="false">
      <c r="A964" s="2"/>
      <c r="B964" s="73"/>
      <c r="C964" s="2" t="s">
        <v>139</v>
      </c>
      <c r="D964" s="74"/>
      <c r="E964" s="2"/>
      <c r="F964" s="42"/>
      <c r="G964" s="75"/>
      <c r="H964" s="75"/>
      <c r="I964" s="75"/>
      <c r="J964" s="4"/>
      <c r="K964" s="2"/>
      <c r="L964" s="2"/>
      <c r="M964" s="4"/>
    </row>
    <row r="965" customFormat="false" ht="15.75" hidden="true" customHeight="true" outlineLevel="0" collapsed="false">
      <c r="A965" s="2"/>
      <c r="B965" s="73"/>
      <c r="C965" s="2" t="s">
        <v>140</v>
      </c>
      <c r="D965" s="74"/>
      <c r="E965" s="2"/>
      <c r="F965" s="42"/>
      <c r="G965" s="75"/>
      <c r="H965" s="75"/>
      <c r="I965" s="75"/>
      <c r="J965" s="4"/>
      <c r="K965" s="2"/>
      <c r="L965" s="2"/>
      <c r="M965" s="4"/>
    </row>
    <row r="966" customFormat="false" ht="15.75" hidden="true" customHeight="true" outlineLevel="0" collapsed="false">
      <c r="A966" s="2"/>
      <c r="B966" s="73"/>
      <c r="C966" s="2" t="s">
        <v>141</v>
      </c>
      <c r="D966" s="74"/>
      <c r="E966" s="2"/>
      <c r="F966" s="42"/>
      <c r="G966" s="75"/>
      <c r="H966" s="75"/>
      <c r="I966" s="75"/>
      <c r="J966" s="4"/>
      <c r="K966" s="2"/>
      <c r="L966" s="2"/>
      <c r="M966" s="4"/>
    </row>
    <row r="967" customFormat="false" ht="15.75" hidden="true" customHeight="true" outlineLevel="0" collapsed="false">
      <c r="A967" s="2"/>
      <c r="B967" s="73"/>
      <c r="C967" s="2" t="s">
        <v>142</v>
      </c>
      <c r="D967" s="74"/>
      <c r="E967" s="2"/>
      <c r="F967" s="42"/>
      <c r="G967" s="75"/>
      <c r="H967" s="75"/>
      <c r="I967" s="75"/>
      <c r="J967" s="4"/>
      <c r="K967" s="2"/>
      <c r="L967" s="2"/>
      <c r="M967" s="4"/>
    </row>
    <row r="968" customFormat="false" ht="15.75" hidden="true" customHeight="true" outlineLevel="0" collapsed="false">
      <c r="A968" s="2"/>
      <c r="B968" s="73"/>
      <c r="C968" s="2" t="s">
        <v>143</v>
      </c>
      <c r="D968" s="74"/>
      <c r="E968" s="2"/>
      <c r="F968" s="42"/>
      <c r="G968" s="75"/>
      <c r="H968" s="75"/>
      <c r="I968" s="75"/>
      <c r="J968" s="4"/>
      <c r="K968" s="2"/>
      <c r="L968" s="2"/>
      <c r="M968" s="4"/>
    </row>
    <row r="969" customFormat="false" ht="15.75" hidden="true" customHeight="true" outlineLevel="0" collapsed="false">
      <c r="A969" s="2"/>
      <c r="B969" s="73"/>
      <c r="C969" s="2" t="s">
        <v>144</v>
      </c>
      <c r="D969" s="74"/>
      <c r="E969" s="2"/>
      <c r="F969" s="42"/>
      <c r="G969" s="75"/>
      <c r="H969" s="75"/>
      <c r="I969" s="75"/>
      <c r="J969" s="4"/>
      <c r="K969" s="2"/>
      <c r="L969" s="2"/>
      <c r="M969" s="4"/>
    </row>
    <row r="970" customFormat="false" ht="15.75" hidden="true" customHeight="true" outlineLevel="0" collapsed="false">
      <c r="A970" s="2"/>
      <c r="B970" s="73"/>
      <c r="C970" s="2" t="s">
        <v>145</v>
      </c>
      <c r="D970" s="74"/>
      <c r="E970" s="2"/>
      <c r="F970" s="42"/>
      <c r="G970" s="75"/>
      <c r="H970" s="75"/>
      <c r="I970" s="75"/>
      <c r="J970" s="4"/>
      <c r="K970" s="2"/>
      <c r="L970" s="2"/>
      <c r="M970" s="4"/>
    </row>
    <row r="971" customFormat="false" ht="15.75" hidden="true" customHeight="true" outlineLevel="0" collapsed="false">
      <c r="A971" s="2"/>
      <c r="B971" s="73"/>
      <c r="C971" s="2" t="s">
        <v>146</v>
      </c>
      <c r="D971" s="74"/>
      <c r="E971" s="2"/>
      <c r="F971" s="42"/>
      <c r="G971" s="75"/>
      <c r="H971" s="75"/>
      <c r="I971" s="75"/>
      <c r="J971" s="4"/>
      <c r="K971" s="2"/>
      <c r="L971" s="2"/>
      <c r="M971" s="4"/>
    </row>
    <row r="972" customFormat="false" ht="15.75" hidden="true" customHeight="true" outlineLevel="0" collapsed="false">
      <c r="A972" s="2"/>
      <c r="B972" s="73"/>
      <c r="C972" s="2" t="s">
        <v>147</v>
      </c>
      <c r="D972" s="74"/>
      <c r="E972" s="2"/>
      <c r="F972" s="42"/>
      <c r="G972" s="75"/>
      <c r="H972" s="75"/>
      <c r="I972" s="75"/>
      <c r="J972" s="4"/>
      <c r="K972" s="2"/>
      <c r="L972" s="2"/>
      <c r="M972" s="4"/>
    </row>
    <row r="973" customFormat="false" ht="15.75" hidden="true" customHeight="true" outlineLevel="0" collapsed="false">
      <c r="A973" s="2"/>
      <c r="B973" s="73"/>
      <c r="C973" s="2" t="s">
        <v>148</v>
      </c>
      <c r="D973" s="74"/>
      <c r="E973" s="2"/>
      <c r="F973" s="42"/>
      <c r="G973" s="75"/>
      <c r="H973" s="75"/>
      <c r="I973" s="75"/>
      <c r="J973" s="4"/>
      <c r="K973" s="2"/>
      <c r="L973" s="2"/>
      <c r="M973" s="4"/>
    </row>
    <row r="974" customFormat="false" ht="15.75" hidden="true" customHeight="true" outlineLevel="0" collapsed="false">
      <c r="A974" s="2"/>
      <c r="B974" s="73"/>
      <c r="C974" s="2" t="s">
        <v>149</v>
      </c>
      <c r="D974" s="74"/>
      <c r="E974" s="2"/>
      <c r="F974" s="42"/>
      <c r="G974" s="75"/>
      <c r="H974" s="75"/>
      <c r="I974" s="75"/>
      <c r="J974" s="4"/>
      <c r="K974" s="2"/>
      <c r="L974" s="2"/>
      <c r="M974" s="4"/>
    </row>
    <row r="975" customFormat="false" ht="15.75" hidden="true" customHeight="true" outlineLevel="0" collapsed="false">
      <c r="A975" s="2"/>
      <c r="B975" s="73"/>
      <c r="C975" s="2" t="s">
        <v>150</v>
      </c>
      <c r="D975" s="74"/>
      <c r="E975" s="2"/>
      <c r="F975" s="42"/>
      <c r="G975" s="75"/>
      <c r="H975" s="75"/>
      <c r="I975" s="75"/>
      <c r="J975" s="4"/>
      <c r="K975" s="2"/>
      <c r="L975" s="2"/>
      <c r="M975" s="4"/>
    </row>
    <row r="976" customFormat="false" ht="15.75" hidden="true" customHeight="true" outlineLevel="0" collapsed="false">
      <c r="A976" s="2"/>
      <c r="B976" s="73"/>
      <c r="C976" s="2" t="s">
        <v>151</v>
      </c>
      <c r="D976" s="74"/>
      <c r="E976" s="2"/>
      <c r="F976" s="42"/>
      <c r="G976" s="75"/>
      <c r="H976" s="75"/>
      <c r="I976" s="75"/>
      <c r="J976" s="4"/>
      <c r="K976" s="2"/>
      <c r="L976" s="2"/>
      <c r="M976" s="4"/>
    </row>
    <row r="977" customFormat="false" ht="15.75" hidden="true" customHeight="true" outlineLevel="0" collapsed="false">
      <c r="A977" s="2"/>
      <c r="B977" s="73"/>
      <c r="C977" s="2" t="s">
        <v>152</v>
      </c>
      <c r="D977" s="74"/>
      <c r="E977" s="2"/>
      <c r="F977" s="42"/>
      <c r="G977" s="75"/>
      <c r="H977" s="75"/>
      <c r="I977" s="75"/>
      <c r="J977" s="4"/>
      <c r="K977" s="2"/>
      <c r="L977" s="2"/>
      <c r="M977" s="4"/>
    </row>
    <row r="978" customFormat="false" ht="15.75" hidden="true" customHeight="true" outlineLevel="0" collapsed="false">
      <c r="A978" s="2"/>
      <c r="B978" s="73"/>
      <c r="C978" s="2" t="s">
        <v>153</v>
      </c>
      <c r="D978" s="74"/>
      <c r="E978" s="2"/>
      <c r="F978" s="42"/>
      <c r="G978" s="75"/>
      <c r="H978" s="75"/>
      <c r="I978" s="75"/>
      <c r="J978" s="4"/>
      <c r="K978" s="2"/>
      <c r="L978" s="2"/>
      <c r="M978" s="4"/>
    </row>
    <row r="979" customFormat="false" ht="15.75" hidden="true" customHeight="true" outlineLevel="0" collapsed="false">
      <c r="A979" s="2"/>
      <c r="B979" s="73"/>
      <c r="C979" s="2" t="s">
        <v>154</v>
      </c>
      <c r="D979" s="74"/>
      <c r="E979" s="2"/>
      <c r="F979" s="42"/>
      <c r="G979" s="75"/>
      <c r="H979" s="75"/>
      <c r="I979" s="75"/>
      <c r="J979" s="4"/>
      <c r="K979" s="2"/>
      <c r="L979" s="2"/>
      <c r="M979" s="4"/>
    </row>
    <row r="980" customFormat="false" ht="15.75" hidden="true" customHeight="true" outlineLevel="0" collapsed="false">
      <c r="A980" s="2"/>
      <c r="B980" s="73"/>
      <c r="C980" s="2" t="s">
        <v>155</v>
      </c>
      <c r="D980" s="74"/>
      <c r="E980" s="2"/>
      <c r="F980" s="42"/>
      <c r="G980" s="75"/>
      <c r="H980" s="75"/>
      <c r="I980" s="75"/>
      <c r="J980" s="4"/>
      <c r="K980" s="2"/>
      <c r="L980" s="2"/>
      <c r="M980" s="4"/>
    </row>
    <row r="981" customFormat="false" ht="15.75" hidden="true" customHeight="true" outlineLevel="0" collapsed="false">
      <c r="A981" s="2"/>
      <c r="B981" s="73"/>
      <c r="C981" s="2" t="s">
        <v>156</v>
      </c>
      <c r="D981" s="74"/>
      <c r="E981" s="2"/>
      <c r="F981" s="42"/>
      <c r="G981" s="75"/>
      <c r="H981" s="75"/>
      <c r="I981" s="75"/>
      <c r="J981" s="4"/>
      <c r="K981" s="2"/>
      <c r="L981" s="2"/>
      <c r="M981" s="4"/>
    </row>
    <row r="982" customFormat="false" ht="15.75" hidden="true" customHeight="true" outlineLevel="0" collapsed="false">
      <c r="A982" s="2"/>
      <c r="B982" s="73"/>
      <c r="C982" s="2" t="s">
        <v>157</v>
      </c>
      <c r="D982" s="74"/>
      <c r="E982" s="2"/>
      <c r="F982" s="42"/>
      <c r="G982" s="75"/>
      <c r="H982" s="75"/>
      <c r="I982" s="75"/>
      <c r="J982" s="4"/>
      <c r="K982" s="2"/>
      <c r="L982" s="2"/>
      <c r="M982" s="4"/>
    </row>
    <row r="983" customFormat="false" ht="15.75" hidden="true" customHeight="true" outlineLevel="0" collapsed="false">
      <c r="A983" s="2"/>
      <c r="B983" s="73"/>
      <c r="C983" s="2" t="s">
        <v>158</v>
      </c>
      <c r="D983" s="74"/>
      <c r="E983" s="2"/>
      <c r="F983" s="42"/>
      <c r="G983" s="75"/>
      <c r="H983" s="75"/>
      <c r="I983" s="75"/>
      <c r="J983" s="4"/>
      <c r="K983" s="2"/>
      <c r="L983" s="2"/>
      <c r="M983" s="4"/>
    </row>
    <row r="984" customFormat="false" ht="15.75" hidden="true" customHeight="true" outlineLevel="0" collapsed="false">
      <c r="A984" s="2"/>
      <c r="B984" s="73"/>
      <c r="C984" s="2" t="s">
        <v>159</v>
      </c>
      <c r="D984" s="74"/>
      <c r="E984" s="2"/>
      <c r="F984" s="42"/>
      <c r="G984" s="75"/>
      <c r="H984" s="75"/>
      <c r="I984" s="75"/>
      <c r="J984" s="4"/>
      <c r="K984" s="2"/>
      <c r="L984" s="2"/>
      <c r="M984" s="4"/>
    </row>
    <row r="985" customFormat="false" ht="15.75" hidden="true" customHeight="true" outlineLevel="0" collapsed="false">
      <c r="A985" s="2"/>
      <c r="B985" s="73"/>
      <c r="C985" s="2" t="s">
        <v>160</v>
      </c>
      <c r="D985" s="74"/>
      <c r="E985" s="2"/>
      <c r="F985" s="42"/>
      <c r="G985" s="75"/>
      <c r="H985" s="75"/>
      <c r="I985" s="75"/>
      <c r="J985" s="4"/>
      <c r="K985" s="2"/>
      <c r="L985" s="2"/>
      <c r="M985" s="4"/>
    </row>
    <row r="986" customFormat="false" ht="15.75" hidden="true" customHeight="true" outlineLevel="0" collapsed="false">
      <c r="A986" s="2"/>
      <c r="B986" s="73"/>
      <c r="C986" s="2" t="s">
        <v>161</v>
      </c>
      <c r="D986" s="74"/>
      <c r="E986" s="2"/>
      <c r="F986" s="42"/>
      <c r="G986" s="75"/>
      <c r="H986" s="75"/>
      <c r="I986" s="75"/>
      <c r="J986" s="4"/>
      <c r="K986" s="2"/>
      <c r="L986" s="2"/>
      <c r="M986" s="4"/>
    </row>
    <row r="987" customFormat="false" ht="15.75" hidden="true" customHeight="true" outlineLevel="0" collapsed="false">
      <c r="A987" s="2"/>
      <c r="B987" s="73"/>
      <c r="C987" s="2" t="s">
        <v>162</v>
      </c>
      <c r="D987" s="74"/>
      <c r="E987" s="2"/>
      <c r="F987" s="42"/>
      <c r="G987" s="75"/>
      <c r="H987" s="75"/>
      <c r="I987" s="75"/>
      <c r="J987" s="4"/>
      <c r="K987" s="2"/>
      <c r="L987" s="2"/>
      <c r="M987" s="4"/>
    </row>
    <row r="988" customFormat="false" ht="15.75" hidden="true" customHeight="true" outlineLevel="0" collapsed="false">
      <c r="A988" s="2"/>
      <c r="B988" s="73"/>
      <c r="C988" s="2" t="s">
        <v>163</v>
      </c>
      <c r="D988" s="74"/>
      <c r="E988" s="2"/>
      <c r="F988" s="42"/>
      <c r="G988" s="75"/>
      <c r="H988" s="75"/>
      <c r="I988" s="75"/>
      <c r="J988" s="4"/>
      <c r="K988" s="2"/>
      <c r="L988" s="2"/>
      <c r="M988" s="4"/>
    </row>
    <row r="989" customFormat="false" ht="15.75" hidden="true" customHeight="true" outlineLevel="0" collapsed="false">
      <c r="A989" s="2"/>
      <c r="B989" s="73"/>
      <c r="C989" s="2" t="s">
        <v>164</v>
      </c>
      <c r="D989" s="74"/>
      <c r="E989" s="2"/>
      <c r="F989" s="42"/>
      <c r="G989" s="75"/>
      <c r="H989" s="75"/>
      <c r="I989" s="75"/>
      <c r="J989" s="4"/>
      <c r="K989" s="2"/>
      <c r="L989" s="2"/>
      <c r="M989" s="4"/>
    </row>
    <row r="990" customFormat="false" ht="15.75" hidden="true" customHeight="true" outlineLevel="0" collapsed="false">
      <c r="A990" s="2"/>
      <c r="B990" s="73"/>
      <c r="C990" s="2" t="s">
        <v>165</v>
      </c>
      <c r="D990" s="74"/>
      <c r="E990" s="2"/>
      <c r="F990" s="42"/>
      <c r="G990" s="75"/>
      <c r="H990" s="75"/>
      <c r="I990" s="75"/>
      <c r="J990" s="4"/>
      <c r="K990" s="2"/>
      <c r="L990" s="2"/>
      <c r="M990" s="4"/>
    </row>
    <row r="991" customFormat="false" ht="15.75" hidden="true" customHeight="true" outlineLevel="0" collapsed="false">
      <c r="A991" s="2"/>
      <c r="B991" s="73"/>
      <c r="C991" s="2" t="s">
        <v>166</v>
      </c>
      <c r="D991" s="74"/>
      <c r="E991" s="2"/>
      <c r="F991" s="42"/>
      <c r="G991" s="75"/>
      <c r="H991" s="75"/>
      <c r="I991" s="75"/>
      <c r="J991" s="4"/>
      <c r="K991" s="2"/>
      <c r="L991" s="2"/>
      <c r="M991" s="4"/>
    </row>
    <row r="992" customFormat="false" ht="15.75" hidden="true" customHeight="true" outlineLevel="0" collapsed="false">
      <c r="A992" s="2"/>
      <c r="B992" s="73"/>
      <c r="C992" s="2" t="s">
        <v>167</v>
      </c>
      <c r="D992" s="74"/>
      <c r="E992" s="2"/>
      <c r="F992" s="42"/>
      <c r="G992" s="75"/>
      <c r="H992" s="75"/>
      <c r="I992" s="75"/>
      <c r="J992" s="4"/>
      <c r="K992" s="2"/>
      <c r="L992" s="2"/>
      <c r="M992" s="4"/>
    </row>
    <row r="993" customFormat="false" ht="15.75" hidden="true" customHeight="true" outlineLevel="0" collapsed="false">
      <c r="A993" s="2"/>
      <c r="B993" s="73"/>
      <c r="C993" s="2" t="s">
        <v>168</v>
      </c>
      <c r="D993" s="74"/>
      <c r="E993" s="2"/>
      <c r="F993" s="42"/>
      <c r="G993" s="75"/>
      <c r="H993" s="75"/>
      <c r="I993" s="75"/>
      <c r="J993" s="4"/>
      <c r="K993" s="2"/>
      <c r="L993" s="2"/>
      <c r="M993" s="4"/>
    </row>
    <row r="994" customFormat="false" ht="15.75" hidden="true" customHeight="true" outlineLevel="0" collapsed="false">
      <c r="A994" s="2"/>
      <c r="B994" s="73"/>
      <c r="C994" s="2" t="s">
        <v>169</v>
      </c>
      <c r="D994" s="74"/>
      <c r="E994" s="2"/>
      <c r="F994" s="42"/>
      <c r="G994" s="75"/>
      <c r="H994" s="75"/>
      <c r="I994" s="75"/>
      <c r="J994" s="4"/>
      <c r="K994" s="2"/>
      <c r="L994" s="2"/>
      <c r="M994" s="4"/>
    </row>
    <row r="995" customFormat="false" ht="15.75" hidden="true" customHeight="true" outlineLevel="0" collapsed="false">
      <c r="A995" s="2"/>
      <c r="B995" s="73"/>
      <c r="C995" s="2" t="s">
        <v>170</v>
      </c>
      <c r="D995" s="74"/>
      <c r="E995" s="2"/>
      <c r="F995" s="42"/>
      <c r="G995" s="75"/>
      <c r="H995" s="75"/>
      <c r="I995" s="75"/>
      <c r="J995" s="4"/>
      <c r="K995" s="2"/>
      <c r="L995" s="2"/>
      <c r="M995" s="4"/>
    </row>
    <row r="996" customFormat="false" ht="15.75" hidden="true" customHeight="true" outlineLevel="0" collapsed="false">
      <c r="A996" s="2"/>
      <c r="B996" s="73"/>
      <c r="C996" s="2" t="s">
        <v>171</v>
      </c>
      <c r="D996" s="74"/>
      <c r="E996" s="2"/>
      <c r="F996" s="42"/>
      <c r="G996" s="75"/>
      <c r="H996" s="75"/>
      <c r="I996" s="75"/>
      <c r="J996" s="4"/>
      <c r="K996" s="2"/>
      <c r="L996" s="2"/>
      <c r="M996" s="4"/>
    </row>
    <row r="997" customFormat="false" ht="15.75" hidden="true" customHeight="true" outlineLevel="0" collapsed="false">
      <c r="A997" s="2"/>
      <c r="B997" s="73"/>
      <c r="C997" s="2" t="s">
        <v>172</v>
      </c>
      <c r="D997" s="74"/>
      <c r="E997" s="2"/>
      <c r="F997" s="42"/>
      <c r="G997" s="75"/>
      <c r="H997" s="75"/>
      <c r="I997" s="75"/>
      <c r="J997" s="4"/>
      <c r="K997" s="2"/>
      <c r="L997" s="2"/>
      <c r="M997" s="4"/>
    </row>
    <row r="998" customFormat="false" ht="15.75" hidden="true" customHeight="true" outlineLevel="0" collapsed="false">
      <c r="A998" s="2"/>
      <c r="B998" s="73"/>
      <c r="C998" s="2" t="s">
        <v>173</v>
      </c>
      <c r="D998" s="74"/>
      <c r="E998" s="2"/>
      <c r="F998" s="42"/>
      <c r="G998" s="75"/>
      <c r="H998" s="75"/>
      <c r="I998" s="75"/>
      <c r="J998" s="4"/>
      <c r="K998" s="2"/>
      <c r="L998" s="2"/>
      <c r="M998" s="4"/>
    </row>
    <row r="999" customFormat="false" ht="15.75" hidden="true" customHeight="true" outlineLevel="0" collapsed="false">
      <c r="A999" s="2"/>
      <c r="B999" s="73"/>
      <c r="C999" s="2" t="s">
        <v>174</v>
      </c>
      <c r="D999" s="74"/>
      <c r="E999" s="2"/>
      <c r="F999" s="42"/>
      <c r="G999" s="75"/>
      <c r="H999" s="75"/>
      <c r="I999" s="75"/>
      <c r="J999" s="4"/>
      <c r="K999" s="2"/>
      <c r="L999" s="2"/>
      <c r="M999" s="4"/>
    </row>
    <row r="1000" customFormat="false" ht="15.75" hidden="true" customHeight="true" outlineLevel="0" collapsed="false">
      <c r="A1000" s="2"/>
      <c r="B1000" s="73"/>
      <c r="C1000" s="2" t="s">
        <v>175</v>
      </c>
      <c r="D1000" s="74"/>
      <c r="E1000" s="2"/>
      <c r="F1000" s="42"/>
      <c r="G1000" s="75"/>
      <c r="H1000" s="75"/>
      <c r="I1000" s="75"/>
      <c r="J1000" s="4"/>
      <c r="K1000" s="2"/>
      <c r="L1000" s="2"/>
      <c r="M1000" s="4"/>
    </row>
    <row r="1001" customFormat="false" ht="15.75" hidden="true" customHeight="true" outlineLevel="0" collapsed="false">
      <c r="A1001" s="2"/>
      <c r="B1001" s="73"/>
      <c r="C1001" s="2" t="s">
        <v>176</v>
      </c>
      <c r="D1001" s="74"/>
      <c r="E1001" s="2"/>
      <c r="F1001" s="42"/>
      <c r="G1001" s="75"/>
      <c r="H1001" s="75"/>
      <c r="I1001" s="75"/>
      <c r="J1001" s="4"/>
      <c r="K1001" s="2"/>
      <c r="L1001" s="2"/>
      <c r="M1001" s="4"/>
    </row>
    <row r="1002" customFormat="false" ht="15.75" hidden="true" customHeight="true" outlineLevel="0" collapsed="false">
      <c r="A1002" s="2"/>
      <c r="B1002" s="73"/>
      <c r="C1002" s="2" t="s">
        <v>177</v>
      </c>
      <c r="D1002" s="74"/>
      <c r="E1002" s="2"/>
      <c r="F1002" s="42"/>
      <c r="G1002" s="75"/>
      <c r="H1002" s="75"/>
      <c r="I1002" s="75"/>
      <c r="J1002" s="4"/>
      <c r="K1002" s="2"/>
      <c r="L1002" s="2"/>
      <c r="M1002" s="4"/>
    </row>
    <row r="1003" customFormat="false" ht="15.75" hidden="true" customHeight="true" outlineLevel="0" collapsed="false">
      <c r="A1003" s="2"/>
      <c r="B1003" s="73"/>
      <c r="C1003" s="2" t="s">
        <v>178</v>
      </c>
      <c r="D1003" s="74"/>
      <c r="E1003" s="2"/>
      <c r="F1003" s="42"/>
      <c r="G1003" s="75"/>
      <c r="H1003" s="75"/>
      <c r="I1003" s="75"/>
      <c r="J1003" s="4"/>
      <c r="K1003" s="2"/>
      <c r="L1003" s="2"/>
      <c r="M1003" s="4"/>
    </row>
    <row r="1004" customFormat="false" ht="15.75" hidden="true" customHeight="true" outlineLevel="0" collapsed="false">
      <c r="A1004" s="2"/>
      <c r="B1004" s="73"/>
      <c r="C1004" s="2" t="s">
        <v>179</v>
      </c>
      <c r="D1004" s="74"/>
      <c r="E1004" s="2"/>
      <c r="F1004" s="42"/>
      <c r="G1004" s="75"/>
      <c r="H1004" s="75"/>
      <c r="I1004" s="75"/>
      <c r="J1004" s="4"/>
      <c r="K1004" s="2"/>
      <c r="L1004" s="2"/>
      <c r="M1004" s="4"/>
    </row>
    <row r="1005" customFormat="false" ht="15.75" hidden="true" customHeight="true" outlineLevel="0" collapsed="false">
      <c r="A1005" s="2"/>
      <c r="B1005" s="73"/>
      <c r="C1005" s="2" t="s">
        <v>180</v>
      </c>
      <c r="D1005" s="74"/>
      <c r="E1005" s="2"/>
      <c r="F1005" s="42"/>
      <c r="G1005" s="75"/>
      <c r="H1005" s="75"/>
      <c r="I1005" s="75"/>
      <c r="J1005" s="4"/>
      <c r="K1005" s="2"/>
      <c r="L1005" s="2"/>
      <c r="M1005" s="4"/>
    </row>
    <row r="1006" customFormat="false" ht="15.75" hidden="true" customHeight="true" outlineLevel="0" collapsed="false">
      <c r="A1006" s="2"/>
      <c r="B1006" s="73"/>
      <c r="C1006" s="2" t="s">
        <v>181</v>
      </c>
      <c r="D1006" s="74"/>
      <c r="E1006" s="2"/>
      <c r="F1006" s="42"/>
      <c r="G1006" s="75"/>
      <c r="H1006" s="75"/>
      <c r="I1006" s="75"/>
      <c r="J1006" s="4"/>
      <c r="K1006" s="2"/>
      <c r="L1006" s="2"/>
      <c r="M1006" s="4"/>
    </row>
    <row r="1007" customFormat="false" ht="15.75" hidden="true" customHeight="true" outlineLevel="0" collapsed="false">
      <c r="A1007" s="2"/>
      <c r="B1007" s="73"/>
      <c r="C1007" s="2" t="s">
        <v>182</v>
      </c>
      <c r="D1007" s="74"/>
      <c r="E1007" s="2"/>
      <c r="F1007" s="42"/>
      <c r="G1007" s="75"/>
      <c r="H1007" s="75"/>
      <c r="I1007" s="75"/>
      <c r="J1007" s="4"/>
      <c r="K1007" s="2"/>
      <c r="L1007" s="2"/>
      <c r="M1007" s="4"/>
    </row>
    <row r="1008" customFormat="false" ht="15.75" hidden="true" customHeight="true" outlineLevel="0" collapsed="false">
      <c r="A1008" s="2"/>
      <c r="B1008" s="73"/>
      <c r="C1008" s="2" t="s">
        <v>183</v>
      </c>
      <c r="D1008" s="74"/>
      <c r="E1008" s="2"/>
      <c r="F1008" s="42"/>
      <c r="G1008" s="75"/>
      <c r="H1008" s="75"/>
      <c r="I1008" s="75"/>
      <c r="J1008" s="4"/>
      <c r="K1008" s="2"/>
      <c r="L1008" s="2"/>
      <c r="M1008" s="4"/>
    </row>
    <row r="1009" customFormat="false" ht="15.75" hidden="true" customHeight="true" outlineLevel="0" collapsed="false">
      <c r="A1009" s="2"/>
      <c r="B1009" s="73"/>
      <c r="C1009" s="2" t="s">
        <v>184</v>
      </c>
      <c r="D1009" s="74"/>
      <c r="E1009" s="2"/>
      <c r="F1009" s="42"/>
      <c r="G1009" s="75"/>
      <c r="H1009" s="75"/>
      <c r="I1009" s="75"/>
      <c r="J1009" s="4"/>
      <c r="K1009" s="2"/>
      <c r="L1009" s="2"/>
      <c r="M1009" s="4"/>
    </row>
    <row r="1010" customFormat="false" ht="15.75" hidden="true" customHeight="true" outlineLevel="0" collapsed="false">
      <c r="A1010" s="2"/>
      <c r="B1010" s="73"/>
      <c r="C1010" s="2" t="s">
        <v>185</v>
      </c>
      <c r="D1010" s="74"/>
      <c r="E1010" s="2"/>
      <c r="F1010" s="42"/>
      <c r="G1010" s="75"/>
      <c r="H1010" s="75"/>
      <c r="I1010" s="75"/>
      <c r="J1010" s="4"/>
      <c r="K1010" s="2"/>
      <c r="L1010" s="2"/>
      <c r="M1010" s="4"/>
    </row>
    <row r="1011" customFormat="false" ht="15.75" hidden="true" customHeight="true" outlineLevel="0" collapsed="false">
      <c r="A1011" s="2"/>
      <c r="B1011" s="73"/>
      <c r="C1011" s="2" t="s">
        <v>186</v>
      </c>
      <c r="D1011" s="74"/>
      <c r="E1011" s="2"/>
      <c r="F1011" s="42"/>
      <c r="G1011" s="75"/>
      <c r="H1011" s="75"/>
      <c r="I1011" s="75"/>
      <c r="J1011" s="4"/>
      <c r="K1011" s="2"/>
      <c r="L1011" s="2"/>
      <c r="M1011" s="4"/>
    </row>
    <row r="1012" customFormat="false" ht="15.75" hidden="true" customHeight="true" outlineLevel="0" collapsed="false">
      <c r="A1012" s="2"/>
      <c r="B1012" s="73"/>
      <c r="C1012" s="2" t="s">
        <v>187</v>
      </c>
      <c r="D1012" s="74"/>
      <c r="E1012" s="2"/>
      <c r="F1012" s="42"/>
      <c r="G1012" s="75"/>
      <c r="H1012" s="75"/>
      <c r="I1012" s="75"/>
      <c r="J1012" s="4"/>
      <c r="K1012" s="2"/>
      <c r="L1012" s="2"/>
      <c r="M1012" s="4"/>
    </row>
    <row r="1013" customFormat="false" ht="15.75" hidden="true" customHeight="true" outlineLevel="0" collapsed="false">
      <c r="A1013" s="2"/>
      <c r="B1013" s="73"/>
      <c r="C1013" s="2" t="s">
        <v>188</v>
      </c>
      <c r="D1013" s="74"/>
      <c r="E1013" s="2"/>
      <c r="F1013" s="42"/>
      <c r="G1013" s="75"/>
      <c r="H1013" s="75"/>
      <c r="I1013" s="75"/>
      <c r="J1013" s="4"/>
      <c r="K1013" s="2"/>
      <c r="L1013" s="2"/>
      <c r="M1013" s="4"/>
    </row>
    <row r="1014" customFormat="false" ht="15.75" hidden="true" customHeight="true" outlineLevel="0" collapsed="false">
      <c r="A1014" s="2"/>
      <c r="B1014" s="73"/>
      <c r="C1014" s="2" t="s">
        <v>189</v>
      </c>
      <c r="D1014" s="74"/>
      <c r="E1014" s="2"/>
      <c r="F1014" s="42"/>
      <c r="G1014" s="75"/>
      <c r="H1014" s="75"/>
      <c r="I1014" s="75"/>
      <c r="J1014" s="4"/>
      <c r="K1014" s="2"/>
      <c r="L1014" s="2"/>
      <c r="M1014" s="4"/>
    </row>
    <row r="1015" customFormat="false" ht="15.75" hidden="true" customHeight="true" outlineLevel="0" collapsed="false">
      <c r="A1015" s="2"/>
      <c r="B1015" s="73"/>
      <c r="C1015" s="2" t="s">
        <v>190</v>
      </c>
      <c r="D1015" s="74"/>
      <c r="E1015" s="2"/>
      <c r="F1015" s="42"/>
      <c r="G1015" s="75"/>
      <c r="H1015" s="75"/>
      <c r="I1015" s="75"/>
      <c r="J1015" s="4"/>
      <c r="K1015" s="2"/>
      <c r="L1015" s="2"/>
      <c r="M1015" s="4"/>
    </row>
    <row r="1016" customFormat="false" ht="15.75" hidden="true" customHeight="true" outlineLevel="0" collapsed="false">
      <c r="A1016" s="2"/>
      <c r="B1016" s="73"/>
      <c r="C1016" s="2" t="s">
        <v>191</v>
      </c>
      <c r="D1016" s="74"/>
      <c r="E1016" s="2"/>
      <c r="F1016" s="42"/>
      <c r="G1016" s="75"/>
      <c r="H1016" s="75"/>
      <c r="I1016" s="75"/>
      <c r="J1016" s="4"/>
      <c r="K1016" s="2"/>
      <c r="L1016" s="2"/>
      <c r="M1016" s="4"/>
    </row>
    <row r="1017" customFormat="false" ht="15.75" hidden="true" customHeight="true" outlineLevel="0" collapsed="false">
      <c r="A1017" s="2"/>
      <c r="B1017" s="73"/>
      <c r="C1017" s="2" t="s">
        <v>192</v>
      </c>
      <c r="D1017" s="74"/>
      <c r="E1017" s="2"/>
      <c r="F1017" s="42"/>
      <c r="G1017" s="75"/>
      <c r="H1017" s="75"/>
      <c r="I1017" s="75"/>
      <c r="J1017" s="4"/>
      <c r="K1017" s="2"/>
      <c r="L1017" s="2"/>
      <c r="M1017" s="4"/>
    </row>
    <row r="1018" customFormat="false" ht="15.75" hidden="true" customHeight="true" outlineLevel="0" collapsed="false">
      <c r="A1018" s="2"/>
      <c r="B1018" s="73"/>
      <c r="C1018" s="2" t="s">
        <v>193</v>
      </c>
      <c r="D1018" s="74"/>
      <c r="E1018" s="2"/>
      <c r="F1018" s="42"/>
      <c r="G1018" s="75"/>
      <c r="H1018" s="75"/>
      <c r="I1018" s="75"/>
      <c r="J1018" s="4"/>
      <c r="K1018" s="2"/>
      <c r="L1018" s="2"/>
      <c r="M1018" s="4"/>
    </row>
    <row r="1019" customFormat="false" ht="15.75" hidden="true" customHeight="true" outlineLevel="0" collapsed="false">
      <c r="A1019" s="2"/>
      <c r="B1019" s="73"/>
      <c r="C1019" s="2" t="s">
        <v>194</v>
      </c>
      <c r="D1019" s="74"/>
      <c r="E1019" s="2"/>
      <c r="F1019" s="42"/>
      <c r="G1019" s="75"/>
      <c r="H1019" s="75"/>
      <c r="I1019" s="75"/>
      <c r="J1019" s="4"/>
      <c r="K1019" s="2"/>
      <c r="L1019" s="2"/>
      <c r="M1019" s="4"/>
    </row>
    <row r="1020" customFormat="false" ht="15.75" hidden="true" customHeight="true" outlineLevel="0" collapsed="false">
      <c r="A1020" s="2"/>
      <c r="B1020" s="73"/>
      <c r="C1020" s="2" t="s">
        <v>195</v>
      </c>
      <c r="D1020" s="74"/>
      <c r="E1020" s="2"/>
      <c r="F1020" s="42"/>
      <c r="G1020" s="75"/>
      <c r="H1020" s="75"/>
      <c r="I1020" s="75"/>
      <c r="J1020" s="4"/>
      <c r="K1020" s="2"/>
      <c r="L1020" s="2"/>
      <c r="M1020" s="4"/>
    </row>
    <row r="1021" customFormat="false" ht="15.75" hidden="true" customHeight="true" outlineLevel="0" collapsed="false">
      <c r="A1021" s="2"/>
      <c r="B1021" s="73"/>
      <c r="C1021" s="2" t="s">
        <v>196</v>
      </c>
      <c r="D1021" s="74"/>
      <c r="E1021" s="2"/>
      <c r="F1021" s="42"/>
      <c r="G1021" s="75"/>
      <c r="H1021" s="75"/>
      <c r="I1021" s="75"/>
      <c r="J1021" s="4"/>
      <c r="K1021" s="2"/>
      <c r="L1021" s="2"/>
      <c r="M1021" s="4"/>
    </row>
    <row r="1022" customFormat="false" ht="15.75" hidden="true" customHeight="true" outlineLevel="0" collapsed="false">
      <c r="A1022" s="2"/>
      <c r="B1022" s="73"/>
      <c r="C1022" s="2" t="s">
        <v>197</v>
      </c>
      <c r="D1022" s="74"/>
      <c r="E1022" s="2"/>
      <c r="F1022" s="42"/>
      <c r="G1022" s="75"/>
      <c r="H1022" s="75"/>
      <c r="I1022" s="75"/>
      <c r="J1022" s="4"/>
      <c r="K1022" s="2"/>
      <c r="L1022" s="2"/>
      <c r="M1022" s="4"/>
    </row>
    <row r="1023" customFormat="false" ht="15.75" hidden="true" customHeight="true" outlineLevel="0" collapsed="false">
      <c r="A1023" s="2"/>
      <c r="B1023" s="73"/>
      <c r="C1023" s="2" t="s">
        <v>198</v>
      </c>
      <c r="D1023" s="74"/>
      <c r="E1023" s="2"/>
      <c r="F1023" s="42"/>
      <c r="G1023" s="75"/>
      <c r="H1023" s="75"/>
      <c r="I1023" s="75"/>
      <c r="J1023" s="4"/>
      <c r="K1023" s="2"/>
      <c r="L1023" s="2"/>
      <c r="M1023" s="4"/>
    </row>
    <row r="1024" customFormat="false" ht="15.75" hidden="true" customHeight="true" outlineLevel="0" collapsed="false">
      <c r="A1024" s="2"/>
      <c r="B1024" s="73"/>
      <c r="C1024" s="79" t="s">
        <v>199</v>
      </c>
      <c r="D1024" s="74"/>
      <c r="E1024" s="2"/>
      <c r="F1024" s="42"/>
      <c r="G1024" s="75"/>
      <c r="H1024" s="75"/>
      <c r="I1024" s="75"/>
      <c r="J1024" s="4"/>
      <c r="K1024" s="2"/>
      <c r="L1024" s="2"/>
      <c r="M1024" s="4"/>
    </row>
    <row r="1025" customFormat="false" ht="15.75" hidden="true" customHeight="true" outlineLevel="0" collapsed="false">
      <c r="A1025" s="2"/>
      <c r="B1025" s="73"/>
      <c r="C1025" s="2" t="s">
        <v>200</v>
      </c>
      <c r="D1025" s="74"/>
      <c r="E1025" s="2"/>
      <c r="F1025" s="42"/>
      <c r="G1025" s="75"/>
      <c r="H1025" s="75"/>
      <c r="I1025" s="75"/>
      <c r="J1025" s="4"/>
      <c r="K1025" s="2"/>
      <c r="L1025" s="2"/>
      <c r="M1025" s="4"/>
    </row>
    <row r="1026" customFormat="false" ht="15.75" hidden="true" customHeight="true" outlineLevel="0" collapsed="false">
      <c r="A1026" s="2"/>
      <c r="B1026" s="73"/>
      <c r="C1026" s="2" t="s">
        <v>201</v>
      </c>
      <c r="D1026" s="74"/>
      <c r="E1026" s="2"/>
      <c r="F1026" s="42"/>
      <c r="G1026" s="75"/>
      <c r="H1026" s="75"/>
      <c r="I1026" s="75"/>
      <c r="J1026" s="4"/>
      <c r="K1026" s="2"/>
      <c r="L1026" s="2"/>
      <c r="M1026" s="4"/>
    </row>
    <row r="1027" customFormat="false" ht="15.75" hidden="true" customHeight="true" outlineLevel="0" collapsed="false">
      <c r="A1027" s="2"/>
      <c r="B1027" s="73"/>
      <c r="C1027" s="2" t="s">
        <v>202</v>
      </c>
      <c r="D1027" s="74"/>
      <c r="E1027" s="2"/>
      <c r="F1027" s="42"/>
      <c r="G1027" s="75"/>
      <c r="H1027" s="75"/>
      <c r="I1027" s="75"/>
      <c r="J1027" s="4"/>
      <c r="K1027" s="2"/>
      <c r="L1027" s="2"/>
      <c r="M1027" s="4"/>
    </row>
    <row r="1028" customFormat="false" ht="15.75" hidden="true" customHeight="true" outlineLevel="0" collapsed="false">
      <c r="A1028" s="2"/>
      <c r="B1028" s="73"/>
      <c r="C1028" s="2" t="s">
        <v>203</v>
      </c>
      <c r="D1028" s="74"/>
      <c r="E1028" s="2"/>
      <c r="F1028" s="42"/>
      <c r="G1028" s="75"/>
      <c r="H1028" s="75"/>
      <c r="I1028" s="75"/>
      <c r="J1028" s="4"/>
      <c r="K1028" s="2"/>
      <c r="L1028" s="2"/>
      <c r="M1028" s="4"/>
    </row>
    <row r="1029" customFormat="false" ht="15.75" hidden="true" customHeight="true" outlineLevel="0" collapsed="false">
      <c r="A1029" s="2"/>
      <c r="B1029" s="73"/>
      <c r="C1029" s="2" t="s">
        <v>204</v>
      </c>
      <c r="D1029" s="74"/>
      <c r="E1029" s="2"/>
      <c r="F1029" s="42"/>
      <c r="G1029" s="75"/>
      <c r="H1029" s="75"/>
      <c r="I1029" s="75"/>
      <c r="J1029" s="4"/>
      <c r="K1029" s="2"/>
      <c r="L1029" s="2"/>
      <c r="M1029" s="4"/>
    </row>
    <row r="1030" customFormat="false" ht="15.75" hidden="true" customHeight="true" outlineLevel="0" collapsed="false">
      <c r="A1030" s="2"/>
      <c r="B1030" s="73"/>
      <c r="C1030" s="2" t="s">
        <v>205</v>
      </c>
      <c r="D1030" s="74"/>
      <c r="E1030" s="2"/>
      <c r="F1030" s="42"/>
      <c r="G1030" s="75"/>
      <c r="H1030" s="75"/>
      <c r="I1030" s="75"/>
      <c r="J1030" s="4"/>
      <c r="K1030" s="2"/>
      <c r="L1030" s="2"/>
      <c r="M1030" s="4"/>
    </row>
    <row r="1031" customFormat="false" ht="15.75" hidden="true" customHeight="true" outlineLevel="0" collapsed="false">
      <c r="A1031" s="2"/>
      <c r="B1031" s="73"/>
      <c r="C1031" s="2" t="s">
        <v>206</v>
      </c>
      <c r="D1031" s="74"/>
      <c r="E1031" s="2"/>
      <c r="F1031" s="42"/>
      <c r="G1031" s="75"/>
      <c r="H1031" s="75"/>
      <c r="I1031" s="75"/>
      <c r="J1031" s="4"/>
      <c r="K1031" s="2"/>
      <c r="L1031" s="2"/>
      <c r="M1031" s="4"/>
    </row>
    <row r="1032" customFormat="false" ht="15.75" hidden="true" customHeight="true" outlineLevel="0" collapsed="false">
      <c r="A1032" s="2"/>
      <c r="B1032" s="73"/>
      <c r="C1032" s="2" t="s">
        <v>207</v>
      </c>
      <c r="D1032" s="74"/>
      <c r="E1032" s="2"/>
      <c r="F1032" s="42"/>
      <c r="G1032" s="75"/>
      <c r="H1032" s="75"/>
      <c r="I1032" s="75"/>
      <c r="J1032" s="4"/>
      <c r="K1032" s="2"/>
      <c r="L1032" s="2"/>
      <c r="M1032" s="4"/>
    </row>
    <row r="1033" customFormat="false" ht="15.75" hidden="true" customHeight="true" outlineLevel="0" collapsed="false">
      <c r="A1033" s="2"/>
      <c r="B1033" s="73"/>
      <c r="C1033" s="2" t="s">
        <v>208</v>
      </c>
      <c r="D1033" s="74"/>
      <c r="E1033" s="2"/>
      <c r="F1033" s="42"/>
      <c r="G1033" s="75"/>
      <c r="H1033" s="75"/>
      <c r="I1033" s="75"/>
      <c r="J1033" s="4"/>
      <c r="K1033" s="2"/>
      <c r="L1033" s="2"/>
      <c r="M1033" s="4"/>
    </row>
    <row r="1034" customFormat="false" ht="15.75" hidden="true" customHeight="true" outlineLevel="0" collapsed="false">
      <c r="A1034" s="2"/>
      <c r="B1034" s="73"/>
      <c r="C1034" s="2" t="s">
        <v>209</v>
      </c>
      <c r="D1034" s="74"/>
      <c r="E1034" s="2"/>
      <c r="F1034" s="42"/>
      <c r="G1034" s="75"/>
      <c r="H1034" s="75"/>
      <c r="I1034" s="75"/>
      <c r="J1034" s="4"/>
      <c r="K1034" s="2"/>
      <c r="L1034" s="2"/>
      <c r="M1034" s="4"/>
    </row>
    <row r="1035" customFormat="false" ht="15.75" hidden="true" customHeight="true" outlineLevel="0" collapsed="false">
      <c r="A1035" s="2"/>
      <c r="B1035" s="73"/>
      <c r="C1035" s="2" t="s">
        <v>210</v>
      </c>
      <c r="D1035" s="74"/>
      <c r="E1035" s="2"/>
      <c r="F1035" s="42"/>
      <c r="G1035" s="75"/>
      <c r="H1035" s="75"/>
      <c r="I1035" s="75"/>
      <c r="J1035" s="4"/>
      <c r="K1035" s="2"/>
      <c r="L1035" s="2"/>
      <c r="M1035" s="4"/>
    </row>
    <row r="1036" customFormat="false" ht="15.75" hidden="true" customHeight="true" outlineLevel="0" collapsed="false">
      <c r="A1036" s="2"/>
      <c r="B1036" s="73"/>
      <c r="C1036" s="2" t="s">
        <v>211</v>
      </c>
      <c r="D1036" s="74"/>
      <c r="E1036" s="2"/>
      <c r="F1036" s="42"/>
      <c r="G1036" s="75"/>
      <c r="H1036" s="75"/>
      <c r="I1036" s="75"/>
      <c r="J1036" s="4"/>
      <c r="K1036" s="2"/>
      <c r="L1036" s="2"/>
      <c r="M1036" s="4"/>
    </row>
    <row r="1037" customFormat="false" ht="15.75" hidden="true" customHeight="true" outlineLevel="0" collapsed="false">
      <c r="A1037" s="2"/>
      <c r="B1037" s="73"/>
      <c r="C1037" s="2" t="s">
        <v>212</v>
      </c>
      <c r="D1037" s="74"/>
      <c r="E1037" s="2"/>
      <c r="F1037" s="42"/>
      <c r="G1037" s="75"/>
      <c r="H1037" s="75"/>
      <c r="I1037" s="75"/>
      <c r="J1037" s="4"/>
      <c r="K1037" s="2"/>
      <c r="L1037" s="2"/>
      <c r="M1037" s="4"/>
    </row>
    <row r="1038" customFormat="false" ht="15.75" hidden="true" customHeight="true" outlineLevel="0" collapsed="false">
      <c r="A1038" s="2"/>
      <c r="B1038" s="73"/>
      <c r="C1038" s="2" t="s">
        <v>213</v>
      </c>
      <c r="D1038" s="74"/>
      <c r="E1038" s="2"/>
      <c r="F1038" s="42"/>
      <c r="G1038" s="75"/>
      <c r="H1038" s="75"/>
      <c r="I1038" s="75"/>
      <c r="J1038" s="4"/>
      <c r="K1038" s="2"/>
      <c r="L1038" s="2"/>
      <c r="M1038" s="4"/>
    </row>
    <row r="1039" customFormat="false" ht="15.75" hidden="true" customHeight="true" outlineLevel="0" collapsed="false">
      <c r="A1039" s="2"/>
      <c r="B1039" s="73"/>
      <c r="C1039" s="2" t="s">
        <v>214</v>
      </c>
      <c r="D1039" s="74"/>
      <c r="E1039" s="2"/>
      <c r="F1039" s="42"/>
      <c r="G1039" s="75"/>
      <c r="H1039" s="75"/>
      <c r="I1039" s="75"/>
      <c r="J1039" s="4"/>
      <c r="K1039" s="2"/>
      <c r="L1039" s="2"/>
      <c r="M1039" s="4"/>
    </row>
    <row r="1040" customFormat="false" ht="15.75" hidden="true" customHeight="true" outlineLevel="0" collapsed="false">
      <c r="A1040" s="2"/>
      <c r="B1040" s="73"/>
      <c r="C1040" s="2" t="s">
        <v>215</v>
      </c>
      <c r="D1040" s="74"/>
      <c r="E1040" s="2"/>
      <c r="F1040" s="42"/>
      <c r="G1040" s="75"/>
      <c r="H1040" s="75"/>
      <c r="I1040" s="75"/>
      <c r="J1040" s="4"/>
      <c r="K1040" s="2"/>
      <c r="L1040" s="2"/>
      <c r="M1040" s="4"/>
    </row>
    <row r="1041" customFormat="false" ht="15.75" hidden="true" customHeight="true" outlineLevel="0" collapsed="false">
      <c r="A1041" s="2"/>
      <c r="B1041" s="73"/>
      <c r="C1041" s="2" t="s">
        <v>216</v>
      </c>
      <c r="D1041" s="74"/>
      <c r="E1041" s="2"/>
      <c r="F1041" s="42"/>
      <c r="G1041" s="75"/>
      <c r="H1041" s="75"/>
      <c r="I1041" s="75"/>
      <c r="J1041" s="4"/>
      <c r="K1041" s="2"/>
      <c r="L1041" s="2"/>
      <c r="M1041" s="4"/>
    </row>
    <row r="1042" customFormat="false" ht="15.75" hidden="true" customHeight="true" outlineLevel="0" collapsed="false">
      <c r="A1042" s="2"/>
      <c r="B1042" s="73"/>
      <c r="C1042" s="2" t="s">
        <v>217</v>
      </c>
      <c r="D1042" s="74"/>
      <c r="E1042" s="2"/>
      <c r="F1042" s="42"/>
      <c r="G1042" s="75"/>
      <c r="H1042" s="75"/>
      <c r="I1042" s="75"/>
      <c r="J1042" s="4"/>
      <c r="K1042" s="2"/>
      <c r="L1042" s="2"/>
      <c r="M1042" s="4"/>
    </row>
    <row r="1043" customFormat="false" ht="15.75" hidden="true" customHeight="true" outlineLevel="0" collapsed="false">
      <c r="A1043" s="2"/>
      <c r="B1043" s="73"/>
      <c r="C1043" s="2" t="s">
        <v>218</v>
      </c>
      <c r="D1043" s="74"/>
      <c r="E1043" s="2"/>
      <c r="F1043" s="42"/>
      <c r="G1043" s="75"/>
      <c r="H1043" s="75"/>
      <c r="I1043" s="75"/>
      <c r="J1043" s="4"/>
      <c r="K1043" s="2"/>
      <c r="L1043" s="2"/>
      <c r="M1043" s="4"/>
    </row>
    <row r="1044" customFormat="false" ht="15.75" hidden="true" customHeight="true" outlineLevel="0" collapsed="false">
      <c r="A1044" s="2"/>
      <c r="B1044" s="73"/>
      <c r="C1044" s="2" t="s">
        <v>219</v>
      </c>
      <c r="D1044" s="74"/>
      <c r="E1044" s="2"/>
      <c r="F1044" s="42"/>
      <c r="G1044" s="75"/>
      <c r="H1044" s="75"/>
      <c r="I1044" s="75"/>
      <c r="J1044" s="4"/>
      <c r="K1044" s="2"/>
      <c r="L1044" s="2"/>
      <c r="M1044" s="4"/>
    </row>
    <row r="1045" customFormat="false" ht="15.75" hidden="true" customHeight="true" outlineLevel="0" collapsed="false">
      <c r="A1045" s="2"/>
      <c r="B1045" s="73"/>
      <c r="C1045" s="2" t="s">
        <v>220</v>
      </c>
      <c r="D1045" s="74"/>
      <c r="E1045" s="2"/>
      <c r="F1045" s="42"/>
      <c r="G1045" s="75"/>
      <c r="H1045" s="75"/>
      <c r="I1045" s="75"/>
      <c r="J1045" s="4"/>
      <c r="K1045" s="2"/>
      <c r="L1045" s="2"/>
      <c r="M1045" s="4"/>
    </row>
    <row r="1046" customFormat="false" ht="15.75" hidden="true" customHeight="true" outlineLevel="0" collapsed="false">
      <c r="A1046" s="2"/>
      <c r="B1046" s="73"/>
      <c r="C1046" s="2" t="s">
        <v>221</v>
      </c>
      <c r="D1046" s="74"/>
      <c r="E1046" s="2"/>
      <c r="F1046" s="42"/>
      <c r="G1046" s="75"/>
      <c r="H1046" s="75"/>
      <c r="I1046" s="75"/>
      <c r="J1046" s="4"/>
      <c r="K1046" s="2"/>
      <c r="L1046" s="2"/>
      <c r="M1046" s="4"/>
    </row>
    <row r="1047" customFormat="false" ht="15.75" hidden="true" customHeight="true" outlineLevel="0" collapsed="false">
      <c r="A1047" s="2"/>
      <c r="B1047" s="73"/>
      <c r="C1047" s="2" t="s">
        <v>222</v>
      </c>
      <c r="D1047" s="74"/>
      <c r="E1047" s="2"/>
      <c r="F1047" s="42"/>
      <c r="G1047" s="75"/>
      <c r="H1047" s="75"/>
      <c r="I1047" s="75"/>
      <c r="J1047" s="4"/>
      <c r="K1047" s="2"/>
      <c r="L1047" s="2"/>
      <c r="M1047" s="4"/>
    </row>
    <row r="1048" customFormat="false" ht="15.75" hidden="true" customHeight="true" outlineLevel="0" collapsed="false">
      <c r="A1048" s="2"/>
      <c r="B1048" s="73"/>
      <c r="C1048" s="2" t="s">
        <v>223</v>
      </c>
      <c r="D1048" s="74"/>
      <c r="E1048" s="2"/>
      <c r="F1048" s="42"/>
      <c r="G1048" s="75"/>
      <c r="H1048" s="75"/>
      <c r="I1048" s="75"/>
      <c r="J1048" s="4"/>
      <c r="K1048" s="2"/>
      <c r="L1048" s="2"/>
      <c r="M1048" s="4"/>
    </row>
    <row r="1049" customFormat="false" ht="15.75" hidden="true" customHeight="true" outlineLevel="0" collapsed="false">
      <c r="A1049" s="2"/>
      <c r="B1049" s="73"/>
      <c r="C1049" s="2" t="s">
        <v>224</v>
      </c>
      <c r="D1049" s="74"/>
      <c r="E1049" s="2"/>
      <c r="F1049" s="42"/>
      <c r="G1049" s="75"/>
      <c r="H1049" s="75"/>
      <c r="I1049" s="75"/>
      <c r="J1049" s="4"/>
      <c r="K1049" s="2"/>
      <c r="L1049" s="2"/>
      <c r="M1049" s="4"/>
    </row>
    <row r="1050" customFormat="false" ht="15.75" hidden="true" customHeight="true" outlineLevel="0" collapsed="false">
      <c r="A1050" s="2"/>
      <c r="B1050" s="73"/>
      <c r="C1050" s="2" t="s">
        <v>225</v>
      </c>
      <c r="D1050" s="74"/>
      <c r="E1050" s="2"/>
      <c r="F1050" s="42"/>
      <c r="G1050" s="75"/>
      <c r="H1050" s="75"/>
      <c r="I1050" s="75"/>
      <c r="J1050" s="4"/>
      <c r="K1050" s="2"/>
      <c r="L1050" s="2"/>
      <c r="M1050" s="4"/>
    </row>
    <row r="1051" customFormat="false" ht="15.75" hidden="true" customHeight="true" outlineLevel="0" collapsed="false">
      <c r="A1051" s="2"/>
      <c r="B1051" s="73"/>
      <c r="C1051" s="2" t="s">
        <v>226</v>
      </c>
      <c r="D1051" s="74"/>
      <c r="E1051" s="2"/>
      <c r="F1051" s="42"/>
      <c r="G1051" s="75"/>
      <c r="H1051" s="75"/>
      <c r="I1051" s="75"/>
      <c r="J1051" s="4"/>
      <c r="K1051" s="2"/>
      <c r="L1051" s="2"/>
      <c r="M1051" s="4"/>
    </row>
    <row r="1052" customFormat="false" ht="15.75" hidden="true" customHeight="true" outlineLevel="0" collapsed="false">
      <c r="A1052" s="2"/>
      <c r="B1052" s="73"/>
      <c r="C1052" s="2" t="s">
        <v>227</v>
      </c>
      <c r="D1052" s="74"/>
      <c r="E1052" s="2"/>
      <c r="F1052" s="42"/>
      <c r="G1052" s="75"/>
      <c r="H1052" s="75"/>
      <c r="I1052" s="75"/>
      <c r="J1052" s="4"/>
      <c r="K1052" s="2"/>
      <c r="L1052" s="2"/>
      <c r="M1052" s="4"/>
    </row>
    <row r="1053" customFormat="false" ht="15.75" hidden="true" customHeight="true" outlineLevel="0" collapsed="false">
      <c r="A1053" s="2"/>
      <c r="B1053" s="73"/>
      <c r="C1053" s="2" t="s">
        <v>228</v>
      </c>
      <c r="D1053" s="74"/>
      <c r="E1053" s="2"/>
      <c r="F1053" s="42"/>
      <c r="G1053" s="75"/>
      <c r="H1053" s="75"/>
      <c r="I1053" s="75"/>
      <c r="J1053" s="4"/>
      <c r="K1053" s="2"/>
      <c r="L1053" s="2"/>
      <c r="M1053" s="4"/>
    </row>
    <row r="1054" customFormat="false" ht="15.75" hidden="true" customHeight="true" outlineLevel="0" collapsed="false">
      <c r="A1054" s="2"/>
      <c r="B1054" s="73"/>
      <c r="C1054" s="2" t="s">
        <v>229</v>
      </c>
      <c r="D1054" s="74"/>
      <c r="E1054" s="2"/>
      <c r="F1054" s="42"/>
      <c r="G1054" s="75"/>
      <c r="H1054" s="75"/>
      <c r="I1054" s="75"/>
      <c r="J1054" s="4"/>
      <c r="K1054" s="2"/>
      <c r="L1054" s="2"/>
      <c r="M1054" s="4"/>
    </row>
    <row r="1055" customFormat="false" ht="15.75" hidden="true" customHeight="true" outlineLevel="0" collapsed="false">
      <c r="A1055" s="2"/>
      <c r="B1055" s="73"/>
      <c r="C1055" s="2" t="s">
        <v>230</v>
      </c>
      <c r="D1055" s="74"/>
      <c r="E1055" s="2"/>
      <c r="F1055" s="42"/>
      <c r="G1055" s="75"/>
      <c r="H1055" s="75"/>
      <c r="I1055" s="75"/>
      <c r="J1055" s="4"/>
      <c r="K1055" s="2"/>
      <c r="L1055" s="2"/>
      <c r="M1055" s="4"/>
    </row>
    <row r="1056" customFormat="false" ht="15.75" hidden="true" customHeight="true" outlineLevel="0" collapsed="false">
      <c r="A1056" s="2"/>
      <c r="B1056" s="73"/>
      <c r="C1056" s="2" t="s">
        <v>231</v>
      </c>
      <c r="D1056" s="74"/>
      <c r="E1056" s="2"/>
      <c r="F1056" s="42"/>
      <c r="G1056" s="75"/>
      <c r="H1056" s="75"/>
      <c r="I1056" s="75"/>
      <c r="J1056" s="4"/>
      <c r="K1056" s="2"/>
      <c r="L1056" s="2"/>
      <c r="M1056" s="4"/>
    </row>
    <row r="1057" customFormat="false" ht="15.75" hidden="true" customHeight="true" outlineLevel="0" collapsed="false">
      <c r="A1057" s="2"/>
      <c r="B1057" s="73"/>
      <c r="C1057" s="2" t="s">
        <v>232</v>
      </c>
      <c r="D1057" s="74"/>
      <c r="E1057" s="2"/>
      <c r="F1057" s="42"/>
      <c r="G1057" s="75"/>
      <c r="H1057" s="75"/>
      <c r="I1057" s="75"/>
      <c r="J1057" s="4"/>
      <c r="K1057" s="2"/>
      <c r="L1057" s="2"/>
      <c r="M1057" s="4"/>
    </row>
    <row r="1058" customFormat="false" ht="15.75" hidden="true" customHeight="true" outlineLevel="0" collapsed="false">
      <c r="A1058" s="2"/>
      <c r="B1058" s="73"/>
      <c r="C1058" s="2" t="s">
        <v>233</v>
      </c>
      <c r="D1058" s="74"/>
      <c r="E1058" s="2"/>
      <c r="F1058" s="42"/>
      <c r="G1058" s="75"/>
      <c r="H1058" s="75"/>
      <c r="I1058" s="75"/>
      <c r="J1058" s="4"/>
      <c r="K1058" s="2"/>
      <c r="L1058" s="2"/>
      <c r="M1058" s="4"/>
    </row>
    <row r="1059" customFormat="false" ht="15.75" hidden="true" customHeight="true" outlineLevel="0" collapsed="false">
      <c r="A1059" s="2"/>
      <c r="B1059" s="73"/>
      <c r="C1059" s="2" t="s">
        <v>234</v>
      </c>
      <c r="D1059" s="74"/>
      <c r="E1059" s="2"/>
      <c r="F1059" s="42"/>
      <c r="G1059" s="75"/>
      <c r="H1059" s="75"/>
      <c r="I1059" s="75"/>
      <c r="J1059" s="4"/>
      <c r="K1059" s="2"/>
      <c r="L1059" s="2"/>
      <c r="M1059" s="4"/>
    </row>
    <row r="1060" customFormat="false" ht="15.75" hidden="true" customHeight="true" outlineLevel="0" collapsed="false">
      <c r="A1060" s="2"/>
      <c r="B1060" s="73"/>
      <c r="C1060" s="2" t="s">
        <v>235</v>
      </c>
      <c r="D1060" s="74"/>
      <c r="E1060" s="2"/>
      <c r="F1060" s="42"/>
      <c r="G1060" s="75"/>
      <c r="H1060" s="75"/>
      <c r="I1060" s="75"/>
      <c r="J1060" s="4"/>
      <c r="K1060" s="2"/>
      <c r="L1060" s="2"/>
      <c r="M1060" s="4"/>
    </row>
    <row r="1061" customFormat="false" ht="15.75" hidden="true" customHeight="true" outlineLevel="0" collapsed="false">
      <c r="A1061" s="2"/>
      <c r="B1061" s="73"/>
      <c r="C1061" s="2" t="s">
        <v>236</v>
      </c>
      <c r="D1061" s="74"/>
      <c r="E1061" s="2"/>
      <c r="F1061" s="42"/>
      <c r="G1061" s="75"/>
      <c r="H1061" s="75"/>
      <c r="I1061" s="75"/>
      <c r="J1061" s="4"/>
      <c r="K1061" s="2"/>
      <c r="L1061" s="2"/>
      <c r="M1061" s="4"/>
    </row>
    <row r="1062" customFormat="false" ht="15.75" hidden="true" customHeight="true" outlineLevel="0" collapsed="false">
      <c r="A1062" s="2"/>
      <c r="B1062" s="73"/>
      <c r="C1062" s="2" t="s">
        <v>237</v>
      </c>
      <c r="D1062" s="74"/>
      <c r="E1062" s="2"/>
      <c r="F1062" s="42"/>
      <c r="G1062" s="75"/>
      <c r="H1062" s="75"/>
      <c r="I1062" s="75"/>
      <c r="J1062" s="4"/>
      <c r="K1062" s="2"/>
      <c r="L1062" s="2"/>
      <c r="M1062" s="4"/>
    </row>
    <row r="1063" customFormat="false" ht="15.75" hidden="true" customHeight="true" outlineLevel="0" collapsed="false">
      <c r="A1063" s="2"/>
      <c r="B1063" s="73"/>
      <c r="C1063" s="2" t="s">
        <v>238</v>
      </c>
      <c r="D1063" s="74"/>
      <c r="E1063" s="2"/>
      <c r="F1063" s="42"/>
      <c r="G1063" s="75"/>
      <c r="H1063" s="75"/>
      <c r="I1063" s="75"/>
      <c r="J1063" s="4"/>
      <c r="K1063" s="2"/>
      <c r="L1063" s="2"/>
      <c r="M1063" s="4"/>
    </row>
    <row r="1064" customFormat="false" ht="15.75" hidden="true" customHeight="true" outlineLevel="0" collapsed="false">
      <c r="A1064" s="2"/>
      <c r="B1064" s="73"/>
      <c r="C1064" s="2" t="s">
        <v>239</v>
      </c>
      <c r="D1064" s="74"/>
      <c r="E1064" s="2"/>
      <c r="F1064" s="42"/>
      <c r="G1064" s="75"/>
      <c r="H1064" s="75"/>
      <c r="I1064" s="75"/>
      <c r="J1064" s="4"/>
      <c r="K1064" s="2"/>
      <c r="L1064" s="2"/>
      <c r="M1064" s="4"/>
    </row>
    <row r="1065" customFormat="false" ht="15.75" hidden="true" customHeight="true" outlineLevel="0" collapsed="false">
      <c r="A1065" s="2"/>
      <c r="B1065" s="73"/>
      <c r="C1065" s="2" t="s">
        <v>240</v>
      </c>
      <c r="D1065" s="74"/>
      <c r="E1065" s="2"/>
      <c r="F1065" s="42"/>
      <c r="G1065" s="75"/>
      <c r="H1065" s="75"/>
      <c r="I1065" s="75"/>
      <c r="J1065" s="4"/>
      <c r="K1065" s="2"/>
      <c r="L1065" s="2"/>
      <c r="M1065" s="4"/>
    </row>
    <row r="1066" customFormat="false" ht="15.75" hidden="true" customHeight="true" outlineLevel="0" collapsed="false">
      <c r="A1066" s="2"/>
      <c r="B1066" s="73"/>
      <c r="C1066" s="2" t="s">
        <v>241</v>
      </c>
      <c r="D1066" s="74"/>
      <c r="E1066" s="2"/>
      <c r="F1066" s="42"/>
      <c r="G1066" s="75"/>
      <c r="H1066" s="75"/>
      <c r="I1066" s="75"/>
      <c r="J1066" s="4"/>
      <c r="K1066" s="2"/>
      <c r="L1066" s="2"/>
      <c r="M1066" s="4"/>
    </row>
    <row r="1067" customFormat="false" ht="15.75" hidden="true" customHeight="true" outlineLevel="0" collapsed="false">
      <c r="A1067" s="2"/>
      <c r="B1067" s="73"/>
      <c r="C1067" s="2" t="s">
        <v>242</v>
      </c>
      <c r="D1067" s="74"/>
      <c r="E1067" s="2"/>
      <c r="F1067" s="42"/>
      <c r="G1067" s="75"/>
      <c r="H1067" s="75"/>
      <c r="I1067" s="75"/>
      <c r="J1067" s="4"/>
      <c r="K1067" s="2"/>
      <c r="L1067" s="2"/>
      <c r="M1067" s="4"/>
    </row>
    <row r="1068" customFormat="false" ht="15.75" hidden="true" customHeight="true" outlineLevel="0" collapsed="false">
      <c r="A1068" s="2"/>
      <c r="B1068" s="73"/>
      <c r="C1068" s="2" t="s">
        <v>243</v>
      </c>
      <c r="D1068" s="74"/>
      <c r="E1068" s="2"/>
      <c r="F1068" s="42"/>
      <c r="G1068" s="75"/>
      <c r="H1068" s="75"/>
      <c r="I1068" s="75"/>
      <c r="J1068" s="4"/>
      <c r="K1068" s="2"/>
      <c r="L1068" s="2"/>
      <c r="M1068" s="4"/>
    </row>
    <row r="1069" customFormat="false" ht="15.75" hidden="true" customHeight="true" outlineLevel="0" collapsed="false">
      <c r="A1069" s="2"/>
      <c r="B1069" s="73"/>
      <c r="C1069" s="2" t="s">
        <v>244</v>
      </c>
      <c r="D1069" s="74"/>
      <c r="E1069" s="2"/>
      <c r="F1069" s="42"/>
      <c r="G1069" s="75"/>
      <c r="H1069" s="75"/>
      <c r="I1069" s="75"/>
      <c r="J1069" s="4"/>
      <c r="K1069" s="2"/>
      <c r="L1069" s="2"/>
      <c r="M1069" s="4"/>
    </row>
    <row r="1070" customFormat="false" ht="15.75" hidden="true" customHeight="true" outlineLevel="0" collapsed="false">
      <c r="A1070" s="2"/>
      <c r="B1070" s="73"/>
      <c r="C1070" s="2" t="s">
        <v>245</v>
      </c>
      <c r="D1070" s="74"/>
      <c r="E1070" s="2"/>
      <c r="F1070" s="42"/>
      <c r="G1070" s="75"/>
      <c r="H1070" s="75"/>
      <c r="I1070" s="75"/>
      <c r="J1070" s="4"/>
      <c r="K1070" s="2"/>
      <c r="L1070" s="2"/>
      <c r="M1070" s="4"/>
    </row>
    <row r="1071" customFormat="false" ht="15.75" hidden="true" customHeight="true" outlineLevel="0" collapsed="false">
      <c r="A1071" s="2"/>
      <c r="B1071" s="73"/>
      <c r="C1071" s="2" t="s">
        <v>246</v>
      </c>
      <c r="D1071" s="74"/>
      <c r="E1071" s="2"/>
      <c r="F1071" s="42"/>
      <c r="G1071" s="75"/>
      <c r="H1071" s="75"/>
      <c r="I1071" s="75"/>
      <c r="J1071" s="4"/>
      <c r="K1071" s="2"/>
      <c r="L1071" s="2"/>
      <c r="M1071" s="4"/>
    </row>
    <row r="1072" customFormat="false" ht="15.75" hidden="true" customHeight="true" outlineLevel="0" collapsed="false">
      <c r="A1072" s="2"/>
      <c r="B1072" s="73"/>
      <c r="C1072" s="2" t="s">
        <v>247</v>
      </c>
      <c r="D1072" s="74"/>
      <c r="E1072" s="2"/>
      <c r="F1072" s="42"/>
      <c r="G1072" s="75"/>
      <c r="H1072" s="75"/>
      <c r="I1072" s="75"/>
      <c r="J1072" s="4"/>
      <c r="K1072" s="2"/>
      <c r="L1072" s="2"/>
      <c r="M1072" s="4"/>
    </row>
    <row r="1073" customFormat="false" ht="15.75" hidden="true" customHeight="true" outlineLevel="0" collapsed="false">
      <c r="A1073" s="2"/>
      <c r="B1073" s="73"/>
      <c r="C1073" s="2" t="s">
        <v>248</v>
      </c>
      <c r="D1073" s="74"/>
      <c r="E1073" s="2"/>
      <c r="F1073" s="42"/>
      <c r="G1073" s="75"/>
      <c r="H1073" s="75"/>
      <c r="I1073" s="75"/>
      <c r="J1073" s="4"/>
      <c r="K1073" s="2"/>
      <c r="L1073" s="2"/>
      <c r="M1073" s="4"/>
    </row>
    <row r="1074" customFormat="false" ht="15.75" hidden="true" customHeight="true" outlineLevel="0" collapsed="false">
      <c r="A1074" s="2"/>
      <c r="B1074" s="73"/>
      <c r="C1074" s="2" t="s">
        <v>249</v>
      </c>
      <c r="D1074" s="74"/>
      <c r="E1074" s="2"/>
      <c r="F1074" s="42"/>
      <c r="G1074" s="75"/>
      <c r="H1074" s="75"/>
      <c r="I1074" s="75"/>
      <c r="J1074" s="4"/>
      <c r="K1074" s="2"/>
      <c r="L1074" s="2"/>
      <c r="M1074" s="4"/>
    </row>
    <row r="1075" customFormat="false" ht="15.75" hidden="true" customHeight="true" outlineLevel="0" collapsed="false">
      <c r="A1075" s="2"/>
      <c r="B1075" s="73"/>
      <c r="C1075" s="2" t="s">
        <v>250</v>
      </c>
      <c r="D1075" s="74"/>
      <c r="E1075" s="2"/>
      <c r="F1075" s="42"/>
      <c r="G1075" s="75"/>
      <c r="H1075" s="75"/>
      <c r="I1075" s="75"/>
      <c r="J1075" s="4"/>
      <c r="K1075" s="2"/>
      <c r="L1075" s="2"/>
      <c r="M1075" s="4"/>
    </row>
    <row r="1076" customFormat="false" ht="15.75" hidden="true" customHeight="true" outlineLevel="0" collapsed="false">
      <c r="A1076" s="2"/>
      <c r="B1076" s="73"/>
      <c r="C1076" s="2" t="s">
        <v>251</v>
      </c>
      <c r="D1076" s="74"/>
      <c r="E1076" s="2"/>
      <c r="F1076" s="42"/>
      <c r="G1076" s="75"/>
      <c r="H1076" s="75"/>
      <c r="I1076" s="75"/>
      <c r="J1076" s="4"/>
      <c r="K1076" s="2"/>
      <c r="L1076" s="2"/>
      <c r="M1076" s="4"/>
    </row>
    <row r="1077" customFormat="false" ht="15.75" hidden="true" customHeight="true" outlineLevel="0" collapsed="false">
      <c r="A1077" s="2"/>
      <c r="B1077" s="73"/>
      <c r="C1077" s="2" t="s">
        <v>252</v>
      </c>
      <c r="D1077" s="74"/>
      <c r="E1077" s="2"/>
      <c r="F1077" s="42"/>
      <c r="G1077" s="75"/>
      <c r="H1077" s="75"/>
      <c r="I1077" s="75"/>
      <c r="J1077" s="4"/>
      <c r="K1077" s="2"/>
      <c r="L1077" s="2"/>
      <c r="M1077" s="4"/>
    </row>
    <row r="1078" customFormat="false" ht="15.75" hidden="true" customHeight="true" outlineLevel="0" collapsed="false">
      <c r="A1078" s="2"/>
      <c r="B1078" s="73"/>
      <c r="C1078" s="2" t="s">
        <v>253</v>
      </c>
      <c r="D1078" s="74"/>
      <c r="E1078" s="2"/>
      <c r="F1078" s="42"/>
      <c r="G1078" s="75"/>
      <c r="H1078" s="75"/>
      <c r="I1078" s="75"/>
      <c r="J1078" s="4"/>
      <c r="K1078" s="2"/>
      <c r="L1078" s="2"/>
      <c r="M1078" s="4"/>
    </row>
    <row r="1079" customFormat="false" ht="15.75" hidden="true" customHeight="true" outlineLevel="0" collapsed="false">
      <c r="A1079" s="2"/>
      <c r="B1079" s="73"/>
      <c r="C1079" s="2" t="s">
        <v>254</v>
      </c>
      <c r="D1079" s="74"/>
      <c r="E1079" s="2"/>
      <c r="F1079" s="42"/>
      <c r="G1079" s="75"/>
      <c r="H1079" s="75"/>
      <c r="I1079" s="75"/>
      <c r="J1079" s="4"/>
      <c r="K1079" s="2"/>
      <c r="L1079" s="2"/>
      <c r="M1079" s="4"/>
    </row>
    <row r="1080" customFormat="false" ht="15.75" hidden="true" customHeight="true" outlineLevel="0" collapsed="false">
      <c r="A1080" s="2"/>
      <c r="B1080" s="73"/>
      <c r="C1080" s="2" t="s">
        <v>255</v>
      </c>
      <c r="D1080" s="74"/>
      <c r="E1080" s="2"/>
      <c r="F1080" s="42"/>
      <c r="G1080" s="75"/>
      <c r="H1080" s="75"/>
      <c r="I1080" s="75"/>
      <c r="J1080" s="4"/>
      <c r="K1080" s="2"/>
      <c r="L1080" s="2"/>
      <c r="M1080" s="4"/>
    </row>
    <row r="1081" customFormat="false" ht="15.75" hidden="true" customHeight="true" outlineLevel="0" collapsed="false">
      <c r="A1081" s="2"/>
      <c r="B1081" s="73"/>
      <c r="C1081" s="2" t="s">
        <v>256</v>
      </c>
      <c r="D1081" s="74"/>
      <c r="E1081" s="2"/>
      <c r="F1081" s="42"/>
      <c r="G1081" s="75"/>
      <c r="H1081" s="75"/>
      <c r="I1081" s="75"/>
      <c r="J1081" s="4"/>
      <c r="K1081" s="2"/>
      <c r="L1081" s="2"/>
      <c r="M1081" s="4"/>
    </row>
    <row r="1082" customFormat="false" ht="15.75" hidden="true" customHeight="true" outlineLevel="0" collapsed="false">
      <c r="A1082" s="2"/>
      <c r="B1082" s="73"/>
      <c r="C1082" s="2" t="s">
        <v>257</v>
      </c>
      <c r="D1082" s="74"/>
      <c r="E1082" s="2"/>
      <c r="F1082" s="42"/>
      <c r="G1082" s="75"/>
      <c r="H1082" s="75"/>
      <c r="I1082" s="75"/>
      <c r="J1082" s="4"/>
      <c r="K1082" s="2"/>
      <c r="L1082" s="2"/>
      <c r="M1082" s="4"/>
    </row>
    <row r="1083" customFormat="false" ht="15.75" hidden="true" customHeight="true" outlineLevel="0" collapsed="false">
      <c r="A1083" s="2"/>
      <c r="B1083" s="73"/>
      <c r="C1083" s="2" t="s">
        <v>258</v>
      </c>
      <c r="D1083" s="74"/>
      <c r="E1083" s="2"/>
      <c r="F1083" s="42"/>
      <c r="G1083" s="75"/>
      <c r="H1083" s="75"/>
      <c r="I1083" s="75"/>
      <c r="J1083" s="4"/>
      <c r="K1083" s="2"/>
      <c r="L1083" s="2"/>
      <c r="M1083" s="4"/>
    </row>
    <row r="1084" customFormat="false" ht="15.75" hidden="true" customHeight="true" outlineLevel="0" collapsed="false">
      <c r="A1084" s="2"/>
      <c r="B1084" s="73"/>
      <c r="C1084" s="2" t="s">
        <v>259</v>
      </c>
      <c r="D1084" s="74"/>
      <c r="E1084" s="2"/>
      <c r="F1084" s="42"/>
      <c r="G1084" s="75"/>
      <c r="H1084" s="75"/>
      <c r="I1084" s="75"/>
      <c r="J1084" s="4"/>
      <c r="K1084" s="2"/>
      <c r="L1084" s="2"/>
      <c r="M1084" s="4"/>
    </row>
    <row r="1085" customFormat="false" ht="15.75" hidden="true" customHeight="true" outlineLevel="0" collapsed="false">
      <c r="A1085" s="2"/>
      <c r="B1085" s="73"/>
      <c r="C1085" s="2" t="s">
        <v>260</v>
      </c>
      <c r="D1085" s="74"/>
      <c r="E1085" s="2"/>
      <c r="F1085" s="42"/>
      <c r="G1085" s="75"/>
      <c r="H1085" s="75"/>
      <c r="I1085" s="75"/>
      <c r="J1085" s="4"/>
      <c r="K1085" s="2"/>
      <c r="L1085" s="2"/>
      <c r="M1085" s="4"/>
    </row>
    <row r="1086" customFormat="false" ht="15.75" hidden="true" customHeight="true" outlineLevel="0" collapsed="false">
      <c r="A1086" s="2"/>
      <c r="B1086" s="73"/>
      <c r="C1086" s="2" t="s">
        <v>261</v>
      </c>
      <c r="D1086" s="74"/>
      <c r="E1086" s="2"/>
      <c r="F1086" s="42"/>
      <c r="G1086" s="75"/>
      <c r="H1086" s="75"/>
      <c r="I1086" s="75"/>
      <c r="J1086" s="4"/>
      <c r="K1086" s="2"/>
      <c r="L1086" s="2"/>
      <c r="M1086" s="4"/>
    </row>
    <row r="1087" customFormat="false" ht="15.75" hidden="true" customHeight="true" outlineLevel="0" collapsed="false">
      <c r="A1087" s="2"/>
      <c r="B1087" s="73"/>
      <c r="C1087" s="2" t="s">
        <v>262</v>
      </c>
      <c r="D1087" s="74"/>
      <c r="E1087" s="2"/>
      <c r="F1087" s="42"/>
      <c r="G1087" s="75"/>
      <c r="H1087" s="75"/>
      <c r="I1087" s="75"/>
      <c r="J1087" s="4"/>
      <c r="K1087" s="2"/>
      <c r="L1087" s="2"/>
      <c r="M1087" s="4"/>
    </row>
    <row r="1088" customFormat="false" ht="15.75" hidden="true" customHeight="true" outlineLevel="0" collapsed="false">
      <c r="A1088" s="2"/>
      <c r="B1088" s="73"/>
      <c r="C1088" s="2" t="s">
        <v>263</v>
      </c>
      <c r="D1088" s="74"/>
      <c r="E1088" s="2"/>
      <c r="F1088" s="42"/>
      <c r="G1088" s="75"/>
      <c r="H1088" s="75"/>
      <c r="I1088" s="75"/>
      <c r="J1088" s="4"/>
      <c r="K1088" s="2"/>
      <c r="L1088" s="2"/>
      <c r="M1088" s="4"/>
    </row>
    <row r="1089" customFormat="false" ht="15.75" hidden="true" customHeight="true" outlineLevel="0" collapsed="false">
      <c r="A1089" s="2"/>
      <c r="B1089" s="73"/>
      <c r="C1089" s="2" t="s">
        <v>264</v>
      </c>
      <c r="D1089" s="74"/>
      <c r="E1089" s="2"/>
      <c r="F1089" s="42"/>
      <c r="G1089" s="75"/>
      <c r="H1089" s="75"/>
      <c r="I1089" s="75"/>
      <c r="J1089" s="4"/>
      <c r="K1089" s="2"/>
      <c r="L1089" s="2"/>
      <c r="M1089" s="4"/>
    </row>
    <row r="1090" customFormat="false" ht="15.75" hidden="true" customHeight="true" outlineLevel="0" collapsed="false">
      <c r="A1090" s="2"/>
      <c r="B1090" s="73"/>
      <c r="C1090" s="2" t="s">
        <v>265</v>
      </c>
      <c r="D1090" s="74"/>
      <c r="E1090" s="2"/>
      <c r="F1090" s="42"/>
      <c r="G1090" s="75"/>
      <c r="H1090" s="75"/>
      <c r="I1090" s="75"/>
      <c r="J1090" s="4"/>
      <c r="K1090" s="2"/>
      <c r="L1090" s="2"/>
      <c r="M1090" s="4"/>
    </row>
    <row r="1091" customFormat="false" ht="15.75" hidden="true" customHeight="true" outlineLevel="0" collapsed="false">
      <c r="A1091" s="2"/>
      <c r="B1091" s="73"/>
      <c r="C1091" s="2" t="s">
        <v>266</v>
      </c>
      <c r="D1091" s="74"/>
      <c r="E1091" s="2"/>
      <c r="F1091" s="42"/>
      <c r="G1091" s="75"/>
      <c r="H1091" s="75"/>
      <c r="I1091" s="75"/>
      <c r="J1091" s="4"/>
      <c r="K1091" s="2"/>
      <c r="L1091" s="2"/>
      <c r="M1091" s="4"/>
    </row>
    <row r="1092" customFormat="false" ht="15.75" hidden="true" customHeight="true" outlineLevel="0" collapsed="false">
      <c r="A1092" s="2"/>
      <c r="B1092" s="73"/>
      <c r="C1092" s="2" t="s">
        <v>267</v>
      </c>
      <c r="D1092" s="74"/>
      <c r="E1092" s="2"/>
      <c r="F1092" s="42"/>
      <c r="G1092" s="75"/>
      <c r="H1092" s="75"/>
      <c r="I1092" s="75"/>
      <c r="J1092" s="4"/>
      <c r="K1092" s="2"/>
      <c r="L1092" s="2"/>
      <c r="M1092" s="4"/>
    </row>
    <row r="1093" customFormat="false" ht="15.75" hidden="true" customHeight="true" outlineLevel="0" collapsed="false">
      <c r="A1093" s="2"/>
      <c r="B1093" s="73"/>
      <c r="C1093" s="2" t="s">
        <v>268</v>
      </c>
      <c r="D1093" s="74"/>
      <c r="E1093" s="2"/>
      <c r="F1093" s="42"/>
      <c r="G1093" s="75"/>
      <c r="H1093" s="75"/>
      <c r="I1093" s="75"/>
      <c r="J1093" s="4"/>
      <c r="K1093" s="2"/>
      <c r="L1093" s="2"/>
      <c r="M1093" s="4"/>
    </row>
    <row r="1094" customFormat="false" ht="15.75" hidden="true" customHeight="true" outlineLevel="0" collapsed="false">
      <c r="A1094" s="2"/>
      <c r="B1094" s="73"/>
      <c r="C1094" s="2" t="s">
        <v>269</v>
      </c>
      <c r="D1094" s="74"/>
      <c r="E1094" s="2"/>
      <c r="F1094" s="42"/>
      <c r="G1094" s="75"/>
      <c r="H1094" s="75"/>
      <c r="I1094" s="75"/>
      <c r="J1094" s="4"/>
      <c r="K1094" s="2"/>
      <c r="L1094" s="2"/>
      <c r="M1094" s="4"/>
    </row>
    <row r="1095" customFormat="false" ht="15.75" hidden="true" customHeight="true" outlineLevel="0" collapsed="false">
      <c r="A1095" s="2"/>
      <c r="B1095" s="73"/>
      <c r="C1095" s="2" t="s">
        <v>270</v>
      </c>
      <c r="D1095" s="74"/>
      <c r="E1095" s="2"/>
      <c r="F1095" s="42"/>
      <c r="G1095" s="75"/>
      <c r="H1095" s="75"/>
      <c r="I1095" s="75"/>
      <c r="J1095" s="4"/>
      <c r="K1095" s="2"/>
      <c r="L1095" s="2"/>
      <c r="M1095" s="4"/>
    </row>
    <row r="1096" customFormat="false" ht="15.75" hidden="true" customHeight="true" outlineLevel="0" collapsed="false">
      <c r="A1096" s="2"/>
      <c r="B1096" s="73"/>
      <c r="C1096" s="2" t="s">
        <v>271</v>
      </c>
      <c r="D1096" s="74"/>
      <c r="E1096" s="2"/>
      <c r="F1096" s="42"/>
      <c r="G1096" s="75"/>
      <c r="H1096" s="75"/>
      <c r="I1096" s="75"/>
      <c r="J1096" s="4"/>
      <c r="K1096" s="2"/>
      <c r="L1096" s="2"/>
      <c r="M1096" s="4"/>
    </row>
    <row r="1097" customFormat="false" ht="15.75" hidden="true" customHeight="true" outlineLevel="0" collapsed="false">
      <c r="A1097" s="2"/>
      <c r="B1097" s="73"/>
      <c r="C1097" s="2" t="s">
        <v>272</v>
      </c>
      <c r="D1097" s="74"/>
      <c r="E1097" s="2"/>
      <c r="F1097" s="42"/>
      <c r="G1097" s="75"/>
      <c r="H1097" s="75"/>
      <c r="I1097" s="75"/>
      <c r="J1097" s="4"/>
      <c r="K1097" s="2"/>
      <c r="L1097" s="2"/>
      <c r="M1097" s="4"/>
    </row>
    <row r="1098" customFormat="false" ht="15.75" hidden="true" customHeight="true" outlineLevel="0" collapsed="false">
      <c r="A1098" s="2"/>
      <c r="B1098" s="73"/>
      <c r="C1098" s="2" t="s">
        <v>273</v>
      </c>
      <c r="D1098" s="74"/>
      <c r="E1098" s="2"/>
      <c r="F1098" s="42"/>
      <c r="G1098" s="75"/>
      <c r="H1098" s="75"/>
      <c r="I1098" s="75"/>
      <c r="J1098" s="4"/>
      <c r="K1098" s="2"/>
      <c r="L1098" s="2"/>
      <c r="M1098" s="4"/>
    </row>
    <row r="1099" customFormat="false" ht="15.75" hidden="true" customHeight="true" outlineLevel="0" collapsed="false">
      <c r="A1099" s="2"/>
      <c r="B1099" s="73"/>
      <c r="C1099" s="2" t="s">
        <v>274</v>
      </c>
      <c r="D1099" s="74"/>
      <c r="E1099" s="2"/>
      <c r="F1099" s="42"/>
      <c r="G1099" s="75"/>
      <c r="H1099" s="75"/>
      <c r="I1099" s="75"/>
      <c r="J1099" s="4"/>
      <c r="K1099" s="2"/>
      <c r="L1099" s="2"/>
      <c r="M1099" s="4"/>
    </row>
    <row r="1100" customFormat="false" ht="15.75" hidden="true" customHeight="true" outlineLevel="0" collapsed="false">
      <c r="A1100" s="2"/>
      <c r="B1100" s="73"/>
      <c r="C1100" s="2" t="s">
        <v>275</v>
      </c>
      <c r="D1100" s="74"/>
      <c r="E1100" s="2"/>
      <c r="F1100" s="42"/>
      <c r="G1100" s="75"/>
      <c r="H1100" s="75"/>
      <c r="I1100" s="75"/>
      <c r="J1100" s="4"/>
      <c r="K1100" s="2"/>
      <c r="L1100" s="2"/>
      <c r="M1100" s="4"/>
    </row>
    <row r="1101" customFormat="false" ht="15.75" hidden="true" customHeight="true" outlineLevel="0" collapsed="false">
      <c r="A1101" s="2"/>
      <c r="B1101" s="73"/>
      <c r="C1101" s="2" t="s">
        <v>276</v>
      </c>
      <c r="D1101" s="74"/>
      <c r="E1101" s="2"/>
      <c r="F1101" s="42"/>
      <c r="G1101" s="75"/>
      <c r="H1101" s="75"/>
      <c r="I1101" s="75"/>
      <c r="J1101" s="4"/>
      <c r="K1101" s="2"/>
      <c r="L1101" s="2"/>
      <c r="M1101" s="4"/>
    </row>
    <row r="1102" customFormat="false" ht="15.75" hidden="true" customHeight="true" outlineLevel="0" collapsed="false">
      <c r="A1102" s="2"/>
      <c r="B1102" s="73"/>
      <c r="C1102" s="2" t="s">
        <v>277</v>
      </c>
      <c r="D1102" s="74"/>
      <c r="E1102" s="2"/>
      <c r="F1102" s="42"/>
      <c r="G1102" s="75"/>
      <c r="H1102" s="75"/>
      <c r="I1102" s="75"/>
      <c r="J1102" s="4"/>
      <c r="K1102" s="2"/>
      <c r="L1102" s="2"/>
      <c r="M1102" s="4"/>
    </row>
    <row r="1103" customFormat="false" ht="15.75" hidden="true" customHeight="true" outlineLevel="0" collapsed="false">
      <c r="A1103" s="2"/>
      <c r="B1103" s="73"/>
      <c r="C1103" s="2" t="s">
        <v>278</v>
      </c>
      <c r="D1103" s="74"/>
      <c r="E1103" s="2"/>
      <c r="F1103" s="42"/>
      <c r="G1103" s="75"/>
      <c r="H1103" s="75"/>
      <c r="I1103" s="75"/>
      <c r="J1103" s="4"/>
      <c r="K1103" s="2"/>
      <c r="L1103" s="2"/>
      <c r="M1103" s="4"/>
    </row>
    <row r="1104" customFormat="false" ht="15.75" hidden="true" customHeight="true" outlineLevel="0" collapsed="false">
      <c r="A1104" s="2"/>
      <c r="B1104" s="73"/>
      <c r="C1104" s="2" t="s">
        <v>279</v>
      </c>
      <c r="D1104" s="74"/>
      <c r="E1104" s="2"/>
      <c r="F1104" s="42"/>
      <c r="G1104" s="75"/>
      <c r="H1104" s="75"/>
      <c r="I1104" s="75"/>
      <c r="J1104" s="4"/>
      <c r="K1104" s="2"/>
      <c r="L1104" s="2"/>
      <c r="M1104" s="4"/>
    </row>
    <row r="1105" customFormat="false" ht="15.75" hidden="true" customHeight="true" outlineLevel="0" collapsed="false">
      <c r="A1105" s="2"/>
      <c r="B1105" s="73"/>
      <c r="C1105" s="2" t="s">
        <v>280</v>
      </c>
      <c r="D1105" s="74"/>
      <c r="E1105" s="2"/>
      <c r="F1105" s="42"/>
      <c r="G1105" s="75"/>
      <c r="H1105" s="75"/>
      <c r="I1105" s="75"/>
      <c r="J1105" s="4"/>
      <c r="K1105" s="2"/>
      <c r="L1105" s="2"/>
      <c r="M1105" s="4"/>
    </row>
    <row r="1106" customFormat="false" ht="15.75" hidden="true" customHeight="true" outlineLevel="0" collapsed="false">
      <c r="A1106" s="2"/>
      <c r="B1106" s="73"/>
      <c r="C1106" s="2" t="s">
        <v>281</v>
      </c>
      <c r="D1106" s="74"/>
      <c r="E1106" s="2"/>
      <c r="F1106" s="42"/>
      <c r="G1106" s="75"/>
      <c r="H1106" s="75"/>
      <c r="I1106" s="75"/>
      <c r="J1106" s="4"/>
      <c r="K1106" s="2"/>
      <c r="L1106" s="2"/>
      <c r="M1106" s="4"/>
    </row>
    <row r="1107" customFormat="false" ht="15.75" hidden="true" customHeight="true" outlineLevel="0" collapsed="false">
      <c r="A1107" s="2"/>
      <c r="B1107" s="73"/>
      <c r="C1107" s="2" t="s">
        <v>282</v>
      </c>
      <c r="D1107" s="74"/>
      <c r="E1107" s="2"/>
      <c r="F1107" s="42"/>
      <c r="G1107" s="75"/>
      <c r="H1107" s="75"/>
      <c r="I1107" s="75"/>
      <c r="J1107" s="4"/>
      <c r="K1107" s="2"/>
      <c r="L1107" s="2"/>
      <c r="M1107" s="4"/>
    </row>
    <row r="1108" customFormat="false" ht="15.75" hidden="true" customHeight="true" outlineLevel="0" collapsed="false">
      <c r="A1108" s="2"/>
      <c r="B1108" s="73"/>
      <c r="C1108" s="2" t="s">
        <v>283</v>
      </c>
      <c r="D1108" s="74"/>
      <c r="E1108" s="2"/>
      <c r="F1108" s="42"/>
      <c r="G1108" s="75"/>
      <c r="H1108" s="75"/>
      <c r="I1108" s="75"/>
      <c r="J1108" s="4"/>
      <c r="K1108" s="2"/>
      <c r="L1108" s="2"/>
      <c r="M1108" s="4"/>
    </row>
    <row r="1109" customFormat="false" ht="15.75" hidden="true" customHeight="true" outlineLevel="0" collapsed="false">
      <c r="A1109" s="2"/>
      <c r="B1109" s="73"/>
      <c r="C1109" s="73"/>
      <c r="D1109" s="74"/>
      <c r="E1109" s="2"/>
      <c r="F1109" s="42"/>
      <c r="G1109" s="75"/>
      <c r="H1109" s="75"/>
      <c r="I1109" s="75"/>
      <c r="J1109" s="4"/>
      <c r="K1109" s="2"/>
      <c r="L1109" s="2"/>
      <c r="M1109" s="4"/>
    </row>
    <row r="1110" customFormat="false" ht="15.75" hidden="true" customHeight="true" outlineLevel="0" collapsed="false">
      <c r="A1110" s="2"/>
      <c r="B1110" s="73"/>
      <c r="C1110" s="73"/>
      <c r="D1110" s="42" t="n">
        <v>1900</v>
      </c>
      <c r="E1110" s="2"/>
      <c r="F1110" s="42"/>
      <c r="G1110" s="75"/>
      <c r="H1110" s="75"/>
      <c r="I1110" s="75"/>
      <c r="J1110" s="4"/>
      <c r="K1110" s="2"/>
      <c r="L1110" s="2"/>
      <c r="M1110" s="4"/>
    </row>
    <row r="1111" customFormat="false" ht="15.75" hidden="true" customHeight="true" outlineLevel="0" collapsed="false">
      <c r="A1111" s="2"/>
      <c r="B1111" s="73"/>
      <c r="C1111" s="73"/>
      <c r="D1111" s="42" t="n">
        <v>1901</v>
      </c>
      <c r="E1111" s="2"/>
      <c r="F1111" s="42"/>
      <c r="G1111" s="75"/>
      <c r="H1111" s="75"/>
      <c r="I1111" s="75"/>
      <c r="J1111" s="4"/>
      <c r="K1111" s="2"/>
      <c r="L1111" s="2"/>
      <c r="M1111" s="4"/>
    </row>
    <row r="1112" customFormat="false" ht="15.75" hidden="true" customHeight="true" outlineLevel="0" collapsed="false">
      <c r="A1112" s="2"/>
      <c r="B1112" s="73"/>
      <c r="C1112" s="73"/>
      <c r="D1112" s="42" t="n">
        <v>1902</v>
      </c>
      <c r="E1112" s="2"/>
      <c r="F1112" s="42"/>
      <c r="G1112" s="75"/>
      <c r="H1112" s="75"/>
      <c r="I1112" s="75"/>
      <c r="J1112" s="4"/>
      <c r="K1112" s="2"/>
      <c r="L1112" s="2"/>
      <c r="M1112" s="4"/>
    </row>
    <row r="1113" customFormat="false" ht="15.75" hidden="true" customHeight="true" outlineLevel="0" collapsed="false">
      <c r="A1113" s="2"/>
      <c r="B1113" s="73"/>
      <c r="C1113" s="73"/>
      <c r="D1113" s="42" t="n">
        <v>1903</v>
      </c>
      <c r="E1113" s="2"/>
      <c r="F1113" s="42"/>
      <c r="G1113" s="75"/>
      <c r="H1113" s="75"/>
      <c r="I1113" s="75"/>
      <c r="J1113" s="4"/>
      <c r="K1113" s="2"/>
      <c r="L1113" s="2"/>
      <c r="M1113" s="4"/>
    </row>
    <row r="1114" customFormat="false" ht="15.75" hidden="true" customHeight="true" outlineLevel="0" collapsed="false">
      <c r="A1114" s="2"/>
      <c r="B1114" s="73"/>
      <c r="C1114" s="73"/>
      <c r="D1114" s="42" t="n">
        <v>1904</v>
      </c>
      <c r="E1114" s="2"/>
      <c r="F1114" s="42"/>
      <c r="G1114" s="75"/>
      <c r="H1114" s="75"/>
      <c r="I1114" s="75"/>
      <c r="J1114" s="4"/>
      <c r="K1114" s="2"/>
      <c r="L1114" s="2"/>
      <c r="M1114" s="4"/>
    </row>
    <row r="1115" customFormat="false" ht="15.75" hidden="true" customHeight="true" outlineLevel="0" collapsed="false">
      <c r="A1115" s="2"/>
      <c r="B1115" s="73"/>
      <c r="C1115" s="73"/>
      <c r="D1115" s="42" t="n">
        <v>1905</v>
      </c>
      <c r="E1115" s="2"/>
      <c r="F1115" s="42"/>
      <c r="G1115" s="75"/>
      <c r="H1115" s="75"/>
      <c r="I1115" s="75"/>
      <c r="J1115" s="4"/>
      <c r="K1115" s="2"/>
      <c r="L1115" s="2"/>
      <c r="M1115" s="4"/>
    </row>
    <row r="1116" customFormat="false" ht="15.75" hidden="true" customHeight="true" outlineLevel="0" collapsed="false">
      <c r="A1116" s="2"/>
      <c r="B1116" s="73"/>
      <c r="C1116" s="73"/>
      <c r="D1116" s="42" t="n">
        <v>1906</v>
      </c>
      <c r="E1116" s="2"/>
      <c r="F1116" s="42"/>
      <c r="G1116" s="75"/>
      <c r="H1116" s="75"/>
      <c r="I1116" s="75"/>
      <c r="J1116" s="4"/>
      <c r="K1116" s="2"/>
      <c r="L1116" s="2"/>
      <c r="M1116" s="4"/>
    </row>
    <row r="1117" customFormat="false" ht="15.75" hidden="true" customHeight="true" outlineLevel="0" collapsed="false">
      <c r="A1117" s="2"/>
      <c r="B1117" s="73"/>
      <c r="C1117" s="73"/>
      <c r="D1117" s="42" t="n">
        <v>1907</v>
      </c>
      <c r="E1117" s="2"/>
      <c r="F1117" s="42"/>
      <c r="G1117" s="75"/>
      <c r="H1117" s="75"/>
      <c r="I1117" s="75"/>
      <c r="J1117" s="4"/>
      <c r="K1117" s="2"/>
      <c r="L1117" s="2"/>
      <c r="M1117" s="4"/>
    </row>
    <row r="1118" customFormat="false" ht="15.75" hidden="true" customHeight="true" outlineLevel="0" collapsed="false">
      <c r="A1118" s="2"/>
      <c r="B1118" s="73"/>
      <c r="C1118" s="73"/>
      <c r="D1118" s="42" t="n">
        <v>1908</v>
      </c>
      <c r="E1118" s="2"/>
      <c r="F1118" s="42"/>
      <c r="G1118" s="75"/>
      <c r="H1118" s="75"/>
      <c r="I1118" s="75"/>
      <c r="J1118" s="4"/>
      <c r="K1118" s="2"/>
      <c r="L1118" s="2"/>
      <c r="M1118" s="4"/>
    </row>
    <row r="1119" customFormat="false" ht="15.75" hidden="true" customHeight="true" outlineLevel="0" collapsed="false">
      <c r="A1119" s="2"/>
      <c r="B1119" s="73"/>
      <c r="C1119" s="73"/>
      <c r="D1119" s="42" t="n">
        <v>1909</v>
      </c>
      <c r="E1119" s="2"/>
      <c r="F1119" s="42"/>
      <c r="G1119" s="75"/>
      <c r="H1119" s="75"/>
      <c r="I1119" s="75"/>
      <c r="J1119" s="4"/>
      <c r="K1119" s="2"/>
      <c r="L1119" s="2"/>
      <c r="M1119" s="4"/>
    </row>
    <row r="1120" customFormat="false" ht="15.75" hidden="true" customHeight="true" outlineLevel="0" collapsed="false">
      <c r="A1120" s="2"/>
      <c r="B1120" s="73"/>
      <c r="C1120" s="73"/>
      <c r="D1120" s="42" t="n">
        <v>1910</v>
      </c>
      <c r="E1120" s="2"/>
      <c r="F1120" s="42"/>
      <c r="G1120" s="75"/>
      <c r="H1120" s="75"/>
      <c r="I1120" s="75"/>
      <c r="J1120" s="4"/>
      <c r="K1120" s="2"/>
      <c r="L1120" s="2"/>
      <c r="M1120" s="4"/>
    </row>
    <row r="1121" customFormat="false" ht="15.75" hidden="true" customHeight="true" outlineLevel="0" collapsed="false">
      <c r="A1121" s="2"/>
      <c r="B1121" s="73"/>
      <c r="C1121" s="73"/>
      <c r="D1121" s="42" t="n">
        <v>1911</v>
      </c>
      <c r="E1121" s="2"/>
      <c r="F1121" s="42"/>
      <c r="G1121" s="75"/>
      <c r="H1121" s="75"/>
      <c r="I1121" s="75"/>
      <c r="J1121" s="4"/>
      <c r="K1121" s="2"/>
      <c r="L1121" s="2"/>
      <c r="M1121" s="4"/>
    </row>
    <row r="1122" customFormat="false" ht="15.75" hidden="true" customHeight="true" outlineLevel="0" collapsed="false">
      <c r="A1122" s="2"/>
      <c r="B1122" s="73"/>
      <c r="C1122" s="73"/>
      <c r="D1122" s="42" t="n">
        <v>1912</v>
      </c>
      <c r="E1122" s="2"/>
      <c r="F1122" s="42"/>
      <c r="G1122" s="75"/>
      <c r="H1122" s="75"/>
      <c r="I1122" s="75"/>
      <c r="J1122" s="4"/>
      <c r="K1122" s="2"/>
      <c r="L1122" s="2"/>
      <c r="M1122" s="4"/>
    </row>
    <row r="1123" customFormat="false" ht="15.75" hidden="true" customHeight="true" outlineLevel="0" collapsed="false">
      <c r="A1123" s="2"/>
      <c r="B1123" s="73"/>
      <c r="C1123" s="73"/>
      <c r="D1123" s="42" t="n">
        <v>1913</v>
      </c>
      <c r="E1123" s="2"/>
      <c r="F1123" s="42"/>
      <c r="G1123" s="75"/>
      <c r="H1123" s="75"/>
      <c r="I1123" s="75"/>
      <c r="J1123" s="4"/>
      <c r="K1123" s="2"/>
      <c r="L1123" s="2"/>
      <c r="M1123" s="4"/>
    </row>
    <row r="1124" customFormat="false" ht="15.75" hidden="true" customHeight="true" outlineLevel="0" collapsed="false">
      <c r="A1124" s="2"/>
      <c r="B1124" s="73"/>
      <c r="C1124" s="73"/>
      <c r="D1124" s="42" t="n">
        <v>1914</v>
      </c>
      <c r="E1124" s="2"/>
      <c r="F1124" s="42"/>
      <c r="G1124" s="75"/>
      <c r="H1124" s="75"/>
      <c r="I1124" s="75"/>
      <c r="J1124" s="4"/>
      <c r="K1124" s="2"/>
      <c r="L1124" s="2"/>
      <c r="M1124" s="4"/>
    </row>
    <row r="1125" customFormat="false" ht="15.75" hidden="true" customHeight="true" outlineLevel="0" collapsed="false">
      <c r="A1125" s="2"/>
      <c r="B1125" s="73"/>
      <c r="C1125" s="73"/>
      <c r="D1125" s="42" t="n">
        <v>1915</v>
      </c>
      <c r="E1125" s="2"/>
      <c r="F1125" s="42"/>
      <c r="G1125" s="75"/>
      <c r="H1125" s="75"/>
      <c r="I1125" s="75"/>
      <c r="J1125" s="4"/>
      <c r="K1125" s="2"/>
      <c r="L1125" s="2"/>
      <c r="M1125" s="4"/>
    </row>
    <row r="1126" customFormat="false" ht="15.75" hidden="true" customHeight="true" outlineLevel="0" collapsed="false">
      <c r="A1126" s="2"/>
      <c r="B1126" s="73"/>
      <c r="C1126" s="73"/>
      <c r="D1126" s="42" t="n">
        <v>1916</v>
      </c>
      <c r="E1126" s="2"/>
      <c r="F1126" s="42"/>
      <c r="G1126" s="75"/>
      <c r="H1126" s="75"/>
      <c r="I1126" s="75"/>
      <c r="J1126" s="4"/>
      <c r="K1126" s="2"/>
      <c r="L1126" s="2"/>
      <c r="M1126" s="4"/>
    </row>
    <row r="1127" customFormat="false" ht="15.75" hidden="true" customHeight="true" outlineLevel="0" collapsed="false">
      <c r="A1127" s="2"/>
      <c r="B1127" s="73"/>
      <c r="C1127" s="73"/>
      <c r="D1127" s="42" t="n">
        <v>1917</v>
      </c>
      <c r="E1127" s="2"/>
      <c r="F1127" s="42"/>
      <c r="G1127" s="75"/>
      <c r="H1127" s="75"/>
      <c r="I1127" s="75"/>
      <c r="J1127" s="4"/>
      <c r="K1127" s="2"/>
      <c r="L1127" s="2"/>
      <c r="M1127" s="4"/>
    </row>
    <row r="1128" customFormat="false" ht="15.75" hidden="true" customHeight="true" outlineLevel="0" collapsed="false">
      <c r="A1128" s="2"/>
      <c r="B1128" s="73"/>
      <c r="C1128" s="73"/>
      <c r="D1128" s="42" t="n">
        <v>1918</v>
      </c>
      <c r="E1128" s="2"/>
      <c r="F1128" s="42"/>
      <c r="G1128" s="75"/>
      <c r="H1128" s="75"/>
      <c r="I1128" s="75"/>
      <c r="J1128" s="4"/>
      <c r="K1128" s="2"/>
      <c r="L1128" s="2"/>
      <c r="M1128" s="4"/>
    </row>
    <row r="1129" customFormat="false" ht="15.75" hidden="true" customHeight="true" outlineLevel="0" collapsed="false">
      <c r="A1129" s="2"/>
      <c r="B1129" s="73"/>
      <c r="C1129" s="73"/>
      <c r="D1129" s="42" t="n">
        <v>1919</v>
      </c>
      <c r="E1129" s="2"/>
      <c r="F1129" s="42"/>
      <c r="G1129" s="75"/>
      <c r="H1129" s="75"/>
      <c r="I1129" s="75"/>
      <c r="J1129" s="4"/>
      <c r="K1129" s="2"/>
      <c r="L1129" s="2"/>
      <c r="M1129" s="4"/>
    </row>
    <row r="1130" customFormat="false" ht="15.75" hidden="true" customHeight="true" outlineLevel="0" collapsed="false">
      <c r="A1130" s="2"/>
      <c r="B1130" s="73"/>
      <c r="C1130" s="73"/>
      <c r="D1130" s="42" t="n">
        <v>1920</v>
      </c>
      <c r="E1130" s="2"/>
      <c r="F1130" s="42"/>
      <c r="G1130" s="75"/>
      <c r="H1130" s="75"/>
      <c r="I1130" s="75"/>
      <c r="J1130" s="4"/>
      <c r="K1130" s="2"/>
      <c r="L1130" s="2"/>
      <c r="M1130" s="4"/>
    </row>
    <row r="1131" customFormat="false" ht="15.75" hidden="true" customHeight="true" outlineLevel="0" collapsed="false">
      <c r="A1131" s="2"/>
      <c r="B1131" s="73"/>
      <c r="C1131" s="73"/>
      <c r="D1131" s="42" t="n">
        <v>1921</v>
      </c>
      <c r="E1131" s="2"/>
      <c r="F1131" s="42"/>
      <c r="G1131" s="75"/>
      <c r="H1131" s="75"/>
      <c r="I1131" s="75"/>
      <c r="J1131" s="4"/>
      <c r="K1131" s="2"/>
      <c r="L1131" s="2"/>
      <c r="M1131" s="4"/>
    </row>
    <row r="1132" customFormat="false" ht="15.75" hidden="true" customHeight="true" outlineLevel="0" collapsed="false">
      <c r="A1132" s="2"/>
      <c r="B1132" s="73"/>
      <c r="C1132" s="73"/>
      <c r="D1132" s="42" t="n">
        <v>1922</v>
      </c>
      <c r="E1132" s="2"/>
      <c r="F1132" s="42"/>
      <c r="G1132" s="75"/>
      <c r="H1132" s="75"/>
      <c r="I1132" s="75"/>
      <c r="J1132" s="4"/>
      <c r="K1132" s="2"/>
      <c r="L1132" s="2"/>
      <c r="M1132" s="4"/>
    </row>
    <row r="1133" customFormat="false" ht="15.75" hidden="true" customHeight="true" outlineLevel="0" collapsed="false">
      <c r="A1133" s="2"/>
      <c r="B1133" s="73"/>
      <c r="C1133" s="73"/>
      <c r="D1133" s="42" t="n">
        <v>1923</v>
      </c>
      <c r="E1133" s="2"/>
      <c r="F1133" s="42"/>
      <c r="G1133" s="75"/>
      <c r="H1133" s="75"/>
      <c r="I1133" s="75"/>
      <c r="J1133" s="4"/>
      <c r="K1133" s="2"/>
      <c r="L1133" s="2"/>
      <c r="M1133" s="4"/>
    </row>
    <row r="1134" customFormat="false" ht="15.75" hidden="true" customHeight="true" outlineLevel="0" collapsed="false">
      <c r="A1134" s="2"/>
      <c r="B1134" s="73"/>
      <c r="C1134" s="73"/>
      <c r="D1134" s="42" t="n">
        <v>1924</v>
      </c>
      <c r="E1134" s="2"/>
      <c r="F1134" s="42"/>
      <c r="G1134" s="75"/>
      <c r="H1134" s="75"/>
      <c r="I1134" s="75"/>
      <c r="J1134" s="4"/>
      <c r="K1134" s="2"/>
      <c r="L1134" s="2"/>
      <c r="M1134" s="4"/>
    </row>
    <row r="1135" customFormat="false" ht="15.75" hidden="true" customHeight="true" outlineLevel="0" collapsed="false">
      <c r="A1135" s="2"/>
      <c r="B1135" s="73"/>
      <c r="C1135" s="73"/>
      <c r="D1135" s="42" t="n">
        <v>1925</v>
      </c>
      <c r="E1135" s="2"/>
      <c r="F1135" s="42"/>
      <c r="G1135" s="75"/>
      <c r="H1135" s="75"/>
      <c r="I1135" s="75"/>
      <c r="J1135" s="4"/>
      <c r="K1135" s="2"/>
      <c r="L1135" s="2"/>
      <c r="M1135" s="4"/>
    </row>
    <row r="1136" customFormat="false" ht="15.75" hidden="true" customHeight="true" outlineLevel="0" collapsed="false">
      <c r="A1136" s="2"/>
      <c r="B1136" s="73"/>
      <c r="C1136" s="73"/>
      <c r="D1136" s="42" t="n">
        <v>1926</v>
      </c>
      <c r="E1136" s="2"/>
      <c r="F1136" s="42"/>
      <c r="G1136" s="75"/>
      <c r="H1136" s="75"/>
      <c r="I1136" s="75"/>
      <c r="J1136" s="4"/>
      <c r="K1136" s="2"/>
      <c r="L1136" s="2"/>
      <c r="M1136" s="4"/>
    </row>
    <row r="1137" customFormat="false" ht="15.75" hidden="true" customHeight="true" outlineLevel="0" collapsed="false">
      <c r="A1137" s="2"/>
      <c r="B1137" s="73"/>
      <c r="C1137" s="73"/>
      <c r="D1137" s="42" t="n">
        <v>1927</v>
      </c>
      <c r="E1137" s="2"/>
      <c r="F1137" s="42"/>
      <c r="G1137" s="75"/>
      <c r="H1137" s="75"/>
      <c r="I1137" s="75"/>
      <c r="J1137" s="4"/>
      <c r="K1137" s="2"/>
      <c r="L1137" s="2"/>
      <c r="M1137" s="4"/>
    </row>
    <row r="1138" customFormat="false" ht="15.75" hidden="true" customHeight="true" outlineLevel="0" collapsed="false">
      <c r="A1138" s="2"/>
      <c r="B1138" s="73"/>
      <c r="C1138" s="73"/>
      <c r="D1138" s="42" t="n">
        <v>1928</v>
      </c>
      <c r="E1138" s="2"/>
      <c r="F1138" s="42"/>
      <c r="G1138" s="75"/>
      <c r="H1138" s="75"/>
      <c r="I1138" s="75"/>
      <c r="J1138" s="4"/>
      <c r="K1138" s="2"/>
      <c r="L1138" s="2"/>
      <c r="M1138" s="4"/>
    </row>
    <row r="1139" customFormat="false" ht="15.75" hidden="true" customHeight="true" outlineLevel="0" collapsed="false">
      <c r="A1139" s="2"/>
      <c r="B1139" s="73"/>
      <c r="C1139" s="73"/>
      <c r="D1139" s="42" t="n">
        <v>1929</v>
      </c>
      <c r="E1139" s="2"/>
      <c r="F1139" s="42"/>
      <c r="G1139" s="75"/>
      <c r="H1139" s="75"/>
      <c r="I1139" s="75"/>
      <c r="J1139" s="4"/>
      <c r="K1139" s="2"/>
      <c r="L1139" s="2"/>
      <c r="M1139" s="4"/>
    </row>
    <row r="1140" customFormat="false" ht="15.75" hidden="true" customHeight="true" outlineLevel="0" collapsed="false">
      <c r="A1140" s="2"/>
      <c r="B1140" s="73"/>
      <c r="C1140" s="73"/>
      <c r="D1140" s="42" t="n">
        <v>1930</v>
      </c>
      <c r="E1140" s="2"/>
      <c r="F1140" s="42"/>
      <c r="G1140" s="75"/>
      <c r="H1140" s="75"/>
      <c r="I1140" s="75"/>
      <c r="J1140" s="4"/>
      <c r="K1140" s="2"/>
      <c r="L1140" s="2"/>
      <c r="M1140" s="4"/>
    </row>
    <row r="1141" customFormat="false" ht="15.75" hidden="true" customHeight="true" outlineLevel="0" collapsed="false">
      <c r="A1141" s="2"/>
      <c r="B1141" s="73"/>
      <c r="C1141" s="73"/>
      <c r="D1141" s="42" t="n">
        <v>1931</v>
      </c>
      <c r="E1141" s="2"/>
      <c r="F1141" s="42"/>
      <c r="G1141" s="75"/>
      <c r="H1141" s="75"/>
      <c r="I1141" s="75"/>
      <c r="J1141" s="4"/>
      <c r="K1141" s="2"/>
      <c r="L1141" s="2"/>
      <c r="M1141" s="4"/>
    </row>
    <row r="1142" customFormat="false" ht="15.75" hidden="true" customHeight="true" outlineLevel="0" collapsed="false">
      <c r="A1142" s="2"/>
      <c r="B1142" s="73"/>
      <c r="C1142" s="73"/>
      <c r="D1142" s="42" t="n">
        <v>1932</v>
      </c>
      <c r="E1142" s="2"/>
      <c r="F1142" s="42"/>
      <c r="G1142" s="75"/>
      <c r="H1142" s="75"/>
      <c r="I1142" s="75"/>
      <c r="J1142" s="4"/>
      <c r="K1142" s="2"/>
      <c r="L1142" s="2"/>
      <c r="M1142" s="4"/>
    </row>
    <row r="1143" customFormat="false" ht="15.75" hidden="true" customHeight="true" outlineLevel="0" collapsed="false">
      <c r="A1143" s="2"/>
      <c r="B1143" s="73"/>
      <c r="C1143" s="73"/>
      <c r="D1143" s="42" t="n">
        <v>1933</v>
      </c>
      <c r="E1143" s="2"/>
      <c r="F1143" s="42"/>
      <c r="G1143" s="75"/>
      <c r="H1143" s="75"/>
      <c r="I1143" s="75"/>
      <c r="J1143" s="4"/>
      <c r="K1143" s="2"/>
      <c r="L1143" s="2"/>
      <c r="M1143" s="4"/>
    </row>
    <row r="1144" customFormat="false" ht="15.75" hidden="true" customHeight="true" outlineLevel="0" collapsed="false">
      <c r="A1144" s="2"/>
      <c r="B1144" s="73"/>
      <c r="C1144" s="73"/>
      <c r="D1144" s="42" t="n">
        <v>1934</v>
      </c>
      <c r="E1144" s="2"/>
      <c r="F1144" s="42"/>
      <c r="G1144" s="75"/>
      <c r="H1144" s="75"/>
      <c r="I1144" s="75"/>
      <c r="J1144" s="4"/>
      <c r="K1144" s="2"/>
      <c r="L1144" s="2"/>
      <c r="M1144" s="4"/>
    </row>
    <row r="1145" customFormat="false" ht="15.75" hidden="true" customHeight="true" outlineLevel="0" collapsed="false">
      <c r="A1145" s="2"/>
      <c r="B1145" s="73"/>
      <c r="C1145" s="73"/>
      <c r="D1145" s="42" t="n">
        <v>1935</v>
      </c>
      <c r="E1145" s="2"/>
      <c r="F1145" s="42"/>
      <c r="G1145" s="75"/>
      <c r="H1145" s="75"/>
      <c r="I1145" s="75"/>
      <c r="J1145" s="4"/>
      <c r="K1145" s="2"/>
      <c r="L1145" s="2"/>
      <c r="M1145" s="4"/>
    </row>
    <row r="1146" customFormat="false" ht="15.75" hidden="true" customHeight="true" outlineLevel="0" collapsed="false">
      <c r="A1146" s="2"/>
      <c r="B1146" s="73"/>
      <c r="C1146" s="73"/>
      <c r="D1146" s="42" t="n">
        <v>1936</v>
      </c>
      <c r="E1146" s="2"/>
      <c r="F1146" s="42"/>
      <c r="G1146" s="75"/>
      <c r="H1146" s="75"/>
      <c r="I1146" s="75"/>
      <c r="J1146" s="4"/>
      <c r="K1146" s="2"/>
      <c r="L1146" s="2"/>
      <c r="M1146" s="4"/>
    </row>
    <row r="1147" customFormat="false" ht="15.75" hidden="true" customHeight="true" outlineLevel="0" collapsed="false">
      <c r="A1147" s="2"/>
      <c r="B1147" s="73"/>
      <c r="C1147" s="73"/>
      <c r="D1147" s="42" t="n">
        <v>1937</v>
      </c>
      <c r="E1147" s="2"/>
      <c r="F1147" s="42"/>
      <c r="G1147" s="75"/>
      <c r="H1147" s="75"/>
      <c r="I1147" s="75"/>
      <c r="J1147" s="4"/>
      <c r="K1147" s="2"/>
      <c r="L1147" s="2"/>
      <c r="M1147" s="4"/>
    </row>
    <row r="1148" customFormat="false" ht="15.75" hidden="true" customHeight="true" outlineLevel="0" collapsed="false">
      <c r="A1148" s="2"/>
      <c r="B1148" s="73"/>
      <c r="C1148" s="73"/>
      <c r="D1148" s="42" t="n">
        <v>1938</v>
      </c>
      <c r="E1148" s="2"/>
      <c r="F1148" s="42"/>
      <c r="G1148" s="75"/>
      <c r="H1148" s="75"/>
      <c r="I1148" s="75"/>
      <c r="J1148" s="4"/>
      <c r="K1148" s="2"/>
      <c r="L1148" s="2"/>
      <c r="M1148" s="4"/>
    </row>
    <row r="1149" customFormat="false" ht="15.75" hidden="true" customHeight="true" outlineLevel="0" collapsed="false">
      <c r="A1149" s="2"/>
      <c r="B1149" s="73"/>
      <c r="C1149" s="73"/>
      <c r="D1149" s="42" t="n">
        <v>1939</v>
      </c>
      <c r="E1149" s="2"/>
      <c r="F1149" s="42"/>
      <c r="G1149" s="75"/>
      <c r="H1149" s="75"/>
      <c r="I1149" s="75"/>
      <c r="J1149" s="4"/>
      <c r="K1149" s="2"/>
      <c r="L1149" s="2"/>
      <c r="M1149" s="4"/>
    </row>
    <row r="1150" customFormat="false" ht="15.75" hidden="true" customHeight="true" outlineLevel="0" collapsed="false">
      <c r="A1150" s="2"/>
      <c r="B1150" s="73"/>
      <c r="C1150" s="73"/>
      <c r="D1150" s="42" t="n">
        <v>1940</v>
      </c>
      <c r="E1150" s="2"/>
      <c r="F1150" s="42"/>
      <c r="G1150" s="75"/>
      <c r="H1150" s="75"/>
      <c r="I1150" s="75"/>
      <c r="J1150" s="4"/>
      <c r="K1150" s="2"/>
      <c r="L1150" s="2"/>
      <c r="M1150" s="4"/>
    </row>
    <row r="1151" customFormat="false" ht="15.75" hidden="true" customHeight="true" outlineLevel="0" collapsed="false">
      <c r="A1151" s="2"/>
      <c r="B1151" s="73"/>
      <c r="C1151" s="73"/>
      <c r="D1151" s="42" t="n">
        <v>1941</v>
      </c>
      <c r="E1151" s="2"/>
      <c r="F1151" s="42"/>
      <c r="G1151" s="75"/>
      <c r="H1151" s="75"/>
      <c r="I1151" s="75"/>
      <c r="J1151" s="4"/>
      <c r="K1151" s="2"/>
      <c r="L1151" s="2"/>
      <c r="M1151" s="4"/>
    </row>
    <row r="1152" customFormat="false" ht="15.75" hidden="true" customHeight="true" outlineLevel="0" collapsed="false">
      <c r="A1152" s="2"/>
      <c r="B1152" s="73"/>
      <c r="C1152" s="73"/>
      <c r="D1152" s="42" t="n">
        <v>1942</v>
      </c>
      <c r="E1152" s="2"/>
      <c r="F1152" s="42"/>
      <c r="G1152" s="75"/>
      <c r="H1152" s="75"/>
      <c r="I1152" s="75"/>
      <c r="J1152" s="4"/>
      <c r="K1152" s="2"/>
      <c r="L1152" s="2"/>
      <c r="M1152" s="4"/>
    </row>
    <row r="1153" customFormat="false" ht="15.75" hidden="true" customHeight="true" outlineLevel="0" collapsed="false">
      <c r="A1153" s="2"/>
      <c r="B1153" s="73"/>
      <c r="C1153" s="73"/>
      <c r="D1153" s="42" t="n">
        <v>1943</v>
      </c>
      <c r="E1153" s="2"/>
      <c r="F1153" s="42"/>
      <c r="G1153" s="75"/>
      <c r="H1153" s="75"/>
      <c r="I1153" s="75"/>
      <c r="J1153" s="4"/>
      <c r="K1153" s="2"/>
      <c r="L1153" s="2"/>
      <c r="M1153" s="4"/>
    </row>
    <row r="1154" customFormat="false" ht="15.75" hidden="true" customHeight="true" outlineLevel="0" collapsed="false">
      <c r="A1154" s="2"/>
      <c r="B1154" s="73"/>
      <c r="C1154" s="73"/>
      <c r="D1154" s="42" t="n">
        <v>1944</v>
      </c>
      <c r="E1154" s="2"/>
      <c r="F1154" s="42"/>
      <c r="G1154" s="75"/>
      <c r="H1154" s="75"/>
      <c r="I1154" s="75"/>
      <c r="J1154" s="4"/>
      <c r="K1154" s="2"/>
      <c r="L1154" s="2"/>
      <c r="M1154" s="4"/>
    </row>
    <row r="1155" customFormat="false" ht="15.75" hidden="true" customHeight="true" outlineLevel="0" collapsed="false">
      <c r="A1155" s="2"/>
      <c r="B1155" s="73"/>
      <c r="C1155" s="73"/>
      <c r="D1155" s="42" t="n">
        <v>1945</v>
      </c>
      <c r="E1155" s="2"/>
      <c r="F1155" s="42"/>
      <c r="G1155" s="75"/>
      <c r="H1155" s="75"/>
      <c r="I1155" s="75"/>
      <c r="J1155" s="4"/>
      <c r="K1155" s="2"/>
      <c r="L1155" s="2"/>
      <c r="M1155" s="4"/>
    </row>
    <row r="1156" customFormat="false" ht="15.75" hidden="true" customHeight="true" outlineLevel="0" collapsed="false">
      <c r="A1156" s="2"/>
      <c r="B1156" s="73"/>
      <c r="C1156" s="73"/>
      <c r="D1156" s="42" t="n">
        <v>1946</v>
      </c>
      <c r="E1156" s="2"/>
      <c r="F1156" s="42"/>
      <c r="G1156" s="75"/>
      <c r="H1156" s="75"/>
      <c r="I1156" s="75"/>
      <c r="J1156" s="4"/>
      <c r="K1156" s="2"/>
      <c r="L1156" s="2"/>
      <c r="M1156" s="4"/>
    </row>
    <row r="1157" customFormat="false" ht="15.75" hidden="true" customHeight="true" outlineLevel="0" collapsed="false">
      <c r="A1157" s="2"/>
      <c r="B1157" s="73"/>
      <c r="C1157" s="73"/>
      <c r="D1157" s="42" t="n">
        <v>1947</v>
      </c>
      <c r="E1157" s="2"/>
      <c r="F1157" s="42"/>
      <c r="G1157" s="75"/>
      <c r="H1157" s="75"/>
      <c r="I1157" s="75"/>
      <c r="J1157" s="4"/>
      <c r="K1157" s="2"/>
      <c r="L1157" s="2"/>
      <c r="M1157" s="4"/>
    </row>
    <row r="1158" customFormat="false" ht="15.75" hidden="true" customHeight="true" outlineLevel="0" collapsed="false">
      <c r="A1158" s="2"/>
      <c r="B1158" s="73"/>
      <c r="C1158" s="73"/>
      <c r="D1158" s="42" t="n">
        <v>1948</v>
      </c>
      <c r="E1158" s="2"/>
      <c r="F1158" s="42"/>
      <c r="G1158" s="75"/>
      <c r="H1158" s="75"/>
      <c r="I1158" s="75"/>
      <c r="J1158" s="4"/>
      <c r="K1158" s="2"/>
      <c r="L1158" s="2"/>
      <c r="M1158" s="4"/>
    </row>
    <row r="1159" customFormat="false" ht="15.75" hidden="true" customHeight="true" outlineLevel="0" collapsed="false">
      <c r="A1159" s="2"/>
      <c r="B1159" s="73"/>
      <c r="C1159" s="73"/>
      <c r="D1159" s="42" t="n">
        <v>1949</v>
      </c>
      <c r="E1159" s="2"/>
      <c r="F1159" s="42"/>
      <c r="G1159" s="75"/>
      <c r="H1159" s="75"/>
      <c r="I1159" s="75"/>
      <c r="J1159" s="4"/>
      <c r="K1159" s="2"/>
      <c r="L1159" s="2"/>
      <c r="M1159" s="4"/>
    </row>
    <row r="1160" customFormat="false" ht="15.75" hidden="true" customHeight="true" outlineLevel="0" collapsed="false">
      <c r="A1160" s="2"/>
      <c r="B1160" s="73"/>
      <c r="C1160" s="73"/>
      <c r="D1160" s="42" t="n">
        <v>1950</v>
      </c>
      <c r="E1160" s="2"/>
      <c r="F1160" s="42"/>
      <c r="G1160" s="75"/>
      <c r="H1160" s="75"/>
      <c r="I1160" s="75"/>
      <c r="J1160" s="4"/>
      <c r="K1160" s="2"/>
      <c r="L1160" s="2"/>
      <c r="M1160" s="4"/>
    </row>
    <row r="1161" customFormat="false" ht="15.75" hidden="true" customHeight="true" outlineLevel="0" collapsed="false">
      <c r="A1161" s="2"/>
      <c r="B1161" s="73"/>
      <c r="C1161" s="73"/>
      <c r="D1161" s="42" t="n">
        <v>1951</v>
      </c>
      <c r="E1161" s="2"/>
      <c r="F1161" s="42"/>
      <c r="G1161" s="75"/>
      <c r="H1161" s="75"/>
      <c r="I1161" s="75"/>
      <c r="J1161" s="4"/>
      <c r="K1161" s="2"/>
      <c r="L1161" s="2"/>
      <c r="M1161" s="4"/>
    </row>
    <row r="1162" customFormat="false" ht="15.75" hidden="true" customHeight="true" outlineLevel="0" collapsed="false">
      <c r="A1162" s="2"/>
      <c r="B1162" s="73"/>
      <c r="C1162" s="73"/>
      <c r="D1162" s="42" t="n">
        <v>1952</v>
      </c>
      <c r="E1162" s="2"/>
      <c r="F1162" s="42"/>
      <c r="G1162" s="75"/>
      <c r="H1162" s="75"/>
      <c r="I1162" s="75"/>
      <c r="J1162" s="4"/>
      <c r="K1162" s="2"/>
      <c r="L1162" s="2"/>
      <c r="M1162" s="4"/>
    </row>
    <row r="1163" customFormat="false" ht="15.75" hidden="true" customHeight="true" outlineLevel="0" collapsed="false">
      <c r="A1163" s="2"/>
      <c r="B1163" s="73"/>
      <c r="C1163" s="73"/>
      <c r="D1163" s="42" t="n">
        <v>1953</v>
      </c>
      <c r="E1163" s="2"/>
      <c r="F1163" s="42"/>
      <c r="G1163" s="75"/>
      <c r="H1163" s="75"/>
      <c r="I1163" s="75"/>
      <c r="J1163" s="4"/>
      <c r="K1163" s="2"/>
      <c r="L1163" s="2"/>
      <c r="M1163" s="4"/>
    </row>
    <row r="1164" customFormat="false" ht="15.75" hidden="true" customHeight="true" outlineLevel="0" collapsed="false">
      <c r="A1164" s="2"/>
      <c r="B1164" s="73"/>
      <c r="C1164" s="73"/>
      <c r="D1164" s="42" t="n">
        <v>1954</v>
      </c>
      <c r="E1164" s="2"/>
      <c r="F1164" s="42"/>
      <c r="G1164" s="75"/>
      <c r="H1164" s="75"/>
      <c r="I1164" s="75"/>
      <c r="J1164" s="4"/>
      <c r="K1164" s="2"/>
      <c r="L1164" s="2"/>
      <c r="M1164" s="4"/>
    </row>
    <row r="1165" customFormat="false" ht="15.75" hidden="true" customHeight="true" outlineLevel="0" collapsed="false">
      <c r="A1165" s="2"/>
      <c r="B1165" s="73"/>
      <c r="C1165" s="73"/>
      <c r="D1165" s="42" t="n">
        <v>1955</v>
      </c>
      <c r="E1165" s="2"/>
      <c r="F1165" s="42"/>
      <c r="G1165" s="75"/>
      <c r="H1165" s="75"/>
      <c r="I1165" s="75"/>
      <c r="J1165" s="4"/>
      <c r="K1165" s="2"/>
      <c r="L1165" s="2"/>
      <c r="M1165" s="4"/>
    </row>
    <row r="1166" customFormat="false" ht="15.75" hidden="true" customHeight="true" outlineLevel="0" collapsed="false">
      <c r="A1166" s="2"/>
      <c r="B1166" s="73"/>
      <c r="C1166" s="73"/>
      <c r="D1166" s="42" t="n">
        <v>1956</v>
      </c>
      <c r="E1166" s="2"/>
      <c r="F1166" s="42"/>
      <c r="G1166" s="75"/>
      <c r="H1166" s="75"/>
      <c r="I1166" s="75"/>
      <c r="J1166" s="4"/>
      <c r="K1166" s="2"/>
      <c r="L1166" s="2"/>
      <c r="M1166" s="4"/>
    </row>
    <row r="1167" customFormat="false" ht="15.75" hidden="true" customHeight="true" outlineLevel="0" collapsed="false">
      <c r="A1167" s="2"/>
      <c r="B1167" s="73"/>
      <c r="C1167" s="73"/>
      <c r="D1167" s="42" t="n">
        <v>1957</v>
      </c>
      <c r="E1167" s="2"/>
      <c r="F1167" s="42"/>
      <c r="G1167" s="75"/>
      <c r="H1167" s="75"/>
      <c r="I1167" s="75"/>
      <c r="J1167" s="4"/>
      <c r="K1167" s="2"/>
      <c r="L1167" s="2"/>
      <c r="M1167" s="4"/>
    </row>
    <row r="1168" customFormat="false" ht="15.75" hidden="true" customHeight="true" outlineLevel="0" collapsed="false">
      <c r="A1168" s="2"/>
      <c r="B1168" s="73"/>
      <c r="C1168" s="73"/>
      <c r="D1168" s="42" t="n">
        <v>1958</v>
      </c>
      <c r="E1168" s="2"/>
      <c r="F1168" s="42"/>
      <c r="G1168" s="75"/>
      <c r="H1168" s="75"/>
      <c r="I1168" s="75"/>
      <c r="J1168" s="4"/>
      <c r="K1168" s="2"/>
      <c r="L1168" s="2"/>
      <c r="M1168" s="4"/>
    </row>
    <row r="1169" customFormat="false" ht="15.75" hidden="true" customHeight="true" outlineLevel="0" collapsed="false">
      <c r="A1169" s="2"/>
      <c r="B1169" s="73"/>
      <c r="C1169" s="73"/>
      <c r="D1169" s="42" t="n">
        <v>1959</v>
      </c>
      <c r="E1169" s="2"/>
      <c r="F1169" s="42"/>
      <c r="G1169" s="75"/>
      <c r="H1169" s="75"/>
      <c r="I1169" s="75"/>
      <c r="J1169" s="4"/>
      <c r="K1169" s="2"/>
      <c r="L1169" s="2"/>
      <c r="M1169" s="4"/>
    </row>
    <row r="1170" customFormat="false" ht="15.75" hidden="true" customHeight="true" outlineLevel="0" collapsed="false">
      <c r="A1170" s="2"/>
      <c r="B1170" s="73"/>
      <c r="C1170" s="73"/>
      <c r="D1170" s="42" t="n">
        <v>1960</v>
      </c>
      <c r="E1170" s="2"/>
      <c r="F1170" s="42"/>
      <c r="G1170" s="75"/>
      <c r="H1170" s="75"/>
      <c r="I1170" s="75"/>
      <c r="J1170" s="4"/>
      <c r="K1170" s="2"/>
      <c r="L1170" s="2"/>
      <c r="M1170" s="4"/>
    </row>
    <row r="1171" customFormat="false" ht="15.75" hidden="true" customHeight="true" outlineLevel="0" collapsed="false">
      <c r="A1171" s="2"/>
      <c r="B1171" s="73"/>
      <c r="C1171" s="73"/>
      <c r="D1171" s="42" t="n">
        <v>1961</v>
      </c>
      <c r="E1171" s="2"/>
      <c r="F1171" s="42"/>
      <c r="G1171" s="75"/>
      <c r="H1171" s="75"/>
      <c r="I1171" s="75"/>
      <c r="J1171" s="4"/>
      <c r="K1171" s="2"/>
      <c r="L1171" s="2"/>
      <c r="M1171" s="4"/>
    </row>
    <row r="1172" customFormat="false" ht="15.75" hidden="true" customHeight="true" outlineLevel="0" collapsed="false">
      <c r="A1172" s="2"/>
      <c r="B1172" s="73"/>
      <c r="C1172" s="73"/>
      <c r="D1172" s="42" t="n">
        <v>1962</v>
      </c>
      <c r="E1172" s="2"/>
      <c r="F1172" s="42"/>
      <c r="G1172" s="75"/>
      <c r="H1172" s="75"/>
      <c r="I1172" s="75"/>
      <c r="J1172" s="4"/>
      <c r="K1172" s="2"/>
      <c r="L1172" s="2"/>
      <c r="M1172" s="4"/>
    </row>
    <row r="1173" customFormat="false" ht="15.75" hidden="true" customHeight="true" outlineLevel="0" collapsed="false">
      <c r="A1173" s="2"/>
      <c r="B1173" s="73"/>
      <c r="C1173" s="73"/>
      <c r="D1173" s="42" t="n">
        <v>1963</v>
      </c>
      <c r="E1173" s="2"/>
      <c r="F1173" s="42"/>
      <c r="G1173" s="75"/>
      <c r="H1173" s="75"/>
      <c r="I1173" s="75"/>
      <c r="J1173" s="4"/>
      <c r="K1173" s="2"/>
      <c r="L1173" s="2"/>
      <c r="M1173" s="4"/>
    </row>
    <row r="1174" customFormat="false" ht="15.75" hidden="true" customHeight="true" outlineLevel="0" collapsed="false">
      <c r="A1174" s="2"/>
      <c r="B1174" s="73"/>
      <c r="C1174" s="73"/>
      <c r="D1174" s="42" t="n">
        <v>1964</v>
      </c>
      <c r="E1174" s="2"/>
      <c r="F1174" s="42"/>
      <c r="G1174" s="75"/>
      <c r="H1174" s="75"/>
      <c r="I1174" s="75"/>
      <c r="J1174" s="4"/>
      <c r="K1174" s="2"/>
      <c r="L1174" s="2"/>
      <c r="M1174" s="4"/>
    </row>
    <row r="1175" customFormat="false" ht="15.75" hidden="true" customHeight="true" outlineLevel="0" collapsed="false">
      <c r="A1175" s="2"/>
      <c r="B1175" s="73"/>
      <c r="C1175" s="73"/>
      <c r="D1175" s="42" t="n">
        <v>1965</v>
      </c>
      <c r="E1175" s="2"/>
      <c r="F1175" s="42"/>
      <c r="G1175" s="75"/>
      <c r="H1175" s="75"/>
      <c r="I1175" s="75"/>
      <c r="J1175" s="4"/>
      <c r="K1175" s="2"/>
      <c r="L1175" s="2"/>
      <c r="M1175" s="4"/>
    </row>
    <row r="1176" customFormat="false" ht="15.75" hidden="true" customHeight="true" outlineLevel="0" collapsed="false">
      <c r="A1176" s="2"/>
      <c r="B1176" s="73"/>
      <c r="C1176" s="73"/>
      <c r="D1176" s="42" t="n">
        <v>1966</v>
      </c>
      <c r="E1176" s="2"/>
      <c r="F1176" s="42"/>
      <c r="G1176" s="75"/>
      <c r="H1176" s="75"/>
      <c r="I1176" s="75"/>
      <c r="J1176" s="4"/>
      <c r="K1176" s="2"/>
      <c r="L1176" s="2"/>
      <c r="M1176" s="4"/>
    </row>
    <row r="1177" customFormat="false" ht="15.75" hidden="true" customHeight="true" outlineLevel="0" collapsed="false">
      <c r="A1177" s="2"/>
      <c r="B1177" s="73"/>
      <c r="C1177" s="73"/>
      <c r="D1177" s="42" t="n">
        <v>1967</v>
      </c>
      <c r="E1177" s="2"/>
      <c r="F1177" s="42"/>
      <c r="G1177" s="75"/>
      <c r="H1177" s="75"/>
      <c r="I1177" s="75"/>
      <c r="J1177" s="4"/>
      <c r="K1177" s="2"/>
      <c r="L1177" s="2"/>
      <c r="M1177" s="4"/>
    </row>
    <row r="1178" customFormat="false" ht="15.75" hidden="true" customHeight="true" outlineLevel="0" collapsed="false">
      <c r="A1178" s="2"/>
      <c r="B1178" s="73"/>
      <c r="C1178" s="73"/>
      <c r="D1178" s="42" t="n">
        <v>1968</v>
      </c>
      <c r="E1178" s="2"/>
      <c r="F1178" s="42"/>
      <c r="G1178" s="75"/>
      <c r="H1178" s="75"/>
      <c r="I1178" s="75"/>
      <c r="J1178" s="4"/>
      <c r="K1178" s="2"/>
      <c r="L1178" s="2"/>
      <c r="M1178" s="4"/>
    </row>
    <row r="1179" customFormat="false" ht="15.75" hidden="true" customHeight="true" outlineLevel="0" collapsed="false">
      <c r="A1179" s="2"/>
      <c r="B1179" s="73"/>
      <c r="C1179" s="73"/>
      <c r="D1179" s="42" t="n">
        <v>1969</v>
      </c>
      <c r="E1179" s="2"/>
      <c r="F1179" s="42"/>
      <c r="G1179" s="75"/>
      <c r="H1179" s="75"/>
      <c r="I1179" s="75"/>
      <c r="J1179" s="4"/>
      <c r="K1179" s="2"/>
      <c r="L1179" s="2"/>
      <c r="M1179" s="4"/>
    </row>
    <row r="1180" customFormat="false" ht="15.75" hidden="true" customHeight="true" outlineLevel="0" collapsed="false">
      <c r="A1180" s="2"/>
      <c r="B1180" s="73"/>
      <c r="C1180" s="73"/>
      <c r="D1180" s="42" t="n">
        <v>1970</v>
      </c>
      <c r="E1180" s="2"/>
      <c r="F1180" s="42"/>
      <c r="G1180" s="75"/>
      <c r="H1180" s="75"/>
      <c r="I1180" s="75"/>
      <c r="J1180" s="4"/>
      <c r="K1180" s="2"/>
      <c r="L1180" s="2"/>
      <c r="M1180" s="4"/>
    </row>
    <row r="1181" customFormat="false" ht="15.75" hidden="true" customHeight="true" outlineLevel="0" collapsed="false">
      <c r="A1181" s="2"/>
      <c r="B1181" s="73"/>
      <c r="C1181" s="73"/>
      <c r="D1181" s="42" t="n">
        <v>1971</v>
      </c>
      <c r="E1181" s="2"/>
      <c r="F1181" s="42"/>
      <c r="G1181" s="75"/>
      <c r="H1181" s="75"/>
      <c r="I1181" s="75"/>
      <c r="J1181" s="4"/>
      <c r="K1181" s="2"/>
      <c r="L1181" s="2"/>
      <c r="M1181" s="4"/>
    </row>
    <row r="1182" customFormat="false" ht="15.75" hidden="true" customHeight="true" outlineLevel="0" collapsed="false">
      <c r="A1182" s="2"/>
      <c r="B1182" s="73"/>
      <c r="C1182" s="73"/>
      <c r="D1182" s="42" t="n">
        <v>1972</v>
      </c>
      <c r="E1182" s="2"/>
      <c r="F1182" s="42"/>
      <c r="G1182" s="75"/>
      <c r="H1182" s="75"/>
      <c r="I1182" s="75"/>
      <c r="J1182" s="4"/>
      <c r="K1182" s="2"/>
      <c r="L1182" s="2"/>
      <c r="M1182" s="4"/>
    </row>
    <row r="1183" customFormat="false" ht="15.75" hidden="true" customHeight="true" outlineLevel="0" collapsed="false">
      <c r="A1183" s="2"/>
      <c r="B1183" s="73"/>
      <c r="C1183" s="73"/>
      <c r="D1183" s="42" t="n">
        <v>1973</v>
      </c>
      <c r="E1183" s="2"/>
      <c r="F1183" s="42"/>
      <c r="G1183" s="75"/>
      <c r="H1183" s="75"/>
      <c r="I1183" s="75"/>
      <c r="J1183" s="4"/>
      <c r="K1183" s="2"/>
      <c r="L1183" s="2"/>
      <c r="M1183" s="4"/>
    </row>
    <row r="1184" customFormat="false" ht="15.75" hidden="true" customHeight="true" outlineLevel="0" collapsed="false">
      <c r="A1184" s="2"/>
      <c r="B1184" s="73"/>
      <c r="C1184" s="73"/>
      <c r="D1184" s="42" t="n">
        <v>1974</v>
      </c>
      <c r="E1184" s="2"/>
      <c r="F1184" s="42"/>
      <c r="G1184" s="75"/>
      <c r="H1184" s="75"/>
      <c r="I1184" s="75"/>
      <c r="J1184" s="4"/>
      <c r="K1184" s="2"/>
      <c r="L1184" s="2"/>
      <c r="M1184" s="4"/>
    </row>
    <row r="1185" customFormat="false" ht="15.75" hidden="true" customHeight="true" outlineLevel="0" collapsed="false">
      <c r="A1185" s="2"/>
      <c r="B1185" s="73"/>
      <c r="C1185" s="73"/>
      <c r="D1185" s="42" t="n">
        <v>1975</v>
      </c>
      <c r="E1185" s="2"/>
      <c r="F1185" s="42"/>
      <c r="G1185" s="75"/>
      <c r="H1185" s="75"/>
      <c r="I1185" s="75"/>
      <c r="J1185" s="4"/>
      <c r="K1185" s="2"/>
      <c r="L1185" s="2"/>
      <c r="M1185" s="4"/>
    </row>
    <row r="1186" customFormat="false" ht="15.75" hidden="true" customHeight="true" outlineLevel="0" collapsed="false">
      <c r="A1186" s="2"/>
      <c r="B1186" s="73"/>
      <c r="C1186" s="73"/>
      <c r="D1186" s="42" t="n">
        <v>1976</v>
      </c>
      <c r="E1186" s="2"/>
      <c r="F1186" s="42"/>
      <c r="G1186" s="75"/>
      <c r="H1186" s="75"/>
      <c r="I1186" s="75"/>
      <c r="J1186" s="4"/>
      <c r="K1186" s="2"/>
      <c r="L1186" s="2"/>
      <c r="M1186" s="4"/>
    </row>
    <row r="1187" customFormat="false" ht="15.75" hidden="true" customHeight="true" outlineLevel="0" collapsed="false">
      <c r="A1187" s="2"/>
      <c r="B1187" s="73"/>
      <c r="C1187" s="73"/>
      <c r="D1187" s="42" t="n">
        <v>1977</v>
      </c>
      <c r="E1187" s="2"/>
      <c r="F1187" s="42"/>
      <c r="G1187" s="75"/>
      <c r="H1187" s="75"/>
      <c r="I1187" s="75"/>
      <c r="J1187" s="4"/>
      <c r="K1187" s="2"/>
      <c r="L1187" s="2"/>
      <c r="M1187" s="4"/>
    </row>
    <row r="1188" customFormat="false" ht="15.75" hidden="true" customHeight="true" outlineLevel="0" collapsed="false">
      <c r="A1188" s="2"/>
      <c r="B1188" s="73"/>
      <c r="C1188" s="73"/>
      <c r="D1188" s="42" t="n">
        <v>1978</v>
      </c>
      <c r="E1188" s="2"/>
      <c r="F1188" s="42"/>
      <c r="G1188" s="75"/>
      <c r="H1188" s="75"/>
      <c r="I1188" s="75"/>
      <c r="J1188" s="4"/>
      <c r="K1188" s="2"/>
      <c r="L1188" s="2"/>
      <c r="M1188" s="4"/>
    </row>
    <row r="1189" customFormat="false" ht="15.75" hidden="true" customHeight="true" outlineLevel="0" collapsed="false">
      <c r="A1189" s="2"/>
      <c r="B1189" s="73"/>
      <c r="C1189" s="73"/>
      <c r="D1189" s="42" t="n">
        <v>1979</v>
      </c>
      <c r="E1189" s="2"/>
      <c r="F1189" s="42"/>
      <c r="G1189" s="75"/>
      <c r="H1189" s="75"/>
      <c r="I1189" s="75"/>
      <c r="J1189" s="4"/>
      <c r="K1189" s="2"/>
      <c r="L1189" s="2"/>
      <c r="M1189" s="4"/>
    </row>
    <row r="1190" customFormat="false" ht="15.75" hidden="true" customHeight="true" outlineLevel="0" collapsed="false">
      <c r="A1190" s="2"/>
      <c r="B1190" s="73"/>
      <c r="C1190" s="73"/>
      <c r="D1190" s="42" t="n">
        <v>1980</v>
      </c>
      <c r="E1190" s="2"/>
      <c r="F1190" s="42"/>
      <c r="G1190" s="75"/>
      <c r="H1190" s="75"/>
      <c r="I1190" s="75"/>
      <c r="J1190" s="4"/>
      <c r="K1190" s="2"/>
      <c r="L1190" s="2"/>
      <c r="M1190" s="4"/>
    </row>
    <row r="1191" customFormat="false" ht="15.75" hidden="true" customHeight="true" outlineLevel="0" collapsed="false">
      <c r="A1191" s="2"/>
      <c r="B1191" s="73"/>
      <c r="C1191" s="73"/>
      <c r="D1191" s="42" t="n">
        <v>1981</v>
      </c>
      <c r="E1191" s="2"/>
      <c r="F1191" s="42"/>
      <c r="G1191" s="75"/>
      <c r="H1191" s="75"/>
      <c r="I1191" s="75"/>
      <c r="J1191" s="4"/>
      <c r="K1191" s="2"/>
      <c r="L1191" s="2"/>
      <c r="M1191" s="4"/>
    </row>
    <row r="1192" customFormat="false" ht="15.75" hidden="true" customHeight="true" outlineLevel="0" collapsed="false">
      <c r="A1192" s="2"/>
      <c r="B1192" s="73"/>
      <c r="C1192" s="73"/>
      <c r="D1192" s="42" t="n">
        <v>1982</v>
      </c>
      <c r="E1192" s="2"/>
      <c r="F1192" s="42"/>
      <c r="G1192" s="75"/>
      <c r="H1192" s="75"/>
      <c r="I1192" s="75"/>
      <c r="J1192" s="4"/>
      <c r="K1192" s="2"/>
      <c r="L1192" s="2"/>
      <c r="M1192" s="4"/>
    </row>
    <row r="1193" customFormat="false" ht="15.75" hidden="true" customHeight="true" outlineLevel="0" collapsed="false">
      <c r="A1193" s="2"/>
      <c r="B1193" s="73"/>
      <c r="C1193" s="73"/>
      <c r="D1193" s="42" t="n">
        <v>1983</v>
      </c>
      <c r="E1193" s="2"/>
      <c r="F1193" s="42"/>
      <c r="G1193" s="75"/>
      <c r="H1193" s="75"/>
      <c r="I1193" s="75"/>
      <c r="J1193" s="4"/>
      <c r="K1193" s="2"/>
      <c r="L1193" s="2"/>
      <c r="M1193" s="4"/>
    </row>
    <row r="1194" customFormat="false" ht="15.75" hidden="true" customHeight="true" outlineLevel="0" collapsed="false">
      <c r="A1194" s="2"/>
      <c r="B1194" s="73"/>
      <c r="C1194" s="73"/>
      <c r="D1194" s="42" t="n">
        <v>1984</v>
      </c>
      <c r="E1194" s="2"/>
      <c r="F1194" s="42"/>
      <c r="G1194" s="75"/>
      <c r="H1194" s="75"/>
      <c r="I1194" s="75"/>
      <c r="J1194" s="4"/>
      <c r="K1194" s="2"/>
      <c r="L1194" s="2"/>
      <c r="M1194" s="4"/>
    </row>
    <row r="1195" customFormat="false" ht="15.75" hidden="true" customHeight="true" outlineLevel="0" collapsed="false">
      <c r="A1195" s="2"/>
      <c r="B1195" s="73"/>
      <c r="C1195" s="73"/>
      <c r="D1195" s="42" t="n">
        <v>1985</v>
      </c>
      <c r="E1195" s="2"/>
      <c r="F1195" s="42"/>
      <c r="G1195" s="75"/>
      <c r="H1195" s="75"/>
      <c r="I1195" s="75"/>
      <c r="J1195" s="4"/>
      <c r="K1195" s="2"/>
      <c r="L1195" s="2"/>
      <c r="M1195" s="4"/>
    </row>
    <row r="1196" customFormat="false" ht="15.75" hidden="true" customHeight="true" outlineLevel="0" collapsed="false">
      <c r="A1196" s="2"/>
      <c r="B1196" s="73"/>
      <c r="C1196" s="73"/>
      <c r="D1196" s="42" t="n">
        <v>1986</v>
      </c>
      <c r="E1196" s="2"/>
      <c r="F1196" s="42"/>
      <c r="G1196" s="75"/>
      <c r="H1196" s="75"/>
      <c r="I1196" s="75"/>
      <c r="J1196" s="4"/>
      <c r="K1196" s="2"/>
      <c r="L1196" s="2"/>
      <c r="M1196" s="4"/>
    </row>
    <row r="1197" customFormat="false" ht="15.75" hidden="true" customHeight="true" outlineLevel="0" collapsed="false">
      <c r="A1197" s="2"/>
      <c r="B1197" s="73"/>
      <c r="C1197" s="73"/>
      <c r="D1197" s="42" t="n">
        <v>1987</v>
      </c>
      <c r="E1197" s="2"/>
      <c r="F1197" s="42"/>
      <c r="G1197" s="75"/>
      <c r="H1197" s="75"/>
      <c r="I1197" s="75"/>
      <c r="J1197" s="4"/>
      <c r="K1197" s="2"/>
      <c r="L1197" s="2"/>
      <c r="M1197" s="4"/>
    </row>
    <row r="1198" customFormat="false" ht="15.75" hidden="true" customHeight="true" outlineLevel="0" collapsed="false">
      <c r="A1198" s="2"/>
      <c r="B1198" s="73"/>
      <c r="C1198" s="73"/>
      <c r="D1198" s="42" t="n">
        <v>1988</v>
      </c>
      <c r="E1198" s="2"/>
      <c r="F1198" s="42"/>
      <c r="G1198" s="75"/>
      <c r="H1198" s="75"/>
      <c r="I1198" s="75"/>
      <c r="J1198" s="4"/>
      <c r="K1198" s="2"/>
      <c r="L1198" s="2"/>
      <c r="M1198" s="4"/>
    </row>
    <row r="1199" customFormat="false" ht="15.75" hidden="true" customHeight="true" outlineLevel="0" collapsed="false">
      <c r="A1199" s="2"/>
      <c r="B1199" s="73"/>
      <c r="C1199" s="73"/>
      <c r="D1199" s="42" t="n">
        <v>1989</v>
      </c>
      <c r="E1199" s="2"/>
      <c r="F1199" s="42"/>
      <c r="G1199" s="75"/>
      <c r="H1199" s="75"/>
      <c r="I1199" s="75"/>
      <c r="J1199" s="4"/>
      <c r="K1199" s="2"/>
      <c r="L1199" s="2"/>
      <c r="M1199" s="4"/>
    </row>
    <row r="1200" customFormat="false" ht="15.75" hidden="true" customHeight="true" outlineLevel="0" collapsed="false">
      <c r="A1200" s="2"/>
      <c r="B1200" s="73"/>
      <c r="C1200" s="73"/>
      <c r="D1200" s="42" t="n">
        <v>1990</v>
      </c>
      <c r="E1200" s="2"/>
      <c r="F1200" s="42"/>
      <c r="G1200" s="75"/>
      <c r="H1200" s="75"/>
      <c r="I1200" s="75"/>
      <c r="J1200" s="4"/>
      <c r="K1200" s="2"/>
      <c r="L1200" s="2"/>
      <c r="M1200" s="4"/>
    </row>
    <row r="1201" customFormat="false" ht="15.75" hidden="true" customHeight="true" outlineLevel="0" collapsed="false">
      <c r="A1201" s="2"/>
      <c r="B1201" s="73"/>
      <c r="C1201" s="73"/>
      <c r="D1201" s="42" t="n">
        <v>1991</v>
      </c>
      <c r="E1201" s="2"/>
      <c r="F1201" s="42"/>
      <c r="G1201" s="75"/>
      <c r="H1201" s="75"/>
      <c r="I1201" s="75"/>
      <c r="J1201" s="4"/>
      <c r="K1201" s="2"/>
      <c r="L1201" s="2"/>
      <c r="M1201" s="4"/>
    </row>
    <row r="1202" customFormat="false" ht="15.75" hidden="true" customHeight="true" outlineLevel="0" collapsed="false">
      <c r="A1202" s="2"/>
      <c r="B1202" s="73"/>
      <c r="C1202" s="73"/>
      <c r="D1202" s="42" t="n">
        <v>1992</v>
      </c>
      <c r="E1202" s="2"/>
      <c r="F1202" s="42"/>
      <c r="G1202" s="75"/>
      <c r="H1202" s="75"/>
      <c r="I1202" s="75"/>
      <c r="J1202" s="4"/>
      <c r="K1202" s="2"/>
      <c r="L1202" s="2"/>
      <c r="M1202" s="4"/>
    </row>
    <row r="1203" customFormat="false" ht="15.75" hidden="true" customHeight="true" outlineLevel="0" collapsed="false">
      <c r="A1203" s="2"/>
      <c r="B1203" s="73"/>
      <c r="C1203" s="73"/>
      <c r="D1203" s="42" t="n">
        <v>1993</v>
      </c>
      <c r="E1203" s="2"/>
      <c r="F1203" s="42"/>
      <c r="G1203" s="75"/>
      <c r="H1203" s="75"/>
      <c r="I1203" s="75"/>
      <c r="J1203" s="4"/>
      <c r="K1203" s="2"/>
      <c r="L1203" s="2"/>
      <c r="M1203" s="4"/>
    </row>
    <row r="1204" customFormat="false" ht="15.75" hidden="true" customHeight="true" outlineLevel="0" collapsed="false">
      <c r="A1204" s="2"/>
      <c r="B1204" s="73"/>
      <c r="C1204" s="73"/>
      <c r="D1204" s="42" t="n">
        <v>1994</v>
      </c>
      <c r="E1204" s="2"/>
      <c r="F1204" s="42"/>
      <c r="G1204" s="75"/>
      <c r="H1204" s="75"/>
      <c r="I1204" s="75"/>
      <c r="J1204" s="4"/>
      <c r="K1204" s="2"/>
      <c r="L1204" s="2"/>
      <c r="M1204" s="4"/>
    </row>
    <row r="1205" customFormat="false" ht="15.75" hidden="true" customHeight="true" outlineLevel="0" collapsed="false">
      <c r="A1205" s="2"/>
      <c r="B1205" s="73"/>
      <c r="C1205" s="73"/>
      <c r="D1205" s="42" t="n">
        <v>1995</v>
      </c>
      <c r="E1205" s="2"/>
      <c r="F1205" s="42"/>
      <c r="G1205" s="75"/>
      <c r="H1205" s="75"/>
      <c r="I1205" s="75"/>
      <c r="J1205" s="4"/>
      <c r="K1205" s="2"/>
      <c r="L1205" s="2"/>
      <c r="M1205" s="4"/>
    </row>
    <row r="1206" customFormat="false" ht="15.75" hidden="true" customHeight="true" outlineLevel="0" collapsed="false">
      <c r="A1206" s="2"/>
      <c r="B1206" s="73"/>
      <c r="C1206" s="73"/>
      <c r="D1206" s="42" t="n">
        <v>1996</v>
      </c>
      <c r="E1206" s="2"/>
      <c r="F1206" s="42"/>
      <c r="G1206" s="75"/>
      <c r="H1206" s="75"/>
      <c r="I1206" s="75"/>
      <c r="J1206" s="4"/>
      <c r="K1206" s="2"/>
      <c r="L1206" s="2"/>
      <c r="M1206" s="4"/>
    </row>
    <row r="1207" customFormat="false" ht="15.75" hidden="true" customHeight="true" outlineLevel="0" collapsed="false">
      <c r="A1207" s="2"/>
      <c r="B1207" s="73"/>
      <c r="C1207" s="73"/>
      <c r="D1207" s="42" t="n">
        <v>1997</v>
      </c>
      <c r="E1207" s="2"/>
      <c r="F1207" s="42"/>
      <c r="G1207" s="75"/>
      <c r="H1207" s="75"/>
      <c r="I1207" s="75"/>
      <c r="J1207" s="4"/>
      <c r="K1207" s="2"/>
      <c r="L1207" s="2"/>
      <c r="M1207" s="4"/>
    </row>
    <row r="1208" customFormat="false" ht="15.75" hidden="true" customHeight="true" outlineLevel="0" collapsed="false">
      <c r="A1208" s="2"/>
      <c r="B1208" s="73"/>
      <c r="C1208" s="73"/>
      <c r="D1208" s="42" t="n">
        <v>1998</v>
      </c>
      <c r="E1208" s="2"/>
      <c r="F1208" s="42"/>
      <c r="G1208" s="75"/>
      <c r="H1208" s="75"/>
      <c r="I1208" s="75"/>
      <c r="J1208" s="4"/>
      <c r="K1208" s="2"/>
      <c r="L1208" s="2"/>
      <c r="M1208" s="4"/>
    </row>
    <row r="1209" customFormat="false" ht="15.75" hidden="true" customHeight="true" outlineLevel="0" collapsed="false">
      <c r="A1209" s="2"/>
      <c r="B1209" s="73"/>
      <c r="C1209" s="73"/>
      <c r="D1209" s="42" t="n">
        <v>1999</v>
      </c>
      <c r="E1209" s="2"/>
      <c r="F1209" s="42"/>
      <c r="G1209" s="75"/>
      <c r="H1209" s="75"/>
      <c r="I1209" s="75"/>
      <c r="J1209" s="4"/>
      <c r="K1209" s="2"/>
      <c r="L1209" s="2"/>
      <c r="M1209" s="4"/>
    </row>
    <row r="1210" customFormat="false" ht="15.75" hidden="true" customHeight="true" outlineLevel="0" collapsed="false">
      <c r="A1210" s="2"/>
      <c r="B1210" s="73"/>
      <c r="C1210" s="73"/>
      <c r="D1210" s="42" t="n">
        <v>2000</v>
      </c>
      <c r="E1210" s="2"/>
      <c r="F1210" s="42"/>
      <c r="G1210" s="75"/>
      <c r="H1210" s="75"/>
      <c r="I1210" s="75"/>
      <c r="J1210" s="4"/>
      <c r="K1210" s="2"/>
      <c r="L1210" s="2"/>
      <c r="M1210" s="4"/>
    </row>
    <row r="1211" customFormat="false" ht="15.75" hidden="true" customHeight="true" outlineLevel="0" collapsed="false">
      <c r="A1211" s="2"/>
      <c r="B1211" s="73"/>
      <c r="C1211" s="73"/>
      <c r="D1211" s="42" t="n">
        <v>2001</v>
      </c>
      <c r="E1211" s="2"/>
      <c r="F1211" s="42"/>
      <c r="G1211" s="75"/>
      <c r="H1211" s="75"/>
      <c r="I1211" s="75"/>
      <c r="J1211" s="4"/>
      <c r="K1211" s="2"/>
      <c r="L1211" s="2"/>
      <c r="M1211" s="4"/>
    </row>
    <row r="1212" customFormat="false" ht="15.75" hidden="true" customHeight="true" outlineLevel="0" collapsed="false">
      <c r="A1212" s="2"/>
      <c r="B1212" s="73"/>
      <c r="C1212" s="73"/>
      <c r="D1212" s="42" t="n">
        <v>2002</v>
      </c>
      <c r="E1212" s="2"/>
      <c r="F1212" s="42"/>
      <c r="G1212" s="75"/>
      <c r="H1212" s="75"/>
      <c r="I1212" s="75"/>
      <c r="J1212" s="4"/>
      <c r="K1212" s="2"/>
      <c r="L1212" s="2"/>
      <c r="M1212" s="4"/>
    </row>
    <row r="1213" customFormat="false" ht="15.75" hidden="true" customHeight="true" outlineLevel="0" collapsed="false">
      <c r="A1213" s="2"/>
      <c r="B1213" s="73"/>
      <c r="C1213" s="73"/>
      <c r="D1213" s="42" t="n">
        <v>2003</v>
      </c>
      <c r="E1213" s="2"/>
      <c r="F1213" s="42"/>
      <c r="G1213" s="75"/>
      <c r="H1213" s="75"/>
      <c r="I1213" s="75"/>
      <c r="J1213" s="4"/>
      <c r="K1213" s="2"/>
      <c r="L1213" s="2"/>
      <c r="M1213" s="4"/>
    </row>
    <row r="1214" customFormat="false" ht="15.75" hidden="true" customHeight="true" outlineLevel="0" collapsed="false">
      <c r="A1214" s="2"/>
      <c r="B1214" s="73"/>
      <c r="C1214" s="73"/>
      <c r="D1214" s="42" t="n">
        <v>2004</v>
      </c>
      <c r="E1214" s="2"/>
      <c r="F1214" s="42"/>
      <c r="G1214" s="75"/>
      <c r="H1214" s="75"/>
      <c r="I1214" s="75"/>
      <c r="J1214" s="4"/>
      <c r="K1214" s="2"/>
      <c r="L1214" s="2"/>
      <c r="M1214" s="4"/>
    </row>
    <row r="1215" customFormat="false" ht="15.75" hidden="true" customHeight="true" outlineLevel="0" collapsed="false">
      <c r="A1215" s="2"/>
      <c r="B1215" s="73"/>
      <c r="C1215" s="73"/>
      <c r="D1215" s="42" t="n">
        <v>2005</v>
      </c>
      <c r="E1215" s="2"/>
      <c r="F1215" s="42"/>
      <c r="G1215" s="75"/>
      <c r="H1215" s="75"/>
      <c r="I1215" s="75"/>
      <c r="J1215" s="4"/>
      <c r="K1215" s="2"/>
      <c r="L1215" s="2"/>
      <c r="M1215" s="4"/>
    </row>
    <row r="1216" customFormat="false" ht="15.75" hidden="true" customHeight="true" outlineLevel="0" collapsed="false">
      <c r="A1216" s="2"/>
      <c r="B1216" s="73"/>
      <c r="C1216" s="73"/>
      <c r="D1216" s="42" t="n">
        <v>2006</v>
      </c>
      <c r="E1216" s="2"/>
      <c r="F1216" s="42"/>
      <c r="G1216" s="75"/>
      <c r="H1216" s="75"/>
      <c r="I1216" s="75"/>
      <c r="J1216" s="4"/>
      <c r="K1216" s="2"/>
      <c r="L1216" s="2"/>
      <c r="M1216" s="4"/>
    </row>
    <row r="1217" customFormat="false" ht="15.75" hidden="true" customHeight="true" outlineLevel="0" collapsed="false">
      <c r="A1217" s="2"/>
      <c r="B1217" s="73"/>
      <c r="C1217" s="73"/>
      <c r="D1217" s="42" t="n">
        <v>2007</v>
      </c>
      <c r="E1217" s="2"/>
      <c r="F1217" s="42"/>
      <c r="G1217" s="75"/>
      <c r="H1217" s="75"/>
      <c r="I1217" s="75"/>
      <c r="J1217" s="4"/>
      <c r="K1217" s="2"/>
      <c r="L1217" s="2"/>
      <c r="M1217" s="4"/>
    </row>
    <row r="1218" customFormat="false" ht="15.75" hidden="true" customHeight="true" outlineLevel="0" collapsed="false">
      <c r="A1218" s="2"/>
      <c r="B1218" s="73"/>
      <c r="C1218" s="73"/>
      <c r="D1218" s="42" t="n">
        <v>2008</v>
      </c>
      <c r="E1218" s="2"/>
      <c r="F1218" s="42"/>
      <c r="G1218" s="75"/>
      <c r="H1218" s="75"/>
      <c r="I1218" s="75"/>
      <c r="J1218" s="4"/>
      <c r="K1218" s="2"/>
      <c r="L1218" s="2"/>
      <c r="M1218" s="4"/>
    </row>
    <row r="1219" customFormat="false" ht="15.75" hidden="true" customHeight="true" outlineLevel="0" collapsed="false">
      <c r="A1219" s="2"/>
      <c r="B1219" s="73"/>
      <c r="C1219" s="73"/>
      <c r="D1219" s="42" t="n">
        <v>2009</v>
      </c>
      <c r="E1219" s="2"/>
      <c r="F1219" s="42"/>
      <c r="G1219" s="75"/>
      <c r="H1219" s="75"/>
      <c r="I1219" s="75"/>
      <c r="J1219" s="4"/>
      <c r="K1219" s="2"/>
      <c r="L1219" s="2"/>
      <c r="M1219" s="4"/>
    </row>
    <row r="1220" customFormat="false" ht="15.75" hidden="true" customHeight="true" outlineLevel="0" collapsed="false">
      <c r="A1220" s="2"/>
      <c r="B1220" s="73"/>
      <c r="C1220" s="73"/>
      <c r="D1220" s="42" t="n">
        <v>2010</v>
      </c>
      <c r="E1220" s="2"/>
      <c r="F1220" s="42"/>
      <c r="G1220" s="75"/>
      <c r="H1220" s="75"/>
      <c r="I1220" s="75"/>
      <c r="J1220" s="4"/>
      <c r="K1220" s="2"/>
      <c r="L1220" s="2"/>
      <c r="M1220" s="4"/>
    </row>
    <row r="1221" customFormat="false" ht="15.75" hidden="true" customHeight="true" outlineLevel="0" collapsed="false">
      <c r="A1221" s="2"/>
      <c r="B1221" s="73"/>
      <c r="C1221" s="73"/>
      <c r="D1221" s="42" t="n">
        <v>2011</v>
      </c>
      <c r="E1221" s="2"/>
      <c r="F1221" s="42"/>
      <c r="G1221" s="75"/>
      <c r="H1221" s="75"/>
      <c r="I1221" s="75"/>
      <c r="J1221" s="4"/>
      <c r="K1221" s="2"/>
      <c r="L1221" s="2"/>
      <c r="M1221" s="4"/>
    </row>
    <row r="1222" customFormat="false" ht="15.75" hidden="true" customHeight="true" outlineLevel="0" collapsed="false">
      <c r="A1222" s="2"/>
      <c r="B1222" s="73"/>
      <c r="C1222" s="73"/>
      <c r="D1222" s="42" t="n">
        <v>2012</v>
      </c>
      <c r="E1222" s="2"/>
      <c r="F1222" s="42"/>
      <c r="G1222" s="75"/>
      <c r="H1222" s="75"/>
      <c r="I1222" s="75"/>
      <c r="J1222" s="4"/>
      <c r="K1222" s="2"/>
      <c r="L1222" s="2"/>
      <c r="M1222" s="4"/>
    </row>
    <row r="1223" customFormat="false" ht="15.75" hidden="true" customHeight="true" outlineLevel="0" collapsed="false">
      <c r="A1223" s="2"/>
      <c r="B1223" s="73"/>
      <c r="C1223" s="73"/>
      <c r="D1223" s="42" t="n">
        <v>2013</v>
      </c>
      <c r="E1223" s="2"/>
      <c r="F1223" s="42"/>
      <c r="G1223" s="75"/>
      <c r="H1223" s="75"/>
      <c r="I1223" s="75"/>
      <c r="J1223" s="4"/>
      <c r="K1223" s="2"/>
      <c r="L1223" s="2"/>
      <c r="M1223" s="4"/>
    </row>
    <row r="1224" customFormat="false" ht="15.75" hidden="true" customHeight="true" outlineLevel="0" collapsed="false">
      <c r="A1224" s="2"/>
      <c r="B1224" s="73"/>
      <c r="C1224" s="73"/>
      <c r="D1224" s="42" t="n">
        <v>2014</v>
      </c>
      <c r="E1224" s="2"/>
      <c r="F1224" s="42"/>
      <c r="G1224" s="75"/>
      <c r="H1224" s="75"/>
      <c r="I1224" s="75"/>
      <c r="J1224" s="4"/>
      <c r="K1224" s="2"/>
      <c r="L1224" s="2"/>
      <c r="M1224" s="4"/>
    </row>
    <row r="1225" customFormat="false" ht="15.75" hidden="true" customHeight="true" outlineLevel="0" collapsed="false">
      <c r="A1225" s="2"/>
      <c r="B1225" s="73"/>
      <c r="C1225" s="73"/>
      <c r="D1225" s="42" t="n">
        <v>2015</v>
      </c>
      <c r="E1225" s="2"/>
      <c r="F1225" s="42"/>
      <c r="G1225" s="75"/>
      <c r="H1225" s="75"/>
      <c r="I1225" s="75"/>
      <c r="J1225" s="4"/>
      <c r="K1225" s="2"/>
      <c r="L1225" s="2"/>
      <c r="M1225" s="4"/>
    </row>
    <row r="1226" customFormat="false" ht="15.75" hidden="true" customHeight="true" outlineLevel="0" collapsed="false">
      <c r="A1226" s="2"/>
      <c r="B1226" s="73"/>
      <c r="C1226" s="73"/>
      <c r="D1226" s="42" t="n">
        <v>2016</v>
      </c>
      <c r="E1226" s="2"/>
      <c r="F1226" s="42"/>
      <c r="G1226" s="75"/>
      <c r="H1226" s="75"/>
      <c r="I1226" s="75"/>
      <c r="J1226" s="4"/>
      <c r="K1226" s="2"/>
      <c r="L1226" s="2"/>
      <c r="M1226" s="4"/>
    </row>
    <row r="1227" customFormat="false" ht="15.75" hidden="true" customHeight="true" outlineLevel="0" collapsed="false">
      <c r="A1227" s="2"/>
      <c r="B1227" s="73"/>
      <c r="C1227" s="73"/>
      <c r="D1227" s="42" t="n">
        <v>2017</v>
      </c>
      <c r="E1227" s="2"/>
      <c r="F1227" s="42"/>
      <c r="G1227" s="75"/>
      <c r="H1227" s="75"/>
      <c r="I1227" s="75"/>
      <c r="J1227" s="4"/>
      <c r="K1227" s="2"/>
      <c r="L1227" s="2"/>
      <c r="M1227" s="4"/>
    </row>
    <row r="1228" customFormat="false" ht="15.75" hidden="true" customHeight="true" outlineLevel="0" collapsed="false">
      <c r="A1228" s="2"/>
      <c r="B1228" s="73"/>
      <c r="C1228" s="73"/>
      <c r="D1228" s="42" t="n">
        <v>2018</v>
      </c>
      <c r="E1228" s="2"/>
      <c r="F1228" s="42"/>
      <c r="G1228" s="75"/>
      <c r="H1228" s="75"/>
      <c r="I1228" s="75"/>
      <c r="J1228" s="4"/>
      <c r="K1228" s="2"/>
      <c r="L1228" s="2"/>
      <c r="M1228" s="4"/>
    </row>
    <row r="1229" customFormat="false" ht="15.75" hidden="true" customHeight="true" outlineLevel="0" collapsed="false">
      <c r="A1229" s="82"/>
      <c r="B1229" s="83"/>
      <c r="C1229" s="83"/>
      <c r="D1229" s="42" t="n">
        <v>2019</v>
      </c>
      <c r="E1229" s="82"/>
      <c r="F1229" s="84"/>
      <c r="G1229" s="85"/>
      <c r="H1229" s="85"/>
      <c r="I1229" s="85"/>
      <c r="J1229" s="86"/>
      <c r="K1229" s="82"/>
      <c r="L1229" s="82"/>
      <c r="M1229" s="4"/>
    </row>
  </sheetData>
  <sheetProtection algorithmName="SHA-512" hashValue="WG7weStmf/OpLgbzDl7yGxDwBsJlaH25oLmFJJbxS1EfaODHQ3XFWvSa6H5LMjByG/qLSshf95Ae3RW5laak7g==" saltValue="S4Izsjfr7heq3v7w4MXQTQ==" spinCount="100000" sheet="true" objects="true" scenarios="true"/>
  <mergeCells count="29">
    <mergeCell ref="B2:L2"/>
    <mergeCell ref="C3:J3"/>
    <mergeCell ref="C4:K4"/>
    <mergeCell ref="C6:K6"/>
    <mergeCell ref="C8:K8"/>
    <mergeCell ref="C10:K10"/>
    <mergeCell ref="D11:J11"/>
    <mergeCell ref="D12:K12"/>
    <mergeCell ref="D13:J13"/>
    <mergeCell ref="C14:J14"/>
    <mergeCell ref="C16:K16"/>
    <mergeCell ref="C17:J17"/>
    <mergeCell ref="C18:K18"/>
    <mergeCell ref="D22:J22"/>
    <mergeCell ref="D26:F26"/>
    <mergeCell ref="G26:J26"/>
    <mergeCell ref="D28:F28"/>
    <mergeCell ref="G28:J28"/>
    <mergeCell ref="G30:J30"/>
    <mergeCell ref="G32:J32"/>
    <mergeCell ref="D34:F34"/>
    <mergeCell ref="G34:J34"/>
    <mergeCell ref="D36:G36"/>
    <mergeCell ref="I42:J42"/>
    <mergeCell ref="I43:J43"/>
    <mergeCell ref="I44:J44"/>
    <mergeCell ref="I45:J45"/>
    <mergeCell ref="I46:J46"/>
    <mergeCell ref="B50:L50"/>
  </mergeCells>
  <conditionalFormatting sqref="I46:J46">
    <cfRule type="expression" priority="2" aboveAverage="0" equalAverage="0" bottom="0" percent="0" rank="0" text="" dxfId="0">
      <formula>LEN(TRIM(I46))&gt;0</formula>
    </cfRule>
  </conditionalFormatting>
  <dataValidations count="5">
    <dataValidation allowBlank="true" operator="between" prompt="COMPULSORY" showDropDown="false" showErrorMessage="true" showInputMessage="true" sqref="J36" type="list">
      <formula1>"Yes,No"</formula1>
      <formula2>0</formula2>
    </dataValidation>
    <dataValidation allowBlank="true" operator="between" prompt="COMPULSORY - Select the country of registration." showDropDown="false" showErrorMessage="true" showInputMessage="true" sqref="G34" type="list">
      <formula1>$C$882:$C$1108</formula1>
      <formula2>0</formula2>
    </dataValidation>
    <dataValidation allowBlank="true" operator="between" prompt="DATE OF COMPLETION - DD/MM/YYYY" showDropDown="true" showErrorMessage="true" showInputMessage="true" sqref="I46" type="date">
      <formula1>43506</formula1>
      <formula2>72686</formula2>
    </dataValidation>
    <dataValidation allowBlank="true" operator="between" prompt="COMPULSORY - Indicate if you are active or have been put on the non-communicating list" showDropDown="false" showErrorMessage="true" showInputMessage="true" sqref="J39" type="list">
      <formula1>"Active,Non-communicating"</formula1>
      <formula2>0</formula2>
    </dataValidation>
    <dataValidation allowBlank="true" operator="between" prompt="DATE  - DD/MM/YYYY" showDropDown="true" showErrorMessage="true" showInputMessage="true" sqref="J38" type="date">
      <formula1>42005</formula1>
      <formula2>72686</formula2>
    </dataValidation>
  </dataValidations>
  <hyperlinks>
    <hyperlink ref="C17" r:id="rId1" display="How we procure"/>
    <hyperlink ref="B50" r:id="rId2" display="Your feedback is very welcome. (Click here) to share your comments or experience."/>
  </hyperlinks>
  <printOptions headings="false" gridLines="false" gridLinesSet="true" horizontalCentered="false" verticalCentered="false"/>
  <pageMargins left="0.25" right="0.25"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F73"/>
  <sheetViews>
    <sheetView showFormulas="false" showGridLines="false" showRowColHeaders="true" showZeros="true" rightToLeft="false" tabSelected="false" showOutlineSymbols="true" defaultGridColor="true" view="normal" topLeftCell="A1" colorId="64" zoomScale="70" zoomScaleNormal="70" zoomScalePageLayoutView="100" workbookViewId="0">
      <pane xSplit="0" ySplit="3" topLeftCell="A37" activePane="bottomLeft" state="frozen"/>
      <selection pane="topLeft" activeCell="A1" activeCellId="0" sqref="A1"/>
      <selection pane="bottomLeft" activeCell="E4" activeCellId="0" sqref="E4"/>
    </sheetView>
  </sheetViews>
  <sheetFormatPr defaultColWidth="11.53515625" defaultRowHeight="15" zeroHeight="true" outlineLevelRow="1" outlineLevelCol="0"/>
  <cols>
    <col collapsed="false" customWidth="true" hidden="false" outlineLevel="0" max="1" min="1" style="1" width="7.27"/>
    <col collapsed="false" customWidth="true" hidden="false" outlineLevel="0" max="2" min="2" style="1" width="27.73"/>
    <col collapsed="false" customWidth="true" hidden="false" outlineLevel="0" max="3" min="3" style="1" width="75.09"/>
    <col collapsed="false" customWidth="true" hidden="false" outlineLevel="0" max="4" min="4" style="1" width="10.54"/>
    <col collapsed="false" customWidth="true" hidden="false" outlineLevel="0" max="5" min="5" style="1" width="109.45"/>
    <col collapsed="false" customWidth="true" hidden="false" outlineLevel="0" max="6" min="6" style="1" width="3.82"/>
    <col collapsed="false" customWidth="true" hidden="true" outlineLevel="0" max="7" min="7" style="87" width="5.63"/>
    <col collapsed="false" customWidth="false" hidden="true" outlineLevel="0" max="1024" min="8" style="87" width="11.52"/>
  </cols>
  <sheetData>
    <row r="1" customFormat="false" ht="35.25" hidden="false" customHeight="true" outlineLevel="0" collapsed="false">
      <c r="A1" s="88" t="s">
        <v>284</v>
      </c>
      <c r="B1" s="88"/>
      <c r="C1" s="88"/>
      <c r="D1" s="88"/>
      <c r="E1" s="88"/>
      <c r="F1" s="88"/>
    </row>
    <row r="2" customFormat="false" ht="19.5" hidden="false" customHeight="true" outlineLevel="0" collapsed="false">
      <c r="A2" s="88"/>
      <c r="B2" s="88"/>
      <c r="C2" s="88"/>
      <c r="D2" s="88"/>
      <c r="E2" s="88"/>
      <c r="F2" s="88"/>
    </row>
    <row r="3" customFormat="false" ht="62" hidden="false" customHeight="false" outlineLevel="0" collapsed="false">
      <c r="A3" s="89"/>
      <c r="B3" s="89" t="s">
        <v>285</v>
      </c>
      <c r="C3" s="89" t="s">
        <v>286</v>
      </c>
      <c r="D3" s="89" t="s">
        <v>287</v>
      </c>
      <c r="E3" s="90" t="s">
        <v>288</v>
      </c>
      <c r="F3" s="91"/>
    </row>
    <row r="4" customFormat="false" ht="46.5" hidden="false" customHeight="true" outlineLevel="1" collapsed="false">
      <c r="A4" s="92" t="n">
        <v>1</v>
      </c>
      <c r="B4" s="93"/>
      <c r="C4" s="94" t="str">
        <f aca="false">VLOOKUP($A4,QADATA!$D$9:$K$83,3,0)</f>
        <v>Does your company have a Freedom of Association and Right to Collective Bargaining policy in place?</v>
      </c>
      <c r="D4" s="95" t="s">
        <v>289</v>
      </c>
      <c r="E4" s="96"/>
      <c r="F4" s="97"/>
    </row>
    <row r="5" customFormat="false" ht="46.5" hidden="false" customHeight="true" outlineLevel="1" collapsed="false">
      <c r="A5" s="92" t="n">
        <v>2</v>
      </c>
      <c r="B5" s="93"/>
      <c r="C5" s="98" t="str">
        <f aca="false">VLOOKUP($A5,QADATA!$D$9:$K$83,3,0)</f>
        <v>Does your company have a Wages, Working Hours and Other Conditions of Work policy in place?</v>
      </c>
      <c r="D5" s="99" t="s">
        <v>289</v>
      </c>
      <c r="E5" s="100"/>
      <c r="F5" s="97"/>
    </row>
    <row r="6" customFormat="false" ht="46.5" hidden="false" customHeight="true" outlineLevel="1" collapsed="false">
      <c r="A6" s="92" t="n">
        <v>3</v>
      </c>
      <c r="B6" s="93"/>
      <c r="C6" s="98" t="str">
        <f aca="false">VLOOKUP($A6,QADATA!$D$9:$K$83,3,0)</f>
        <v>Does your company have a Forced and Compulsory Labour policy in place?</v>
      </c>
      <c r="D6" s="99" t="s">
        <v>289</v>
      </c>
      <c r="E6" s="100"/>
      <c r="F6" s="97"/>
    </row>
    <row r="7" customFormat="false" ht="46.5" hidden="false" customHeight="true" outlineLevel="1" collapsed="false">
      <c r="A7" s="92" t="n">
        <v>4</v>
      </c>
      <c r="B7" s="93"/>
      <c r="C7" s="98" t="str">
        <f aca="false">VLOOKUP($A7,QADATA!$D$9:$K$83,3,0)</f>
        <v>Does your company have a Child Labour policy in place?</v>
      </c>
      <c r="D7" s="99" t="s">
        <v>289</v>
      </c>
      <c r="E7" s="100"/>
      <c r="F7" s="97"/>
    </row>
    <row r="8" customFormat="false" ht="46.5" hidden="false" customHeight="true" outlineLevel="1" collapsed="false">
      <c r="A8" s="92" t="n">
        <v>5</v>
      </c>
      <c r="B8" s="93"/>
      <c r="C8" s="98" t="str">
        <f aca="false">VLOOKUP($A8,QADATA!$D$9:$K$83,3,0)</f>
        <v>Does your company have an Anti Discrimination policy in place?</v>
      </c>
      <c r="D8" s="99" t="s">
        <v>289</v>
      </c>
      <c r="E8" s="100"/>
      <c r="F8" s="97"/>
    </row>
    <row r="9" customFormat="false" ht="46.5" hidden="false" customHeight="true" outlineLevel="1" collapsed="false">
      <c r="A9" s="92" t="n">
        <v>6</v>
      </c>
      <c r="B9" s="93"/>
      <c r="C9" s="98" t="str">
        <f aca="false">VLOOKUP($A9,QADATA!$D$9:$K$83,3,0)</f>
        <v>Does your company have a Quality Management Policy in place?</v>
      </c>
      <c r="D9" s="99" t="s">
        <v>289</v>
      </c>
      <c r="E9" s="100"/>
      <c r="F9" s="97"/>
    </row>
    <row r="10" customFormat="false" ht="46.5" hidden="false" customHeight="true" outlineLevel="1" collapsed="false">
      <c r="A10" s="92" t="n">
        <v>7</v>
      </c>
      <c r="B10" s="93"/>
      <c r="C10" s="98" t="str">
        <f aca="false">VLOOKUP($A10,QADATA!$D$9:$K$83,3,0)</f>
        <v>Does your company have an Environmental Policy in place?</v>
      </c>
      <c r="D10" s="99" t="s">
        <v>289</v>
      </c>
      <c r="E10" s="100"/>
      <c r="F10" s="97"/>
    </row>
    <row r="11" customFormat="false" ht="46.5" hidden="false" customHeight="true" outlineLevel="1" collapsed="false">
      <c r="A11" s="92" t="n">
        <v>8</v>
      </c>
      <c r="B11" s="93"/>
      <c r="C11" s="98" t="str">
        <f aca="false">VLOOKUP($A11,QADATA!$D$9:$K$83,3,0)</f>
        <v>Does your company have a Health and Safety policy in place?</v>
      </c>
      <c r="D11" s="99" t="s">
        <v>289</v>
      </c>
      <c r="E11" s="100"/>
      <c r="F11" s="97"/>
    </row>
    <row r="12" customFormat="false" ht="46.5" hidden="false" customHeight="true" outlineLevel="1" collapsed="false">
      <c r="A12" s="92" t="n">
        <v>9</v>
      </c>
      <c r="B12" s="93"/>
      <c r="C12" s="98" t="str">
        <f aca="false">VLOOKUP($A12,QADATA!$D$9:$K$83,3,0)</f>
        <v>Does your company have a Code of Conduct (or ethical conduct policy)?</v>
      </c>
      <c r="D12" s="99" t="s">
        <v>289</v>
      </c>
      <c r="E12" s="100"/>
      <c r="F12" s="97"/>
    </row>
    <row r="13" customFormat="false" ht="46.5" hidden="false" customHeight="true" outlineLevel="1" collapsed="false">
      <c r="A13" s="92" t="n">
        <v>10</v>
      </c>
      <c r="B13" s="93"/>
      <c r="C13" s="98" t="str">
        <f aca="false">VLOOKUP($A13,QADATA!$D$9:$K$83,3,0)</f>
        <v>Does your company have a Corporate Social Responsibility policy?</v>
      </c>
      <c r="D13" s="99" t="s">
        <v>289</v>
      </c>
      <c r="E13" s="100"/>
      <c r="F13" s="97"/>
    </row>
    <row r="14" customFormat="false" ht="46.5" hidden="false" customHeight="true" outlineLevel="1" collapsed="false">
      <c r="A14" s="101" t="n">
        <v>11</v>
      </c>
      <c r="B14" s="93"/>
      <c r="C14" s="102" t="str">
        <f aca="false">VLOOKUP($A14,QADATA!$D$9:$K$83,3,0)</f>
        <v>Does your company have a policy related to conflict minerals?</v>
      </c>
      <c r="D14" s="103" t="s">
        <v>289</v>
      </c>
      <c r="E14" s="104"/>
      <c r="F14" s="97"/>
    </row>
    <row r="15" customFormat="false" ht="46.5" hidden="false" customHeight="true" outlineLevel="1" collapsed="false">
      <c r="A15" s="105" t="n">
        <v>12</v>
      </c>
      <c r="B15" s="106"/>
      <c r="C15" s="107" t="str">
        <f aca="false">VLOOKUP($A15,QADATA!$D$9:$K$83,3,0)</f>
        <v>Does your company have an up-to-date certified formal, documented Quality Management System? </v>
      </c>
      <c r="D15" s="95" t="s">
        <v>289</v>
      </c>
      <c r="E15" s="96"/>
      <c r="F15" s="97"/>
    </row>
    <row r="16" customFormat="false" ht="46.5" hidden="false" customHeight="true" outlineLevel="1" collapsed="false">
      <c r="A16" s="92" t="n">
        <v>13</v>
      </c>
      <c r="B16" s="106"/>
      <c r="C16" s="108" t="str">
        <f aca="false">VLOOKUP($A16,QADATA!$D$9:$K$83,3,0)</f>
        <v>Does your company have an up-to-date certified formal, documented Environmental Management System? </v>
      </c>
      <c r="D16" s="99" t="s">
        <v>289</v>
      </c>
      <c r="E16" s="100"/>
      <c r="F16" s="109"/>
    </row>
    <row r="17" customFormat="false" ht="46.5" hidden="false" customHeight="true" outlineLevel="1" collapsed="false">
      <c r="A17" s="101" t="n">
        <v>14</v>
      </c>
      <c r="B17" s="106"/>
      <c r="C17" s="110" t="str">
        <f aca="false">VLOOKUP($A17,QADATA!$D$9:$K$83,3,0)</f>
        <v>Does your company have an up-to-date certified formal, documented Health and Safety Management System? </v>
      </c>
      <c r="D17" s="103" t="s">
        <v>289</v>
      </c>
      <c r="E17" s="104"/>
      <c r="F17" s="109"/>
    </row>
    <row r="18" customFormat="false" ht="46.5" hidden="false" customHeight="true" outlineLevel="1" collapsed="false">
      <c r="A18" s="105" t="n">
        <v>15</v>
      </c>
      <c r="B18" s="111"/>
      <c r="C18" s="94" t="str">
        <f aca="false">VLOOKUP($A18,QADATA!$D$9:$K$83,3,0)</f>
        <v>How does your company  integrate and operationalise the UN Guiding principles for Business &amp; Human Rights? (Corporate responsibility to respect)</v>
      </c>
      <c r="D18" s="95" t="s">
        <v>289</v>
      </c>
      <c r="E18" s="96"/>
      <c r="F18" s="97"/>
    </row>
    <row r="19" customFormat="false" ht="46.5" hidden="false" customHeight="true" outlineLevel="1" collapsed="false">
      <c r="A19" s="92" t="n">
        <v>16</v>
      </c>
      <c r="B19" s="111"/>
      <c r="C19" s="98" t="str">
        <f aca="false">VLOOKUP($A19,QADATA!$D$9:$K$83,3,0)</f>
        <v>Does your company have a mechanism for preventing, reporting and investigating cases of Human Rights abuses?</v>
      </c>
      <c r="D19" s="99" t="s">
        <v>289</v>
      </c>
      <c r="E19" s="100"/>
      <c r="F19" s="97"/>
    </row>
    <row r="20" customFormat="false" ht="46.5" hidden="false" customHeight="true" outlineLevel="1" collapsed="false">
      <c r="A20" s="101" t="n">
        <v>17</v>
      </c>
      <c r="B20" s="111"/>
      <c r="C20" s="112" t="str">
        <f aca="false">VLOOKUP($A20,QADATA!$D$9:$K$83,3,0)</f>
        <v>Does your company have a mechanism for preventing, reporting and investigating cases of Sexual Exploitation and Abuse?</v>
      </c>
      <c r="D20" s="103" t="s">
        <v>289</v>
      </c>
      <c r="E20" s="104"/>
      <c r="F20" s="97"/>
    </row>
    <row r="21" customFormat="false" ht="46.5" hidden="false" customHeight="true" outlineLevel="1" collapsed="false">
      <c r="A21" s="105" t="n">
        <v>18</v>
      </c>
      <c r="B21" s="111"/>
      <c r="C21" s="94" t="str">
        <f aca="false">VLOOKUP($A21,QADATA!$D$9:$K$83,3,0)</f>
        <v>How does your company ensure that you pay minimum wage to your employees?</v>
      </c>
      <c r="D21" s="95" t="s">
        <v>289</v>
      </c>
      <c r="E21" s="96"/>
      <c r="F21" s="97"/>
    </row>
    <row r="22" customFormat="false" ht="46.5" hidden="false" customHeight="true" outlineLevel="1" collapsed="false">
      <c r="A22" s="92" t="n">
        <v>19</v>
      </c>
      <c r="B22" s="111"/>
      <c r="C22" s="113" t="str">
        <f aca="false">VLOOKUP($A22,QADATA!$D$9:$K$83,3,0)</f>
        <v>How does your company ensure it pay its employees in a non-discriminatory manner (e.g. paying different working groups such as women, people with disabilities, etc… different pay for the same tasks)?</v>
      </c>
      <c r="D22" s="99" t="s">
        <v>289</v>
      </c>
      <c r="E22" s="100"/>
      <c r="F22" s="97"/>
    </row>
    <row r="23" customFormat="false" ht="46.5" hidden="false" customHeight="true" outlineLevel="1" collapsed="false">
      <c r="A23" s="92" t="n">
        <v>20</v>
      </c>
      <c r="B23" s="111"/>
      <c r="C23" s="113" t="str">
        <f aca="false">VLOOKUP($A23,QADATA!$D$9:$K$83,3,0)</f>
        <v>Does your company have a complaints system in place to address concerns or issues from employees / workers / others?</v>
      </c>
      <c r="D23" s="99" t="s">
        <v>289</v>
      </c>
      <c r="E23" s="100"/>
      <c r="F23" s="97"/>
    </row>
    <row r="24" customFormat="false" ht="46.5" hidden="false" customHeight="true" outlineLevel="1" collapsed="false">
      <c r="A24" s="92" t="n">
        <v>21</v>
      </c>
      <c r="B24" s="111"/>
      <c r="C24" s="98" t="str">
        <f aca="false">VLOOKUP($A24,QADATA!$D$9:$K$83,3,0)</f>
        <v>Does your company have an Overtime work policy in place or staff are not allowed to work overtime?</v>
      </c>
      <c r="D24" s="99" t="s">
        <v>289</v>
      </c>
      <c r="E24" s="100"/>
      <c r="F24" s="109"/>
    </row>
    <row r="25" customFormat="false" ht="46.5" hidden="false" customHeight="true" outlineLevel="1" collapsed="false">
      <c r="A25" s="92" t="n">
        <v>22</v>
      </c>
      <c r="B25" s="111"/>
      <c r="C25" s="113" t="str">
        <f aca="false">VLOOKUP($A25,QADATA!$D$9:$K$83,3,0)</f>
        <v>What is the approach of your company regarding keeping original identification documents of your workers / employees?</v>
      </c>
      <c r="D25" s="99" t="s">
        <v>289</v>
      </c>
      <c r="E25" s="100"/>
      <c r="F25" s="109"/>
    </row>
    <row r="26" customFormat="false" ht="46.5" hidden="false" customHeight="true" outlineLevel="1" collapsed="false">
      <c r="A26" s="92" t="n">
        <v>23</v>
      </c>
      <c r="B26" s="111"/>
      <c r="C26" s="98" t="str">
        <f aca="false">VLOOKUP($A26,QADATA!$D$9:$K$83,3,0)</f>
        <v>Do you have a procedure in place at time of employment to verify age of prospective employees?</v>
      </c>
      <c r="D26" s="99" t="s">
        <v>289</v>
      </c>
      <c r="E26" s="100"/>
      <c r="F26" s="109"/>
    </row>
    <row r="27" customFormat="false" ht="46.5" hidden="false" customHeight="true" outlineLevel="1" collapsed="false">
      <c r="A27" s="92" t="n">
        <v>24</v>
      </c>
      <c r="B27" s="111"/>
      <c r="C27" s="113" t="str">
        <f aca="false">VLOOKUP($A27,QADATA!$D$9:$K$83,3,0)</f>
        <v>Are your employees selected based on gender, ethnicity, sexual orientation or political belief?</v>
      </c>
      <c r="D27" s="99" t="s">
        <v>289</v>
      </c>
      <c r="E27" s="100"/>
      <c r="F27" s="109"/>
    </row>
    <row r="28" customFormat="false" ht="46.5" hidden="false" customHeight="true" outlineLevel="1" collapsed="false">
      <c r="A28" s="92" t="n">
        <v>25</v>
      </c>
      <c r="B28" s="111"/>
      <c r="C28" s="113" t="str">
        <f aca="false">VLOOKUP($A28,QADATA!$D$9:$K$83,3,0)</f>
        <v>Are terms of employment communicated and agreed upon with an employee, written and in a local language?</v>
      </c>
      <c r="D28" s="99" t="s">
        <v>289</v>
      </c>
      <c r="E28" s="100"/>
      <c r="F28" s="109"/>
    </row>
    <row r="29" customFormat="false" ht="46.5" hidden="false" customHeight="true" outlineLevel="1" collapsed="false">
      <c r="A29" s="92" t="n">
        <v>26</v>
      </c>
      <c r="B29" s="111"/>
      <c r="C29" s="113" t="str">
        <f aca="false">VLOOKUP($A29,QADATA!$D$9:$K$83,3,0)</f>
        <v>Are payments of salary made according to the contract, directly to the employee and on a regular basis?</v>
      </c>
      <c r="D29" s="99" t="s">
        <v>289</v>
      </c>
      <c r="E29" s="100"/>
      <c r="F29" s="109"/>
    </row>
    <row r="30" customFormat="false" ht="46.5" hidden="false" customHeight="true" outlineLevel="1" collapsed="false">
      <c r="A30" s="92" t="n">
        <v>27</v>
      </c>
      <c r="B30" s="111"/>
      <c r="C30" s="113" t="str">
        <f aca="false">VLOOKUP($A30,QADATA!$D$9:$K$83,3,0)</f>
        <v>Are employees made aware of deductions (e.g. welfare, tax, accommodation etc..) and agree to them?</v>
      </c>
      <c r="D30" s="99" t="s">
        <v>289</v>
      </c>
      <c r="E30" s="100"/>
      <c r="F30" s="109"/>
    </row>
    <row r="31" customFormat="false" ht="46.5" hidden="false" customHeight="true" outlineLevel="1" collapsed="false">
      <c r="A31" s="101" t="n">
        <v>28</v>
      </c>
      <c r="B31" s="111"/>
      <c r="C31" s="112" t="str">
        <f aca="false">VLOOKUP($A31,QADATA!$D$9:$K$83,3,0)</f>
        <v>Are employee payments properly documented?</v>
      </c>
      <c r="D31" s="103" t="s">
        <v>289</v>
      </c>
      <c r="E31" s="104"/>
      <c r="F31" s="109"/>
    </row>
    <row r="32" customFormat="false" ht="46.5" hidden="false" customHeight="true" outlineLevel="1" collapsed="false">
      <c r="A32" s="105" t="n">
        <v>29</v>
      </c>
      <c r="B32" s="111"/>
      <c r="C32" s="114" t="str">
        <f aca="false">VLOOKUP($A32,QADATA!$D$9:$K$83,3,0)</f>
        <v>Does your company have a mechanism in place for reporting, investigating and addressing harassment</v>
      </c>
      <c r="D32" s="95" t="s">
        <v>289</v>
      </c>
      <c r="E32" s="96"/>
      <c r="F32" s="109"/>
    </row>
    <row r="33" customFormat="false" ht="46.5" hidden="false" customHeight="true" outlineLevel="1" collapsed="false">
      <c r="A33" s="92" t="n">
        <v>30</v>
      </c>
      <c r="B33" s="111"/>
      <c r="C33" s="113" t="str">
        <f aca="false">VLOOKUP($A33,QADATA!$D$9:$K$83,3,0)</f>
        <v>Does your company encourage diversity and inclusion in the workplace?</v>
      </c>
      <c r="D33" s="99" t="s">
        <v>289</v>
      </c>
      <c r="E33" s="100"/>
      <c r="F33" s="109"/>
    </row>
    <row r="34" customFormat="false" ht="46.5" hidden="false" customHeight="true" outlineLevel="1" collapsed="false">
      <c r="A34" s="92" t="n">
        <v>31</v>
      </c>
      <c r="B34" s="111"/>
      <c r="C34" s="113" t="str">
        <f aca="false">VLOOKUP($A34,QADATA!$D$9:$K$83,3,0)</f>
        <v>What percentage (%) of current total staff are women? Please provide your best estimate. </v>
      </c>
      <c r="D34" s="99" t="s">
        <v>289</v>
      </c>
      <c r="E34" s="100"/>
      <c r="F34" s="109"/>
    </row>
    <row r="35" customFormat="false" ht="46.5" hidden="false" customHeight="true" outlineLevel="1" collapsed="false">
      <c r="A35" s="92" t="n">
        <v>32</v>
      </c>
      <c r="B35" s="111"/>
      <c r="C35" s="113" t="str">
        <f aca="false">VLOOKUP($A35,QADATA!$D$9:$K$83,3,0)</f>
        <v>What percentage (%) of current key staff (leadership) are women? Please provide your best estimate. </v>
      </c>
      <c r="D35" s="99" t="s">
        <v>289</v>
      </c>
      <c r="E35" s="100"/>
      <c r="F35" s="109"/>
    </row>
    <row r="36" customFormat="false" ht="46.5" hidden="false" customHeight="true" outlineLevel="1" collapsed="false">
      <c r="A36" s="101" t="n">
        <v>33</v>
      </c>
      <c r="B36" s="111"/>
      <c r="C36" s="112" t="str">
        <f aca="false">VLOOKUP($A36,QADATA!$D$9:$K$83,3,0)</f>
        <v>Does your company have a procedure in place to encourage the employment and inclusion of persons with disabilities in the workplace?</v>
      </c>
      <c r="D36" s="103" t="s">
        <v>289</v>
      </c>
      <c r="E36" s="104"/>
      <c r="F36" s="109"/>
    </row>
    <row r="37" customFormat="false" ht="46.5" hidden="false" customHeight="true" outlineLevel="1" collapsed="false">
      <c r="A37" s="105" t="n">
        <v>34</v>
      </c>
      <c r="B37" s="111"/>
      <c r="C37" s="94" t="str">
        <f aca="false">VLOOKUP($A37,QADATA!$D$9:$K$83,3,0)</f>
        <v>Are quality inspections carried out on products / goods / services that your company provides? </v>
      </c>
      <c r="D37" s="95" t="s">
        <v>289</v>
      </c>
      <c r="E37" s="96"/>
      <c r="F37" s="97"/>
    </row>
    <row r="38" customFormat="false" ht="46.5" hidden="false" customHeight="true" outlineLevel="1" collapsed="false">
      <c r="A38" s="92" t="n">
        <v>35</v>
      </c>
      <c r="B38" s="111"/>
      <c r="C38" s="98" t="str">
        <f aca="false">VLOOKUP($A38,QADATA!$D$9:$K$83,3,0)</f>
        <v>Is quality control/assurance reporting made on products / goods / services that your company provides? </v>
      </c>
      <c r="D38" s="99" t="s">
        <v>289</v>
      </c>
      <c r="E38" s="100"/>
      <c r="F38" s="97"/>
    </row>
    <row r="39" customFormat="false" ht="46.5" hidden="false" customHeight="true" outlineLevel="1" collapsed="false">
      <c r="A39" s="101" t="n">
        <v>36</v>
      </c>
      <c r="B39" s="111"/>
      <c r="C39" s="112" t="str">
        <f aca="false">VLOOKUP($A39,QADATA!$D$9:$K$83,3,0)</f>
        <v>Does your company evaluate and improve the quality of your output (products / goods  / service) towards continuous improvement?</v>
      </c>
      <c r="D39" s="103" t="s">
        <v>289</v>
      </c>
      <c r="E39" s="104"/>
      <c r="F39" s="97"/>
    </row>
    <row r="40" customFormat="false" ht="46.5" hidden="false" customHeight="true" outlineLevel="1" collapsed="false">
      <c r="A40" s="105" t="n">
        <v>37</v>
      </c>
      <c r="B40" s="111"/>
      <c r="C40" s="94" t="str">
        <f aca="false">VLOOKUP($A40,QADATA!$D$9:$K$83,3,0)</f>
        <v>Are inspections (and or assessments) carried out on the impact that the company products / goods / services have on the environment?</v>
      </c>
      <c r="D40" s="95" t="s">
        <v>289</v>
      </c>
      <c r="E40" s="96"/>
      <c r="F40" s="97"/>
    </row>
    <row r="41" customFormat="false" ht="46.5" hidden="false" customHeight="true" outlineLevel="1" collapsed="false">
      <c r="A41" s="92" t="n">
        <v>38</v>
      </c>
      <c r="B41" s="111"/>
      <c r="C41" s="113" t="str">
        <f aca="false">VLOOKUP($A41,QADATA!$D$9:$K$83,3,0)</f>
        <v>Is reporting done on the impact of your company's products / goods / services on the environment? </v>
      </c>
      <c r="D41" s="99" t="s">
        <v>289</v>
      </c>
      <c r="E41" s="100"/>
      <c r="F41" s="97"/>
    </row>
    <row r="42" customFormat="false" ht="46.5" hidden="false" customHeight="true" outlineLevel="1" collapsed="false">
      <c r="A42" s="92" t="n">
        <v>39</v>
      </c>
      <c r="B42" s="111"/>
      <c r="C42" s="113" t="str">
        <f aca="false">VLOOKUP($A42,QADATA!$D$9:$K$83,3,0)</f>
        <v>Is recycling (and or re-use) regularly practised by your company?</v>
      </c>
      <c r="D42" s="99" t="s">
        <v>289</v>
      </c>
      <c r="E42" s="100"/>
      <c r="F42" s="109"/>
    </row>
    <row r="43" customFormat="false" ht="46.5" hidden="false" customHeight="true" outlineLevel="1" collapsed="false">
      <c r="A43" s="92" t="n">
        <v>40</v>
      </c>
      <c r="B43" s="111"/>
      <c r="C43" s="113" t="str">
        <f aca="false">VLOOKUP($A43,QADATA!$D$9:$K$83,3,0)</f>
        <v>Are hazardous materials and chemicals managed (monitored, handled, transported, stored, recycled, reused and/ or disposed appropriately)?</v>
      </c>
      <c r="D43" s="99" t="s">
        <v>289</v>
      </c>
      <c r="E43" s="100"/>
      <c r="F43" s="109"/>
    </row>
    <row r="44" customFormat="false" ht="46.5" hidden="false" customHeight="true" outlineLevel="1" collapsed="false">
      <c r="A44" s="92" t="n">
        <v>41</v>
      </c>
      <c r="B44" s="111"/>
      <c r="C44" s="113" t="str">
        <f aca="false">VLOOKUP($A44,QADATA!$D$9:$K$83,3,0)</f>
        <v>Is solid waste (non-hazardous) monitored, handled, transported, stored, recycled, reused and/ or disposed appropriately?</v>
      </c>
      <c r="D44" s="99" t="s">
        <v>289</v>
      </c>
      <c r="E44" s="100"/>
      <c r="F44" s="109"/>
    </row>
    <row r="45" customFormat="false" ht="46.5" hidden="false" customHeight="true" outlineLevel="1" collapsed="false">
      <c r="A45" s="92" t="n">
        <v>42</v>
      </c>
      <c r="B45" s="111"/>
      <c r="C45" s="113" t="str">
        <f aca="false">VLOOKUP($A45,QADATA!$D$9:$K$83,3,0)</f>
        <v>Is wastewater monitored, handled, transported and/ or treated for disposal or discharge appropriately?</v>
      </c>
      <c r="D45" s="99" t="s">
        <v>289</v>
      </c>
      <c r="E45" s="100"/>
      <c r="F45" s="109"/>
    </row>
    <row r="46" customFormat="false" ht="46.5" hidden="false" customHeight="true" outlineLevel="1" collapsed="false">
      <c r="A46" s="92" t="n">
        <v>43</v>
      </c>
      <c r="B46" s="111"/>
      <c r="C46" s="113" t="str">
        <f aca="false">VLOOKUP($A46,QADATA!$D$9:$K$83,3,0)</f>
        <v>Is water consumption monitored and controlled as a resource appropriately?</v>
      </c>
      <c r="D46" s="99" t="s">
        <v>289</v>
      </c>
      <c r="E46" s="100"/>
      <c r="F46" s="109"/>
    </row>
    <row r="47" customFormat="false" ht="46.5" hidden="false" customHeight="true" outlineLevel="1" collapsed="false">
      <c r="A47" s="92" t="n">
        <v>44</v>
      </c>
      <c r="B47" s="111"/>
      <c r="C47" s="113" t="str">
        <f aca="false">VLOOKUP($A47,QADATA!$D$9:$K$83,3,0)</f>
        <v>Is energy consumption recorded by your company?</v>
      </c>
      <c r="D47" s="99" t="s">
        <v>289</v>
      </c>
      <c r="E47" s="100"/>
      <c r="F47" s="109"/>
    </row>
    <row r="48" customFormat="false" ht="46.5" hidden="false" customHeight="true" outlineLevel="1" collapsed="false">
      <c r="A48" s="101" t="n">
        <v>45</v>
      </c>
      <c r="B48" s="111"/>
      <c r="C48" s="112" t="str">
        <f aca="false">VLOOKUP($A48,QADATA!$D$9:$K$83,3,0)</f>
        <v>Does your company have documented targets to reduce its impact on the environment (this includes for example emissions and energy consumption)?</v>
      </c>
      <c r="D48" s="103" t="s">
        <v>289</v>
      </c>
      <c r="E48" s="104"/>
      <c r="F48" s="109"/>
    </row>
    <row r="49" customFormat="false" ht="46.5" hidden="false" customHeight="true" outlineLevel="1" collapsed="false">
      <c r="A49" s="105" t="n">
        <v>46</v>
      </c>
      <c r="B49" s="111"/>
      <c r="C49" s="114" t="str">
        <f aca="false">VLOOKUP($A49,QADATA!$D$9:$K$83,3,0)</f>
        <v>Are Risk Assessments used by your company with regard to Health &amp; Safety?</v>
      </c>
      <c r="D49" s="95" t="s">
        <v>289</v>
      </c>
      <c r="E49" s="96"/>
      <c r="F49" s="97"/>
    </row>
    <row r="50" customFormat="false" ht="46.5" hidden="false" customHeight="true" outlineLevel="1" collapsed="false">
      <c r="A50" s="92" t="n">
        <v>47</v>
      </c>
      <c r="B50" s="111"/>
      <c r="C50" s="113" t="str">
        <f aca="false">VLOOKUP($A50,QADATA!$D$9:$K$83,3,0)</f>
        <v>Is Health &amp; Safety training provided to your employees?</v>
      </c>
      <c r="D50" s="99" t="s">
        <v>289</v>
      </c>
      <c r="E50" s="100"/>
      <c r="F50" s="97"/>
    </row>
    <row r="51" customFormat="false" ht="46.5" hidden="false" customHeight="true" outlineLevel="1" collapsed="false">
      <c r="A51" s="92" t="n">
        <v>48</v>
      </c>
      <c r="B51" s="111"/>
      <c r="C51" s="113" t="str">
        <f aca="false">VLOOKUP($A51,QADATA!$D$9:$K$83,3,0)</f>
        <v>Are internal inspection such as safety inspections / audits conducted by your company? This may include by a 3rd party.</v>
      </c>
      <c r="D51" s="99" t="s">
        <v>289</v>
      </c>
      <c r="E51" s="100"/>
      <c r="F51" s="97"/>
    </row>
    <row r="52" customFormat="false" ht="46.5" hidden="false" customHeight="true" outlineLevel="1" collapsed="false">
      <c r="A52" s="92" t="n">
        <v>49</v>
      </c>
      <c r="B52" s="111"/>
      <c r="C52" s="113" t="str">
        <f aca="false">VLOOKUP($A52,QADATA!$D$9:$K$83,3,0)</f>
        <v>Does your company conduct accident / incident investigations?</v>
      </c>
      <c r="D52" s="99" t="s">
        <v>289</v>
      </c>
      <c r="E52" s="100"/>
      <c r="F52" s="97"/>
    </row>
    <row r="53" customFormat="false" ht="46.5" hidden="false" customHeight="true" outlineLevel="1" collapsed="false">
      <c r="A53" s="92" t="n">
        <v>50</v>
      </c>
      <c r="B53" s="111"/>
      <c r="C53" s="113" t="str">
        <f aca="false">VLOOKUP($A53,QADATA!$D$9:$K$83,3,0)</f>
        <v>Is appropriate Personal Protective Equipment provided to employees (if applicable)?</v>
      </c>
      <c r="D53" s="99" t="s">
        <v>289</v>
      </c>
      <c r="E53" s="100"/>
      <c r="F53" s="109"/>
    </row>
    <row r="54" customFormat="false" ht="46.5" hidden="false" customHeight="true" outlineLevel="1" collapsed="false">
      <c r="A54" s="92" t="n">
        <v>51</v>
      </c>
      <c r="B54" s="111"/>
      <c r="C54" s="113" t="str">
        <f aca="false">VLOOKUP($A54,QADATA!$D$9:$K$83,3,0)</f>
        <v>Does your company have any First Aid trained employees?</v>
      </c>
      <c r="D54" s="99" t="s">
        <v>289</v>
      </c>
      <c r="E54" s="100"/>
      <c r="F54" s="109"/>
    </row>
    <row r="55" customFormat="false" ht="46.5" hidden="false" customHeight="true" outlineLevel="1" collapsed="false">
      <c r="A55" s="92" t="n">
        <v>52</v>
      </c>
      <c r="B55" s="111"/>
      <c r="C55" s="113" t="str">
        <f aca="false">VLOOKUP($A55,QADATA!$D$9:$K$83,3,0)</f>
        <v>Are First Aid boxes (equipment) available at your company?</v>
      </c>
      <c r="D55" s="99" t="s">
        <v>289</v>
      </c>
      <c r="E55" s="100"/>
      <c r="F55" s="109"/>
    </row>
    <row r="56" customFormat="false" ht="46.5" hidden="false" customHeight="true" outlineLevel="1" collapsed="false">
      <c r="A56" s="92" t="n">
        <v>53</v>
      </c>
      <c r="B56" s="111"/>
      <c r="C56" s="113" t="str">
        <f aca="false">VLOOKUP($A56,QADATA!$D$9:$K$83,3,0)</f>
        <v>Are emergency evacuation drills and / or trainings conducted with all employees?</v>
      </c>
      <c r="D56" s="99" t="s">
        <v>289</v>
      </c>
      <c r="E56" s="100"/>
      <c r="F56" s="109"/>
    </row>
    <row r="57" customFormat="false" ht="46.5" hidden="false" customHeight="true" outlineLevel="1" collapsed="false">
      <c r="A57" s="101" t="n">
        <v>54</v>
      </c>
      <c r="B57" s="111"/>
      <c r="C57" s="112" t="str">
        <f aca="false">VLOOKUP($A57,QADATA!$D$9:$K$83,3,0)</f>
        <v>Is fire fighting equipment available and maintained?</v>
      </c>
      <c r="D57" s="103" t="s">
        <v>289</v>
      </c>
      <c r="E57" s="104"/>
      <c r="F57" s="109"/>
    </row>
    <row r="58" customFormat="false" ht="46.5" hidden="false" customHeight="true" outlineLevel="1" collapsed="false">
      <c r="A58" s="105" t="n">
        <v>55</v>
      </c>
      <c r="B58" s="111"/>
      <c r="C58" s="114" t="str">
        <f aca="false">VLOOKUP($A58,QADATA!$D$9:$K$83,3,0)</f>
        <v>To what extent does your company use contractors (e.g. component suppliers, cleaning, security, etc.)?</v>
      </c>
      <c r="D58" s="95" t="s">
        <v>289</v>
      </c>
      <c r="E58" s="96"/>
      <c r="F58" s="109"/>
    </row>
    <row r="59" customFormat="false" ht="46.5" hidden="false" customHeight="true" outlineLevel="1" collapsed="false">
      <c r="A59" s="92" t="n">
        <v>56</v>
      </c>
      <c r="B59" s="111"/>
      <c r="C59" s="113" t="str">
        <f aca="false">VLOOKUP($A59,QADATA!$D$9:$K$83,3,0)</f>
        <v>Does your company do any form of supply chain mapping?</v>
      </c>
      <c r="D59" s="99" t="s">
        <v>289</v>
      </c>
      <c r="E59" s="100"/>
      <c r="F59" s="109"/>
    </row>
    <row r="60" customFormat="false" ht="46.5" hidden="false" customHeight="true" outlineLevel="1" collapsed="false">
      <c r="A60" s="92" t="n">
        <v>57</v>
      </c>
      <c r="B60" s="111"/>
      <c r="C60" s="113" t="str">
        <f aca="false">VLOOKUP($A60,QADATA!$D$9:$K$83,3,0)</f>
        <v>Does your company have a documented procedure for the selection of contractors?</v>
      </c>
      <c r="D60" s="99" t="s">
        <v>289</v>
      </c>
      <c r="E60" s="100"/>
      <c r="F60" s="109"/>
    </row>
    <row r="61" customFormat="false" ht="46.5" hidden="false" customHeight="true" outlineLevel="1" collapsed="false">
      <c r="A61" s="92" t="n">
        <v>58</v>
      </c>
      <c r="B61" s="111"/>
      <c r="C61" s="113" t="str">
        <f aca="false">VLOOKUP($A61,QADATA!$D$9:$K$83,3,0)</f>
        <v>Does your company usually sign written contracts with contractors?</v>
      </c>
      <c r="D61" s="99" t="s">
        <v>289</v>
      </c>
      <c r="E61" s="100"/>
      <c r="F61" s="109"/>
    </row>
    <row r="62" customFormat="false" ht="46.5" hidden="false" customHeight="true" outlineLevel="1" collapsed="false">
      <c r="A62" s="92" t="n">
        <v>59</v>
      </c>
      <c r="B62" s="111"/>
      <c r="C62" s="113" t="str">
        <f aca="false">VLOOKUP($A62,QADATA!$D$9:$K$83,3,0)</f>
        <v>Does your company have a method to review your contractors ?</v>
      </c>
      <c r="D62" s="99" t="s">
        <v>289</v>
      </c>
      <c r="E62" s="100"/>
      <c r="F62" s="109"/>
    </row>
    <row r="63" customFormat="false" ht="46.5" hidden="false" customHeight="true" outlineLevel="1" collapsed="false">
      <c r="A63" s="101" t="n">
        <v>60</v>
      </c>
      <c r="B63" s="111"/>
      <c r="C63" s="112" t="str">
        <f aca="false">VLOOKUP($A63,QADATA!$D$9:$K$83,3,0)</f>
        <v>Do you require your contractors to provide copies of relevant certificates or licenses for the contracted products / services?</v>
      </c>
      <c r="D63" s="103" t="s">
        <v>289</v>
      </c>
      <c r="E63" s="104"/>
      <c r="F63" s="109"/>
    </row>
    <row r="64" customFormat="false" ht="46.5" hidden="false" customHeight="true" outlineLevel="1" collapsed="false">
      <c r="A64" s="105" t="n">
        <v>61</v>
      </c>
      <c r="B64" s="115"/>
      <c r="C64" s="114" t="str">
        <f aca="false">VLOOKUP($A64,QADATA!$D$9:$K$83,3,0)</f>
        <v>Does your company participate in Corporate Social Responsibility initiatives / activities?</v>
      </c>
      <c r="D64" s="95" t="s">
        <v>289</v>
      </c>
      <c r="E64" s="96"/>
      <c r="F64" s="97"/>
    </row>
    <row r="65" customFormat="false" ht="46.5" hidden="false" customHeight="true" outlineLevel="1" collapsed="false">
      <c r="A65" s="116" t="n">
        <v>62</v>
      </c>
      <c r="B65" s="115"/>
      <c r="C65" s="113" t="str">
        <f aca="false">VLOOKUP($A65,QADATA!$D$9:$K$83,3,0)</f>
        <v>Does your company use gifts or hospitality as an accepted practice?</v>
      </c>
      <c r="D65" s="99" t="s">
        <v>289</v>
      </c>
      <c r="E65" s="100"/>
      <c r="F65" s="109"/>
    </row>
    <row r="66" customFormat="false" ht="46.5" hidden="false" customHeight="true" outlineLevel="1" collapsed="false">
      <c r="A66" s="116" t="n">
        <v>63</v>
      </c>
      <c r="B66" s="115"/>
      <c r="C66" s="113" t="str">
        <f aca="false">VLOOKUP($A66,QADATA!$D$9:$K$83,3,0)</f>
        <v>Does your company prohibit conflicts of interest?</v>
      </c>
      <c r="D66" s="99" t="s">
        <v>289</v>
      </c>
      <c r="E66" s="100"/>
      <c r="F66" s="109"/>
    </row>
    <row r="67" customFormat="false" ht="46.5" hidden="false" customHeight="true" outlineLevel="1" collapsed="false">
      <c r="A67" s="116" t="n">
        <v>64</v>
      </c>
      <c r="B67" s="115"/>
      <c r="C67" s="113" t="str">
        <f aca="false">VLOOKUP($A67,QADATA!$D$9:$K$83,3,0)</f>
        <v>Is your company ever forced or put in a position to make payments outside of the conventional channels to facilitate work or business relationships?</v>
      </c>
      <c r="D67" s="99" t="s">
        <v>289</v>
      </c>
      <c r="E67" s="100"/>
      <c r="F67" s="109"/>
    </row>
    <row r="68" customFormat="false" ht="46.5" hidden="false" customHeight="true" outlineLevel="1" collapsed="false">
      <c r="A68" s="116" t="n">
        <v>65</v>
      </c>
      <c r="B68" s="115"/>
      <c r="C68" s="113" t="str">
        <f aca="false">VLOOKUP($A68,QADATA!$D$9:$K$83,3,0)</f>
        <v>Does your company engage in the sale or manufacture of anti-personnel mines or components utilised in the manufacture of anti-personnel mines?</v>
      </c>
      <c r="D68" s="99" t="s">
        <v>289</v>
      </c>
      <c r="E68" s="100"/>
      <c r="F68" s="109"/>
    </row>
    <row r="69" customFormat="false" ht="46.5" hidden="false" customHeight="true" outlineLevel="1" collapsed="false">
      <c r="A69" s="117" t="n">
        <v>66</v>
      </c>
      <c r="B69" s="115"/>
      <c r="C69" s="112" t="str">
        <f aca="false">VLOOKUP($A69,QADATA!$D$9:$K$83,3,0)</f>
        <v>Does your company have a policy in place regarding the employment or contracting of current or former UNOPS/UN personnel for the preparation of bids or proposals for UNOPS?</v>
      </c>
      <c r="D69" s="103" t="s">
        <v>289</v>
      </c>
      <c r="E69" s="104"/>
      <c r="F69" s="109"/>
    </row>
    <row r="70" customFormat="false" ht="15.75" hidden="false" customHeight="true" outlineLevel="0" collapsed="false">
      <c r="A70" s="118"/>
      <c r="B70" s="119"/>
      <c r="C70" s="118"/>
      <c r="D70" s="118"/>
      <c r="E70" s="118"/>
      <c r="F70" s="118"/>
    </row>
    <row r="71" customFormat="false" ht="66" hidden="false" customHeight="true" outlineLevel="0" collapsed="false">
      <c r="A71" s="120" t="s">
        <v>290</v>
      </c>
      <c r="B71" s="121" t="s">
        <v>291</v>
      </c>
      <c r="C71" s="121"/>
      <c r="D71" s="122"/>
      <c r="E71" s="118"/>
      <c r="F71" s="123"/>
    </row>
    <row r="72" customFormat="false" ht="17.5" hidden="false" customHeight="false" outlineLevel="0" collapsed="false">
      <c r="A72" s="124" t="n">
        <f aca="false">HELP!B78</f>
        <v>0</v>
      </c>
      <c r="B72" s="125"/>
      <c r="C72" s="126"/>
      <c r="D72" s="127"/>
      <c r="E72" s="118"/>
      <c r="F72" s="128"/>
    </row>
    <row r="73" customFormat="false" ht="15" hidden="false" customHeight="true" outlineLevel="0" collapsed="false"/>
  </sheetData>
  <sheetProtection algorithmName="SHA-512" hashValue="CUqPnQ3KfngtYEOC82cNUlr8aEVVDmT9UKOUi/zPuG90Sk67nYQH2aXGTYyF2zNazxp7BuUfmM/EXuDYbx6Vew==" saltValue="R0OXOlLWZzi9CVwy5YvWnw==" spinCount="100000" sheet="true" objects="true" scenarios="true"/>
  <protectedRanges>
    <protectedRange name="Range2" sqref="D71"/>
    <protectedRange name="Range1" sqref="E4:E69"/>
  </protectedRanges>
  <mergeCells count="12">
    <mergeCell ref="A1:F2"/>
    <mergeCell ref="B4:B14"/>
    <mergeCell ref="B15:B17"/>
    <mergeCell ref="B18:B20"/>
    <mergeCell ref="B21:B31"/>
    <mergeCell ref="B32:B36"/>
    <mergeCell ref="B37:B39"/>
    <mergeCell ref="B40:B48"/>
    <mergeCell ref="B49:B57"/>
    <mergeCell ref="B58:B63"/>
    <mergeCell ref="B64:B69"/>
    <mergeCell ref="B71:C71"/>
  </mergeCells>
  <conditionalFormatting sqref="E4:E69">
    <cfRule type="expression" priority="2" aboveAverage="0" equalAverage="0" bottom="0" percent="0" rank="0" text="" dxfId="1">
      <formula>LEN(TRIM(E4))&gt;0</formula>
    </cfRule>
  </conditionalFormatting>
  <dataValidations count="67">
    <dataValidation allowBlank="true" operator="between" prompt="Please select option from drop down" showDropDown="false" showErrorMessage="false" showInputMessage="true" sqref="D71" type="list">
      <formula1>"YES,NO"</formula1>
      <formula2>0</formula2>
    </dataValidation>
    <dataValidation allowBlank="true" operator="between" showDropDown="false" showErrorMessage="true" showInputMessage="false" sqref="E30" type="list">
      <formula1>QADATA!$G$38:$K$38</formula1>
      <formula2>0</formula2>
    </dataValidation>
    <dataValidation allowBlank="true" operator="between" showDropDown="false" showErrorMessage="true" showInputMessage="false" sqref="E59" type="list">
      <formula1>QADATA!$G$72:$K$72</formula1>
      <formula2>0</formula2>
    </dataValidation>
    <dataValidation allowBlank="true" operator="between" showDropDown="false" showErrorMessage="true" showInputMessage="false" sqref="E19" type="list">
      <formula1>QADATA!$G$26:$K$26</formula1>
      <formula2>0</formula2>
    </dataValidation>
    <dataValidation allowBlank="true" operator="between" showDropDown="false" showErrorMessage="true" showInputMessage="false" sqref="E55" type="list">
      <formula1>QADATA!$G$67:$K$67</formula1>
      <formula2>0</formula2>
    </dataValidation>
    <dataValidation allowBlank="true" operator="between" showDropDown="false" showErrorMessage="true" showInputMessage="false" sqref="E63" type="list">
      <formula1>QADATA!$G$76:$K$76</formula1>
      <formula2>0</formula2>
    </dataValidation>
    <dataValidation allowBlank="true" operator="between" showDropDown="false" showErrorMessage="true" showInputMessage="false" sqref="E26" type="list">
      <formula1>QADATA!$G$34:$K$34</formula1>
      <formula2>0</formula2>
    </dataValidation>
    <dataValidation allowBlank="true" operator="between" showDropDown="false" showErrorMessage="true" showInputMessage="false" sqref="E34" type="list">
      <formula1>QADATA!$G$43:$K$43</formula1>
      <formula2>0</formula2>
    </dataValidation>
    <dataValidation allowBlank="true" operator="between" showDropDown="false" showErrorMessage="true" showInputMessage="false" sqref="E48" type="list">
      <formula1>QADATA!$G$59:$K$59</formula1>
      <formula2>0</formula2>
    </dataValidation>
    <dataValidation allowBlank="true" operator="between" showDropDown="false" showErrorMessage="true" showInputMessage="false" sqref="E5" type="list">
      <formula1>QADATA!$G$10:$K$10</formula1>
      <formula2>0</formula2>
    </dataValidation>
    <dataValidation allowBlank="true" operator="between" showDropDown="false" showErrorMessage="true" showInputMessage="false" sqref="E16" type="list">
      <formula1>QADATA!$G$22:$K$22</formula1>
      <formula2>0</formula2>
    </dataValidation>
    <dataValidation allowBlank="true" operator="between" showDropDown="false" showErrorMessage="true" showInputMessage="false" sqref="E44" type="list">
      <formula1>QADATA!$G$55:$K$55</formula1>
      <formula2>0</formula2>
    </dataValidation>
    <dataValidation allowBlank="true" operator="between" showDropDown="false" showErrorMessage="true" showInputMessage="false" sqref="E65" type="list">
      <formula1>QADATA!$G$79:$K$79</formula1>
      <formula2>0</formula2>
    </dataValidation>
    <dataValidation allowBlank="true" operator="between" showDropDown="false" showErrorMessage="true" showInputMessage="false" sqref="E67" type="list">
      <formula1>QADATA!$G$81:$K$81</formula1>
      <formula2>0</formula2>
    </dataValidation>
    <dataValidation allowBlank="true" operator="between" showDropDown="false" showErrorMessage="true" showInputMessage="false" sqref="E8" type="list">
      <formula1>QADATA!$G$13:$K$13</formula1>
      <formula2>0</formula2>
    </dataValidation>
    <dataValidation allowBlank="true" operator="between" showDropDown="false" showErrorMessage="true" showInputMessage="false" sqref="E40" type="list">
      <formula1>QADATA!$G$51:$K$51</formula1>
      <formula2>0</formula2>
    </dataValidation>
    <dataValidation allowBlank="true" operator="between" showDropDown="false" showErrorMessage="true" showInputMessage="false" sqref="E47" type="list">
      <formula1>QADATA!$G$58:$K$58</formula1>
      <formula2>0</formula2>
    </dataValidation>
    <dataValidation allowBlank="true" operator="between" showDropDown="false" showErrorMessage="true" showInputMessage="false" sqref="E18" type="list">
      <formula1>QADATA!$G$25:$K$25</formula1>
      <formula2>0</formula2>
    </dataValidation>
    <dataValidation allowBlank="true" operator="between" showDropDown="false" showErrorMessage="true" showInputMessage="false" sqref="E31" type="list">
      <formula1>QADATA!$G$39:$K$39</formula1>
      <formula2>0</formula2>
    </dataValidation>
    <dataValidation allowBlank="true" operator="between" showDropDown="false" showErrorMessage="true" showInputMessage="false" sqref="E43" type="list">
      <formula1>QADATA!$G$54:$K$54</formula1>
      <formula2>0</formula2>
    </dataValidation>
    <dataValidation allowBlank="true" operator="between" showDropDown="false" showErrorMessage="true" showInputMessage="false" sqref="E13" type="list">
      <formula1>QADATA!$G$18:$K$18</formula1>
      <formula2>0</formula2>
    </dataValidation>
    <dataValidation allowBlank="true" operator="between" showDropDown="false" showErrorMessage="true" showInputMessage="false" sqref="E15" type="list">
      <formula1>QADATA!$G$21:$K$21</formula1>
      <formula2>0</formula2>
    </dataValidation>
    <dataValidation allowBlank="true" operator="between" showDropDown="false" showErrorMessage="true" showInputMessage="false" sqref="E58" type="list">
      <formula1>QADATA!$G$71:$K$71</formula1>
      <formula2>0</formula2>
    </dataValidation>
    <dataValidation allowBlank="true" operator="between" showDropDown="false" showErrorMessage="true" showInputMessage="false" sqref="E33" type="list">
      <formula1>QADATA!$G$42:$K$42</formula1>
      <formula2>0</formula2>
    </dataValidation>
    <dataValidation allowBlank="true" operator="between" showDropDown="false" showErrorMessage="true" showInputMessage="false" sqref="E69" type="list">
      <formula1>QADATA!$G$83:$K$83</formula1>
      <formula2>0</formula2>
    </dataValidation>
    <dataValidation allowBlank="true" operator="between" showDropDown="false" showErrorMessage="true" showInputMessage="false" sqref="E51" type="list">
      <formula1>QADATA!$G$63:$K$63</formula1>
      <formula2>0</formula2>
    </dataValidation>
    <dataValidation allowBlank="true" operator="between" showDropDown="false" showErrorMessage="true" showInputMessage="false" sqref="E20" type="list">
      <formula1>QADATA!$G$27:$K$27</formula1>
      <formula2>0</formula2>
    </dataValidation>
    <dataValidation allowBlank="true" operator="between" showDropDown="false" showErrorMessage="true" showInputMessage="false" sqref="E62" type="list">
      <formula1>QADATA!$G$75:$K$75</formula1>
      <formula2>0</formula2>
    </dataValidation>
    <dataValidation allowBlank="true" operator="between" showDropDown="false" showErrorMessage="true" showInputMessage="false" sqref="E4" type="list">
      <formula1>QADATA!$G$9:$K$9</formula1>
      <formula2>0</formula2>
    </dataValidation>
    <dataValidation allowBlank="true" operator="between" showDropDown="false" showErrorMessage="true" showInputMessage="false" sqref="E22" type="list">
      <formula1>QADATA!$G$30:$K$30</formula1>
      <formula2>0</formula2>
    </dataValidation>
    <dataValidation allowBlank="true" operator="between" showDropDown="false" showErrorMessage="true" showInputMessage="false" sqref="E10" type="list">
      <formula1>QADATA!$G$15:$K$15</formula1>
      <formula2>0</formula2>
    </dataValidation>
    <dataValidation allowBlank="true" operator="between" showDropDown="false" showErrorMessage="true" showInputMessage="false" sqref="E64" type="list">
      <formula1>QADATA!$G$78:$K$78</formula1>
      <formula2>0</formula2>
    </dataValidation>
    <dataValidation allowBlank="true" operator="between" showDropDown="false" showErrorMessage="true" showInputMessage="false" sqref="E25" type="list">
      <formula1>QADATA!$G$33:$K$33</formula1>
      <formula2>0</formula2>
    </dataValidation>
    <dataValidation allowBlank="true" operator="between" showDropDown="false" showErrorMessage="true" showInputMessage="false" sqref="E38" type="list">
      <formula1>QADATA!$G$48:$K$48</formula1>
      <formula2>0</formula2>
    </dataValidation>
    <dataValidation allowBlank="true" operator="between" showDropDown="false" showErrorMessage="true" showInputMessage="false" sqref="E54" type="list">
      <formula1>QADATA!$G$66:$K$66</formula1>
      <formula2>0</formula2>
    </dataValidation>
    <dataValidation allowBlank="true" operator="between" showDropDown="false" showErrorMessage="true" showInputMessage="false" sqref="E7" type="list">
      <formula1>QADATA!$G$12:$K$12</formula1>
      <formula2>0</formula2>
    </dataValidation>
    <dataValidation allowBlank="true" operator="between" showDropDown="false" showErrorMessage="true" showInputMessage="false" sqref="E36" type="list">
      <formula1>QADATA!$G$45:$K$45</formula1>
      <formula2>0</formula2>
    </dataValidation>
    <dataValidation allowBlank="true" operator="between" showDropDown="false" showErrorMessage="true" showInputMessage="false" sqref="E66" type="list">
      <formula1>QADATA!$G$80:$K$80</formula1>
      <formula2>0</formula2>
    </dataValidation>
    <dataValidation allowBlank="true" operator="between" showDropDown="false" showErrorMessage="true" showInputMessage="false" sqref="E46" type="list">
      <formula1>QADATA!$G$57:$K$57</formula1>
      <formula2>0</formula2>
    </dataValidation>
    <dataValidation allowBlank="true" operator="between" showDropDown="false" showErrorMessage="true" showInputMessage="false" sqref="E32" type="list">
      <formula1>QADATA!$G$41:$K$41</formula1>
      <formula2>0</formula2>
    </dataValidation>
    <dataValidation allowBlank="true" operator="between" showDropDown="false" showErrorMessage="true" showInputMessage="false" sqref="E57" type="list">
      <formula1>QADATA!$G$69:$K$69</formula1>
      <formula2>0</formula2>
    </dataValidation>
    <dataValidation allowBlank="true" operator="between" showDropDown="false" showErrorMessage="true" showInputMessage="false" sqref="E28" type="list">
      <formula1>QADATA!$G$36:$K$36</formula1>
      <formula2>0</formula2>
    </dataValidation>
    <dataValidation allowBlank="true" operator="between" showDropDown="false" showErrorMessage="true" showInputMessage="false" sqref="E61" type="list">
      <formula1>QADATA!$G$74:$K$74</formula1>
      <formula2>0</formula2>
    </dataValidation>
    <dataValidation allowBlank="true" operator="between" showDropDown="false" showErrorMessage="true" showInputMessage="false" sqref="E50" type="list">
      <formula1>QADATA!$G$62:$K$62</formula1>
      <formula2>0</formula2>
    </dataValidation>
    <dataValidation allowBlank="true" operator="between" showDropDown="false" showErrorMessage="true" showInputMessage="false" sqref="E14" type="list">
      <formula1>QADATA!$G$19:$K$19</formula1>
      <formula2>0</formula2>
    </dataValidation>
    <dataValidation allowBlank="true" operator="between" showDropDown="false" showErrorMessage="true" showInputMessage="false" sqref="E24" type="list">
      <formula1>QADATA!$G$32:$K$32</formula1>
      <formula2>0</formula2>
    </dataValidation>
    <dataValidation allowBlank="true" operator="between" showDropDown="false" showErrorMessage="true" showInputMessage="false" sqref="E11" type="list">
      <formula1>QADATA!$G$16:$K$16</formula1>
      <formula2>0</formula2>
    </dataValidation>
    <dataValidation allowBlank="true" operator="between" showDropDown="false" showErrorMessage="true" showInputMessage="false" sqref="E35" type="list">
      <formula1>QADATA!$G$44:$K$44</formula1>
      <formula2>0</formula2>
    </dataValidation>
    <dataValidation allowBlank="true" operator="between" showDropDown="false" showErrorMessage="true" showInputMessage="false" sqref="E42" type="list">
      <formula1>QADATA!$G$53:$K$53</formula1>
      <formula2>0</formula2>
    </dataValidation>
    <dataValidation allowBlank="true" operator="between" showDropDown="false" showErrorMessage="true" showInputMessage="false" sqref="E39" type="list">
      <formula1>QADATA!$G$49:$K$49</formula1>
      <formula2>0</formula2>
    </dataValidation>
    <dataValidation allowBlank="true" operator="between" showDropDown="false" showErrorMessage="true" showInputMessage="false" sqref="E29" type="list">
      <formula1>QADATA!$G$37:$K$37</formula1>
      <formula2>0</formula2>
    </dataValidation>
    <dataValidation allowBlank="true" operator="between" showDropDown="false" showErrorMessage="true" showInputMessage="false" sqref="E53" type="list">
      <formula1>QADATA!$G$65:$K$65</formula1>
      <formula2>0</formula2>
    </dataValidation>
    <dataValidation allowBlank="true" operator="between" showDropDown="false" showErrorMessage="true" showInputMessage="false" sqref="E17" type="list">
      <formula1>QADATA!$G$23:$K$23</formula1>
      <formula2>0</formula2>
    </dataValidation>
    <dataValidation allowBlank="true" operator="between" showDropDown="false" showErrorMessage="true" showInputMessage="false" sqref="E60" type="list">
      <formula1>QADATA!$G$73:$K$73</formula1>
      <formula2>0</formula2>
    </dataValidation>
    <dataValidation allowBlank="true" operator="between" showDropDown="false" showErrorMessage="true" showInputMessage="false" sqref="E45" type="list">
      <formula1>QADATA!$G$56:$K$56</formula1>
      <formula2>0</formula2>
    </dataValidation>
    <dataValidation allowBlank="true" operator="between" showDropDown="false" showErrorMessage="true" showInputMessage="false" sqref="E6" type="list">
      <formula1>QADATA!$G$11:$K$11</formula1>
      <formula2>0</formula2>
    </dataValidation>
    <dataValidation allowBlank="true" operator="between" showDropDown="false" showErrorMessage="true" showInputMessage="false" sqref="E27" type="list">
      <formula1>QADATA!$G$35:$K$35</formula1>
      <formula2>0</formula2>
    </dataValidation>
    <dataValidation allowBlank="true" operator="between" showDropDown="false" showErrorMessage="true" showInputMessage="false" sqref="E56" type="list">
      <formula1>QADATA!$G$68:$K$68</formula1>
      <formula2>0</formula2>
    </dataValidation>
    <dataValidation allowBlank="true" operator="between" showDropDown="false" showErrorMessage="true" showInputMessage="false" sqref="E21" type="list">
      <formula1>QADATA!$G$29:$K$29</formula1>
      <formula2>0</formula2>
    </dataValidation>
    <dataValidation allowBlank="true" operator="between" showDropDown="false" showErrorMessage="true" showInputMessage="false" sqref="E52" type="list">
      <formula1>QADATA!$G$64:$K$64</formula1>
      <formula2>0</formula2>
    </dataValidation>
    <dataValidation allowBlank="true" operator="between" showDropDown="false" showErrorMessage="true" showInputMessage="false" sqref="E37" type="list">
      <formula1>QADATA!$G$47:$K$47</formula1>
      <formula2>0</formula2>
    </dataValidation>
    <dataValidation allowBlank="true" operator="between" showDropDown="false" showErrorMessage="true" showInputMessage="false" sqref="E68" type="list">
      <formula1>QADATA!$G$82:$K$82</formula1>
      <formula2>0</formula2>
    </dataValidation>
    <dataValidation allowBlank="true" operator="between" showDropDown="false" showErrorMessage="true" showInputMessage="false" sqref="E9" type="list">
      <formula1>QADATA!$G$14:$K$14</formula1>
      <formula2>0</formula2>
    </dataValidation>
    <dataValidation allowBlank="true" operator="between" showDropDown="false" showErrorMessage="true" showInputMessage="false" sqref="E23" type="list">
      <formula1>QADATA!$G$31:$K$31</formula1>
      <formula2>0</formula2>
    </dataValidation>
    <dataValidation allowBlank="true" operator="between" showDropDown="false" showErrorMessage="true" showInputMessage="false" sqref="E49" type="list">
      <formula1>QADATA!$G$61:$K$61</formula1>
      <formula2>0</formula2>
    </dataValidation>
    <dataValidation allowBlank="true" operator="between" showDropDown="false" showErrorMessage="true" showInputMessage="false" sqref="E41" type="list">
      <formula1>QADATA!$G$52:$K$52</formula1>
      <formula2>0</formula2>
    </dataValidation>
    <dataValidation allowBlank="true" operator="between" showDropDown="false" showErrorMessage="true" showInputMessage="false" sqref="E12" type="list">
      <formula1>QADATA!$G$17:$K$17</formula1>
      <formula2>0</formula2>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rintOptions headings="false" gridLines="false" gridLinesSet="true" horizontalCentered="false" verticalCentered="false"/>
  <pageMargins left="0" right="0.125" top="0.214583333333333" bottom="0.304166666666667"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X124"/>
  <sheetViews>
    <sheetView showFormulas="false" showGridLines="false" showRowColHeaders="true" showZeros="true" rightToLeft="false" tabSelected="false" showOutlineSymbols="true" defaultGridColor="true" view="normal" topLeftCell="A1" colorId="64" zoomScale="77" zoomScaleNormal="77" zoomScalePageLayoutView="100" workbookViewId="0">
      <pane xSplit="0" ySplit="1" topLeftCell="A70" activePane="bottomLeft" state="frozen"/>
      <selection pane="topLeft" activeCell="A1" activeCellId="0" sqref="A1"/>
      <selection pane="bottomLeft" activeCell="C75" activeCellId="0" sqref="C75"/>
    </sheetView>
  </sheetViews>
  <sheetFormatPr defaultColWidth="14.47265625" defaultRowHeight="12.8" zeroHeight="true" outlineLevelRow="0" outlineLevelCol="0"/>
  <cols>
    <col collapsed="false" customWidth="true" hidden="false" outlineLevel="0" max="1" min="1" style="1" width="3.45"/>
    <col collapsed="false" customWidth="true" hidden="false" outlineLevel="0" max="2" min="2" style="129" width="3.45"/>
    <col collapsed="false" customWidth="true" hidden="false" outlineLevel="0" max="3" min="3" style="1" width="46.72"/>
    <col collapsed="false" customWidth="true" hidden="false" outlineLevel="0" max="4" min="4" style="1" width="157.82"/>
    <col collapsed="false" customWidth="true" hidden="false" outlineLevel="0" max="5" min="5" style="1" width="5.01"/>
    <col collapsed="false" customWidth="true" hidden="true" outlineLevel="0" max="6" min="6" style="1" width="2.72"/>
    <col collapsed="false" customWidth="false" hidden="true" outlineLevel="0" max="7" min="7" style="1" width="14.45"/>
    <col collapsed="false" customWidth="true" hidden="true" outlineLevel="0" max="8" min="8" style="1" width="5.01"/>
    <col collapsed="false" customWidth="true" hidden="true" outlineLevel="0" max="24" min="9" style="1" width="11.52"/>
    <col collapsed="false" customWidth="false" hidden="true" outlineLevel="0" max="1024" min="25" style="1" width="14.45"/>
  </cols>
  <sheetData>
    <row r="1" customFormat="false" ht="14" hidden="false" customHeight="false" outlineLevel="0" collapsed="false">
      <c r="A1" s="130"/>
      <c r="B1" s="131"/>
      <c r="C1" s="132" t="s">
        <v>292</v>
      </c>
      <c r="D1" s="132" t="s">
        <v>293</v>
      </c>
      <c r="E1" s="133"/>
      <c r="F1" s="133"/>
      <c r="G1" s="134" t="s">
        <v>294</v>
      </c>
      <c r="H1" s="133"/>
      <c r="I1" s="133"/>
      <c r="J1" s="133"/>
      <c r="K1" s="133"/>
      <c r="L1" s="133"/>
      <c r="M1" s="133"/>
      <c r="N1" s="133"/>
      <c r="O1" s="133"/>
      <c r="P1" s="133"/>
      <c r="Q1" s="133"/>
      <c r="R1" s="133"/>
      <c r="S1" s="133"/>
      <c r="T1" s="133"/>
      <c r="U1" s="133"/>
      <c r="V1" s="133"/>
      <c r="W1" s="133"/>
      <c r="X1" s="133"/>
    </row>
    <row r="2" customFormat="false" ht="14" hidden="false" customHeight="false" outlineLevel="0" collapsed="false">
      <c r="A2" s="135"/>
      <c r="B2" s="136" t="s">
        <v>295</v>
      </c>
      <c r="C2" s="137" t="str">
        <f aca="false">QADATA!F8</f>
        <v>POLICY</v>
      </c>
      <c r="D2" s="137"/>
      <c r="E2" s="123"/>
      <c r="F2" s="123"/>
      <c r="G2" s="138" t="s">
        <v>296</v>
      </c>
      <c r="H2" s="123"/>
      <c r="I2" s="123"/>
      <c r="J2" s="123"/>
      <c r="K2" s="123"/>
      <c r="L2" s="123"/>
      <c r="M2" s="123"/>
      <c r="N2" s="123"/>
      <c r="O2" s="123"/>
      <c r="P2" s="123"/>
      <c r="Q2" s="123"/>
      <c r="R2" s="123"/>
      <c r="S2" s="123"/>
      <c r="T2" s="123"/>
      <c r="U2" s="123"/>
      <c r="V2" s="123"/>
      <c r="W2" s="123"/>
      <c r="X2" s="123"/>
    </row>
    <row r="3" customFormat="false" ht="56.25" hidden="false" customHeight="true" outlineLevel="0" collapsed="false">
      <c r="A3" s="139"/>
      <c r="B3" s="140" t="n">
        <v>1</v>
      </c>
      <c r="C3" s="141" t="str">
        <f aca="false">QADATA!F9</f>
        <v>Does your company have a Freedom of Association and Right to Collective Bargaining policy in place?</v>
      </c>
      <c r="D3" s="142" t="s">
        <v>297</v>
      </c>
      <c r="E3" s="123"/>
      <c r="F3" s="143"/>
      <c r="G3" s="144" t="str">
        <f aca="false">"#gid=1312646253&amp;range=a"&amp;ROW(C3)</f>
        <v>#gid=1312646253&amp;range=a3</v>
      </c>
      <c r="H3" s="143"/>
      <c r="I3" s="143"/>
      <c r="J3" s="143"/>
      <c r="K3" s="143"/>
      <c r="L3" s="143"/>
      <c r="M3" s="143"/>
      <c r="N3" s="143"/>
      <c r="O3" s="143"/>
      <c r="P3" s="143"/>
      <c r="Q3" s="143"/>
      <c r="R3" s="143"/>
      <c r="S3" s="143"/>
      <c r="T3" s="143"/>
      <c r="U3" s="143"/>
      <c r="V3" s="143"/>
      <c r="W3" s="143"/>
      <c r="X3" s="143"/>
    </row>
    <row r="4" customFormat="false" ht="56.25" hidden="false" customHeight="true" outlineLevel="0" collapsed="false">
      <c r="A4" s="139"/>
      <c r="B4" s="145" t="n">
        <v>2</v>
      </c>
      <c r="C4" s="146" t="str">
        <f aca="false">QADATA!F10</f>
        <v>Does your company have a Wages, Working Hours and Other Conditions of Work policy in place?</v>
      </c>
      <c r="D4" s="147" t="s">
        <v>298</v>
      </c>
      <c r="E4" s="123"/>
      <c r="F4" s="123"/>
      <c r="G4" s="148" t="str">
        <f aca="false">"#gid=1312646253&amp;range=a"&amp;ROW(C4)</f>
        <v>#gid=1312646253&amp;range=a4</v>
      </c>
      <c r="H4" s="123"/>
      <c r="I4" s="123"/>
      <c r="J4" s="123"/>
      <c r="K4" s="123"/>
      <c r="L4" s="123"/>
      <c r="M4" s="123"/>
      <c r="N4" s="123"/>
      <c r="O4" s="123"/>
      <c r="P4" s="123"/>
      <c r="Q4" s="123"/>
      <c r="R4" s="123"/>
      <c r="S4" s="123"/>
      <c r="T4" s="123"/>
      <c r="U4" s="123"/>
      <c r="V4" s="123"/>
      <c r="W4" s="123"/>
      <c r="X4" s="123"/>
    </row>
    <row r="5" customFormat="false" ht="56.25" hidden="false" customHeight="true" outlineLevel="0" collapsed="false">
      <c r="A5" s="139"/>
      <c r="B5" s="140" t="n">
        <v>3</v>
      </c>
      <c r="C5" s="141" t="str">
        <f aca="false">QADATA!F11</f>
        <v>Does your company have a Forced and Compulsory Labour policy in place?</v>
      </c>
      <c r="D5" s="142" t="s">
        <v>299</v>
      </c>
      <c r="E5" s="123"/>
      <c r="F5" s="143"/>
      <c r="G5" s="144" t="str">
        <f aca="false">"#gid=1312646253&amp;range=a"&amp;ROW(C5)</f>
        <v>#gid=1312646253&amp;range=a5</v>
      </c>
      <c r="H5" s="143"/>
      <c r="I5" s="143"/>
      <c r="J5" s="143"/>
      <c r="K5" s="143"/>
      <c r="L5" s="143"/>
      <c r="M5" s="143"/>
      <c r="N5" s="143"/>
      <c r="O5" s="143"/>
      <c r="P5" s="143"/>
      <c r="Q5" s="143"/>
      <c r="R5" s="143"/>
      <c r="S5" s="143"/>
      <c r="T5" s="143"/>
      <c r="U5" s="143"/>
      <c r="V5" s="143"/>
      <c r="W5" s="143"/>
      <c r="X5" s="143"/>
    </row>
    <row r="6" customFormat="false" ht="56.25" hidden="false" customHeight="true" outlineLevel="0" collapsed="false">
      <c r="A6" s="139"/>
      <c r="B6" s="145" t="n">
        <v>4</v>
      </c>
      <c r="C6" s="146" t="str">
        <f aca="false">QADATA!F12</f>
        <v>Does your company have a Child Labour policy in place?</v>
      </c>
      <c r="D6" s="147" t="s">
        <v>300</v>
      </c>
      <c r="E6" s="123"/>
      <c r="F6" s="123"/>
      <c r="G6" s="148" t="str">
        <f aca="false">"#gid=1312646253&amp;range=a"&amp;ROW(C6)</f>
        <v>#gid=1312646253&amp;range=a6</v>
      </c>
      <c r="H6" s="123"/>
      <c r="I6" s="123"/>
      <c r="J6" s="123"/>
      <c r="K6" s="123"/>
      <c r="L6" s="123"/>
      <c r="M6" s="123"/>
      <c r="N6" s="123"/>
      <c r="O6" s="123"/>
      <c r="P6" s="123"/>
      <c r="Q6" s="123"/>
      <c r="R6" s="123"/>
      <c r="S6" s="123"/>
      <c r="T6" s="123"/>
      <c r="U6" s="123"/>
      <c r="V6" s="123"/>
      <c r="W6" s="123"/>
      <c r="X6" s="123"/>
    </row>
    <row r="7" customFormat="false" ht="97" hidden="false" customHeight="true" outlineLevel="0" collapsed="false">
      <c r="A7" s="139"/>
      <c r="B7" s="140" t="n">
        <v>5</v>
      </c>
      <c r="C7" s="141" t="str">
        <f aca="false">QADATA!F13</f>
        <v>Does your company have an Anti Discrimination policy in place?</v>
      </c>
      <c r="D7" s="142" t="s">
        <v>301</v>
      </c>
      <c r="E7" s="123"/>
      <c r="F7" s="143"/>
      <c r="G7" s="144" t="str">
        <f aca="false">"#gid=1312646253&amp;range=a"&amp;ROW(C7)</f>
        <v>#gid=1312646253&amp;range=a7</v>
      </c>
      <c r="H7" s="143"/>
      <c r="I7" s="143"/>
      <c r="J7" s="143"/>
      <c r="K7" s="143"/>
      <c r="L7" s="143"/>
      <c r="M7" s="143"/>
      <c r="N7" s="143"/>
      <c r="O7" s="143"/>
      <c r="P7" s="143"/>
      <c r="Q7" s="143"/>
      <c r="R7" s="143"/>
      <c r="S7" s="143"/>
      <c r="T7" s="143"/>
      <c r="U7" s="143"/>
      <c r="V7" s="143"/>
      <c r="W7" s="143"/>
      <c r="X7" s="143"/>
    </row>
    <row r="8" customFormat="false" ht="56.25" hidden="false" customHeight="true" outlineLevel="0" collapsed="false">
      <c r="A8" s="139"/>
      <c r="B8" s="145" t="n">
        <v>6</v>
      </c>
      <c r="C8" s="146" t="str">
        <f aca="false">QADATA!F14</f>
        <v>Does your company have a Quality Management Policy in place?</v>
      </c>
      <c r="D8" s="147" t="s">
        <v>302</v>
      </c>
      <c r="E8" s="123"/>
      <c r="F8" s="123"/>
      <c r="G8" s="148" t="str">
        <f aca="false">"#gid=1312646253&amp;range=a"&amp;ROW(C8)</f>
        <v>#gid=1312646253&amp;range=a8</v>
      </c>
      <c r="H8" s="123"/>
      <c r="I8" s="123"/>
      <c r="J8" s="123"/>
      <c r="K8" s="123"/>
      <c r="L8" s="123"/>
      <c r="M8" s="123"/>
      <c r="N8" s="123"/>
      <c r="O8" s="123"/>
      <c r="P8" s="123"/>
      <c r="Q8" s="123"/>
      <c r="R8" s="123"/>
      <c r="S8" s="123"/>
      <c r="T8" s="123"/>
      <c r="U8" s="123"/>
      <c r="V8" s="123"/>
      <c r="W8" s="123"/>
      <c r="X8" s="123"/>
    </row>
    <row r="9" customFormat="false" ht="56.25" hidden="false" customHeight="true" outlineLevel="0" collapsed="false">
      <c r="A9" s="139"/>
      <c r="B9" s="140" t="n">
        <v>7</v>
      </c>
      <c r="C9" s="141" t="str">
        <f aca="false">QADATA!F15</f>
        <v>Does your company have an Environmental Policy in place?</v>
      </c>
      <c r="D9" s="142" t="s">
        <v>303</v>
      </c>
      <c r="E9" s="123"/>
      <c r="F9" s="143"/>
      <c r="G9" s="144" t="str">
        <f aca="false">"#gid=1312646253&amp;range=a"&amp;ROW(C9)</f>
        <v>#gid=1312646253&amp;range=a9</v>
      </c>
      <c r="H9" s="143"/>
      <c r="I9" s="143"/>
      <c r="J9" s="143"/>
      <c r="K9" s="143"/>
      <c r="L9" s="143"/>
      <c r="M9" s="143"/>
      <c r="N9" s="143"/>
      <c r="O9" s="143"/>
      <c r="P9" s="143"/>
      <c r="Q9" s="143"/>
      <c r="R9" s="143"/>
      <c r="S9" s="143"/>
      <c r="T9" s="143"/>
      <c r="U9" s="143"/>
      <c r="V9" s="143"/>
      <c r="W9" s="143"/>
      <c r="X9" s="143"/>
    </row>
    <row r="10" customFormat="false" ht="64" hidden="false" customHeight="true" outlineLevel="0" collapsed="false">
      <c r="A10" s="139"/>
      <c r="B10" s="145" t="n">
        <v>8</v>
      </c>
      <c r="C10" s="146" t="str">
        <f aca="false">QADATA!F16</f>
        <v>Does your company have a Health and Safety policy in place?</v>
      </c>
      <c r="D10" s="147" t="s">
        <v>304</v>
      </c>
      <c r="E10" s="123"/>
      <c r="F10" s="123"/>
      <c r="G10" s="148" t="str">
        <f aca="false">"#gid=1312646253&amp;range=a"&amp;ROW(C10)</f>
        <v>#gid=1312646253&amp;range=a10</v>
      </c>
      <c r="H10" s="123"/>
      <c r="I10" s="123"/>
      <c r="J10" s="123"/>
      <c r="K10" s="123"/>
      <c r="L10" s="123"/>
      <c r="M10" s="123"/>
      <c r="N10" s="123"/>
      <c r="O10" s="123"/>
      <c r="P10" s="123"/>
      <c r="Q10" s="123"/>
      <c r="R10" s="123"/>
      <c r="S10" s="123"/>
      <c r="T10" s="123"/>
      <c r="U10" s="123"/>
      <c r="V10" s="123"/>
      <c r="W10" s="123"/>
      <c r="X10" s="123"/>
    </row>
    <row r="11" customFormat="false" ht="56.25" hidden="false" customHeight="true" outlineLevel="0" collapsed="false">
      <c r="A11" s="139"/>
      <c r="B11" s="140" t="n">
        <v>9</v>
      </c>
      <c r="C11" s="141" t="str">
        <f aca="false">QADATA!F17</f>
        <v>Does your company have a Code of Conduct (or ethical conduct policy)?</v>
      </c>
      <c r="D11" s="142" t="s">
        <v>305</v>
      </c>
      <c r="E11" s="123"/>
      <c r="F11" s="143"/>
      <c r="G11" s="144" t="str">
        <f aca="false">"#gid=1312646253&amp;range=a"&amp;ROW(C11)</f>
        <v>#gid=1312646253&amp;range=a11</v>
      </c>
      <c r="H11" s="143"/>
      <c r="I11" s="143"/>
      <c r="J11" s="143"/>
      <c r="K11" s="143"/>
      <c r="L11" s="143"/>
      <c r="M11" s="143"/>
      <c r="N11" s="143"/>
      <c r="O11" s="143"/>
      <c r="P11" s="143"/>
      <c r="Q11" s="143"/>
      <c r="R11" s="143"/>
      <c r="S11" s="143"/>
      <c r="T11" s="143"/>
      <c r="U11" s="143"/>
      <c r="V11" s="143"/>
      <c r="W11" s="143"/>
      <c r="X11" s="143"/>
    </row>
    <row r="12" customFormat="false" ht="56.25" hidden="false" customHeight="true" outlineLevel="0" collapsed="false">
      <c r="A12" s="139"/>
      <c r="B12" s="145" t="n">
        <v>10</v>
      </c>
      <c r="C12" s="146" t="str">
        <f aca="false">QADATA!F18</f>
        <v>Does your company have a Corporate Social Responsibility policy?</v>
      </c>
      <c r="D12" s="147" t="s">
        <v>306</v>
      </c>
      <c r="E12" s="123"/>
      <c r="F12" s="123"/>
      <c r="G12" s="148" t="str">
        <f aca="false">"#gid=1312646253&amp;range=a"&amp;ROW(C12)</f>
        <v>#gid=1312646253&amp;range=a12</v>
      </c>
      <c r="H12" s="123"/>
      <c r="I12" s="123"/>
      <c r="J12" s="123"/>
      <c r="K12" s="123"/>
      <c r="L12" s="123"/>
      <c r="M12" s="123"/>
      <c r="N12" s="123"/>
      <c r="O12" s="123"/>
      <c r="P12" s="123"/>
      <c r="Q12" s="123"/>
      <c r="R12" s="123"/>
      <c r="S12" s="123"/>
      <c r="T12" s="123"/>
      <c r="U12" s="123"/>
      <c r="V12" s="123"/>
      <c r="W12" s="123"/>
      <c r="X12" s="123"/>
    </row>
    <row r="13" customFormat="false" ht="56.25" hidden="false" customHeight="true" outlineLevel="0" collapsed="false">
      <c r="A13" s="149"/>
      <c r="B13" s="150" t="n">
        <v>11</v>
      </c>
      <c r="C13" s="151" t="str">
        <f aca="false">QADATA!F19</f>
        <v>Does your company have a policy related to conflict minerals?</v>
      </c>
      <c r="D13" s="152" t="s">
        <v>307</v>
      </c>
      <c r="E13" s="123"/>
      <c r="F13" s="143"/>
      <c r="G13" s="144" t="str">
        <f aca="false">"#gid=1312646253&amp;range=a"&amp;ROW(C13)</f>
        <v>#gid=1312646253&amp;range=a13</v>
      </c>
      <c r="H13" s="143"/>
      <c r="I13" s="143"/>
      <c r="J13" s="143"/>
      <c r="K13" s="143"/>
      <c r="L13" s="143"/>
      <c r="M13" s="143"/>
      <c r="N13" s="143"/>
      <c r="O13" s="143"/>
      <c r="P13" s="143"/>
      <c r="Q13" s="143"/>
      <c r="R13" s="143"/>
      <c r="S13" s="143"/>
      <c r="T13" s="143"/>
      <c r="U13" s="143"/>
      <c r="V13" s="143"/>
      <c r="W13" s="143"/>
      <c r="X13" s="143"/>
    </row>
    <row r="14" customFormat="false" ht="14" hidden="false" customHeight="false" outlineLevel="0" collapsed="false">
      <c r="A14" s="135"/>
      <c r="B14" s="153" t="s">
        <v>308</v>
      </c>
      <c r="C14" s="154" t="str">
        <f aca="false">QADATA!F20</f>
        <v>MANAGEMENT SYSTEMS</v>
      </c>
      <c r="D14" s="154"/>
      <c r="E14" s="123"/>
      <c r="F14" s="123"/>
      <c r="G14" s="148" t="str">
        <f aca="false">"#gid=1312646253&amp;range=a"&amp;ROW(C14)</f>
        <v>#gid=1312646253&amp;range=a14</v>
      </c>
      <c r="H14" s="123"/>
      <c r="I14" s="123"/>
      <c r="J14" s="123"/>
      <c r="K14" s="123"/>
      <c r="L14" s="123"/>
      <c r="M14" s="123"/>
      <c r="N14" s="123"/>
      <c r="O14" s="123"/>
      <c r="P14" s="123"/>
      <c r="Q14" s="123"/>
      <c r="R14" s="123"/>
      <c r="S14" s="123"/>
      <c r="T14" s="123"/>
      <c r="U14" s="123"/>
      <c r="V14" s="123"/>
      <c r="W14" s="123"/>
      <c r="X14" s="123"/>
    </row>
    <row r="15" customFormat="false" ht="56.25" hidden="false" customHeight="true" outlineLevel="0" collapsed="false">
      <c r="A15" s="139"/>
      <c r="B15" s="155" t="n">
        <v>12</v>
      </c>
      <c r="C15" s="156" t="str">
        <f aca="false">QADATA!F21</f>
        <v>Does your company have an up-to-date certified formal, documented Quality Management System? </v>
      </c>
      <c r="D15" s="157" t="s">
        <v>309</v>
      </c>
      <c r="E15" s="123"/>
      <c r="F15" s="143"/>
      <c r="G15" s="144" t="str">
        <f aca="false">"#gid=1312646253&amp;range=a"&amp;ROW(C15)</f>
        <v>#gid=1312646253&amp;range=a15</v>
      </c>
      <c r="H15" s="143"/>
      <c r="I15" s="143"/>
      <c r="J15" s="143"/>
      <c r="K15" s="143"/>
      <c r="L15" s="143"/>
      <c r="M15" s="143"/>
      <c r="N15" s="143"/>
      <c r="O15" s="143"/>
      <c r="P15" s="143"/>
      <c r="Q15" s="143"/>
      <c r="R15" s="143"/>
      <c r="S15" s="143"/>
      <c r="T15" s="143"/>
      <c r="U15" s="143"/>
      <c r="V15" s="143"/>
      <c r="W15" s="143"/>
      <c r="X15" s="143"/>
    </row>
    <row r="16" customFormat="false" ht="56.25" hidden="false" customHeight="true" outlineLevel="0" collapsed="false">
      <c r="A16" s="139"/>
      <c r="B16" s="145" t="n">
        <v>13</v>
      </c>
      <c r="C16" s="146" t="str">
        <f aca="false">QADATA!F22</f>
        <v>Does your company have an up-to-date certified formal, documented Environmental Management System? </v>
      </c>
      <c r="D16" s="147" t="s">
        <v>309</v>
      </c>
      <c r="E16" s="123"/>
      <c r="F16" s="123"/>
      <c r="G16" s="148" t="str">
        <f aca="false">"#gid=1312646253&amp;range=a"&amp;ROW(C16)</f>
        <v>#gid=1312646253&amp;range=a16</v>
      </c>
      <c r="H16" s="123"/>
      <c r="I16" s="123"/>
      <c r="J16" s="123"/>
      <c r="K16" s="123"/>
      <c r="L16" s="123"/>
      <c r="M16" s="123"/>
      <c r="N16" s="123"/>
      <c r="O16" s="123"/>
      <c r="P16" s="123"/>
      <c r="Q16" s="123"/>
      <c r="R16" s="123"/>
      <c r="S16" s="123"/>
      <c r="T16" s="123"/>
      <c r="U16" s="123"/>
      <c r="V16" s="123"/>
      <c r="W16" s="123"/>
      <c r="X16" s="123"/>
    </row>
    <row r="17" customFormat="false" ht="56.25" hidden="false" customHeight="true" outlineLevel="0" collapsed="false">
      <c r="A17" s="139"/>
      <c r="B17" s="150" t="n">
        <v>14</v>
      </c>
      <c r="C17" s="151" t="str">
        <f aca="false">QADATA!F23</f>
        <v>Does your company have an up-to-date certified formal, documented Health and Safety Management System? </v>
      </c>
      <c r="D17" s="152" t="s">
        <v>309</v>
      </c>
      <c r="E17" s="123"/>
      <c r="F17" s="143"/>
      <c r="G17" s="144" t="str">
        <f aca="false">"#gid=1312646253&amp;range=a"&amp;ROW(C17)</f>
        <v>#gid=1312646253&amp;range=a17</v>
      </c>
      <c r="H17" s="143"/>
      <c r="I17" s="143"/>
      <c r="J17" s="143"/>
      <c r="K17" s="143"/>
      <c r="L17" s="143"/>
      <c r="M17" s="143"/>
      <c r="N17" s="143"/>
      <c r="O17" s="143"/>
      <c r="P17" s="143"/>
      <c r="Q17" s="143"/>
      <c r="R17" s="143"/>
      <c r="S17" s="143"/>
      <c r="T17" s="143"/>
      <c r="U17" s="143"/>
      <c r="V17" s="143"/>
      <c r="W17" s="143"/>
      <c r="X17" s="143"/>
    </row>
    <row r="18" customFormat="false" ht="19.5" hidden="false" customHeight="true" outlineLevel="0" collapsed="false">
      <c r="A18" s="135"/>
      <c r="B18" s="153" t="s">
        <v>310</v>
      </c>
      <c r="C18" s="154" t="str">
        <f aca="false">QADATA!F24</f>
        <v>HUMAN RIGHTS</v>
      </c>
      <c r="D18" s="154"/>
      <c r="E18" s="123"/>
      <c r="F18" s="123"/>
      <c r="G18" s="148" t="str">
        <f aca="false">"#gid=1312646253&amp;range=a"&amp;ROW(C18)</f>
        <v>#gid=1312646253&amp;range=a18</v>
      </c>
      <c r="H18" s="123"/>
      <c r="I18" s="123"/>
      <c r="J18" s="123"/>
      <c r="K18" s="123"/>
      <c r="L18" s="123"/>
      <c r="M18" s="123"/>
      <c r="N18" s="123"/>
      <c r="O18" s="123"/>
      <c r="P18" s="123"/>
      <c r="Q18" s="123"/>
      <c r="R18" s="123"/>
      <c r="S18" s="123"/>
      <c r="T18" s="123"/>
      <c r="U18" s="123"/>
      <c r="V18" s="123"/>
      <c r="W18" s="123"/>
      <c r="X18" s="123"/>
    </row>
    <row r="19" customFormat="false" ht="56.25" hidden="false" customHeight="true" outlineLevel="0" collapsed="false">
      <c r="A19" s="139"/>
      <c r="B19" s="155" t="n">
        <v>15</v>
      </c>
      <c r="C19" s="156" t="str">
        <f aca="false">QADATA!F25</f>
        <v>How does your company  integrate and operationalise the UN Guiding principles for Business &amp; Human Rights? (Corporate responsibility to respect)</v>
      </c>
      <c r="D19" s="157" t="s">
        <v>311</v>
      </c>
      <c r="E19" s="123"/>
      <c r="F19" s="143"/>
      <c r="G19" s="144" t="str">
        <f aca="false">"#gid=1312646253&amp;range=a"&amp;ROW(C19)</f>
        <v>#gid=1312646253&amp;range=a19</v>
      </c>
      <c r="H19" s="143"/>
      <c r="I19" s="143"/>
      <c r="J19" s="143"/>
      <c r="K19" s="143"/>
      <c r="L19" s="143"/>
      <c r="M19" s="143"/>
      <c r="N19" s="143"/>
      <c r="O19" s="143"/>
      <c r="P19" s="143"/>
      <c r="Q19" s="143"/>
      <c r="R19" s="143"/>
      <c r="S19" s="143"/>
      <c r="T19" s="143"/>
      <c r="U19" s="143"/>
      <c r="V19" s="143"/>
      <c r="W19" s="143"/>
      <c r="X19" s="143"/>
    </row>
    <row r="20" customFormat="false" ht="85" hidden="false" customHeight="true" outlineLevel="0" collapsed="false">
      <c r="A20" s="139"/>
      <c r="B20" s="145" t="n">
        <v>16</v>
      </c>
      <c r="C20" s="146" t="str">
        <f aca="false">QADATA!F26</f>
        <v>Does your company have a mechanism for preventing, reporting and investigating cases of Human Rights abuses?</v>
      </c>
      <c r="D20" s="147" t="s">
        <v>312</v>
      </c>
      <c r="E20" s="123"/>
      <c r="F20" s="123"/>
      <c r="G20" s="148" t="str">
        <f aca="false">"#gid=1312646253&amp;range=a"&amp;ROW(C20)</f>
        <v>#gid=1312646253&amp;range=a20</v>
      </c>
      <c r="H20" s="123"/>
      <c r="I20" s="123"/>
      <c r="J20" s="123"/>
      <c r="K20" s="123"/>
      <c r="L20" s="123"/>
      <c r="M20" s="123"/>
      <c r="N20" s="123"/>
      <c r="O20" s="123"/>
      <c r="P20" s="123"/>
      <c r="Q20" s="123"/>
      <c r="R20" s="123"/>
      <c r="S20" s="123"/>
      <c r="T20" s="123"/>
      <c r="U20" s="123"/>
      <c r="V20" s="123"/>
      <c r="W20" s="123"/>
      <c r="X20" s="123"/>
    </row>
    <row r="21" customFormat="false" ht="64.5" hidden="false" customHeight="true" outlineLevel="0" collapsed="false">
      <c r="A21" s="139"/>
      <c r="B21" s="150" t="n">
        <v>17</v>
      </c>
      <c r="C21" s="151" t="str">
        <f aca="false">QADATA!F27</f>
        <v>Does your company have a mechanism for preventing, reporting and investigating cases of Sexual Exploitation and Abuse?</v>
      </c>
      <c r="D21" s="152" t="s">
        <v>313</v>
      </c>
      <c r="E21" s="123"/>
      <c r="F21" s="143"/>
      <c r="G21" s="144" t="str">
        <f aca="false">"#gid=1312646253&amp;range=a"&amp;ROW(C21)</f>
        <v>#gid=1312646253&amp;range=a21</v>
      </c>
      <c r="H21" s="143"/>
      <c r="I21" s="143"/>
      <c r="J21" s="143"/>
      <c r="K21" s="143"/>
      <c r="L21" s="143"/>
      <c r="M21" s="143"/>
      <c r="N21" s="143"/>
      <c r="O21" s="143"/>
      <c r="P21" s="143"/>
      <c r="Q21" s="143"/>
      <c r="R21" s="143"/>
      <c r="S21" s="143"/>
      <c r="T21" s="143"/>
      <c r="U21" s="143"/>
      <c r="V21" s="143"/>
      <c r="W21" s="143"/>
      <c r="X21" s="143"/>
    </row>
    <row r="22" customFormat="false" ht="16" hidden="false" customHeight="true" outlineLevel="0" collapsed="false">
      <c r="A22" s="135"/>
      <c r="B22" s="153" t="s">
        <v>314</v>
      </c>
      <c r="C22" s="154" t="str">
        <f aca="false">QADATA!F28</f>
        <v>LABOUR STANDARDS</v>
      </c>
      <c r="D22" s="154"/>
      <c r="E22" s="123"/>
      <c r="F22" s="123"/>
      <c r="G22" s="148" t="str">
        <f aca="false">"#gid=1312646253&amp;range=a"&amp;ROW(C22)</f>
        <v>#gid=1312646253&amp;range=a22</v>
      </c>
      <c r="H22" s="123"/>
      <c r="I22" s="123"/>
      <c r="J22" s="123"/>
      <c r="K22" s="123"/>
      <c r="L22" s="123"/>
      <c r="M22" s="123"/>
      <c r="N22" s="123"/>
      <c r="O22" s="123"/>
      <c r="P22" s="123"/>
      <c r="Q22" s="123"/>
      <c r="R22" s="123"/>
      <c r="S22" s="123"/>
      <c r="T22" s="123"/>
      <c r="U22" s="123"/>
      <c r="V22" s="123"/>
      <c r="W22" s="123"/>
      <c r="X22" s="123"/>
    </row>
    <row r="23" customFormat="false" ht="56.25" hidden="false" customHeight="true" outlineLevel="0" collapsed="false">
      <c r="A23" s="139"/>
      <c r="B23" s="155" t="n">
        <v>18</v>
      </c>
      <c r="C23" s="156" t="str">
        <f aca="false">QADATA!F29</f>
        <v>How does your company ensure that you pay minimum wage to your employees?</v>
      </c>
      <c r="D23" s="157" t="s">
        <v>315</v>
      </c>
      <c r="E23" s="123"/>
      <c r="F23" s="143"/>
      <c r="G23" s="144" t="str">
        <f aca="false">"#gid=1312646253&amp;range=a"&amp;ROW(C23)</f>
        <v>#gid=1312646253&amp;range=a23</v>
      </c>
      <c r="H23" s="143"/>
      <c r="I23" s="143"/>
      <c r="J23" s="143"/>
      <c r="K23" s="143"/>
      <c r="L23" s="143"/>
      <c r="M23" s="143"/>
      <c r="N23" s="143"/>
      <c r="O23" s="143"/>
      <c r="P23" s="143"/>
      <c r="Q23" s="143"/>
      <c r="R23" s="143"/>
      <c r="S23" s="143"/>
      <c r="T23" s="143"/>
      <c r="U23" s="143"/>
      <c r="V23" s="143"/>
      <c r="W23" s="143"/>
      <c r="X23" s="143"/>
    </row>
    <row r="24" customFormat="false" ht="56.25" hidden="false" customHeight="true" outlineLevel="0" collapsed="false">
      <c r="A24" s="139"/>
      <c r="B24" s="145" t="n">
        <v>19</v>
      </c>
      <c r="C24" s="146" t="str">
        <f aca="false">QADATA!F30</f>
        <v>How does your company ensure it pay its employees in a non-discriminatory manner (e.g. paying different working groups such as women, people with disabilities, etc… different pay for the same tasks)?</v>
      </c>
      <c r="D24" s="147" t="s">
        <v>316</v>
      </c>
      <c r="E24" s="123"/>
      <c r="F24" s="123"/>
      <c r="G24" s="148" t="str">
        <f aca="false">"#gid=1312646253&amp;range=a"&amp;ROW(C24)</f>
        <v>#gid=1312646253&amp;range=a24</v>
      </c>
      <c r="H24" s="123"/>
      <c r="I24" s="123"/>
      <c r="J24" s="123"/>
      <c r="K24" s="123"/>
      <c r="L24" s="123"/>
      <c r="M24" s="123"/>
      <c r="N24" s="123"/>
      <c r="O24" s="123"/>
      <c r="P24" s="123"/>
      <c r="Q24" s="123"/>
      <c r="R24" s="123"/>
      <c r="S24" s="123"/>
      <c r="T24" s="123"/>
      <c r="U24" s="123"/>
      <c r="V24" s="123"/>
      <c r="W24" s="123"/>
      <c r="X24" s="123"/>
    </row>
    <row r="25" customFormat="false" ht="56.25" hidden="false" customHeight="true" outlineLevel="0" collapsed="false">
      <c r="A25" s="139"/>
      <c r="B25" s="140" t="n">
        <v>20</v>
      </c>
      <c r="C25" s="141" t="str">
        <f aca="false">QADATA!F31</f>
        <v>Does your company have a complaints system in place to address concerns or issues from employees / workers / others?</v>
      </c>
      <c r="D25" s="142" t="s">
        <v>317</v>
      </c>
      <c r="E25" s="123"/>
      <c r="F25" s="143"/>
      <c r="G25" s="144" t="str">
        <f aca="false">"#gid=1312646253&amp;range=a"&amp;ROW(C25)</f>
        <v>#gid=1312646253&amp;range=a25</v>
      </c>
      <c r="H25" s="143"/>
      <c r="I25" s="143"/>
      <c r="J25" s="143"/>
      <c r="K25" s="143"/>
      <c r="L25" s="143"/>
      <c r="M25" s="143"/>
      <c r="N25" s="143"/>
      <c r="O25" s="143"/>
      <c r="P25" s="143"/>
      <c r="Q25" s="143"/>
      <c r="R25" s="143"/>
      <c r="S25" s="143"/>
      <c r="T25" s="143"/>
      <c r="U25" s="143"/>
      <c r="V25" s="143"/>
      <c r="W25" s="143"/>
      <c r="X25" s="143"/>
    </row>
    <row r="26" customFormat="false" ht="56.25" hidden="false" customHeight="true" outlineLevel="0" collapsed="false">
      <c r="A26" s="139"/>
      <c r="B26" s="145" t="n">
        <v>21</v>
      </c>
      <c r="C26" s="146" t="str">
        <f aca="false">QADATA!F32</f>
        <v>Does your company have an Overtime work policy in place or staff are not allowed to work overtime?</v>
      </c>
      <c r="D26" s="147" t="s">
        <v>318</v>
      </c>
      <c r="E26" s="123"/>
      <c r="F26" s="123"/>
      <c r="G26" s="148" t="str">
        <f aca="false">"#gid=1312646253&amp;range=a"&amp;ROW(C26)</f>
        <v>#gid=1312646253&amp;range=a26</v>
      </c>
      <c r="H26" s="123"/>
      <c r="I26" s="123"/>
      <c r="J26" s="123"/>
      <c r="K26" s="123"/>
      <c r="L26" s="123"/>
      <c r="M26" s="123"/>
      <c r="N26" s="123"/>
      <c r="O26" s="123"/>
      <c r="P26" s="123"/>
      <c r="Q26" s="123"/>
      <c r="R26" s="123"/>
      <c r="S26" s="123"/>
      <c r="T26" s="123"/>
      <c r="U26" s="123"/>
      <c r="V26" s="123"/>
      <c r="W26" s="123"/>
      <c r="X26" s="123"/>
    </row>
    <row r="27" customFormat="false" ht="56.25" hidden="false" customHeight="true" outlineLevel="0" collapsed="false">
      <c r="A27" s="139"/>
      <c r="B27" s="140" t="n">
        <v>22</v>
      </c>
      <c r="C27" s="141" t="str">
        <f aca="false">QADATA!F33</f>
        <v>What is the approach of your company regarding keeping original identification documents of your workers / employees?</v>
      </c>
      <c r="D27" s="142" t="s">
        <v>319</v>
      </c>
      <c r="E27" s="123"/>
      <c r="F27" s="143"/>
      <c r="G27" s="144" t="str">
        <f aca="false">"#gid=1312646253&amp;range=a"&amp;ROW(C27)</f>
        <v>#gid=1312646253&amp;range=a27</v>
      </c>
      <c r="H27" s="143"/>
      <c r="I27" s="143"/>
      <c r="J27" s="143"/>
      <c r="K27" s="143"/>
      <c r="L27" s="143"/>
      <c r="M27" s="143"/>
      <c r="N27" s="143"/>
      <c r="O27" s="143"/>
      <c r="P27" s="143"/>
      <c r="Q27" s="143"/>
      <c r="R27" s="143"/>
      <c r="S27" s="143"/>
      <c r="T27" s="143"/>
      <c r="U27" s="143"/>
      <c r="V27" s="143"/>
      <c r="W27" s="143"/>
      <c r="X27" s="143"/>
    </row>
    <row r="28" customFormat="false" ht="56.25" hidden="false" customHeight="true" outlineLevel="0" collapsed="false">
      <c r="A28" s="139"/>
      <c r="B28" s="145" t="n">
        <v>23</v>
      </c>
      <c r="C28" s="146" t="str">
        <f aca="false">QADATA!F34</f>
        <v>Do you have a procedure in place at time of employment to verify age of prospective employees?</v>
      </c>
      <c r="D28" s="147" t="s">
        <v>320</v>
      </c>
      <c r="E28" s="123"/>
      <c r="F28" s="123"/>
      <c r="G28" s="148" t="str">
        <f aca="false">"#gid=1312646253&amp;range=a"&amp;ROW(C28)</f>
        <v>#gid=1312646253&amp;range=a28</v>
      </c>
      <c r="H28" s="123"/>
      <c r="I28" s="123"/>
      <c r="J28" s="123"/>
      <c r="K28" s="123"/>
      <c r="L28" s="123"/>
      <c r="M28" s="123"/>
      <c r="N28" s="123"/>
      <c r="O28" s="123"/>
      <c r="P28" s="123"/>
      <c r="Q28" s="123"/>
      <c r="R28" s="123"/>
      <c r="S28" s="123"/>
      <c r="T28" s="123"/>
      <c r="U28" s="123"/>
      <c r="V28" s="123"/>
      <c r="W28" s="123"/>
      <c r="X28" s="123"/>
    </row>
    <row r="29" customFormat="false" ht="69" hidden="false" customHeight="true" outlineLevel="0" collapsed="false">
      <c r="A29" s="139"/>
      <c r="B29" s="140" t="n">
        <v>24</v>
      </c>
      <c r="C29" s="141" t="str">
        <f aca="false">QADATA!F35</f>
        <v>Are your employees selected based on gender, ethnicity, sexual orientation or political belief?</v>
      </c>
      <c r="D29" s="142" t="s">
        <v>321</v>
      </c>
      <c r="E29" s="123"/>
      <c r="F29" s="143"/>
      <c r="G29" s="144" t="str">
        <f aca="false">"#gid=1312646253&amp;range=a"&amp;ROW(C29)</f>
        <v>#gid=1312646253&amp;range=a29</v>
      </c>
      <c r="H29" s="143"/>
      <c r="I29" s="143"/>
      <c r="J29" s="143"/>
      <c r="K29" s="143"/>
      <c r="L29" s="143"/>
      <c r="M29" s="143"/>
      <c r="N29" s="143"/>
      <c r="O29" s="143"/>
      <c r="P29" s="143"/>
      <c r="Q29" s="143"/>
      <c r="R29" s="143"/>
      <c r="S29" s="143"/>
      <c r="T29" s="143"/>
      <c r="U29" s="143"/>
      <c r="V29" s="143"/>
      <c r="W29" s="143"/>
      <c r="X29" s="143"/>
    </row>
    <row r="30" customFormat="false" ht="56.25" hidden="false" customHeight="true" outlineLevel="0" collapsed="false">
      <c r="A30" s="139"/>
      <c r="B30" s="145" t="n">
        <v>25</v>
      </c>
      <c r="C30" s="146" t="str">
        <f aca="false">QADATA!F36</f>
        <v>Are terms of employment communicated and agreed upon with an employee, written and in a local language?</v>
      </c>
      <c r="D30" s="147" t="s">
        <v>322</v>
      </c>
      <c r="E30" s="123"/>
      <c r="F30" s="123"/>
      <c r="G30" s="148" t="str">
        <f aca="false">"#gid=1312646253&amp;range=a"&amp;ROW(C30)</f>
        <v>#gid=1312646253&amp;range=a30</v>
      </c>
      <c r="H30" s="123"/>
      <c r="I30" s="123"/>
      <c r="J30" s="123"/>
      <c r="K30" s="123"/>
      <c r="L30" s="123"/>
      <c r="M30" s="123"/>
      <c r="N30" s="123"/>
      <c r="O30" s="123"/>
      <c r="P30" s="123"/>
      <c r="Q30" s="123"/>
      <c r="R30" s="123"/>
      <c r="S30" s="123"/>
      <c r="T30" s="123"/>
      <c r="U30" s="123"/>
      <c r="V30" s="123"/>
      <c r="W30" s="123"/>
      <c r="X30" s="123"/>
    </row>
    <row r="31" customFormat="false" ht="56.25" hidden="false" customHeight="true" outlineLevel="0" collapsed="false">
      <c r="A31" s="139"/>
      <c r="B31" s="140" t="n">
        <v>26</v>
      </c>
      <c r="C31" s="141" t="str">
        <f aca="false">QADATA!F37</f>
        <v>Are payments of salary made according to the contract, directly to the employee and on a regular basis?</v>
      </c>
      <c r="D31" s="142" t="s">
        <v>323</v>
      </c>
      <c r="E31" s="123"/>
      <c r="F31" s="143"/>
      <c r="G31" s="144" t="str">
        <f aca="false">"#gid=1312646253&amp;range=a"&amp;ROW(C31)</f>
        <v>#gid=1312646253&amp;range=a31</v>
      </c>
      <c r="H31" s="143"/>
      <c r="I31" s="143"/>
      <c r="J31" s="143"/>
      <c r="K31" s="143"/>
      <c r="L31" s="143"/>
      <c r="M31" s="143"/>
      <c r="N31" s="143"/>
      <c r="O31" s="143"/>
      <c r="P31" s="143"/>
      <c r="Q31" s="143"/>
      <c r="R31" s="143"/>
      <c r="S31" s="143"/>
      <c r="T31" s="143"/>
      <c r="U31" s="143"/>
      <c r="V31" s="143"/>
      <c r="W31" s="143"/>
      <c r="X31" s="143"/>
    </row>
    <row r="32" customFormat="false" ht="56.25" hidden="false" customHeight="true" outlineLevel="0" collapsed="false">
      <c r="A32" s="139"/>
      <c r="B32" s="145" t="n">
        <v>27</v>
      </c>
      <c r="C32" s="146" t="str">
        <f aca="false">QADATA!F38</f>
        <v>Are employees made aware of deductions (e.g. welfare, tax, accommodation etc..) and agree to them?</v>
      </c>
      <c r="D32" s="147" t="s">
        <v>324</v>
      </c>
      <c r="E32" s="123"/>
      <c r="F32" s="123"/>
      <c r="G32" s="148" t="str">
        <f aca="false">"#gid=1312646253&amp;range=a"&amp;ROW(C32)</f>
        <v>#gid=1312646253&amp;range=a32</v>
      </c>
      <c r="H32" s="123"/>
      <c r="I32" s="123"/>
      <c r="J32" s="123"/>
      <c r="K32" s="123"/>
      <c r="L32" s="123"/>
      <c r="M32" s="123"/>
      <c r="N32" s="123"/>
      <c r="O32" s="123"/>
      <c r="P32" s="123"/>
      <c r="Q32" s="123"/>
      <c r="R32" s="123"/>
      <c r="S32" s="123"/>
      <c r="T32" s="123"/>
      <c r="U32" s="123"/>
      <c r="V32" s="123"/>
      <c r="W32" s="123"/>
      <c r="X32" s="123"/>
    </row>
    <row r="33" customFormat="false" ht="56.25" hidden="false" customHeight="true" outlineLevel="0" collapsed="false">
      <c r="A33" s="139"/>
      <c r="B33" s="150" t="n">
        <v>28</v>
      </c>
      <c r="C33" s="151" t="str">
        <f aca="false">QADATA!F39</f>
        <v>Are employee payments properly documented?</v>
      </c>
      <c r="D33" s="152" t="s">
        <v>325</v>
      </c>
      <c r="E33" s="123"/>
      <c r="F33" s="143"/>
      <c r="G33" s="144" t="str">
        <f aca="false">"#gid=1312646253&amp;range=a"&amp;ROW(C33)</f>
        <v>#gid=1312646253&amp;range=a33</v>
      </c>
      <c r="H33" s="143"/>
      <c r="I33" s="143"/>
      <c r="J33" s="143"/>
      <c r="K33" s="143"/>
      <c r="L33" s="143"/>
      <c r="M33" s="143"/>
      <c r="N33" s="143"/>
      <c r="O33" s="143"/>
      <c r="P33" s="143"/>
      <c r="Q33" s="143"/>
      <c r="R33" s="143"/>
      <c r="S33" s="143"/>
      <c r="T33" s="143"/>
      <c r="U33" s="143"/>
      <c r="V33" s="143"/>
      <c r="W33" s="143"/>
      <c r="X33" s="143"/>
    </row>
    <row r="34" customFormat="false" ht="17.5" hidden="false" customHeight="true" outlineLevel="0" collapsed="false">
      <c r="A34" s="135"/>
      <c r="B34" s="153" t="s">
        <v>326</v>
      </c>
      <c r="C34" s="154" t="str">
        <f aca="false">QADATA!F40</f>
        <v>EQUAL OPPORTUNITY </v>
      </c>
      <c r="D34" s="154"/>
      <c r="E34" s="123"/>
      <c r="F34" s="123"/>
      <c r="G34" s="148" t="str">
        <f aca="false">"#gid=1312646253&amp;range=a"&amp;ROW(C34)</f>
        <v>#gid=1312646253&amp;range=a34</v>
      </c>
      <c r="H34" s="123"/>
      <c r="I34" s="123"/>
      <c r="J34" s="123"/>
      <c r="K34" s="123"/>
      <c r="L34" s="123"/>
      <c r="M34" s="123"/>
      <c r="N34" s="123"/>
      <c r="O34" s="123"/>
      <c r="P34" s="123"/>
      <c r="Q34" s="123"/>
      <c r="R34" s="123"/>
      <c r="S34" s="123"/>
      <c r="T34" s="123"/>
      <c r="U34" s="123"/>
      <c r="V34" s="123"/>
      <c r="W34" s="123"/>
      <c r="X34" s="123"/>
    </row>
    <row r="35" customFormat="false" ht="123" hidden="false" customHeight="true" outlineLevel="0" collapsed="false">
      <c r="A35" s="139"/>
      <c r="B35" s="155" t="n">
        <v>29</v>
      </c>
      <c r="C35" s="156" t="str">
        <f aca="false">QADATA!F41</f>
        <v>Does your company have a mechanism in place for reporting, investigating and addressing harassment</v>
      </c>
      <c r="D35" s="157" t="s">
        <v>327</v>
      </c>
      <c r="E35" s="123"/>
      <c r="F35" s="143"/>
      <c r="G35" s="144" t="str">
        <f aca="false">"#gid=1312646253&amp;range=a"&amp;ROW(C35)</f>
        <v>#gid=1312646253&amp;range=a35</v>
      </c>
      <c r="H35" s="143"/>
      <c r="I35" s="143"/>
      <c r="J35" s="143"/>
      <c r="K35" s="143"/>
      <c r="L35" s="143"/>
      <c r="M35" s="143"/>
      <c r="N35" s="143"/>
      <c r="O35" s="143"/>
      <c r="P35" s="143"/>
      <c r="Q35" s="143"/>
      <c r="R35" s="143"/>
      <c r="S35" s="143"/>
      <c r="T35" s="143"/>
      <c r="U35" s="143"/>
      <c r="V35" s="143"/>
      <c r="W35" s="143"/>
      <c r="X35" s="143"/>
    </row>
    <row r="36" customFormat="false" ht="92.5" hidden="false" customHeight="true" outlineLevel="0" collapsed="false">
      <c r="A36" s="139"/>
      <c r="B36" s="145" t="n">
        <v>30</v>
      </c>
      <c r="C36" s="146" t="str">
        <f aca="false">QADATA!F42</f>
        <v>Does your company encourage diversity and inclusion in the workplace?</v>
      </c>
      <c r="D36" s="147" t="s">
        <v>328</v>
      </c>
      <c r="E36" s="158"/>
      <c r="F36" s="158"/>
      <c r="G36" s="148" t="str">
        <f aca="false">"#gid=1312646253&amp;range=a"&amp;ROW(C36)</f>
        <v>#gid=1312646253&amp;range=a36</v>
      </c>
      <c r="H36" s="123"/>
      <c r="I36" s="123"/>
      <c r="J36" s="123"/>
      <c r="K36" s="123"/>
      <c r="L36" s="123"/>
      <c r="M36" s="123"/>
      <c r="N36" s="123"/>
      <c r="O36" s="123"/>
      <c r="P36" s="123"/>
      <c r="Q36" s="123"/>
      <c r="R36" s="123"/>
      <c r="S36" s="123"/>
      <c r="T36" s="123"/>
      <c r="U36" s="123"/>
      <c r="V36" s="123"/>
      <c r="W36" s="123"/>
      <c r="X36" s="123"/>
    </row>
    <row r="37" customFormat="false" ht="56.25" hidden="false" customHeight="true" outlineLevel="0" collapsed="false">
      <c r="A37" s="139"/>
      <c r="B37" s="140" t="n">
        <v>31</v>
      </c>
      <c r="C37" s="141" t="str">
        <f aca="false">QADATA!F43</f>
        <v>What percentage (%) of current total staff are women? Please provide your best estimate. </v>
      </c>
      <c r="D37" s="142" t="s">
        <v>329</v>
      </c>
      <c r="E37" s="123"/>
      <c r="F37" s="143"/>
      <c r="G37" s="144" t="str">
        <f aca="false">"#gid=1312646253&amp;range=a"&amp;ROW(C37)</f>
        <v>#gid=1312646253&amp;range=a37</v>
      </c>
      <c r="H37" s="143"/>
      <c r="I37" s="143"/>
      <c r="J37" s="143"/>
      <c r="K37" s="143"/>
      <c r="L37" s="143"/>
      <c r="M37" s="143"/>
      <c r="N37" s="143"/>
      <c r="O37" s="143"/>
      <c r="P37" s="143"/>
      <c r="Q37" s="143"/>
      <c r="R37" s="143"/>
      <c r="S37" s="143"/>
      <c r="T37" s="143"/>
      <c r="U37" s="143"/>
      <c r="V37" s="143"/>
      <c r="W37" s="143"/>
      <c r="X37" s="143"/>
    </row>
    <row r="38" customFormat="false" ht="56.25" hidden="false" customHeight="true" outlineLevel="0" collapsed="false">
      <c r="A38" s="139"/>
      <c r="B38" s="145" t="n">
        <v>32</v>
      </c>
      <c r="C38" s="146" t="str">
        <f aca="false">QADATA!F44</f>
        <v>What percentage (%) of current key staff (leadership) are women? Please provide your best estimate. </v>
      </c>
      <c r="D38" s="147" t="s">
        <v>329</v>
      </c>
      <c r="E38" s="123"/>
      <c r="F38" s="123"/>
      <c r="G38" s="148" t="str">
        <f aca="false">"#gid=1312646253&amp;range=a"&amp;ROW(C38)</f>
        <v>#gid=1312646253&amp;range=a38</v>
      </c>
      <c r="H38" s="123"/>
      <c r="I38" s="123"/>
      <c r="J38" s="123"/>
      <c r="K38" s="123"/>
      <c r="L38" s="123"/>
      <c r="M38" s="123"/>
      <c r="N38" s="123"/>
      <c r="O38" s="123"/>
      <c r="P38" s="123"/>
      <c r="Q38" s="123"/>
      <c r="R38" s="123"/>
      <c r="S38" s="123"/>
      <c r="T38" s="123"/>
      <c r="U38" s="123"/>
      <c r="V38" s="123"/>
      <c r="W38" s="123"/>
      <c r="X38" s="123"/>
    </row>
    <row r="39" customFormat="false" ht="56.25" hidden="false" customHeight="true" outlineLevel="0" collapsed="false">
      <c r="A39" s="139"/>
      <c r="B39" s="150" t="n">
        <v>33</v>
      </c>
      <c r="C39" s="151" t="str">
        <f aca="false">QADATA!F45</f>
        <v>Does your company have a procedure in place to encourage the employment and inclusion of persons with disabilities in the workplace?</v>
      </c>
      <c r="D39" s="142" t="s">
        <v>330</v>
      </c>
      <c r="E39" s="123"/>
      <c r="F39" s="143"/>
      <c r="G39" s="144" t="str">
        <f aca="false">"#gid=1312646253&amp;range=a"&amp;ROW(C39)</f>
        <v>#gid=1312646253&amp;range=a39</v>
      </c>
      <c r="H39" s="143"/>
      <c r="I39" s="143"/>
      <c r="J39" s="143"/>
      <c r="K39" s="143"/>
      <c r="L39" s="143"/>
      <c r="M39" s="143"/>
      <c r="N39" s="143"/>
      <c r="O39" s="143"/>
      <c r="P39" s="143"/>
      <c r="Q39" s="143"/>
      <c r="R39" s="143"/>
      <c r="S39" s="143"/>
      <c r="T39" s="143"/>
      <c r="U39" s="143"/>
      <c r="V39" s="143"/>
      <c r="W39" s="143"/>
      <c r="X39" s="143"/>
    </row>
    <row r="40" customFormat="false" ht="22" hidden="false" customHeight="true" outlineLevel="0" collapsed="false">
      <c r="A40" s="135"/>
      <c r="B40" s="153" t="s">
        <v>331</v>
      </c>
      <c r="C40" s="154" t="str">
        <f aca="false">QADATA!F46</f>
        <v>QUALITY MANAGEMENT</v>
      </c>
      <c r="D40" s="154"/>
      <c r="E40" s="123"/>
      <c r="F40" s="123"/>
      <c r="G40" s="148" t="str">
        <f aca="false">"#gid=1312646253&amp;range=a"&amp;ROW(C40)</f>
        <v>#gid=1312646253&amp;range=a40</v>
      </c>
      <c r="H40" s="123"/>
      <c r="I40" s="123"/>
      <c r="J40" s="123"/>
      <c r="K40" s="123"/>
      <c r="L40" s="123"/>
      <c r="M40" s="123"/>
      <c r="N40" s="123"/>
      <c r="O40" s="123"/>
      <c r="P40" s="123"/>
      <c r="Q40" s="123"/>
      <c r="R40" s="123"/>
      <c r="S40" s="123"/>
      <c r="T40" s="123"/>
      <c r="U40" s="123"/>
      <c r="V40" s="123"/>
      <c r="W40" s="123"/>
      <c r="X40" s="123"/>
    </row>
    <row r="41" customFormat="false" ht="56.25" hidden="false" customHeight="true" outlineLevel="0" collapsed="false">
      <c r="A41" s="149"/>
      <c r="B41" s="155" t="n">
        <v>34</v>
      </c>
      <c r="C41" s="156" t="str">
        <f aca="false">QADATA!F47</f>
        <v>Are quality inspections carried out on products / goods / services that your company provides? </v>
      </c>
      <c r="D41" s="157" t="s">
        <v>332</v>
      </c>
      <c r="E41" s="123"/>
      <c r="F41" s="143"/>
      <c r="G41" s="144" t="str">
        <f aca="false">"#gid=1312646253&amp;range=a"&amp;ROW(C41)</f>
        <v>#gid=1312646253&amp;range=a41</v>
      </c>
      <c r="H41" s="143"/>
      <c r="I41" s="143"/>
      <c r="J41" s="143"/>
      <c r="K41" s="143"/>
      <c r="L41" s="143"/>
      <c r="M41" s="143"/>
      <c r="N41" s="143"/>
      <c r="O41" s="143"/>
      <c r="P41" s="143"/>
      <c r="Q41" s="143"/>
      <c r="R41" s="143"/>
      <c r="S41" s="143"/>
      <c r="T41" s="143"/>
      <c r="U41" s="143"/>
      <c r="V41" s="143"/>
      <c r="W41" s="143"/>
      <c r="X41" s="143"/>
    </row>
    <row r="42" customFormat="false" ht="56.25" hidden="false" customHeight="true" outlineLevel="0" collapsed="false">
      <c r="A42" s="149"/>
      <c r="B42" s="145" t="n">
        <v>35</v>
      </c>
      <c r="C42" s="146" t="str">
        <f aca="false">QADATA!F48</f>
        <v>Is quality control/assurance reporting made on products / goods / services that your company provides? </v>
      </c>
      <c r="D42" s="147" t="s">
        <v>333</v>
      </c>
      <c r="E42" s="123"/>
      <c r="F42" s="123"/>
      <c r="G42" s="148" t="str">
        <f aca="false">"#gid=1312646253&amp;range=a"&amp;ROW(C42)</f>
        <v>#gid=1312646253&amp;range=a42</v>
      </c>
      <c r="H42" s="123"/>
      <c r="I42" s="123"/>
      <c r="J42" s="123"/>
      <c r="K42" s="123"/>
      <c r="L42" s="123"/>
      <c r="M42" s="123"/>
      <c r="N42" s="123"/>
      <c r="O42" s="123"/>
      <c r="P42" s="123"/>
      <c r="Q42" s="123"/>
      <c r="R42" s="123"/>
      <c r="S42" s="123"/>
      <c r="T42" s="123"/>
      <c r="U42" s="123"/>
      <c r="V42" s="123"/>
      <c r="W42" s="123"/>
      <c r="X42" s="123"/>
    </row>
    <row r="43" customFormat="false" ht="56.25" hidden="false" customHeight="true" outlineLevel="0" collapsed="false">
      <c r="A43" s="139"/>
      <c r="B43" s="150" t="n">
        <v>36</v>
      </c>
      <c r="C43" s="151" t="str">
        <f aca="false">QADATA!F49</f>
        <v>Does your company evaluate and improve the quality of your output (products / goods  / service) towards continuous improvement?</v>
      </c>
      <c r="D43" s="152" t="s">
        <v>334</v>
      </c>
      <c r="E43" s="123"/>
      <c r="F43" s="143"/>
      <c r="G43" s="144" t="str">
        <f aca="false">"#gid=1312646253&amp;range=a"&amp;ROW(C43)</f>
        <v>#gid=1312646253&amp;range=a43</v>
      </c>
      <c r="H43" s="143"/>
      <c r="I43" s="143"/>
      <c r="J43" s="143"/>
      <c r="K43" s="143"/>
      <c r="L43" s="143"/>
      <c r="M43" s="143"/>
      <c r="N43" s="143"/>
      <c r="O43" s="143"/>
      <c r="P43" s="143"/>
      <c r="Q43" s="143"/>
      <c r="R43" s="143"/>
      <c r="S43" s="143"/>
      <c r="T43" s="143"/>
      <c r="U43" s="143"/>
      <c r="V43" s="143"/>
      <c r="W43" s="143"/>
      <c r="X43" s="143"/>
    </row>
    <row r="44" customFormat="false" ht="19" hidden="false" customHeight="true" outlineLevel="0" collapsed="false">
      <c r="A44" s="135"/>
      <c r="B44" s="153" t="s">
        <v>335</v>
      </c>
      <c r="C44" s="154" t="str">
        <f aca="false">QADATA!F50</f>
        <v>ENVIRONMENTAL MANAGEMENT</v>
      </c>
      <c r="D44" s="154"/>
      <c r="E44" s="123"/>
      <c r="F44" s="123"/>
      <c r="G44" s="148" t="str">
        <f aca="false">"#gid=1312646253&amp;range=a"&amp;ROW(C44)</f>
        <v>#gid=1312646253&amp;range=a44</v>
      </c>
      <c r="H44" s="123"/>
      <c r="I44" s="123"/>
      <c r="J44" s="123"/>
      <c r="K44" s="123"/>
      <c r="L44" s="123"/>
      <c r="M44" s="123"/>
      <c r="N44" s="123"/>
      <c r="O44" s="123"/>
      <c r="P44" s="123"/>
      <c r="Q44" s="123"/>
      <c r="R44" s="123"/>
      <c r="S44" s="123"/>
      <c r="T44" s="123"/>
      <c r="U44" s="123"/>
      <c r="V44" s="123"/>
      <c r="W44" s="123"/>
      <c r="X44" s="123"/>
    </row>
    <row r="45" customFormat="false" ht="56.25" hidden="false" customHeight="true" outlineLevel="0" collapsed="false">
      <c r="A45" s="149"/>
      <c r="B45" s="155" t="n">
        <v>37</v>
      </c>
      <c r="C45" s="156" t="str">
        <f aca="false">QADATA!F51</f>
        <v>Are inspections (and or assessments) carried out on the impact that the company products / goods / services have on the environment?</v>
      </c>
      <c r="D45" s="157" t="s">
        <v>332</v>
      </c>
      <c r="E45" s="123"/>
      <c r="F45" s="143"/>
      <c r="G45" s="144" t="str">
        <f aca="false">"#gid=1312646253&amp;range=a"&amp;ROW(C45)</f>
        <v>#gid=1312646253&amp;range=a45</v>
      </c>
      <c r="H45" s="143"/>
      <c r="I45" s="143"/>
      <c r="J45" s="143"/>
      <c r="K45" s="143"/>
      <c r="L45" s="143"/>
      <c r="M45" s="143"/>
      <c r="N45" s="143"/>
      <c r="O45" s="143"/>
      <c r="P45" s="143"/>
      <c r="Q45" s="143"/>
      <c r="R45" s="143"/>
      <c r="S45" s="143"/>
      <c r="T45" s="143"/>
      <c r="U45" s="143"/>
      <c r="V45" s="143"/>
      <c r="W45" s="143"/>
      <c r="X45" s="143"/>
    </row>
    <row r="46" customFormat="false" ht="56.25" hidden="false" customHeight="true" outlineLevel="0" collapsed="false">
      <c r="A46" s="149"/>
      <c r="B46" s="145" t="n">
        <v>38</v>
      </c>
      <c r="C46" s="146" t="str">
        <f aca="false">QADATA!F52</f>
        <v>Is reporting done on the impact of your company's products / goods / services on the environment? </v>
      </c>
      <c r="D46" s="147" t="s">
        <v>336</v>
      </c>
      <c r="E46" s="123"/>
      <c r="F46" s="123"/>
      <c r="G46" s="148" t="str">
        <f aca="false">"#gid=1312646253&amp;range=a"&amp;ROW(C46)</f>
        <v>#gid=1312646253&amp;range=a46</v>
      </c>
      <c r="H46" s="123"/>
      <c r="I46" s="123"/>
      <c r="J46" s="123"/>
      <c r="K46" s="123"/>
      <c r="L46" s="123"/>
      <c r="M46" s="123"/>
      <c r="N46" s="123"/>
      <c r="O46" s="123"/>
      <c r="P46" s="123"/>
      <c r="Q46" s="123"/>
      <c r="R46" s="123"/>
      <c r="S46" s="123"/>
      <c r="T46" s="123"/>
      <c r="U46" s="123"/>
      <c r="V46" s="123"/>
      <c r="W46" s="123"/>
      <c r="X46" s="123"/>
    </row>
    <row r="47" customFormat="false" ht="56.25" hidden="false" customHeight="true" outlineLevel="0" collapsed="false">
      <c r="A47" s="139"/>
      <c r="B47" s="140" t="n">
        <v>39</v>
      </c>
      <c r="C47" s="141" t="str">
        <f aca="false">QADATA!F53</f>
        <v>Is recycling (and or re-use) regularly practised by your company?</v>
      </c>
      <c r="D47" s="142" t="s">
        <v>337</v>
      </c>
      <c r="E47" s="123"/>
      <c r="F47" s="143"/>
      <c r="G47" s="144" t="str">
        <f aca="false">"#gid=1312646253&amp;range=a"&amp;ROW(C47)</f>
        <v>#gid=1312646253&amp;range=a47</v>
      </c>
      <c r="H47" s="143"/>
      <c r="I47" s="143"/>
      <c r="J47" s="143"/>
      <c r="K47" s="143"/>
      <c r="L47" s="143"/>
      <c r="M47" s="143"/>
      <c r="N47" s="143"/>
      <c r="O47" s="143"/>
      <c r="P47" s="143"/>
      <c r="Q47" s="143"/>
      <c r="R47" s="143"/>
      <c r="S47" s="143"/>
      <c r="T47" s="143"/>
      <c r="U47" s="143"/>
      <c r="V47" s="143"/>
      <c r="W47" s="143"/>
      <c r="X47" s="143"/>
    </row>
    <row r="48" customFormat="false" ht="56.25" hidden="false" customHeight="true" outlineLevel="0" collapsed="false">
      <c r="A48" s="139"/>
      <c r="B48" s="145" t="n">
        <v>40</v>
      </c>
      <c r="C48" s="146" t="str">
        <f aca="false">QADATA!F54</f>
        <v>Are hazardous materials and chemicals managed (monitored, handled, transported, stored, recycled, reused and/ or disposed appropriately)?</v>
      </c>
      <c r="D48" s="147" t="s">
        <v>338</v>
      </c>
      <c r="E48" s="123"/>
      <c r="F48" s="123"/>
      <c r="G48" s="148" t="str">
        <f aca="false">"#gid=1312646253&amp;range=a"&amp;ROW(C48)</f>
        <v>#gid=1312646253&amp;range=a48</v>
      </c>
      <c r="H48" s="123"/>
      <c r="I48" s="123"/>
      <c r="J48" s="123"/>
      <c r="K48" s="123"/>
      <c r="L48" s="123"/>
      <c r="M48" s="123"/>
      <c r="N48" s="123"/>
      <c r="O48" s="123"/>
      <c r="P48" s="123"/>
      <c r="Q48" s="123"/>
      <c r="R48" s="123"/>
      <c r="S48" s="123"/>
      <c r="T48" s="123"/>
      <c r="U48" s="123"/>
      <c r="V48" s="123"/>
      <c r="W48" s="123"/>
      <c r="X48" s="123"/>
    </row>
    <row r="49" customFormat="false" ht="68" hidden="false" customHeight="true" outlineLevel="0" collapsed="false">
      <c r="A49" s="139"/>
      <c r="B49" s="140" t="n">
        <v>41</v>
      </c>
      <c r="C49" s="141" t="str">
        <f aca="false">QADATA!F55</f>
        <v>Is solid waste (non-hazardous) monitored, handled, transported, stored, recycled, reused and/ or disposed appropriately?</v>
      </c>
      <c r="D49" s="142" t="s">
        <v>339</v>
      </c>
      <c r="E49" s="123"/>
      <c r="F49" s="143"/>
      <c r="G49" s="144" t="str">
        <f aca="false">"#gid=1312646253&amp;range=a"&amp;ROW(C49)</f>
        <v>#gid=1312646253&amp;range=a49</v>
      </c>
      <c r="H49" s="143"/>
      <c r="I49" s="143"/>
      <c r="J49" s="143"/>
      <c r="K49" s="143"/>
      <c r="L49" s="143"/>
      <c r="M49" s="143"/>
      <c r="N49" s="143"/>
      <c r="O49" s="143"/>
      <c r="P49" s="143"/>
      <c r="Q49" s="143"/>
      <c r="R49" s="143"/>
      <c r="S49" s="143"/>
      <c r="T49" s="143"/>
      <c r="U49" s="143"/>
      <c r="V49" s="143"/>
      <c r="W49" s="143"/>
      <c r="X49" s="143"/>
    </row>
    <row r="50" customFormat="false" ht="56.25" hidden="false" customHeight="true" outlineLevel="0" collapsed="false">
      <c r="A50" s="139"/>
      <c r="B50" s="145" t="n">
        <v>42</v>
      </c>
      <c r="C50" s="146" t="str">
        <f aca="false">QADATA!F56</f>
        <v>Is wastewater monitored, handled, transported and/ or treated for disposal or discharge appropriately?</v>
      </c>
      <c r="D50" s="147" t="s">
        <v>340</v>
      </c>
      <c r="E50" s="123"/>
      <c r="F50" s="123"/>
      <c r="G50" s="148" t="str">
        <f aca="false">"#gid=1312646253&amp;range=a"&amp;ROW(C50)</f>
        <v>#gid=1312646253&amp;range=a50</v>
      </c>
      <c r="H50" s="123"/>
      <c r="I50" s="123"/>
      <c r="J50" s="123"/>
      <c r="K50" s="123"/>
      <c r="L50" s="123"/>
      <c r="M50" s="123"/>
      <c r="N50" s="123"/>
      <c r="O50" s="123"/>
      <c r="P50" s="123"/>
      <c r="Q50" s="123"/>
      <c r="R50" s="123"/>
      <c r="S50" s="123"/>
      <c r="T50" s="123"/>
      <c r="U50" s="123"/>
      <c r="V50" s="123"/>
      <c r="W50" s="123"/>
      <c r="X50" s="123"/>
    </row>
    <row r="51" customFormat="false" ht="56.25" hidden="false" customHeight="true" outlineLevel="0" collapsed="false">
      <c r="A51" s="139"/>
      <c r="B51" s="140" t="n">
        <v>43</v>
      </c>
      <c r="C51" s="141" t="str">
        <f aca="false">QADATA!F57</f>
        <v>Is water consumption monitored and controlled as a resource appropriately?</v>
      </c>
      <c r="D51" s="142" t="s">
        <v>341</v>
      </c>
      <c r="E51" s="123"/>
      <c r="F51" s="143"/>
      <c r="G51" s="144" t="str">
        <f aca="false">"#gid=1312646253&amp;range=a"&amp;ROW(C51)</f>
        <v>#gid=1312646253&amp;range=a51</v>
      </c>
      <c r="H51" s="143"/>
      <c r="I51" s="143"/>
      <c r="J51" s="143"/>
      <c r="K51" s="143"/>
      <c r="L51" s="143"/>
      <c r="M51" s="143"/>
      <c r="N51" s="143"/>
      <c r="O51" s="143"/>
      <c r="P51" s="143"/>
      <c r="Q51" s="143"/>
      <c r="R51" s="143"/>
      <c r="S51" s="143"/>
      <c r="T51" s="143"/>
      <c r="U51" s="143"/>
      <c r="V51" s="143"/>
      <c r="W51" s="143"/>
      <c r="X51" s="143"/>
    </row>
    <row r="52" customFormat="false" ht="56.25" hidden="false" customHeight="true" outlineLevel="0" collapsed="false">
      <c r="A52" s="139"/>
      <c r="B52" s="145" t="n">
        <v>44</v>
      </c>
      <c r="C52" s="146" t="str">
        <f aca="false">QADATA!F58</f>
        <v>Is energy consumption recorded by your company?</v>
      </c>
      <c r="D52" s="147" t="s">
        <v>342</v>
      </c>
      <c r="E52" s="123"/>
      <c r="F52" s="123"/>
      <c r="G52" s="148" t="str">
        <f aca="false">"#gid=1312646253&amp;range=a"&amp;ROW(C52)</f>
        <v>#gid=1312646253&amp;range=a52</v>
      </c>
      <c r="H52" s="123"/>
      <c r="I52" s="123"/>
      <c r="J52" s="123"/>
      <c r="K52" s="123"/>
      <c r="L52" s="123"/>
      <c r="M52" s="123"/>
      <c r="N52" s="123"/>
      <c r="O52" s="123"/>
      <c r="P52" s="123"/>
      <c r="Q52" s="123"/>
      <c r="R52" s="123"/>
      <c r="S52" s="123"/>
      <c r="T52" s="123"/>
      <c r="U52" s="123"/>
      <c r="V52" s="123"/>
      <c r="W52" s="123"/>
      <c r="X52" s="123"/>
    </row>
    <row r="53" customFormat="false" ht="56.25" hidden="false" customHeight="true" outlineLevel="0" collapsed="false">
      <c r="A53" s="139"/>
      <c r="B53" s="150" t="n">
        <v>45</v>
      </c>
      <c r="C53" s="151" t="str">
        <f aca="false">QADATA!F59</f>
        <v>Does your company have documented targets to reduce its impact on the environment (this includes for example emissions and energy consumption)?</v>
      </c>
      <c r="D53" s="152" t="s">
        <v>343</v>
      </c>
      <c r="E53" s="123"/>
      <c r="F53" s="143"/>
      <c r="G53" s="144" t="str">
        <f aca="false">"#gid=1312646253&amp;range=a"&amp;ROW(C53)</f>
        <v>#gid=1312646253&amp;range=a53</v>
      </c>
      <c r="H53" s="143"/>
      <c r="I53" s="143"/>
      <c r="J53" s="143"/>
      <c r="K53" s="143"/>
      <c r="L53" s="143"/>
      <c r="M53" s="143"/>
      <c r="N53" s="143"/>
      <c r="O53" s="143"/>
      <c r="P53" s="143"/>
      <c r="Q53" s="143"/>
      <c r="R53" s="143"/>
      <c r="S53" s="143"/>
      <c r="T53" s="143"/>
      <c r="U53" s="143"/>
      <c r="V53" s="143"/>
      <c r="W53" s="143"/>
      <c r="X53" s="143"/>
    </row>
    <row r="54" customFormat="false" ht="17.5" hidden="false" customHeight="true" outlineLevel="0" collapsed="false">
      <c r="A54" s="135"/>
      <c r="B54" s="153" t="s">
        <v>344</v>
      </c>
      <c r="C54" s="154" t="str">
        <f aca="false">QADATA!F60</f>
        <v>HEALTH &amp; SAFETY</v>
      </c>
      <c r="D54" s="154"/>
      <c r="E54" s="123"/>
      <c r="F54" s="123"/>
      <c r="G54" s="148" t="str">
        <f aca="false">"#gid=1312646253&amp;range=a"&amp;ROW(C54)</f>
        <v>#gid=1312646253&amp;range=a54</v>
      </c>
      <c r="H54" s="123"/>
      <c r="I54" s="123"/>
      <c r="J54" s="123"/>
      <c r="K54" s="123"/>
      <c r="L54" s="123"/>
      <c r="M54" s="123"/>
      <c r="N54" s="123"/>
      <c r="O54" s="123"/>
      <c r="P54" s="123"/>
      <c r="Q54" s="123"/>
      <c r="R54" s="123"/>
      <c r="S54" s="123"/>
      <c r="T54" s="123"/>
      <c r="U54" s="123"/>
      <c r="V54" s="123"/>
      <c r="W54" s="123"/>
      <c r="X54" s="123"/>
    </row>
    <row r="55" customFormat="false" ht="96" hidden="false" customHeight="true" outlineLevel="0" collapsed="false">
      <c r="A55" s="149"/>
      <c r="B55" s="155" t="n">
        <v>46</v>
      </c>
      <c r="C55" s="156" t="str">
        <f aca="false">QADATA!F61</f>
        <v>Are Risk Assessments used by your company with regard to Health &amp; Safety?</v>
      </c>
      <c r="D55" s="157" t="s">
        <v>345</v>
      </c>
      <c r="E55" s="123"/>
      <c r="F55" s="143"/>
      <c r="G55" s="144" t="str">
        <f aca="false">"#gid=1312646253&amp;range=a"&amp;ROW(C55)</f>
        <v>#gid=1312646253&amp;range=a55</v>
      </c>
      <c r="H55" s="143"/>
      <c r="I55" s="143"/>
      <c r="J55" s="143"/>
      <c r="K55" s="143"/>
      <c r="L55" s="143"/>
      <c r="M55" s="143"/>
      <c r="N55" s="143"/>
      <c r="O55" s="143"/>
      <c r="P55" s="143"/>
      <c r="Q55" s="143"/>
      <c r="R55" s="143"/>
      <c r="S55" s="143"/>
      <c r="T55" s="143"/>
      <c r="U55" s="143"/>
      <c r="V55" s="143"/>
      <c r="W55" s="143"/>
      <c r="X55" s="143"/>
    </row>
    <row r="56" customFormat="false" ht="56.25" hidden="false" customHeight="true" outlineLevel="0" collapsed="false">
      <c r="A56" s="149"/>
      <c r="B56" s="145" t="n">
        <v>47</v>
      </c>
      <c r="C56" s="146" t="str">
        <f aca="false">QADATA!F62</f>
        <v>Is Health &amp; Safety training provided to your employees?</v>
      </c>
      <c r="D56" s="147" t="s">
        <v>346</v>
      </c>
      <c r="E56" s="123"/>
      <c r="F56" s="123"/>
      <c r="G56" s="148" t="str">
        <f aca="false">"#gid=1312646253&amp;range=a"&amp;ROW(C56)</f>
        <v>#gid=1312646253&amp;range=a56</v>
      </c>
      <c r="H56" s="123"/>
      <c r="I56" s="123"/>
      <c r="J56" s="123"/>
      <c r="K56" s="123"/>
      <c r="L56" s="123"/>
      <c r="M56" s="123"/>
      <c r="N56" s="123"/>
      <c r="O56" s="123"/>
      <c r="P56" s="123"/>
      <c r="Q56" s="123"/>
      <c r="R56" s="123"/>
      <c r="S56" s="123"/>
      <c r="T56" s="123"/>
      <c r="U56" s="123"/>
      <c r="V56" s="123"/>
      <c r="W56" s="123"/>
      <c r="X56" s="123"/>
    </row>
    <row r="57" customFormat="false" ht="56.25" hidden="false" customHeight="true" outlineLevel="0" collapsed="false">
      <c r="A57" s="139"/>
      <c r="B57" s="140" t="n">
        <v>48</v>
      </c>
      <c r="C57" s="141" t="str">
        <f aca="false">QADATA!F63</f>
        <v>Are internal inspection such as safety inspections / audits conducted by your company? This may include by a 3rd party.</v>
      </c>
      <c r="D57" s="142" t="s">
        <v>332</v>
      </c>
      <c r="E57" s="123"/>
      <c r="F57" s="143"/>
      <c r="G57" s="144" t="str">
        <f aca="false">"#gid=1312646253&amp;range=a"&amp;ROW(C57)</f>
        <v>#gid=1312646253&amp;range=a57</v>
      </c>
      <c r="H57" s="143"/>
      <c r="I57" s="143"/>
      <c r="J57" s="143"/>
      <c r="K57" s="143"/>
      <c r="L57" s="143"/>
      <c r="M57" s="143"/>
      <c r="N57" s="143"/>
      <c r="O57" s="143"/>
      <c r="P57" s="143"/>
      <c r="Q57" s="143"/>
      <c r="R57" s="143"/>
      <c r="S57" s="143"/>
      <c r="T57" s="143"/>
      <c r="U57" s="143"/>
      <c r="V57" s="143"/>
      <c r="W57" s="143"/>
      <c r="X57" s="143"/>
    </row>
    <row r="58" customFormat="false" ht="56.25" hidden="false" customHeight="true" outlineLevel="0" collapsed="false">
      <c r="A58" s="149"/>
      <c r="B58" s="145" t="n">
        <v>49</v>
      </c>
      <c r="C58" s="146" t="str">
        <f aca="false">QADATA!F64</f>
        <v>Does your company conduct accident / incident investigations?</v>
      </c>
      <c r="D58" s="147" t="s">
        <v>347</v>
      </c>
      <c r="E58" s="123"/>
      <c r="F58" s="123"/>
      <c r="G58" s="148" t="str">
        <f aca="false">"#gid=1312646253&amp;range=a"&amp;ROW(C58)</f>
        <v>#gid=1312646253&amp;range=a58</v>
      </c>
      <c r="H58" s="123"/>
      <c r="I58" s="123"/>
      <c r="J58" s="123"/>
      <c r="K58" s="123"/>
      <c r="L58" s="123"/>
      <c r="M58" s="123"/>
      <c r="N58" s="123"/>
      <c r="O58" s="123"/>
      <c r="P58" s="123"/>
      <c r="Q58" s="123"/>
      <c r="R58" s="123"/>
      <c r="S58" s="123"/>
      <c r="T58" s="123"/>
      <c r="U58" s="123"/>
      <c r="V58" s="123"/>
      <c r="W58" s="123"/>
      <c r="X58" s="123"/>
    </row>
    <row r="59" customFormat="false" ht="56.25" hidden="false" customHeight="true" outlineLevel="0" collapsed="false">
      <c r="A59" s="139"/>
      <c r="B59" s="140" t="n">
        <v>50</v>
      </c>
      <c r="C59" s="141" t="str">
        <f aca="false">QADATA!F65</f>
        <v>Is appropriate Personal Protective Equipment provided to employees (if applicable)?</v>
      </c>
      <c r="D59" s="142" t="s">
        <v>348</v>
      </c>
      <c r="E59" s="123"/>
      <c r="F59" s="143"/>
      <c r="G59" s="144" t="str">
        <f aca="false">"#gid=1312646253&amp;range=a"&amp;ROW(C59)</f>
        <v>#gid=1312646253&amp;range=a59</v>
      </c>
      <c r="H59" s="143"/>
      <c r="I59" s="143"/>
      <c r="J59" s="143"/>
      <c r="K59" s="143"/>
      <c r="L59" s="143"/>
      <c r="M59" s="143"/>
      <c r="N59" s="143"/>
      <c r="O59" s="143"/>
      <c r="P59" s="143"/>
      <c r="Q59" s="143"/>
      <c r="R59" s="143"/>
      <c r="S59" s="143"/>
      <c r="T59" s="143"/>
      <c r="U59" s="143"/>
      <c r="V59" s="143"/>
      <c r="W59" s="143"/>
      <c r="X59" s="143"/>
    </row>
    <row r="60" customFormat="false" ht="56.25" hidden="false" customHeight="true" outlineLevel="0" collapsed="false">
      <c r="A60" s="139"/>
      <c r="B60" s="145" t="n">
        <v>51</v>
      </c>
      <c r="C60" s="146" t="str">
        <f aca="false">QADATA!F66</f>
        <v>Does your company have any First Aid trained employees?</v>
      </c>
      <c r="D60" s="147" t="s">
        <v>349</v>
      </c>
      <c r="E60" s="123"/>
      <c r="F60" s="123"/>
      <c r="G60" s="148" t="str">
        <f aca="false">"#gid=1312646253&amp;range=a"&amp;ROW(C60)</f>
        <v>#gid=1312646253&amp;range=a60</v>
      </c>
      <c r="H60" s="123"/>
      <c r="I60" s="123"/>
      <c r="J60" s="123"/>
      <c r="K60" s="123"/>
      <c r="L60" s="123"/>
      <c r="M60" s="123"/>
      <c r="N60" s="123"/>
      <c r="O60" s="123"/>
      <c r="P60" s="123"/>
      <c r="Q60" s="123"/>
      <c r="R60" s="123"/>
      <c r="S60" s="123"/>
      <c r="T60" s="123"/>
      <c r="U60" s="123"/>
      <c r="V60" s="123"/>
      <c r="W60" s="123"/>
      <c r="X60" s="123"/>
    </row>
    <row r="61" customFormat="false" ht="56.25" hidden="false" customHeight="true" outlineLevel="0" collapsed="false">
      <c r="A61" s="139"/>
      <c r="B61" s="140" t="n">
        <v>52</v>
      </c>
      <c r="C61" s="141" t="str">
        <f aca="false">QADATA!F67</f>
        <v>Are First Aid boxes (equipment) available at your company?</v>
      </c>
      <c r="D61" s="142" t="s">
        <v>350</v>
      </c>
      <c r="E61" s="123"/>
      <c r="F61" s="143"/>
      <c r="G61" s="144" t="str">
        <f aca="false">"#gid=1312646253&amp;range=a"&amp;ROW(C61)</f>
        <v>#gid=1312646253&amp;range=a61</v>
      </c>
      <c r="H61" s="143"/>
      <c r="I61" s="143"/>
      <c r="J61" s="143"/>
      <c r="K61" s="143"/>
      <c r="L61" s="143"/>
      <c r="M61" s="143"/>
      <c r="N61" s="143"/>
      <c r="O61" s="143"/>
      <c r="P61" s="143"/>
      <c r="Q61" s="143"/>
      <c r="R61" s="143"/>
      <c r="S61" s="143"/>
      <c r="T61" s="143"/>
      <c r="U61" s="143"/>
      <c r="V61" s="143"/>
      <c r="W61" s="143"/>
      <c r="X61" s="143"/>
    </row>
    <row r="62" customFormat="false" ht="56.25" hidden="false" customHeight="true" outlineLevel="0" collapsed="false">
      <c r="A62" s="139"/>
      <c r="B62" s="145" t="n">
        <v>53</v>
      </c>
      <c r="C62" s="146" t="str">
        <f aca="false">QADATA!F68</f>
        <v>Are emergency evacuation drills and / or trainings conducted with all employees?</v>
      </c>
      <c r="D62" s="147" t="s">
        <v>351</v>
      </c>
      <c r="E62" s="123"/>
      <c r="F62" s="123"/>
      <c r="G62" s="148" t="str">
        <f aca="false">"#gid=1312646253&amp;range=a"&amp;ROW(C62)</f>
        <v>#gid=1312646253&amp;range=a62</v>
      </c>
      <c r="H62" s="123"/>
      <c r="I62" s="123"/>
      <c r="J62" s="123"/>
      <c r="K62" s="123"/>
      <c r="L62" s="123"/>
      <c r="M62" s="123"/>
      <c r="N62" s="123"/>
      <c r="O62" s="123"/>
      <c r="P62" s="123"/>
      <c r="Q62" s="123"/>
      <c r="R62" s="123"/>
      <c r="S62" s="123"/>
      <c r="T62" s="123"/>
      <c r="U62" s="123"/>
      <c r="V62" s="123"/>
      <c r="W62" s="123"/>
      <c r="X62" s="123"/>
    </row>
    <row r="63" customFormat="false" ht="56.25" hidden="false" customHeight="true" outlineLevel="0" collapsed="false">
      <c r="A63" s="139"/>
      <c r="B63" s="150" t="n">
        <v>54</v>
      </c>
      <c r="C63" s="151" t="str">
        <f aca="false">QADATA!F69</f>
        <v>Is fire fighting equipment available and maintained?</v>
      </c>
      <c r="D63" s="152" t="s">
        <v>352</v>
      </c>
      <c r="E63" s="123"/>
      <c r="F63" s="143"/>
      <c r="G63" s="144" t="str">
        <f aca="false">"#gid=1312646253&amp;range=a"&amp;ROW(C63)</f>
        <v>#gid=1312646253&amp;range=a63</v>
      </c>
      <c r="H63" s="143"/>
      <c r="I63" s="143"/>
      <c r="J63" s="143"/>
      <c r="K63" s="143"/>
      <c r="L63" s="143"/>
      <c r="M63" s="143"/>
      <c r="N63" s="143"/>
      <c r="O63" s="143"/>
      <c r="P63" s="143"/>
      <c r="Q63" s="143"/>
      <c r="R63" s="143"/>
      <c r="S63" s="143"/>
      <c r="T63" s="143"/>
      <c r="U63" s="143"/>
      <c r="V63" s="143"/>
      <c r="W63" s="143"/>
      <c r="X63" s="143"/>
    </row>
    <row r="64" customFormat="false" ht="21.5" hidden="false" customHeight="true" outlineLevel="0" collapsed="false">
      <c r="A64" s="135"/>
      <c r="B64" s="153" t="s">
        <v>353</v>
      </c>
      <c r="C64" s="154" t="str">
        <f aca="false">QADATA!F70</f>
        <v>CONTRACTORS (INCLUDING SUBCONTRACTORS/3RD PARTY/OUTSOURCED WORK)</v>
      </c>
      <c r="D64" s="154"/>
      <c r="E64" s="123"/>
      <c r="F64" s="123"/>
      <c r="G64" s="148" t="str">
        <f aca="false">"#gid=1312646253&amp;range=a"&amp;ROW(C64)</f>
        <v>#gid=1312646253&amp;range=a64</v>
      </c>
      <c r="H64" s="123"/>
      <c r="I64" s="123"/>
      <c r="J64" s="123"/>
      <c r="K64" s="123"/>
      <c r="L64" s="123"/>
      <c r="M64" s="123"/>
      <c r="N64" s="123"/>
      <c r="O64" s="123"/>
      <c r="P64" s="123"/>
      <c r="Q64" s="123"/>
      <c r="R64" s="123"/>
      <c r="S64" s="123"/>
      <c r="T64" s="123"/>
      <c r="U64" s="123"/>
      <c r="V64" s="123"/>
      <c r="W64" s="123"/>
      <c r="X64" s="123"/>
    </row>
    <row r="65" customFormat="false" ht="56.25" hidden="false" customHeight="true" outlineLevel="0" collapsed="false">
      <c r="A65" s="139"/>
      <c r="B65" s="155" t="n">
        <v>55</v>
      </c>
      <c r="C65" s="156" t="str">
        <f aca="false">QADATA!F71</f>
        <v>To what extent does your company use contractors (e.g. component suppliers, cleaning, security, etc.)?</v>
      </c>
      <c r="D65" s="157" t="s">
        <v>354</v>
      </c>
      <c r="E65" s="123"/>
      <c r="F65" s="143"/>
      <c r="G65" s="144" t="str">
        <f aca="false">"#gid=1312646253&amp;range=a"&amp;ROW(C65)</f>
        <v>#gid=1312646253&amp;range=a65</v>
      </c>
      <c r="H65" s="143"/>
      <c r="I65" s="143"/>
      <c r="J65" s="143"/>
      <c r="K65" s="143"/>
      <c r="L65" s="143"/>
      <c r="M65" s="143"/>
      <c r="N65" s="143"/>
      <c r="O65" s="143"/>
      <c r="P65" s="143"/>
      <c r="Q65" s="143"/>
      <c r="R65" s="143"/>
      <c r="S65" s="143"/>
      <c r="T65" s="143"/>
      <c r="U65" s="143"/>
      <c r="V65" s="143"/>
      <c r="W65" s="143"/>
      <c r="X65" s="143"/>
    </row>
    <row r="66" customFormat="false" ht="76.5" hidden="false" customHeight="true" outlineLevel="0" collapsed="false">
      <c r="A66" s="139"/>
      <c r="B66" s="145" t="n">
        <v>56</v>
      </c>
      <c r="C66" s="146" t="str">
        <f aca="false">QADATA!F72</f>
        <v>Does your company do any form of supply chain mapping?</v>
      </c>
      <c r="D66" s="147" t="s">
        <v>355</v>
      </c>
      <c r="E66" s="123"/>
      <c r="F66" s="123"/>
      <c r="G66" s="148" t="str">
        <f aca="false">"#gid=1312646253&amp;range=a"&amp;ROW(C66)</f>
        <v>#gid=1312646253&amp;range=a66</v>
      </c>
      <c r="H66" s="123"/>
      <c r="I66" s="123"/>
      <c r="J66" s="123"/>
      <c r="K66" s="123"/>
      <c r="L66" s="123"/>
      <c r="M66" s="123"/>
      <c r="N66" s="123"/>
      <c r="O66" s="123"/>
      <c r="P66" s="123"/>
      <c r="Q66" s="123"/>
      <c r="R66" s="123"/>
      <c r="S66" s="123"/>
      <c r="T66" s="123"/>
      <c r="U66" s="123"/>
      <c r="V66" s="123"/>
      <c r="W66" s="123"/>
      <c r="X66" s="123"/>
    </row>
    <row r="67" customFormat="false" ht="56.25" hidden="false" customHeight="true" outlineLevel="0" collapsed="false">
      <c r="A67" s="139"/>
      <c r="B67" s="140" t="n">
        <v>57</v>
      </c>
      <c r="C67" s="141" t="str">
        <f aca="false">QADATA!F73</f>
        <v>Does your company have a documented procedure for the selection of contractors?</v>
      </c>
      <c r="D67" s="142" t="s">
        <v>356</v>
      </c>
      <c r="E67" s="123"/>
      <c r="F67" s="143"/>
      <c r="G67" s="144" t="str">
        <f aca="false">"#gid=1312646253&amp;range=a"&amp;ROW(C67)</f>
        <v>#gid=1312646253&amp;range=a67</v>
      </c>
      <c r="H67" s="143"/>
      <c r="I67" s="143"/>
      <c r="J67" s="143"/>
      <c r="K67" s="143"/>
      <c r="L67" s="143"/>
      <c r="M67" s="143"/>
      <c r="N67" s="143"/>
      <c r="O67" s="143"/>
      <c r="P67" s="143"/>
      <c r="Q67" s="143"/>
      <c r="R67" s="143"/>
      <c r="S67" s="143"/>
      <c r="T67" s="143"/>
      <c r="U67" s="143"/>
      <c r="V67" s="143"/>
      <c r="W67" s="143"/>
      <c r="X67" s="143"/>
    </row>
    <row r="68" customFormat="false" ht="56.25" hidden="false" customHeight="true" outlineLevel="0" collapsed="false">
      <c r="A68" s="139"/>
      <c r="B68" s="145" t="n">
        <v>58</v>
      </c>
      <c r="C68" s="146" t="str">
        <f aca="false">QADATA!F74</f>
        <v>Does your company usually sign written contracts with contractors?</v>
      </c>
      <c r="D68" s="147" t="s">
        <v>357</v>
      </c>
      <c r="E68" s="123"/>
      <c r="F68" s="123"/>
      <c r="G68" s="148" t="str">
        <f aca="false">"#gid=1312646253&amp;range=a"&amp;ROW(C68)</f>
        <v>#gid=1312646253&amp;range=a68</v>
      </c>
      <c r="H68" s="123"/>
      <c r="I68" s="123"/>
      <c r="J68" s="123"/>
      <c r="K68" s="123"/>
      <c r="L68" s="123"/>
      <c r="M68" s="123"/>
      <c r="N68" s="123"/>
      <c r="O68" s="123"/>
      <c r="P68" s="123"/>
      <c r="Q68" s="123"/>
      <c r="R68" s="123"/>
      <c r="S68" s="123"/>
      <c r="T68" s="123"/>
      <c r="U68" s="123"/>
      <c r="V68" s="123"/>
      <c r="W68" s="123"/>
      <c r="X68" s="123"/>
    </row>
    <row r="69" customFormat="false" ht="56.25" hidden="false" customHeight="true" outlineLevel="0" collapsed="false">
      <c r="A69" s="139"/>
      <c r="B69" s="140" t="n">
        <v>59</v>
      </c>
      <c r="C69" s="141" t="str">
        <f aca="false">QADATA!F75</f>
        <v>Does your company have a method to review your contractors ?</v>
      </c>
      <c r="D69" s="142" t="s">
        <v>357</v>
      </c>
      <c r="E69" s="123"/>
      <c r="F69" s="143"/>
      <c r="G69" s="144" t="str">
        <f aca="false">"#gid=1312646253&amp;range=a"&amp;ROW(C69)</f>
        <v>#gid=1312646253&amp;range=a69</v>
      </c>
      <c r="H69" s="143"/>
      <c r="I69" s="143"/>
      <c r="J69" s="143"/>
      <c r="K69" s="143"/>
      <c r="L69" s="143"/>
      <c r="M69" s="143"/>
      <c r="N69" s="143"/>
      <c r="O69" s="143"/>
      <c r="P69" s="143"/>
      <c r="Q69" s="143"/>
      <c r="R69" s="143"/>
      <c r="S69" s="143"/>
      <c r="T69" s="143"/>
      <c r="U69" s="143"/>
      <c r="V69" s="143"/>
      <c r="W69" s="143"/>
      <c r="X69" s="143"/>
    </row>
    <row r="70" customFormat="false" ht="56.25" hidden="false" customHeight="true" outlineLevel="0" collapsed="false">
      <c r="A70" s="139"/>
      <c r="B70" s="159" t="n">
        <v>60</v>
      </c>
      <c r="C70" s="160" t="str">
        <f aca="false">QADATA!F76</f>
        <v>Do you require your contractors to provide copies of relevant certificates or licenses for the contracted products / services?</v>
      </c>
      <c r="D70" s="161" t="s">
        <v>357</v>
      </c>
      <c r="E70" s="123"/>
      <c r="F70" s="123"/>
      <c r="G70" s="148" t="str">
        <f aca="false">"#gid=1312646253&amp;range=a"&amp;ROW(C70)</f>
        <v>#gid=1312646253&amp;range=a70</v>
      </c>
      <c r="H70" s="123"/>
      <c r="I70" s="123"/>
      <c r="J70" s="123"/>
      <c r="K70" s="123"/>
      <c r="L70" s="123"/>
      <c r="M70" s="123"/>
      <c r="N70" s="123"/>
      <c r="O70" s="123"/>
      <c r="P70" s="123"/>
      <c r="Q70" s="123"/>
      <c r="R70" s="123"/>
      <c r="S70" s="123"/>
      <c r="T70" s="123"/>
      <c r="U70" s="123"/>
      <c r="V70" s="123"/>
      <c r="W70" s="123"/>
      <c r="X70" s="123"/>
    </row>
    <row r="71" customFormat="false" ht="18" hidden="false" customHeight="true" outlineLevel="0" collapsed="false">
      <c r="A71" s="135"/>
      <c r="B71" s="162" t="s">
        <v>358</v>
      </c>
      <c r="C71" s="163" t="str">
        <f aca="false">QADATA!F77</f>
        <v>COMPANY CONDUCT</v>
      </c>
      <c r="D71" s="163"/>
      <c r="E71" s="123"/>
      <c r="F71" s="143"/>
      <c r="G71" s="144" t="str">
        <f aca="false">"#gid=1312646253&amp;range=a"&amp;ROW(C71)</f>
        <v>#gid=1312646253&amp;range=a71</v>
      </c>
      <c r="H71" s="143"/>
      <c r="I71" s="143"/>
      <c r="J71" s="143"/>
      <c r="K71" s="143"/>
      <c r="L71" s="143"/>
      <c r="M71" s="143"/>
      <c r="N71" s="143"/>
      <c r="O71" s="143"/>
      <c r="P71" s="143"/>
      <c r="Q71" s="143"/>
      <c r="R71" s="143"/>
      <c r="S71" s="143"/>
      <c r="T71" s="143"/>
      <c r="U71" s="143"/>
      <c r="V71" s="143"/>
      <c r="W71" s="143"/>
      <c r="X71" s="143"/>
    </row>
    <row r="72" customFormat="false" ht="56.25" hidden="false" customHeight="true" outlineLevel="0" collapsed="false">
      <c r="A72" s="139"/>
      <c r="B72" s="164" t="n">
        <v>61</v>
      </c>
      <c r="C72" s="165" t="str">
        <f aca="false">QADATA!F78</f>
        <v>Does your company participate in Corporate Social Responsibility initiatives / activities?</v>
      </c>
      <c r="D72" s="166" t="s">
        <v>359</v>
      </c>
      <c r="E72" s="123"/>
      <c r="F72" s="123"/>
      <c r="G72" s="148" t="str">
        <f aca="false">"#gid=1312646253&amp;range=a"&amp;ROW(C72)</f>
        <v>#gid=1312646253&amp;range=a72</v>
      </c>
      <c r="H72" s="123"/>
      <c r="I72" s="123"/>
      <c r="J72" s="123"/>
      <c r="K72" s="123"/>
      <c r="L72" s="123"/>
      <c r="M72" s="123"/>
      <c r="N72" s="123"/>
      <c r="O72" s="123"/>
      <c r="P72" s="123"/>
      <c r="Q72" s="123"/>
      <c r="R72" s="123"/>
      <c r="S72" s="123"/>
      <c r="T72" s="123"/>
      <c r="U72" s="123"/>
      <c r="V72" s="123"/>
      <c r="W72" s="123"/>
      <c r="X72" s="123"/>
    </row>
    <row r="73" customFormat="false" ht="56.25" hidden="false" customHeight="true" outlineLevel="0" collapsed="false">
      <c r="A73" s="139"/>
      <c r="B73" s="140" t="n">
        <v>62</v>
      </c>
      <c r="C73" s="141" t="str">
        <f aca="false">QADATA!F79</f>
        <v>Does your company use gifts or hospitality as an accepted practice?</v>
      </c>
      <c r="D73" s="142" t="s">
        <v>360</v>
      </c>
      <c r="E73" s="123"/>
      <c r="F73" s="143"/>
      <c r="G73" s="144" t="str">
        <f aca="false">"#gid=1312646253&amp;range=a"&amp;ROW(C73)</f>
        <v>#gid=1312646253&amp;range=a73</v>
      </c>
      <c r="H73" s="143"/>
      <c r="I73" s="143"/>
      <c r="J73" s="143"/>
      <c r="K73" s="143"/>
      <c r="L73" s="143"/>
      <c r="M73" s="143"/>
      <c r="N73" s="143"/>
      <c r="O73" s="143"/>
      <c r="P73" s="143"/>
      <c r="Q73" s="143"/>
      <c r="R73" s="143"/>
      <c r="S73" s="143"/>
      <c r="T73" s="143"/>
      <c r="U73" s="143"/>
      <c r="V73" s="143"/>
      <c r="W73" s="143"/>
      <c r="X73" s="143"/>
    </row>
    <row r="74" customFormat="false" ht="56.25" hidden="false" customHeight="true" outlineLevel="0" collapsed="false">
      <c r="A74" s="139"/>
      <c r="B74" s="145" t="n">
        <v>63</v>
      </c>
      <c r="C74" s="146" t="s">
        <v>361</v>
      </c>
      <c r="D74" s="147" t="s">
        <v>362</v>
      </c>
      <c r="E74" s="123"/>
      <c r="F74" s="123"/>
      <c r="G74" s="148" t="str">
        <f aca="false">"#gid=1312646253&amp;range=a"&amp;ROW(C74)</f>
        <v>#gid=1312646253&amp;range=a74</v>
      </c>
      <c r="H74" s="123"/>
      <c r="I74" s="123"/>
      <c r="J74" s="123"/>
      <c r="K74" s="123"/>
      <c r="L74" s="123"/>
      <c r="M74" s="123"/>
      <c r="N74" s="123"/>
      <c r="O74" s="123"/>
      <c r="P74" s="123"/>
      <c r="Q74" s="123"/>
      <c r="R74" s="123"/>
      <c r="S74" s="123"/>
      <c r="T74" s="123"/>
      <c r="U74" s="123"/>
      <c r="V74" s="123"/>
      <c r="W74" s="123"/>
      <c r="X74" s="123"/>
    </row>
    <row r="75" customFormat="false" ht="56.25" hidden="false" customHeight="true" outlineLevel="0" collapsed="false">
      <c r="A75" s="139"/>
      <c r="B75" s="140" t="n">
        <v>64</v>
      </c>
      <c r="C75" s="141" t="str">
        <f aca="false">QADATA!F81</f>
        <v>Is your company ever forced or put in a position to make payments outside of the conventional channels to facilitate work or business relationships?</v>
      </c>
      <c r="D75" s="142" t="s">
        <v>363</v>
      </c>
      <c r="E75" s="123"/>
      <c r="F75" s="143"/>
      <c r="G75" s="144" t="str">
        <f aca="false">"#gid=1312646253&amp;range=a"&amp;ROW(C75)</f>
        <v>#gid=1312646253&amp;range=a75</v>
      </c>
      <c r="H75" s="143"/>
      <c r="I75" s="143"/>
      <c r="J75" s="143"/>
      <c r="K75" s="143"/>
      <c r="L75" s="143"/>
      <c r="M75" s="143"/>
      <c r="N75" s="143"/>
      <c r="O75" s="143"/>
      <c r="P75" s="143"/>
      <c r="Q75" s="143"/>
      <c r="R75" s="143"/>
      <c r="S75" s="143"/>
      <c r="T75" s="143"/>
      <c r="U75" s="143"/>
      <c r="V75" s="143"/>
      <c r="W75" s="143"/>
      <c r="X75" s="143"/>
    </row>
    <row r="76" customFormat="false" ht="56.25" hidden="false" customHeight="true" outlineLevel="0" collapsed="false">
      <c r="A76" s="139"/>
      <c r="B76" s="145" t="n">
        <v>65</v>
      </c>
      <c r="C76" s="146" t="str">
        <f aca="false">QADATA!F82</f>
        <v>Does your company engage in the sale or manufacture of anti-personnel mines or components utilised in the manufacture of anti-personnel mines?</v>
      </c>
      <c r="D76" s="147" t="s">
        <v>364</v>
      </c>
      <c r="E76" s="123"/>
      <c r="F76" s="123"/>
      <c r="G76" s="148" t="str">
        <f aca="false">"#gid=1312646253&amp;range=a"&amp;ROW(C76)</f>
        <v>#gid=1312646253&amp;range=a76</v>
      </c>
      <c r="H76" s="123"/>
      <c r="I76" s="123"/>
      <c r="J76" s="123"/>
      <c r="K76" s="123"/>
      <c r="L76" s="123"/>
      <c r="M76" s="123"/>
      <c r="N76" s="123"/>
      <c r="O76" s="123"/>
      <c r="P76" s="123"/>
      <c r="Q76" s="123"/>
      <c r="R76" s="123"/>
      <c r="S76" s="123"/>
      <c r="T76" s="123"/>
      <c r="U76" s="123"/>
      <c r="V76" s="123"/>
      <c r="W76" s="123"/>
      <c r="X76" s="123"/>
    </row>
    <row r="77" customFormat="false" ht="59" hidden="false" customHeight="true" outlineLevel="0" collapsed="false">
      <c r="A77" s="139"/>
      <c r="B77" s="167" t="n">
        <v>66</v>
      </c>
      <c r="C77" s="168" t="str">
        <f aca="false">QADATA!F83</f>
        <v>Does your company have a policy in place regarding the employment or contracting of current or former UNOPS/UN personnel for the preparation of bids or proposals for UNOPS?</v>
      </c>
      <c r="D77" s="169" t="s">
        <v>365</v>
      </c>
      <c r="E77" s="123"/>
      <c r="F77" s="143"/>
      <c r="G77" s="144" t="str">
        <f aca="false">"#gid=1312646253&amp;range=a"&amp;ROW(C77)</f>
        <v>#gid=1312646253&amp;range=a77</v>
      </c>
      <c r="H77" s="143"/>
      <c r="I77" s="143"/>
      <c r="J77" s="143"/>
      <c r="K77" s="143"/>
      <c r="L77" s="143"/>
      <c r="M77" s="143"/>
      <c r="N77" s="143"/>
      <c r="O77" s="143"/>
      <c r="P77" s="143"/>
      <c r="Q77" s="143"/>
      <c r="R77" s="143"/>
      <c r="S77" s="143"/>
      <c r="T77" s="143"/>
      <c r="U77" s="143"/>
      <c r="V77" s="143"/>
      <c r="W77" s="143"/>
      <c r="X77" s="143"/>
    </row>
    <row r="78" customFormat="false" ht="56.25" hidden="false" customHeight="true" outlineLevel="0" collapsed="false">
      <c r="A78" s="126"/>
      <c r="B78" s="170"/>
      <c r="C78" s="13"/>
      <c r="D78" s="171"/>
      <c r="E78" s="123"/>
      <c r="F78" s="123"/>
      <c r="G78" s="148"/>
      <c r="H78" s="123"/>
      <c r="I78" s="123"/>
      <c r="J78" s="123"/>
      <c r="K78" s="123"/>
      <c r="L78" s="123"/>
      <c r="M78" s="123"/>
      <c r="N78" s="123"/>
      <c r="O78" s="123"/>
      <c r="P78" s="123"/>
      <c r="Q78" s="123"/>
      <c r="R78" s="123"/>
      <c r="S78" s="123"/>
      <c r="T78" s="123"/>
      <c r="U78" s="123"/>
      <c r="V78" s="123"/>
      <c r="W78" s="123"/>
      <c r="X78" s="123"/>
    </row>
    <row r="79" customFormat="false" ht="56.25" hidden="false" customHeight="true" outlineLevel="0" collapsed="false">
      <c r="A79" s="126"/>
      <c r="B79" s="139"/>
      <c r="C79" s="126"/>
      <c r="D79" s="149"/>
      <c r="E79" s="123"/>
      <c r="F79" s="123"/>
      <c r="G79" s="148"/>
      <c r="H79" s="123"/>
      <c r="I79" s="123"/>
      <c r="J79" s="123"/>
      <c r="K79" s="123"/>
      <c r="L79" s="123"/>
      <c r="M79" s="123"/>
      <c r="N79" s="123"/>
      <c r="O79" s="123"/>
      <c r="P79" s="123"/>
      <c r="Q79" s="123"/>
      <c r="R79" s="123"/>
      <c r="S79" s="123"/>
      <c r="T79" s="123"/>
      <c r="U79" s="123"/>
      <c r="V79" s="123"/>
      <c r="W79" s="123"/>
      <c r="X79" s="123"/>
    </row>
    <row r="80" customFormat="false" ht="29" hidden="false" customHeight="true" outlineLevel="0" collapsed="false">
      <c r="A80" s="135"/>
      <c r="B80" s="135"/>
      <c r="C80" s="154" t="s">
        <v>366</v>
      </c>
      <c r="D80" s="154"/>
      <c r="E80" s="123"/>
      <c r="F80" s="123"/>
      <c r="G80" s="138"/>
      <c r="H80" s="123"/>
      <c r="I80" s="123"/>
      <c r="J80" s="123"/>
      <c r="K80" s="123"/>
      <c r="L80" s="123"/>
      <c r="M80" s="123"/>
      <c r="N80" s="123"/>
      <c r="O80" s="123"/>
      <c r="P80" s="123"/>
      <c r="Q80" s="123"/>
      <c r="R80" s="123"/>
      <c r="S80" s="123"/>
      <c r="T80" s="123"/>
      <c r="U80" s="123"/>
      <c r="V80" s="123"/>
      <c r="W80" s="123"/>
      <c r="X80" s="123"/>
    </row>
    <row r="81" customFormat="false" ht="63" hidden="false" customHeight="true" outlineLevel="0" collapsed="false">
      <c r="A81" s="149"/>
      <c r="B81" s="139"/>
      <c r="C81" s="172" t="str">
        <f aca="false">HYPERLINK("http://www.un.org/Depts/mine/UNDocs/ban_trty.htm","Antipersonnel mines")</f>
        <v>Antipersonnel mines</v>
      </c>
      <c r="D81" s="173" t="s">
        <v>367</v>
      </c>
      <c r="E81" s="123"/>
      <c r="F81" s="143"/>
      <c r="G81" s="144"/>
      <c r="H81" s="143"/>
      <c r="I81" s="143"/>
      <c r="J81" s="143"/>
      <c r="K81" s="143"/>
      <c r="L81" s="143"/>
      <c r="M81" s="143"/>
      <c r="N81" s="143"/>
      <c r="O81" s="143"/>
      <c r="P81" s="143"/>
      <c r="Q81" s="143"/>
      <c r="R81" s="143"/>
      <c r="S81" s="143"/>
      <c r="T81" s="143"/>
      <c r="U81" s="143"/>
      <c r="V81" s="143"/>
      <c r="W81" s="143"/>
      <c r="X81" s="143"/>
    </row>
    <row r="82" customFormat="false" ht="20.5" hidden="false" customHeight="true" outlineLevel="0" collapsed="false">
      <c r="A82" s="149"/>
      <c r="B82" s="139"/>
      <c r="C82" s="174" t="s">
        <v>368</v>
      </c>
      <c r="D82" s="175" t="s">
        <v>369</v>
      </c>
      <c r="E82" s="123"/>
      <c r="F82" s="123"/>
      <c r="G82" s="148"/>
      <c r="H82" s="123"/>
      <c r="I82" s="123"/>
      <c r="J82" s="123"/>
      <c r="K82" s="123"/>
      <c r="L82" s="123"/>
      <c r="M82" s="123"/>
      <c r="N82" s="123"/>
      <c r="O82" s="123"/>
      <c r="P82" s="123"/>
      <c r="Q82" s="123"/>
      <c r="R82" s="123"/>
      <c r="S82" s="123"/>
      <c r="T82" s="123"/>
      <c r="U82" s="123"/>
      <c r="V82" s="123"/>
      <c r="W82" s="123"/>
      <c r="X82" s="123"/>
    </row>
    <row r="83" customFormat="false" ht="32.5" hidden="false" customHeight="true" outlineLevel="0" collapsed="false">
      <c r="A83" s="149"/>
      <c r="B83" s="139"/>
      <c r="C83" s="176" t="str">
        <f aca="false">HYPERLINK("https://www.ilo.org/ipec/facts/lang--en/index.htm","Child Labour ")</f>
        <v>Child Labour </v>
      </c>
      <c r="D83" s="177" t="s">
        <v>370</v>
      </c>
      <c r="E83" s="123"/>
      <c r="F83" s="143"/>
      <c r="G83" s="144"/>
      <c r="H83" s="143"/>
      <c r="I83" s="143"/>
      <c r="J83" s="143"/>
      <c r="K83" s="143"/>
      <c r="L83" s="143"/>
      <c r="M83" s="143"/>
      <c r="N83" s="143"/>
      <c r="O83" s="143"/>
      <c r="P83" s="143"/>
      <c r="Q83" s="143"/>
      <c r="R83" s="143"/>
      <c r="S83" s="143"/>
      <c r="T83" s="143"/>
      <c r="U83" s="143"/>
      <c r="V83" s="143"/>
      <c r="W83" s="143"/>
      <c r="X83" s="143"/>
    </row>
    <row r="84" customFormat="false" ht="56.25" hidden="false" customHeight="true" outlineLevel="0" collapsed="false">
      <c r="A84" s="149"/>
      <c r="B84" s="139"/>
      <c r="C84" s="178" t="s">
        <v>371</v>
      </c>
      <c r="D84" s="175" t="s">
        <v>372</v>
      </c>
      <c r="E84" s="123"/>
      <c r="F84" s="123"/>
      <c r="G84" s="148"/>
      <c r="H84" s="123"/>
      <c r="I84" s="123"/>
      <c r="J84" s="123"/>
      <c r="K84" s="123"/>
      <c r="L84" s="123"/>
      <c r="M84" s="123"/>
      <c r="N84" s="123"/>
      <c r="O84" s="123"/>
      <c r="P84" s="123"/>
      <c r="Q84" s="123"/>
      <c r="R84" s="123"/>
      <c r="S84" s="123"/>
      <c r="T84" s="123"/>
      <c r="U84" s="123"/>
      <c r="V84" s="123"/>
      <c r="W84" s="123"/>
      <c r="X84" s="123"/>
    </row>
    <row r="85" customFormat="false" ht="49.5" hidden="false" customHeight="true" outlineLevel="0" collapsed="false">
      <c r="A85" s="149"/>
      <c r="B85" s="139"/>
      <c r="C85" s="179" t="str">
        <f aca="false">HYPERLINK("http://www.responsiblemineralsinitiative.org/conflict-minerals-reporting-template/","Conflict Minerals report template")</f>
        <v>Conflict Minerals report template</v>
      </c>
      <c r="D85" s="177" t="s">
        <v>373</v>
      </c>
      <c r="E85" s="123"/>
      <c r="F85" s="143"/>
      <c r="G85" s="144"/>
      <c r="H85" s="143"/>
      <c r="I85" s="143"/>
      <c r="J85" s="143"/>
      <c r="K85" s="143"/>
      <c r="L85" s="143"/>
      <c r="M85" s="143"/>
      <c r="N85" s="143"/>
      <c r="O85" s="143"/>
      <c r="P85" s="143"/>
      <c r="Q85" s="143"/>
      <c r="R85" s="143"/>
      <c r="S85" s="143"/>
      <c r="T85" s="143"/>
      <c r="U85" s="143"/>
      <c r="V85" s="143"/>
      <c r="W85" s="143"/>
      <c r="X85" s="143"/>
    </row>
    <row r="86" customFormat="false" ht="32.5" hidden="false" customHeight="true" outlineLevel="0" collapsed="false">
      <c r="A86" s="149"/>
      <c r="B86" s="139"/>
      <c r="C86" s="180" t="s">
        <v>374</v>
      </c>
      <c r="D86" s="175" t="s">
        <v>375</v>
      </c>
      <c r="E86" s="123"/>
      <c r="F86" s="123"/>
      <c r="G86" s="148"/>
      <c r="H86" s="123"/>
      <c r="I86" s="123"/>
      <c r="J86" s="123"/>
      <c r="K86" s="123"/>
      <c r="L86" s="123"/>
      <c r="M86" s="123"/>
      <c r="N86" s="123"/>
      <c r="O86" s="123"/>
      <c r="P86" s="123"/>
      <c r="Q86" s="123"/>
      <c r="R86" s="123"/>
      <c r="S86" s="123"/>
      <c r="T86" s="123"/>
      <c r="U86" s="123"/>
      <c r="V86" s="123"/>
      <c r="W86" s="123"/>
      <c r="X86" s="123"/>
    </row>
    <row r="87" customFormat="false" ht="65" hidden="false" customHeight="true" outlineLevel="0" collapsed="false">
      <c r="A87" s="149"/>
      <c r="B87" s="139"/>
      <c r="C87" s="181" t="s">
        <v>376</v>
      </c>
      <c r="D87" s="177" t="s">
        <v>377</v>
      </c>
      <c r="E87" s="123"/>
      <c r="F87" s="143"/>
      <c r="G87" s="144"/>
      <c r="H87" s="143"/>
      <c r="I87" s="143"/>
      <c r="J87" s="143"/>
      <c r="K87" s="143"/>
      <c r="L87" s="143"/>
      <c r="M87" s="143"/>
      <c r="N87" s="143"/>
      <c r="O87" s="143"/>
      <c r="P87" s="143"/>
      <c r="Q87" s="143"/>
      <c r="R87" s="143"/>
      <c r="S87" s="143"/>
      <c r="T87" s="143"/>
      <c r="U87" s="143"/>
      <c r="V87" s="143"/>
      <c r="W87" s="143"/>
      <c r="X87" s="143"/>
    </row>
    <row r="88" customFormat="false" ht="56.25" hidden="false" customHeight="true" outlineLevel="0" collapsed="false">
      <c r="A88" s="149"/>
      <c r="B88" s="139"/>
      <c r="C88" s="178" t="s">
        <v>378</v>
      </c>
      <c r="D88" s="175" t="s">
        <v>379</v>
      </c>
      <c r="E88" s="123"/>
      <c r="F88" s="123"/>
      <c r="G88" s="148"/>
      <c r="H88" s="123"/>
      <c r="I88" s="123"/>
      <c r="J88" s="123"/>
      <c r="K88" s="123"/>
      <c r="L88" s="123"/>
      <c r="M88" s="123"/>
      <c r="N88" s="123"/>
      <c r="O88" s="123"/>
      <c r="P88" s="123"/>
      <c r="Q88" s="123"/>
      <c r="R88" s="123"/>
      <c r="S88" s="123"/>
      <c r="T88" s="123"/>
      <c r="U88" s="123"/>
      <c r="V88" s="123"/>
      <c r="W88" s="123"/>
      <c r="X88" s="123"/>
    </row>
    <row r="89" customFormat="false" ht="39" hidden="false" customHeight="true" outlineLevel="0" collapsed="false">
      <c r="A89" s="149"/>
      <c r="B89" s="139"/>
      <c r="C89" s="182" t="s">
        <v>380</v>
      </c>
      <c r="D89" s="177" t="s">
        <v>381</v>
      </c>
      <c r="E89" s="123"/>
      <c r="F89" s="143"/>
      <c r="G89" s="144"/>
      <c r="H89" s="143"/>
      <c r="I89" s="143"/>
      <c r="J89" s="143"/>
      <c r="K89" s="143"/>
      <c r="L89" s="143"/>
      <c r="M89" s="143"/>
      <c r="N89" s="143"/>
      <c r="O89" s="143"/>
      <c r="P89" s="143"/>
      <c r="Q89" s="143"/>
      <c r="R89" s="143"/>
      <c r="S89" s="143"/>
      <c r="T89" s="143"/>
      <c r="U89" s="143"/>
      <c r="V89" s="143"/>
      <c r="W89" s="143"/>
      <c r="X89" s="143"/>
    </row>
    <row r="90" customFormat="false" ht="30" hidden="false" customHeight="true" outlineLevel="0" collapsed="false">
      <c r="A90" s="183"/>
      <c r="B90" s="184"/>
      <c r="C90" s="185" t="str">
        <f aca="false">HYPERLINK("https://www.unido.org/our-focus/advancing-economic-competitiveness/competitive-trade-capacities-and-corporate-responsibility/corporate-social-responsibility-market-integration/what-csr","CSR")</f>
        <v>CSR</v>
      </c>
      <c r="D90" s="175" t="s">
        <v>382</v>
      </c>
      <c r="E90" s="123"/>
      <c r="F90" s="123"/>
      <c r="G90" s="148"/>
      <c r="H90" s="123"/>
      <c r="I90" s="123"/>
      <c r="J90" s="123"/>
      <c r="K90" s="123"/>
      <c r="L90" s="123"/>
      <c r="M90" s="123"/>
      <c r="N90" s="123"/>
      <c r="O90" s="123"/>
      <c r="P90" s="123"/>
      <c r="Q90" s="123"/>
      <c r="R90" s="123"/>
      <c r="S90" s="123"/>
      <c r="T90" s="123"/>
      <c r="U90" s="123"/>
      <c r="V90" s="123"/>
      <c r="W90" s="123"/>
      <c r="X90" s="123"/>
    </row>
    <row r="91" customFormat="false" ht="56.25" hidden="false" customHeight="true" outlineLevel="0" collapsed="false">
      <c r="A91" s="183"/>
      <c r="B91" s="184"/>
      <c r="C91" s="186" t="s">
        <v>383</v>
      </c>
      <c r="D91" s="177" t="s">
        <v>384</v>
      </c>
      <c r="E91" s="123"/>
      <c r="F91" s="143"/>
      <c r="G91" s="144"/>
      <c r="H91" s="143"/>
      <c r="I91" s="143"/>
      <c r="J91" s="143"/>
      <c r="K91" s="143"/>
      <c r="L91" s="143"/>
      <c r="M91" s="143"/>
      <c r="N91" s="143"/>
      <c r="O91" s="143"/>
      <c r="P91" s="143"/>
      <c r="Q91" s="143"/>
      <c r="R91" s="143"/>
      <c r="S91" s="143"/>
      <c r="T91" s="143"/>
      <c r="U91" s="143"/>
      <c r="V91" s="143"/>
      <c r="W91" s="143"/>
      <c r="X91" s="143"/>
    </row>
    <row r="92" customFormat="false" ht="24.5" hidden="false" customHeight="true" outlineLevel="0" collapsed="false">
      <c r="A92" s="183"/>
      <c r="B92" s="184"/>
      <c r="C92" s="174" t="str">
        <f aca="false">HYPERLINK("https://www.bmu.de/en/topics/sustainability-international/international-environmental-policy/","Environmental Policy")</f>
        <v>Environmental Policy</v>
      </c>
      <c r="D92" s="187" t="s">
        <v>385</v>
      </c>
      <c r="E92" s="123"/>
      <c r="F92" s="123"/>
      <c r="G92" s="148"/>
      <c r="H92" s="123"/>
      <c r="I92" s="123"/>
      <c r="J92" s="123"/>
      <c r="K92" s="123"/>
      <c r="L92" s="123"/>
      <c r="M92" s="123"/>
      <c r="N92" s="123"/>
      <c r="O92" s="123"/>
      <c r="P92" s="123"/>
      <c r="Q92" s="123"/>
      <c r="R92" s="123"/>
      <c r="S92" s="123"/>
      <c r="T92" s="123"/>
      <c r="U92" s="123"/>
      <c r="V92" s="123"/>
      <c r="W92" s="123"/>
      <c r="X92" s="123"/>
    </row>
    <row r="93" customFormat="false" ht="25.5" hidden="false" customHeight="true" outlineLevel="0" collapsed="false">
      <c r="A93" s="183"/>
      <c r="B93" s="184"/>
      <c r="C93" s="176" t="str">
        <f aca="false">HYPERLINK("http://www.unwomen.org/en/news/in-focus/csw61/equal-pay","Equal payment ")</f>
        <v>Equal payment </v>
      </c>
      <c r="D93" s="177" t="s">
        <v>386</v>
      </c>
      <c r="E93" s="123"/>
      <c r="F93" s="143"/>
      <c r="G93" s="143"/>
      <c r="H93" s="143"/>
      <c r="I93" s="143"/>
      <c r="J93" s="143"/>
      <c r="K93" s="143"/>
      <c r="L93" s="143"/>
      <c r="M93" s="143"/>
      <c r="N93" s="143"/>
      <c r="O93" s="143"/>
      <c r="P93" s="143"/>
      <c r="Q93" s="143"/>
      <c r="R93" s="143"/>
      <c r="S93" s="143"/>
      <c r="T93" s="143"/>
      <c r="U93" s="143"/>
      <c r="V93" s="143"/>
      <c r="W93" s="143"/>
      <c r="X93" s="143"/>
    </row>
    <row r="94" customFormat="false" ht="24" hidden="false" customHeight="true" outlineLevel="0" collapsed="false">
      <c r="A94" s="183"/>
      <c r="B94" s="184"/>
      <c r="C94" s="174" t="s">
        <v>387</v>
      </c>
      <c r="D94" s="147" t="s">
        <v>388</v>
      </c>
      <c r="E94" s="123"/>
      <c r="F94" s="123"/>
      <c r="G94" s="123"/>
      <c r="H94" s="123"/>
      <c r="I94" s="123"/>
      <c r="J94" s="123"/>
      <c r="K94" s="123"/>
      <c r="L94" s="123"/>
      <c r="M94" s="123"/>
      <c r="N94" s="123"/>
      <c r="O94" s="123"/>
      <c r="P94" s="123"/>
      <c r="Q94" s="123"/>
      <c r="R94" s="123"/>
      <c r="S94" s="123"/>
      <c r="T94" s="123"/>
      <c r="U94" s="123"/>
      <c r="V94" s="123"/>
      <c r="W94" s="123"/>
      <c r="X94" s="123"/>
    </row>
    <row r="95" customFormat="false" ht="56.25" hidden="false" customHeight="true" outlineLevel="0" collapsed="false">
      <c r="A95" s="188"/>
      <c r="B95" s="184"/>
      <c r="C95" s="186" t="s">
        <v>389</v>
      </c>
      <c r="D95" s="177" t="s">
        <v>390</v>
      </c>
      <c r="E95" s="123"/>
      <c r="F95" s="143"/>
      <c r="G95" s="143"/>
      <c r="H95" s="143"/>
      <c r="I95" s="143"/>
      <c r="J95" s="143"/>
      <c r="K95" s="143"/>
      <c r="L95" s="143"/>
      <c r="M95" s="143"/>
      <c r="N95" s="143"/>
      <c r="O95" s="143"/>
      <c r="P95" s="143"/>
      <c r="Q95" s="143"/>
      <c r="R95" s="143"/>
      <c r="S95" s="143"/>
      <c r="T95" s="143"/>
      <c r="U95" s="143"/>
      <c r="V95" s="143"/>
      <c r="W95" s="143"/>
      <c r="X95" s="143"/>
    </row>
    <row r="96" customFormat="false" ht="24.5" hidden="false" customHeight="true" outlineLevel="0" collapsed="false">
      <c r="A96" s="149"/>
      <c r="B96" s="139"/>
      <c r="C96" s="174" t="s">
        <v>391</v>
      </c>
      <c r="D96" s="175" t="s">
        <v>392</v>
      </c>
      <c r="E96" s="123"/>
      <c r="F96" s="123"/>
      <c r="G96" s="123"/>
      <c r="H96" s="123"/>
      <c r="I96" s="123"/>
      <c r="J96" s="123"/>
      <c r="K96" s="123"/>
      <c r="L96" s="123"/>
      <c r="M96" s="123"/>
      <c r="N96" s="123"/>
      <c r="O96" s="123"/>
      <c r="P96" s="123"/>
      <c r="Q96" s="123"/>
      <c r="R96" s="123"/>
      <c r="S96" s="123"/>
      <c r="T96" s="123"/>
      <c r="U96" s="123"/>
      <c r="V96" s="123"/>
      <c r="W96" s="123"/>
      <c r="X96" s="123"/>
    </row>
    <row r="97" customFormat="false" ht="32.5" hidden="false" customHeight="true" outlineLevel="0" collapsed="false">
      <c r="A97" s="149"/>
      <c r="B97" s="139"/>
      <c r="C97" s="176" t="str">
        <f aca="false">HYPERLINK("https://www.un.org/sustainabledevelopment/gender-equality/","Gender Equality")</f>
        <v>Gender Equality</v>
      </c>
      <c r="D97" s="177" t="s">
        <v>393</v>
      </c>
      <c r="E97" s="123"/>
      <c r="F97" s="143"/>
      <c r="G97" s="143"/>
      <c r="H97" s="143"/>
      <c r="I97" s="143"/>
      <c r="J97" s="143"/>
      <c r="K97" s="143"/>
      <c r="L97" s="143"/>
      <c r="M97" s="143"/>
      <c r="N97" s="143"/>
      <c r="O97" s="143"/>
      <c r="P97" s="143"/>
      <c r="Q97" s="143"/>
      <c r="R97" s="143"/>
      <c r="S97" s="143"/>
      <c r="T97" s="143"/>
      <c r="U97" s="143"/>
      <c r="V97" s="143"/>
      <c r="W97" s="143"/>
      <c r="X97" s="143"/>
    </row>
    <row r="98" customFormat="false" ht="30.5" hidden="false" customHeight="true" outlineLevel="0" collapsed="false">
      <c r="A98" s="149"/>
      <c r="B98" s="139"/>
      <c r="C98" s="174" t="s">
        <v>394</v>
      </c>
      <c r="D98" s="147" t="s">
        <v>395</v>
      </c>
      <c r="E98" s="123"/>
      <c r="F98" s="123"/>
      <c r="G98" s="123"/>
      <c r="H98" s="123"/>
      <c r="I98" s="123"/>
      <c r="J98" s="123"/>
      <c r="K98" s="123"/>
      <c r="L98" s="123"/>
      <c r="M98" s="123"/>
      <c r="N98" s="123"/>
      <c r="O98" s="123"/>
      <c r="P98" s="123"/>
      <c r="Q98" s="123"/>
      <c r="R98" s="123"/>
      <c r="S98" s="123"/>
      <c r="T98" s="123"/>
      <c r="U98" s="123"/>
      <c r="V98" s="123"/>
      <c r="W98" s="123"/>
      <c r="X98" s="123"/>
    </row>
    <row r="99" customFormat="false" ht="51.5" hidden="false" customHeight="true" outlineLevel="0" collapsed="false">
      <c r="A99" s="149"/>
      <c r="B99" s="139"/>
      <c r="C99" s="186" t="s">
        <v>396</v>
      </c>
      <c r="D99" s="177" t="s">
        <v>397</v>
      </c>
      <c r="E99" s="123"/>
      <c r="F99" s="143"/>
      <c r="G99" s="143"/>
      <c r="H99" s="143"/>
      <c r="I99" s="143"/>
      <c r="J99" s="143"/>
      <c r="K99" s="143"/>
      <c r="L99" s="143"/>
      <c r="M99" s="143"/>
      <c r="N99" s="143"/>
      <c r="O99" s="143"/>
      <c r="P99" s="143"/>
      <c r="Q99" s="143"/>
      <c r="R99" s="143"/>
      <c r="S99" s="143"/>
      <c r="T99" s="143"/>
      <c r="U99" s="143"/>
      <c r="V99" s="143"/>
      <c r="W99" s="143"/>
      <c r="X99" s="143"/>
    </row>
    <row r="100" customFormat="false" ht="67.5" hidden="false" customHeight="true" outlineLevel="0" collapsed="false">
      <c r="A100" s="139"/>
      <c r="B100" s="139"/>
      <c r="C100" s="189" t="str">
        <f aca="false">HYPERLINK("http://www.un.org/en/udhrbook/pdf/udhr_booklet_en_web.pdf","Human Rights")</f>
        <v>Human Rights</v>
      </c>
      <c r="D100" s="175" t="s">
        <v>398</v>
      </c>
      <c r="E100" s="123"/>
      <c r="F100" s="123"/>
      <c r="G100" s="123"/>
      <c r="H100" s="123"/>
      <c r="I100" s="123"/>
      <c r="J100" s="123"/>
      <c r="K100" s="123"/>
      <c r="L100" s="123"/>
      <c r="M100" s="123"/>
      <c r="N100" s="123"/>
      <c r="O100" s="123"/>
      <c r="P100" s="123"/>
      <c r="Q100" s="123"/>
      <c r="R100" s="123"/>
      <c r="S100" s="123"/>
      <c r="T100" s="123"/>
      <c r="U100" s="123"/>
      <c r="V100" s="123"/>
      <c r="W100" s="123"/>
      <c r="X100" s="123"/>
    </row>
    <row r="101" customFormat="false" ht="32" hidden="false" customHeight="true" outlineLevel="0" collapsed="false">
      <c r="A101" s="139"/>
      <c r="B101" s="139"/>
      <c r="C101" s="181" t="s">
        <v>399</v>
      </c>
      <c r="D101" s="177" t="s">
        <v>400</v>
      </c>
      <c r="E101" s="123"/>
      <c r="F101" s="143"/>
      <c r="G101" s="143"/>
      <c r="H101" s="143"/>
      <c r="I101" s="143"/>
      <c r="J101" s="143"/>
      <c r="K101" s="143"/>
      <c r="L101" s="143"/>
      <c r="M101" s="143"/>
      <c r="N101" s="143"/>
      <c r="O101" s="143"/>
      <c r="P101" s="143"/>
      <c r="Q101" s="143"/>
      <c r="R101" s="143"/>
      <c r="S101" s="143"/>
      <c r="T101" s="143"/>
      <c r="U101" s="143"/>
      <c r="V101" s="143"/>
      <c r="W101" s="143"/>
      <c r="X101" s="143"/>
    </row>
    <row r="102" customFormat="false" ht="34" hidden="false" customHeight="true" outlineLevel="0" collapsed="false">
      <c r="A102" s="139"/>
      <c r="B102" s="139"/>
      <c r="C102" s="189" t="str">
        <f aca="false">HYPERLINK("https://committee.iso.org/iso-9001-quality-management.html","ISO 9000")</f>
        <v>ISO 9000</v>
      </c>
      <c r="D102" s="175" t="s">
        <v>401</v>
      </c>
      <c r="E102" s="123"/>
      <c r="F102" s="123"/>
      <c r="G102" s="123"/>
      <c r="H102" s="123"/>
      <c r="I102" s="123"/>
      <c r="J102" s="123"/>
      <c r="K102" s="123"/>
      <c r="L102" s="123"/>
      <c r="M102" s="123"/>
      <c r="N102" s="123"/>
      <c r="O102" s="123"/>
      <c r="P102" s="123"/>
      <c r="Q102" s="123"/>
      <c r="R102" s="123"/>
      <c r="S102" s="123"/>
      <c r="T102" s="123"/>
      <c r="U102" s="123"/>
      <c r="V102" s="123"/>
      <c r="W102" s="123"/>
      <c r="X102" s="123"/>
    </row>
    <row r="103" customFormat="false" ht="56.25" hidden="false" customHeight="true" outlineLevel="0" collapsed="false">
      <c r="A103" s="190"/>
      <c r="B103" s="191"/>
      <c r="C103" s="181" t="s">
        <v>402</v>
      </c>
      <c r="D103" s="177" t="s">
        <v>403</v>
      </c>
      <c r="E103" s="123"/>
      <c r="F103" s="143"/>
      <c r="G103" s="143"/>
      <c r="H103" s="143"/>
      <c r="I103" s="143"/>
      <c r="J103" s="143"/>
      <c r="K103" s="143"/>
      <c r="L103" s="143"/>
      <c r="M103" s="143"/>
      <c r="N103" s="143"/>
      <c r="O103" s="143"/>
      <c r="P103" s="143"/>
      <c r="Q103" s="143"/>
      <c r="R103" s="143"/>
      <c r="S103" s="143"/>
      <c r="T103" s="143"/>
      <c r="U103" s="143"/>
      <c r="V103" s="143"/>
      <c r="W103" s="143"/>
      <c r="X103" s="143"/>
    </row>
    <row r="104" customFormat="false" ht="34" hidden="false" customHeight="true" outlineLevel="0" collapsed="false">
      <c r="A104" s="190"/>
      <c r="B104" s="191"/>
      <c r="C104" s="189" t="str">
        <f aca="false">HYPERLINK("https://www.ilo.org/dyn/normlex/en/f?p=NORMLEXPUB:12100:0::NO::P12100_ILO_CODE:C138","Minimum age for work")</f>
        <v>Minimum age for work</v>
      </c>
      <c r="D104" s="147" t="s">
        <v>404</v>
      </c>
      <c r="E104" s="123"/>
      <c r="F104" s="123"/>
      <c r="G104" s="123"/>
      <c r="H104" s="123"/>
      <c r="I104" s="123"/>
      <c r="J104" s="123"/>
      <c r="K104" s="123"/>
      <c r="L104" s="123"/>
      <c r="M104" s="123"/>
      <c r="N104" s="123"/>
      <c r="O104" s="123"/>
      <c r="P104" s="123"/>
      <c r="Q104" s="123"/>
      <c r="R104" s="123"/>
      <c r="S104" s="123"/>
      <c r="T104" s="123"/>
      <c r="U104" s="123"/>
      <c r="V104" s="123"/>
      <c r="W104" s="123"/>
      <c r="X104" s="123"/>
    </row>
    <row r="105" customFormat="false" ht="33" hidden="false" customHeight="true" outlineLevel="0" collapsed="false">
      <c r="A105" s="149"/>
      <c r="B105" s="139"/>
      <c r="C105" s="181" t="s">
        <v>405</v>
      </c>
      <c r="D105" s="177" t="s">
        <v>406</v>
      </c>
      <c r="E105" s="123"/>
      <c r="F105" s="143"/>
      <c r="G105" s="143"/>
      <c r="H105" s="143"/>
      <c r="I105" s="143"/>
      <c r="J105" s="143"/>
      <c r="K105" s="143"/>
      <c r="L105" s="143"/>
      <c r="M105" s="143"/>
      <c r="N105" s="143"/>
      <c r="O105" s="143"/>
      <c r="P105" s="143"/>
      <c r="Q105" s="143"/>
      <c r="R105" s="143"/>
      <c r="S105" s="143"/>
      <c r="T105" s="143"/>
      <c r="U105" s="143"/>
      <c r="V105" s="143"/>
      <c r="W105" s="143"/>
      <c r="X105" s="143"/>
    </row>
    <row r="106" customFormat="false" ht="37" hidden="false" customHeight="true" outlineLevel="0" collapsed="false">
      <c r="A106" s="149"/>
      <c r="B106" s="139"/>
      <c r="C106" s="189" t="str">
        <f aca="false">HYPERLINK("https://www.ohchr.org/en/issues/minorities/pages/internationallaw.aspx","Minority")</f>
        <v>Minority</v>
      </c>
      <c r="D106" s="175" t="s">
        <v>407</v>
      </c>
      <c r="E106" s="123"/>
      <c r="F106" s="123"/>
      <c r="G106" s="123"/>
      <c r="H106" s="123"/>
      <c r="I106" s="123"/>
      <c r="J106" s="123"/>
      <c r="K106" s="123"/>
      <c r="L106" s="123"/>
      <c r="M106" s="123"/>
      <c r="N106" s="123"/>
      <c r="O106" s="123"/>
      <c r="P106" s="123"/>
      <c r="Q106" s="123"/>
      <c r="R106" s="123"/>
      <c r="S106" s="123"/>
      <c r="T106" s="123"/>
      <c r="U106" s="123"/>
      <c r="V106" s="123"/>
      <c r="W106" s="123"/>
      <c r="X106" s="123"/>
    </row>
    <row r="107" customFormat="false" ht="94.5" hidden="false" customHeight="true" outlineLevel="0" collapsed="false">
      <c r="A107" s="149"/>
      <c r="B107" s="139"/>
      <c r="C107" s="181" t="s">
        <v>408</v>
      </c>
      <c r="D107" s="177" t="s">
        <v>409</v>
      </c>
      <c r="E107" s="123"/>
      <c r="F107" s="143"/>
      <c r="G107" s="143"/>
      <c r="H107" s="143"/>
      <c r="I107" s="143"/>
      <c r="J107" s="143"/>
      <c r="K107" s="143"/>
      <c r="L107" s="143"/>
      <c r="M107" s="143"/>
      <c r="N107" s="143"/>
      <c r="O107" s="143"/>
      <c r="P107" s="143"/>
      <c r="Q107" s="143"/>
      <c r="R107" s="143"/>
      <c r="S107" s="143"/>
      <c r="T107" s="143"/>
      <c r="U107" s="143"/>
      <c r="V107" s="143"/>
      <c r="W107" s="143"/>
      <c r="X107" s="143"/>
    </row>
    <row r="108" customFormat="false" ht="34" hidden="false" customHeight="true" outlineLevel="0" collapsed="false">
      <c r="A108" s="149"/>
      <c r="B108" s="139"/>
      <c r="C108" s="174" t="s">
        <v>410</v>
      </c>
      <c r="D108" s="175" t="s">
        <v>411</v>
      </c>
      <c r="E108" s="123"/>
      <c r="F108" s="123"/>
      <c r="G108" s="123"/>
      <c r="H108" s="123"/>
      <c r="I108" s="123"/>
      <c r="J108" s="123"/>
      <c r="K108" s="123"/>
      <c r="L108" s="123"/>
      <c r="M108" s="123"/>
      <c r="N108" s="123"/>
      <c r="O108" s="123"/>
      <c r="P108" s="123"/>
      <c r="Q108" s="123"/>
      <c r="R108" s="123"/>
      <c r="S108" s="123"/>
      <c r="T108" s="123"/>
      <c r="U108" s="123"/>
      <c r="V108" s="123"/>
      <c r="W108" s="123"/>
      <c r="X108" s="123"/>
    </row>
    <row r="109" customFormat="false" ht="33.5" hidden="false" customHeight="true" outlineLevel="0" collapsed="false">
      <c r="A109" s="149"/>
      <c r="B109" s="139"/>
      <c r="C109" s="174" t="str">
        <f aca="false">HYPERLINK("https://www.unops.org/business-opportunities/vendor-sanctions","Proscribed Practices")</f>
        <v>Proscribed Practices</v>
      </c>
      <c r="D109" s="142" t="s">
        <v>412</v>
      </c>
      <c r="E109" s="123"/>
      <c r="F109" s="143"/>
      <c r="G109" s="143"/>
      <c r="H109" s="143"/>
      <c r="I109" s="143"/>
      <c r="J109" s="143"/>
      <c r="K109" s="143"/>
      <c r="L109" s="143"/>
      <c r="M109" s="143"/>
      <c r="N109" s="143"/>
      <c r="O109" s="143"/>
      <c r="P109" s="143"/>
      <c r="Q109" s="143"/>
      <c r="R109" s="143"/>
      <c r="S109" s="143"/>
      <c r="T109" s="143"/>
      <c r="U109" s="143"/>
      <c r="V109" s="143"/>
      <c r="W109" s="143"/>
      <c r="X109" s="143"/>
    </row>
    <row r="110" customFormat="false" ht="24" hidden="false" customHeight="true" outlineLevel="0" collapsed="false">
      <c r="A110" s="149"/>
      <c r="B110" s="139"/>
      <c r="C110" s="174" t="s">
        <v>413</v>
      </c>
      <c r="D110" s="175" t="s">
        <v>414</v>
      </c>
      <c r="E110" s="123"/>
      <c r="F110" s="123"/>
      <c r="G110" s="123"/>
      <c r="H110" s="123"/>
      <c r="I110" s="123"/>
      <c r="J110" s="123"/>
      <c r="K110" s="123"/>
      <c r="L110" s="123"/>
      <c r="M110" s="123"/>
      <c r="N110" s="123"/>
      <c r="O110" s="123"/>
      <c r="P110" s="123"/>
      <c r="Q110" s="123"/>
      <c r="R110" s="123"/>
      <c r="S110" s="123"/>
      <c r="T110" s="123"/>
      <c r="U110" s="123"/>
      <c r="V110" s="123"/>
      <c r="W110" s="123"/>
      <c r="X110" s="123"/>
    </row>
    <row r="111" customFormat="false" ht="46.5" hidden="false" customHeight="true" outlineLevel="0" collapsed="false">
      <c r="A111" s="149"/>
      <c r="B111" s="139"/>
      <c r="C111" s="186" t="s">
        <v>415</v>
      </c>
      <c r="D111" s="177" t="s">
        <v>416</v>
      </c>
      <c r="E111" s="123"/>
      <c r="F111" s="143"/>
      <c r="G111" s="143"/>
      <c r="H111" s="143"/>
      <c r="I111" s="143"/>
      <c r="J111" s="143"/>
      <c r="K111" s="143"/>
      <c r="L111" s="143"/>
      <c r="M111" s="143"/>
      <c r="N111" s="143"/>
      <c r="O111" s="143"/>
      <c r="P111" s="143"/>
      <c r="Q111" s="143"/>
      <c r="R111" s="143"/>
      <c r="S111" s="143"/>
      <c r="T111" s="143"/>
      <c r="U111" s="143"/>
      <c r="V111" s="143"/>
      <c r="W111" s="143"/>
      <c r="X111" s="143"/>
    </row>
    <row r="112" customFormat="false" ht="32" hidden="false" customHeight="true" outlineLevel="0" collapsed="false">
      <c r="A112" s="149"/>
      <c r="B112" s="139"/>
      <c r="C112" s="174" t="s">
        <v>417</v>
      </c>
      <c r="D112" s="175" t="s">
        <v>418</v>
      </c>
      <c r="E112" s="123"/>
      <c r="F112" s="123"/>
      <c r="G112" s="123"/>
      <c r="H112" s="123"/>
      <c r="I112" s="123"/>
      <c r="J112" s="123"/>
      <c r="K112" s="123"/>
      <c r="L112" s="123"/>
      <c r="M112" s="123"/>
      <c r="N112" s="123"/>
      <c r="O112" s="123"/>
      <c r="P112" s="123"/>
      <c r="Q112" s="123"/>
      <c r="R112" s="123"/>
      <c r="S112" s="123"/>
      <c r="T112" s="123"/>
      <c r="U112" s="123"/>
      <c r="V112" s="123"/>
      <c r="W112" s="123"/>
      <c r="X112" s="123"/>
    </row>
    <row r="113" customFormat="false" ht="21.5" hidden="false" customHeight="true" outlineLevel="0" collapsed="false">
      <c r="A113" s="149"/>
      <c r="B113" s="139"/>
      <c r="C113" s="181" t="s">
        <v>419</v>
      </c>
      <c r="D113" s="142" t="s">
        <v>420</v>
      </c>
      <c r="E113" s="123"/>
      <c r="F113" s="143"/>
      <c r="G113" s="143"/>
      <c r="H113" s="143"/>
      <c r="I113" s="143"/>
      <c r="J113" s="143"/>
      <c r="K113" s="143"/>
      <c r="L113" s="143"/>
      <c r="M113" s="143"/>
      <c r="N113" s="143"/>
      <c r="O113" s="143"/>
      <c r="P113" s="143"/>
      <c r="Q113" s="143"/>
      <c r="R113" s="143"/>
      <c r="S113" s="143"/>
      <c r="T113" s="143"/>
      <c r="U113" s="143"/>
      <c r="V113" s="143"/>
      <c r="W113" s="143"/>
      <c r="X113" s="143"/>
    </row>
    <row r="114" customFormat="false" ht="35.5" hidden="false" customHeight="true" outlineLevel="0" collapsed="false">
      <c r="A114" s="149"/>
      <c r="B114" s="139"/>
      <c r="C114" s="189" t="str">
        <f aca="false">HYPERLINK("https://sustainabledevelopment.un.org/?menu=1300","SDG")</f>
        <v>SDG</v>
      </c>
      <c r="D114" s="147" t="s">
        <v>421</v>
      </c>
      <c r="E114" s="123"/>
      <c r="F114" s="123"/>
      <c r="G114" s="123"/>
      <c r="H114" s="123"/>
      <c r="I114" s="123"/>
      <c r="J114" s="123"/>
      <c r="K114" s="123"/>
      <c r="L114" s="123"/>
      <c r="M114" s="123"/>
      <c r="N114" s="123"/>
      <c r="O114" s="123"/>
      <c r="P114" s="123"/>
      <c r="Q114" s="123"/>
      <c r="R114" s="123"/>
      <c r="S114" s="123"/>
      <c r="T114" s="123"/>
      <c r="U114" s="123"/>
      <c r="V114" s="123"/>
      <c r="W114" s="123"/>
      <c r="X114" s="123"/>
    </row>
    <row r="115" customFormat="false" ht="49" hidden="false" customHeight="true" outlineLevel="0" collapsed="false">
      <c r="A115" s="149"/>
      <c r="B115" s="139"/>
      <c r="C115" s="181" t="s">
        <v>422</v>
      </c>
      <c r="D115" s="177" t="s">
        <v>423</v>
      </c>
      <c r="E115" s="123"/>
      <c r="F115" s="143"/>
      <c r="G115" s="143"/>
      <c r="H115" s="143"/>
      <c r="I115" s="143"/>
      <c r="J115" s="143"/>
      <c r="K115" s="143"/>
      <c r="L115" s="143"/>
      <c r="M115" s="143"/>
      <c r="N115" s="143"/>
      <c r="O115" s="143"/>
      <c r="P115" s="143"/>
      <c r="Q115" s="143"/>
      <c r="R115" s="143"/>
      <c r="S115" s="143"/>
      <c r="T115" s="143"/>
      <c r="U115" s="143"/>
      <c r="V115" s="143"/>
      <c r="W115" s="143"/>
      <c r="X115" s="143"/>
    </row>
    <row r="116" customFormat="false" ht="62" hidden="false" customHeight="true" outlineLevel="0" collapsed="false">
      <c r="A116" s="149"/>
      <c r="B116" s="139"/>
      <c r="C116" s="174" t="s">
        <v>424</v>
      </c>
      <c r="D116" s="175" t="s">
        <v>425</v>
      </c>
      <c r="E116" s="123"/>
      <c r="F116" s="123"/>
      <c r="G116" s="123"/>
      <c r="H116" s="123"/>
      <c r="I116" s="123"/>
      <c r="J116" s="123"/>
      <c r="K116" s="123"/>
      <c r="L116" s="123"/>
      <c r="M116" s="123"/>
      <c r="N116" s="123"/>
      <c r="O116" s="123"/>
      <c r="P116" s="123"/>
      <c r="Q116" s="123"/>
      <c r="R116" s="123"/>
      <c r="S116" s="123"/>
      <c r="T116" s="123"/>
      <c r="U116" s="123"/>
      <c r="V116" s="123"/>
      <c r="W116" s="123"/>
      <c r="X116" s="123"/>
    </row>
    <row r="117" customFormat="false" ht="26" hidden="false" customHeight="true" outlineLevel="0" collapsed="false">
      <c r="A117" s="149"/>
      <c r="B117" s="139"/>
      <c r="C117" s="176" t="str">
        <f aca="false">HYPERLINK("https://www.unglobalcompact.org","UN Global Compact (UNGC)")</f>
        <v>UN Global Compact (UNGC)</v>
      </c>
      <c r="D117" s="177" t="s">
        <v>426</v>
      </c>
      <c r="E117" s="123"/>
      <c r="F117" s="143"/>
      <c r="G117" s="143"/>
      <c r="H117" s="143"/>
      <c r="I117" s="143"/>
      <c r="J117" s="143"/>
      <c r="K117" s="143"/>
      <c r="L117" s="143"/>
      <c r="M117" s="143"/>
      <c r="N117" s="143"/>
      <c r="O117" s="143"/>
      <c r="P117" s="143"/>
      <c r="Q117" s="143"/>
      <c r="R117" s="143"/>
      <c r="S117" s="143"/>
      <c r="T117" s="143"/>
      <c r="U117" s="143"/>
      <c r="V117" s="143"/>
      <c r="W117" s="143"/>
      <c r="X117" s="143"/>
    </row>
    <row r="118" customFormat="false" ht="36.5" hidden="false" customHeight="true" outlineLevel="0" collapsed="false">
      <c r="A118" s="149"/>
      <c r="B118" s="139"/>
      <c r="C118" s="189" t="str">
        <f aca="false">HYPERLINK("https://www.ohchr.org/Documents/Publications/GuidingPrinciplesBusinessHR_EN.pdf ","UN Guiding Principles for Business and Human Rights (UNGP)")</f>
        <v>UN Guiding Principles for Business and Human Rights (UNGP)</v>
      </c>
      <c r="D118" s="175" t="s">
        <v>427</v>
      </c>
      <c r="E118" s="123"/>
      <c r="F118" s="123"/>
      <c r="G118" s="123"/>
      <c r="H118" s="123"/>
      <c r="I118" s="123"/>
      <c r="J118" s="123"/>
      <c r="K118" s="123"/>
      <c r="L118" s="123"/>
      <c r="M118" s="123"/>
      <c r="N118" s="123"/>
      <c r="O118" s="123"/>
      <c r="P118" s="123"/>
      <c r="Q118" s="123"/>
      <c r="R118" s="123"/>
      <c r="S118" s="123"/>
      <c r="T118" s="123"/>
      <c r="U118" s="123"/>
      <c r="V118" s="123"/>
      <c r="W118" s="123"/>
      <c r="X118" s="123"/>
    </row>
    <row r="119" customFormat="false" ht="31" hidden="false" customHeight="true" outlineLevel="0" collapsed="false">
      <c r="A119" s="123"/>
      <c r="B119" s="191"/>
      <c r="C119" s="176" t="str">
        <f aca="false">HYPERLINK("https://www.unops.org/business-opportunities/vendor-sanctions","UN Ineligibility List")</f>
        <v>UN Ineligibility List</v>
      </c>
      <c r="D119" s="142" t="s">
        <v>428</v>
      </c>
      <c r="E119" s="123"/>
      <c r="F119" s="143"/>
      <c r="G119" s="143"/>
      <c r="H119" s="143"/>
      <c r="I119" s="143"/>
      <c r="J119" s="143"/>
      <c r="K119" s="143"/>
      <c r="L119" s="143"/>
      <c r="M119" s="143"/>
      <c r="N119" s="143"/>
      <c r="O119" s="143"/>
      <c r="P119" s="143"/>
      <c r="Q119" s="143"/>
      <c r="R119" s="143"/>
      <c r="S119" s="143"/>
      <c r="T119" s="143"/>
      <c r="U119" s="143"/>
      <c r="V119" s="143"/>
      <c r="W119" s="143"/>
      <c r="X119" s="143"/>
    </row>
    <row r="120" customFormat="false" ht="34" hidden="false" customHeight="true" outlineLevel="0" collapsed="false">
      <c r="A120" s="149"/>
      <c r="B120" s="139"/>
      <c r="C120" s="189" t="str">
        <f aca="false">HYPERLINK("https://www.un.org/Depts/ptd/sites/www.un.org.Depts.ptd/files/files/attachment/page/pdf/unscc/conduct_english.pdf","UN Supplier Code of Conduct (UNSCC)")</f>
        <v>UN Supplier Code of Conduct (UNSCC)</v>
      </c>
      <c r="D120" s="147" t="s">
        <v>429</v>
      </c>
      <c r="E120" s="123"/>
      <c r="F120" s="123"/>
      <c r="G120" s="123"/>
      <c r="H120" s="123"/>
      <c r="I120" s="123"/>
      <c r="J120" s="123"/>
      <c r="K120" s="123"/>
      <c r="L120" s="123"/>
      <c r="M120" s="123"/>
      <c r="N120" s="123"/>
      <c r="O120" s="123"/>
      <c r="P120" s="123"/>
      <c r="Q120" s="123"/>
      <c r="R120" s="123"/>
      <c r="S120" s="123"/>
      <c r="T120" s="123"/>
      <c r="U120" s="123"/>
      <c r="V120" s="123"/>
      <c r="W120" s="123"/>
      <c r="X120" s="123"/>
    </row>
    <row r="121" customFormat="false" ht="38" hidden="false" customHeight="true" outlineLevel="0" collapsed="false">
      <c r="A121" s="192"/>
      <c r="B121" s="193"/>
      <c r="C121" s="194" t="s">
        <v>430</v>
      </c>
      <c r="D121" s="169" t="s">
        <v>431</v>
      </c>
      <c r="E121" s="123"/>
      <c r="F121" s="143"/>
      <c r="G121" s="143"/>
      <c r="H121" s="143"/>
      <c r="I121" s="143"/>
      <c r="J121" s="143"/>
      <c r="K121" s="143"/>
      <c r="L121" s="143"/>
      <c r="M121" s="143"/>
      <c r="N121" s="143"/>
      <c r="O121" s="143"/>
      <c r="P121" s="143"/>
      <c r="Q121" s="143"/>
      <c r="R121" s="143"/>
      <c r="S121" s="143"/>
      <c r="T121" s="143"/>
      <c r="U121" s="143"/>
      <c r="V121" s="143"/>
      <c r="W121" s="143"/>
      <c r="X121" s="143"/>
    </row>
    <row r="122" customFormat="false" ht="14" hidden="false" customHeight="false" outlineLevel="0" collapsed="false">
      <c r="A122" s="149"/>
      <c r="B122" s="139"/>
      <c r="C122" s="158"/>
      <c r="D122" s="195"/>
      <c r="E122" s="123"/>
      <c r="F122" s="123"/>
      <c r="G122" s="123"/>
      <c r="H122" s="123"/>
      <c r="I122" s="123"/>
      <c r="J122" s="123"/>
      <c r="K122" s="123"/>
      <c r="L122" s="123"/>
      <c r="M122" s="123"/>
      <c r="N122" s="123"/>
      <c r="O122" s="123"/>
      <c r="P122" s="123"/>
      <c r="Q122" s="123"/>
      <c r="R122" s="123"/>
      <c r="S122" s="123"/>
      <c r="T122" s="123"/>
      <c r="U122" s="123"/>
      <c r="V122" s="123"/>
      <c r="W122" s="123"/>
      <c r="X122" s="123"/>
    </row>
    <row r="123" customFormat="false" ht="14" hidden="false" customHeight="false" outlineLevel="0" collapsed="false">
      <c r="A123" s="149"/>
      <c r="B123" s="139"/>
      <c r="C123" s="158"/>
      <c r="D123" s="158"/>
      <c r="E123" s="123"/>
      <c r="F123" s="123"/>
      <c r="G123" s="123"/>
      <c r="H123" s="123"/>
      <c r="I123" s="123"/>
      <c r="J123" s="123"/>
      <c r="K123" s="123"/>
      <c r="L123" s="123"/>
      <c r="M123" s="123"/>
      <c r="N123" s="123"/>
      <c r="O123" s="123"/>
      <c r="P123" s="123"/>
      <c r="Q123" s="123"/>
      <c r="R123" s="123"/>
      <c r="S123" s="123"/>
      <c r="T123" s="123"/>
      <c r="U123" s="123"/>
      <c r="V123" s="123"/>
      <c r="W123" s="123"/>
      <c r="X123" s="123"/>
    </row>
    <row r="124" customFormat="false" ht="14" hidden="true" customHeight="false" outlineLevel="0" collapsed="false">
      <c r="A124" s="149"/>
      <c r="B124" s="139"/>
      <c r="C124" s="149"/>
      <c r="D124" s="149"/>
      <c r="E124" s="123"/>
      <c r="F124" s="123"/>
      <c r="G124" s="123"/>
      <c r="H124" s="123"/>
      <c r="I124" s="123"/>
      <c r="J124" s="123"/>
      <c r="K124" s="123"/>
      <c r="L124" s="123"/>
      <c r="M124" s="123"/>
      <c r="N124" s="123"/>
      <c r="O124" s="123"/>
      <c r="P124" s="123"/>
      <c r="Q124" s="123"/>
      <c r="R124" s="123"/>
      <c r="S124" s="123"/>
      <c r="T124" s="123"/>
      <c r="U124" s="123"/>
      <c r="V124" s="123"/>
      <c r="W124" s="123"/>
      <c r="X124" s="123"/>
    </row>
  </sheetData>
  <sheetProtection algorithmName="SHA-512" hashValue="/IyJlZ1BQHe7fy0ReWG2JV4jGK14oka1z7ctyWoRz2LV9m7uK8GHOMDFgAcBqPqLq8noRLvYJ6u8E9OQrcarjA==" saltValue="RFRlKQmYFg3eIfrhb9NF1w==" spinCount="100000" sheet="true" objects="true" scenarios="true"/>
  <mergeCells count="11">
    <mergeCell ref="C2:D2"/>
    <mergeCell ref="C14:D14"/>
    <mergeCell ref="C18:D18"/>
    <mergeCell ref="C22:D22"/>
    <mergeCell ref="C34:D34"/>
    <mergeCell ref="C40:D40"/>
    <mergeCell ref="C44:D44"/>
    <mergeCell ref="C54:D54"/>
    <mergeCell ref="C64:D64"/>
    <mergeCell ref="C71:D71"/>
    <mergeCell ref="C80:D80"/>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R1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47265625" defaultRowHeight="15" zeroHeight="false" outlineLevelRow="0" outlineLevelCol="0"/>
  <cols>
    <col collapsed="false" customWidth="true" hidden="false" outlineLevel="0" max="1" min="1" style="196" width="2.27"/>
    <col collapsed="false" customWidth="true" hidden="true" outlineLevel="0" max="2" min="2" style="196" width="1.82"/>
    <col collapsed="false" customWidth="true" hidden="true" outlineLevel="0" max="3" min="3" style="196" width="15.45"/>
    <col collapsed="false" customWidth="true" hidden="true" outlineLevel="0" max="4" min="4" style="196" width="10.54"/>
    <col collapsed="false" customWidth="true" hidden="true" outlineLevel="0" max="5" min="5" style="196" width="0.73"/>
    <col collapsed="false" customWidth="true" hidden="true" outlineLevel="0" max="6" min="6" style="196" width="77.27"/>
    <col collapsed="false" customWidth="true" hidden="true" outlineLevel="0" max="7" min="7" style="196" width="43.27"/>
    <col collapsed="false" customWidth="true" hidden="true" outlineLevel="0" max="8" min="8" style="196" width="20.1"/>
    <col collapsed="false" customWidth="true" hidden="true" outlineLevel="0" max="9" min="9" style="196" width="20.99"/>
    <col collapsed="false" customWidth="true" hidden="true" outlineLevel="0" max="10" min="10" style="196" width="3.45"/>
    <col collapsed="false" customWidth="true" hidden="true" outlineLevel="0" max="12" min="11" style="196" width="2.99"/>
    <col collapsed="false" customWidth="true" hidden="true" outlineLevel="0" max="13" min="13" style="196" width="4.45"/>
    <col collapsed="false" customWidth="true" hidden="true" outlineLevel="0" max="17" min="14" style="196" width="52.82"/>
    <col collapsed="false" customWidth="true" hidden="true" outlineLevel="0" max="18" min="18" style="196" width="13.72"/>
    <col collapsed="false" customWidth="true" hidden="true" outlineLevel="0" max="19" min="19" style="196" width="11.52"/>
    <col collapsed="false" customWidth="false" hidden="false" outlineLevel="0" max="1024" min="20" style="196" width="14.45"/>
  </cols>
  <sheetData>
    <row r="1" customFormat="false" ht="42" hidden="false" customHeight="true" outlineLevel="0" collapsed="false">
      <c r="A1" s="197"/>
      <c r="B1" s="197"/>
      <c r="C1" s="198"/>
      <c r="D1" s="199"/>
      <c r="E1" s="197"/>
      <c r="F1" s="200" t="s">
        <v>432</v>
      </c>
      <c r="G1" s="201"/>
      <c r="H1" s="202"/>
      <c r="I1" s="202"/>
      <c r="J1" s="197"/>
      <c r="K1" s="197"/>
      <c r="L1" s="197"/>
      <c r="M1" s="203"/>
      <c r="N1" s="203"/>
      <c r="O1" s="203"/>
      <c r="P1" s="203"/>
      <c r="Q1" s="203"/>
      <c r="R1" s="204"/>
    </row>
    <row r="2" customFormat="false" ht="21.75" hidden="false" customHeight="true" outlineLevel="0" collapsed="false">
      <c r="A2" s="205"/>
      <c r="B2" s="205"/>
      <c r="C2" s="206" t="s">
        <v>433</v>
      </c>
      <c r="D2" s="205"/>
      <c r="E2" s="205"/>
      <c r="F2" s="207" t="s">
        <v>434</v>
      </c>
      <c r="G2" s="208" t="s">
        <v>435</v>
      </c>
      <c r="H2" s="205"/>
      <c r="I2" s="205"/>
      <c r="J2" s="205"/>
      <c r="K2" s="205"/>
      <c r="L2" s="205"/>
      <c r="M2" s="209" t="s">
        <v>436</v>
      </c>
      <c r="N2" s="210"/>
      <c r="O2" s="210"/>
      <c r="P2" s="210"/>
      <c r="Q2" s="210"/>
      <c r="R2" s="210"/>
    </row>
    <row r="3" customFormat="false" ht="21.75" hidden="false" customHeight="true" outlineLevel="0" collapsed="false">
      <c r="A3" s="206"/>
      <c r="B3" s="206"/>
      <c r="C3" s="197"/>
      <c r="D3" s="206"/>
      <c r="E3" s="206"/>
      <c r="F3" s="211"/>
      <c r="G3" s="212"/>
      <c r="H3" s="206"/>
      <c r="I3" s="206"/>
      <c r="J3" s="206"/>
      <c r="K3" s="206"/>
      <c r="L3" s="206"/>
      <c r="M3" s="199"/>
      <c r="N3" s="199"/>
      <c r="O3" s="199"/>
      <c r="P3" s="199"/>
      <c r="Q3" s="199"/>
      <c r="R3" s="199"/>
    </row>
    <row r="4" customFormat="false" ht="21.75" hidden="false" customHeight="true" outlineLevel="0" collapsed="false">
      <c r="A4" s="206"/>
      <c r="B4" s="206"/>
      <c r="C4" s="197"/>
      <c r="D4" s="206"/>
      <c r="E4" s="206"/>
      <c r="F4" s="213" t="s">
        <v>437</v>
      </c>
      <c r="G4" s="214" t="n">
        <f aca="false">PROFILE!G25</f>
        <v>0</v>
      </c>
      <c r="H4" s="214"/>
      <c r="I4" s="214"/>
      <c r="J4" s="206"/>
      <c r="K4" s="206"/>
      <c r="L4" s="206"/>
      <c r="M4" s="199"/>
      <c r="N4" s="199"/>
      <c r="O4" s="199"/>
      <c r="P4" s="199"/>
      <c r="Q4" s="199"/>
      <c r="R4" s="199"/>
    </row>
    <row r="5" customFormat="false" ht="21.75" hidden="false" customHeight="true" outlineLevel="0" collapsed="false">
      <c r="A5" s="206"/>
      <c r="B5" s="206"/>
      <c r="C5" s="197"/>
      <c r="D5" s="206"/>
      <c r="E5" s="206"/>
      <c r="F5" s="213" t="s">
        <v>438</v>
      </c>
      <c r="G5" s="215" t="n">
        <f aca="false">PROFILE!I45</f>
        <v>0</v>
      </c>
      <c r="H5" s="206"/>
      <c r="I5" s="206"/>
      <c r="J5" s="206"/>
      <c r="K5" s="206"/>
      <c r="L5" s="206"/>
      <c r="M5" s="199"/>
      <c r="N5" s="199"/>
      <c r="O5" s="199"/>
      <c r="P5" s="199"/>
      <c r="Q5" s="199"/>
      <c r="R5" s="199"/>
    </row>
    <row r="6" customFormat="false" ht="21.75" hidden="false" customHeight="true" outlineLevel="0" collapsed="false">
      <c r="A6" s="206"/>
      <c r="B6" s="206"/>
      <c r="C6" s="206"/>
      <c r="D6" s="206"/>
      <c r="E6" s="206"/>
      <c r="F6" s="213" t="s">
        <v>439</v>
      </c>
      <c r="G6" s="216" t="s">
        <v>440</v>
      </c>
      <c r="H6" s="206"/>
      <c r="I6" s="206"/>
      <c r="J6" s="206"/>
      <c r="K6" s="206"/>
      <c r="L6" s="206"/>
      <c r="M6" s="217"/>
      <c r="N6" s="206"/>
      <c r="O6" s="206"/>
      <c r="P6" s="206"/>
      <c r="Q6" s="206"/>
      <c r="R6" s="206"/>
    </row>
    <row r="7" customFormat="false" ht="21.75" hidden="false" customHeight="true" outlineLevel="0" collapsed="false">
      <c r="A7" s="206"/>
      <c r="B7" s="206"/>
      <c r="C7" s="206"/>
      <c r="D7" s="206"/>
      <c r="E7" s="206"/>
      <c r="F7" s="213" t="s">
        <v>441</v>
      </c>
      <c r="G7" s="199" t="str">
        <f aca="false">G20</f>
        <v>HIGH</v>
      </c>
      <c r="H7" s="206"/>
      <c r="I7" s="206"/>
      <c r="J7" s="206"/>
      <c r="K7" s="206"/>
      <c r="L7" s="206"/>
      <c r="M7" s="217"/>
      <c r="N7" s="206"/>
      <c r="O7" s="206"/>
      <c r="P7" s="206"/>
      <c r="Q7" s="206"/>
      <c r="R7" s="206"/>
    </row>
    <row r="8" customFormat="false" ht="21.75" hidden="false" customHeight="true" outlineLevel="0" collapsed="false">
      <c r="A8" s="206"/>
      <c r="B8" s="206"/>
      <c r="C8" s="217"/>
      <c r="D8" s="199"/>
      <c r="E8" s="206"/>
      <c r="F8" s="212"/>
      <c r="G8" s="218"/>
      <c r="H8" s="199"/>
      <c r="I8" s="206"/>
      <c r="J8" s="206"/>
      <c r="K8" s="206"/>
      <c r="L8" s="206"/>
      <c r="M8" s="219"/>
      <c r="N8" s="219"/>
      <c r="O8" s="219"/>
      <c r="P8" s="219"/>
      <c r="Q8" s="219"/>
      <c r="R8" s="219"/>
    </row>
    <row r="9" customFormat="false" ht="53.25" hidden="false" customHeight="true" outlineLevel="0" collapsed="false">
      <c r="A9" s="206"/>
      <c r="B9" s="206"/>
      <c r="C9" s="219" t="s">
        <v>442</v>
      </c>
      <c r="D9" s="199"/>
      <c r="E9" s="206"/>
      <c r="F9" s="219" t="s">
        <v>443</v>
      </c>
      <c r="G9" s="218" t="s">
        <v>444</v>
      </c>
      <c r="H9" s="218" t="s">
        <v>445</v>
      </c>
      <c r="I9" s="206"/>
      <c r="J9" s="212"/>
      <c r="K9" s="206"/>
      <c r="L9" s="206"/>
      <c r="M9" s="219"/>
      <c r="N9" s="219"/>
      <c r="O9" s="219"/>
      <c r="P9" s="219"/>
      <c r="Q9" s="219"/>
      <c r="R9" s="219"/>
    </row>
    <row r="10" customFormat="false" ht="20.25" hidden="false" customHeight="true" outlineLevel="0" collapsed="false">
      <c r="A10" s="206"/>
      <c r="B10" s="206"/>
      <c r="C10" s="217" t="s">
        <v>446</v>
      </c>
      <c r="D10" s="199"/>
      <c r="E10" s="206"/>
      <c r="F10" s="212" t="s">
        <v>446</v>
      </c>
      <c r="G10" s="199" t="str">
        <f aca="false">IF(H10&lt;1.5,"LOW",IF(H10&lt;2.5,"LOW - MEDIUM",IF(H10&lt;3.5,"MEDIUM - HIGH",IF(H10&gt;=3.5,"HIGH"))))</f>
        <v>HIGH</v>
      </c>
      <c r="H10" s="220" t="n">
        <f aca="false">SUMIF($C$25:$C$99,$C10,$H$25:$H$99) / COUNTIF($C$25:$C$99,$C10)</f>
        <v>4</v>
      </c>
      <c r="I10" s="206"/>
      <c r="J10" s="206"/>
      <c r="K10" s="206"/>
      <c r="L10" s="206"/>
      <c r="M10" s="219"/>
      <c r="N10" s="219"/>
      <c r="O10" s="219"/>
      <c r="P10" s="219"/>
      <c r="Q10" s="219"/>
      <c r="R10" s="219"/>
    </row>
    <row r="11" customFormat="false" ht="20.25" hidden="false" customHeight="true" outlineLevel="0" collapsed="false">
      <c r="A11" s="206"/>
      <c r="B11" s="206"/>
      <c r="C11" s="217" t="s">
        <v>447</v>
      </c>
      <c r="D11" s="199"/>
      <c r="E11" s="206"/>
      <c r="F11" s="212" t="s">
        <v>448</v>
      </c>
      <c r="G11" s="199" t="str">
        <f aca="false">IF(H11&lt;1.5,"LOW",IF(H11&lt;2.5,"LOW - MEDIUM",IF(H11&lt;3.5,"MEDIUM - HIGH",IF(H11&gt;=3.5,"HIGH"))))</f>
        <v>HIGH</v>
      </c>
      <c r="H11" s="220" t="n">
        <f aca="false">SUMIF($C$25:$C$99,$C11,$H$25:$H$99) / COUNTIF($C$25:$C$99,$C11)</f>
        <v>4</v>
      </c>
      <c r="I11" s="206"/>
      <c r="J11" s="206"/>
      <c r="K11" s="206"/>
      <c r="L11" s="206"/>
      <c r="M11" s="219"/>
      <c r="N11" s="219"/>
      <c r="O11" s="219"/>
      <c r="P11" s="219"/>
      <c r="Q11" s="219"/>
      <c r="R11" s="219"/>
    </row>
    <row r="12" customFormat="false" ht="20.25" hidden="false" customHeight="true" outlineLevel="0" collapsed="false">
      <c r="A12" s="206"/>
      <c r="B12" s="206"/>
      <c r="C12" s="217" t="s">
        <v>449</v>
      </c>
      <c r="D12" s="199"/>
      <c r="E12" s="206"/>
      <c r="F12" s="212" t="s">
        <v>450</v>
      </c>
      <c r="G12" s="199" t="str">
        <f aca="false">IF(H12&lt;1.5,"LOW",IF(H12&lt;2.5,"LOW - MEDIUM",IF(H12&lt;3.5,"MEDIUM - HIGH",IF(H12&gt;=3.5,"HIGH"))))</f>
        <v>HIGH</v>
      </c>
      <c r="H12" s="220" t="n">
        <f aca="false">SUMIF($C$25:$C$99,$C12,$H$25:$H$99) / COUNTIF($C$25:$C$99,$C12)</f>
        <v>4</v>
      </c>
      <c r="I12" s="206"/>
      <c r="J12" s="206"/>
      <c r="K12" s="206"/>
      <c r="L12" s="206"/>
      <c r="M12" s="219"/>
      <c r="N12" s="219"/>
      <c r="O12" s="219"/>
      <c r="P12" s="219"/>
      <c r="Q12" s="219"/>
      <c r="R12" s="219"/>
    </row>
    <row r="13" customFormat="false" ht="20.25" hidden="false" customHeight="true" outlineLevel="0" collapsed="false">
      <c r="A13" s="206"/>
      <c r="B13" s="206"/>
      <c r="C13" s="217" t="s">
        <v>451</v>
      </c>
      <c r="D13" s="199"/>
      <c r="E13" s="206"/>
      <c r="F13" s="212" t="s">
        <v>452</v>
      </c>
      <c r="G13" s="199" t="str">
        <f aca="false">IF(H13&lt;1.5,"LOW",IF(H13&lt;2.5,"LOW - MEDIUM",IF(H13&lt;3.5,"MEDIUM - HIGH",IF(H13&gt;=3.5,"HIGH"))))</f>
        <v>HIGH</v>
      </c>
      <c r="H13" s="220" t="n">
        <f aca="false">SUMIF($C$25:$C$99,$C13,$H$25:$H$99) / COUNTIF($C$25:$C$99,$C13)</f>
        <v>4</v>
      </c>
      <c r="I13" s="206"/>
      <c r="J13" s="206"/>
      <c r="K13" s="206"/>
      <c r="L13" s="206"/>
      <c r="M13" s="219"/>
      <c r="N13" s="219"/>
      <c r="O13" s="219"/>
      <c r="P13" s="219"/>
      <c r="Q13" s="219"/>
      <c r="R13" s="219"/>
    </row>
    <row r="14" customFormat="false" ht="20.25" hidden="false" customHeight="true" outlineLevel="0" collapsed="false">
      <c r="A14" s="206"/>
      <c r="B14" s="206"/>
      <c r="C14" s="217" t="s">
        <v>453</v>
      </c>
      <c r="D14" s="199"/>
      <c r="E14" s="206"/>
      <c r="F14" s="212" t="s">
        <v>454</v>
      </c>
      <c r="G14" s="199" t="str">
        <f aca="false">IF(H14&lt;1.5,"LOW",IF(H14&lt;2.5,"LOW - MEDIUM",IF(H14&lt;3.5,"MEDIUM - HIGH",IF(H14&gt;=3.5,"HIGH"))))</f>
        <v>HIGH</v>
      </c>
      <c r="H14" s="220" t="n">
        <f aca="false">SUMIF($C$25:$C$99,$C14,$H$25:$H$99) / COUNTIF($C$25:$C$99,$C14)</f>
        <v>4</v>
      </c>
      <c r="I14" s="206"/>
      <c r="J14" s="206"/>
      <c r="K14" s="206"/>
      <c r="L14" s="206"/>
      <c r="M14" s="219"/>
      <c r="N14" s="219"/>
      <c r="O14" s="219"/>
      <c r="P14" s="219"/>
      <c r="Q14" s="219"/>
      <c r="R14" s="219"/>
    </row>
    <row r="15" customFormat="false" ht="20.25" hidden="false" customHeight="true" outlineLevel="0" collapsed="false">
      <c r="A15" s="206"/>
      <c r="B15" s="206"/>
      <c r="C15" s="217" t="s">
        <v>455</v>
      </c>
      <c r="D15" s="199"/>
      <c r="E15" s="206"/>
      <c r="F15" s="212" t="s">
        <v>456</v>
      </c>
      <c r="G15" s="199" t="str">
        <f aca="false">IF(H15&lt;1.5,"LOW",IF(H15&lt;2.5,"LOW - MEDIUM",IF(H15&lt;3.5,"MEDIUM - HIGH",IF(H15&gt;=3.5,"HIGH"))))</f>
        <v>HIGH</v>
      </c>
      <c r="H15" s="220" t="n">
        <f aca="false">SUMIF($C$25:$C$99,$C15,$H$25:$H$99) / COUNTIF($C$25:$C$99,$C15)</f>
        <v>4</v>
      </c>
      <c r="I15" s="206"/>
      <c r="J15" s="206"/>
      <c r="K15" s="206"/>
      <c r="L15" s="206"/>
      <c r="M15" s="219"/>
      <c r="N15" s="219"/>
      <c r="O15" s="219"/>
      <c r="P15" s="219"/>
      <c r="Q15" s="219"/>
      <c r="R15" s="219"/>
    </row>
    <row r="16" customFormat="false" ht="20.25" hidden="false" customHeight="true" outlineLevel="0" collapsed="false">
      <c r="A16" s="206"/>
      <c r="B16" s="206"/>
      <c r="C16" s="217" t="s">
        <v>457</v>
      </c>
      <c r="D16" s="199"/>
      <c r="E16" s="206"/>
      <c r="F16" s="212" t="s">
        <v>458</v>
      </c>
      <c r="G16" s="199" t="str">
        <f aca="false">IF(H16&lt;1.5,"LOW",IF(H16&lt;2.5,"LOW - MEDIUM",IF(H16&lt;3.5,"MEDIUM - HIGH",IF(H16&gt;=3.5,"HIGH"))))</f>
        <v>HIGH</v>
      </c>
      <c r="H16" s="220" t="n">
        <f aca="false">SUMIF($C$25:$C$99,$C16,$H$25:$H$99) / COUNTIF($C$25:$C$99,$C16)</f>
        <v>4</v>
      </c>
      <c r="I16" s="206"/>
      <c r="J16" s="206"/>
      <c r="K16" s="206"/>
      <c r="L16" s="206"/>
      <c r="M16" s="219"/>
      <c r="N16" s="219"/>
      <c r="O16" s="219"/>
      <c r="P16" s="219"/>
      <c r="Q16" s="219"/>
      <c r="R16" s="219"/>
    </row>
    <row r="17" customFormat="false" ht="20.25" hidden="false" customHeight="true" outlineLevel="0" collapsed="false">
      <c r="A17" s="206"/>
      <c r="B17" s="206"/>
      <c r="C17" s="217" t="s">
        <v>459</v>
      </c>
      <c r="D17" s="199"/>
      <c r="E17" s="206"/>
      <c r="F17" s="212" t="s">
        <v>460</v>
      </c>
      <c r="G17" s="199" t="str">
        <f aca="false">IF(H17&lt;1.5,"LOW",IF(H17&lt;2.5,"LOW - MEDIUM",IF(H17&lt;3.5,"MEDIUM - HIGH",IF(H17&gt;=3.5,"HIGH"))))</f>
        <v>HIGH</v>
      </c>
      <c r="H17" s="220" t="n">
        <f aca="false">SUMIF($C$25:$C$99,$C17,$H$25:$H$99) / COUNTIF($C$25:$C$99,$C17)</f>
        <v>4</v>
      </c>
      <c r="I17" s="206"/>
      <c r="J17" s="206"/>
      <c r="K17" s="206"/>
      <c r="L17" s="206"/>
      <c r="M17" s="219"/>
      <c r="N17" s="219"/>
      <c r="O17" s="219"/>
      <c r="P17" s="219"/>
      <c r="Q17" s="219"/>
      <c r="R17" s="219"/>
    </row>
    <row r="18" customFormat="false" ht="20.25" hidden="false" customHeight="true" outlineLevel="0" collapsed="false">
      <c r="A18" s="206"/>
      <c r="B18" s="206"/>
      <c r="C18" s="217" t="s">
        <v>461</v>
      </c>
      <c r="D18" s="199"/>
      <c r="E18" s="206"/>
      <c r="F18" s="212" t="s">
        <v>462</v>
      </c>
      <c r="G18" s="199" t="str">
        <f aca="false">IF(H18&lt;1.5,"LOW",IF(H18&lt;2.5,"LOW - MEDIUM",IF(H18&lt;3.5,"MEDIUM - HIGH",IF(H18&gt;=3.5,"HIGH"))))</f>
        <v>HIGH</v>
      </c>
      <c r="H18" s="220" t="n">
        <f aca="false">SUMIF($C$25:$C$99,$C18,$H$25:$H$99) / COUNTIF($C$25:$C$99,$C18)</f>
        <v>4</v>
      </c>
      <c r="I18" s="206"/>
      <c r="J18" s="206"/>
      <c r="K18" s="206"/>
      <c r="L18" s="206"/>
      <c r="M18" s="219"/>
      <c r="N18" s="219"/>
      <c r="O18" s="219"/>
      <c r="P18" s="219"/>
      <c r="Q18" s="219"/>
      <c r="R18" s="219"/>
    </row>
    <row r="19" customFormat="false" ht="20.25" hidden="false" customHeight="true" outlineLevel="0" collapsed="false">
      <c r="A19" s="206"/>
      <c r="B19" s="206"/>
      <c r="C19" s="217" t="s">
        <v>463</v>
      </c>
      <c r="D19" s="199"/>
      <c r="E19" s="206"/>
      <c r="F19" s="212" t="s">
        <v>464</v>
      </c>
      <c r="G19" s="199" t="str">
        <f aca="false">IF(H19&lt;1.5,"LOW",IF(H19&lt;2.5,"LOW - MEDIUM",IF(H19&lt;3.5,"MEDIUM - HIGH",IF(H19&gt;=3.5,"HIGH"))))</f>
        <v>HIGH</v>
      </c>
      <c r="H19" s="220" t="n">
        <f aca="false">SUMIF($C$25:$C$99,$C19,$H$25:$H$99) / COUNTIF($C$25:$C$99,$C19)</f>
        <v>4</v>
      </c>
      <c r="I19" s="206"/>
      <c r="J19" s="206"/>
      <c r="K19" s="206"/>
      <c r="L19" s="206"/>
      <c r="M19" s="219"/>
      <c r="N19" s="219"/>
      <c r="O19" s="219"/>
      <c r="P19" s="219"/>
      <c r="Q19" s="219"/>
      <c r="R19" s="219"/>
    </row>
    <row r="20" customFormat="false" ht="20.25" hidden="false" customHeight="true" outlineLevel="0" collapsed="false">
      <c r="A20" s="206"/>
      <c r="B20" s="206"/>
      <c r="C20" s="217"/>
      <c r="D20" s="199"/>
      <c r="E20" s="206"/>
      <c r="F20" s="221" t="s">
        <v>465</v>
      </c>
      <c r="G20" s="199" t="str">
        <f aca="false">IF(H20&lt;1.5,"LOW",IF(H20&lt;2.5,"LOW - MEDIUM",IF(H20&lt;3.5,"MEDIUM - HIGH",IF(H20&gt;=3.5,"HIGH"))))</f>
        <v>HIGH</v>
      </c>
      <c r="H20" s="220" t="n">
        <f aca="false">AVERAGE(H25:H99)</f>
        <v>4</v>
      </c>
      <c r="I20" s="206"/>
      <c r="J20" s="222"/>
      <c r="K20" s="206"/>
      <c r="L20" s="206"/>
      <c r="M20" s="197"/>
      <c r="N20" s="197"/>
      <c r="O20" s="219"/>
      <c r="P20" s="219"/>
      <c r="Q20" s="219"/>
      <c r="R20" s="219"/>
    </row>
    <row r="21" customFormat="false" ht="14" hidden="false" customHeight="false" outlineLevel="0" collapsed="false">
      <c r="A21" s="217"/>
      <c r="B21" s="217"/>
      <c r="C21" s="218"/>
      <c r="D21" s="199"/>
      <c r="E21" s="217"/>
      <c r="F21" s="218"/>
      <c r="G21" s="218"/>
      <c r="H21" s="199"/>
      <c r="I21" s="199"/>
      <c r="J21" s="206"/>
      <c r="K21" s="217"/>
      <c r="L21" s="217"/>
      <c r="M21" s="223"/>
      <c r="N21" s="223" t="s">
        <v>466</v>
      </c>
      <c r="O21" s="223" t="s">
        <v>467</v>
      </c>
      <c r="P21" s="223" t="s">
        <v>468</v>
      </c>
      <c r="Q21" s="223" t="s">
        <v>469</v>
      </c>
      <c r="R21" s="224" t="s">
        <v>470</v>
      </c>
    </row>
    <row r="22" customFormat="false" ht="42" hidden="false" customHeight="false" outlineLevel="0" collapsed="false">
      <c r="A22" s="225"/>
      <c r="B22" s="225"/>
      <c r="C22" s="219" t="s">
        <v>443</v>
      </c>
      <c r="D22" s="218" t="s">
        <v>471</v>
      </c>
      <c r="E22" s="218"/>
      <c r="F22" s="218" t="n">
        <f aca="false">PROFILE!F21</f>
        <v>0</v>
      </c>
      <c r="G22" s="218" t="s">
        <v>472</v>
      </c>
      <c r="H22" s="218" t="s">
        <v>473</v>
      </c>
      <c r="I22" s="218" t="s">
        <v>474</v>
      </c>
      <c r="J22" s="225"/>
      <c r="K22" s="225"/>
      <c r="L22" s="225"/>
      <c r="M22" s="219" t="s">
        <v>475</v>
      </c>
      <c r="N22" s="219" t="n">
        <v>1</v>
      </c>
      <c r="O22" s="219" t="n">
        <v>2</v>
      </c>
      <c r="P22" s="219" t="n">
        <v>3</v>
      </c>
      <c r="Q22" s="219" t="n">
        <v>4</v>
      </c>
      <c r="R22" s="219" t="n">
        <v>4</v>
      </c>
    </row>
    <row r="23" customFormat="false" ht="29.25" hidden="false" customHeight="true" outlineLevel="0" collapsed="false">
      <c r="A23" s="197"/>
      <c r="B23" s="197"/>
      <c r="C23" s="217"/>
      <c r="D23" s="199" t="n">
        <f aca="false">HELP!B1</f>
        <v>0</v>
      </c>
      <c r="E23" s="197"/>
      <c r="F23" s="226" t="s">
        <v>476</v>
      </c>
      <c r="G23" s="227"/>
      <c r="H23" s="228"/>
      <c r="I23" s="228"/>
      <c r="J23" s="197"/>
      <c r="K23" s="197"/>
      <c r="L23" s="197"/>
      <c r="M23" s="203"/>
      <c r="N23" s="203"/>
      <c r="O23" s="203"/>
      <c r="P23" s="203"/>
      <c r="Q23" s="203"/>
      <c r="R23" s="204"/>
    </row>
    <row r="24" customFormat="false" ht="14" hidden="false" customHeight="false" outlineLevel="0" collapsed="false">
      <c r="A24" s="199"/>
      <c r="B24" s="199"/>
      <c r="C24" s="199"/>
      <c r="D24" s="218" t="s">
        <v>295</v>
      </c>
      <c r="E24" s="218"/>
      <c r="F24" s="218" t="str">
        <f aca="false">VLOOKUP($D24,QADATA!$D$8:$K$83,3,0)</f>
        <v>POLICY</v>
      </c>
      <c r="G24" s="221"/>
      <c r="H24" s="229"/>
      <c r="I24" s="229"/>
      <c r="J24" s="199"/>
      <c r="K24" s="199"/>
      <c r="L24" s="199"/>
      <c r="M24" s="223" t="str">
        <f aca="false">D24</f>
        <v>A</v>
      </c>
      <c r="N24" s="230"/>
      <c r="O24" s="230"/>
      <c r="P24" s="230"/>
      <c r="Q24" s="230"/>
      <c r="R24" s="231"/>
    </row>
    <row r="25" customFormat="false" ht="50" hidden="false" customHeight="false" outlineLevel="0" collapsed="false">
      <c r="A25" s="206"/>
      <c r="B25" s="206"/>
      <c r="C25" s="217" t="s">
        <v>446</v>
      </c>
      <c r="D25" s="199" t="n">
        <v>1</v>
      </c>
      <c r="E25" s="206"/>
      <c r="F25" s="212" t="str">
        <f aca="false">VLOOKUP($D25,QADATA!$D$8:$K$83,3,0)</f>
        <v>Does your company have a Freedom of Association and Right to Collective Bargaining policy in place?</v>
      </c>
      <c r="G25" s="218" t="n">
        <f aca="false">VLOOKUP(D25,QUESTIONNAIRE!$A$4:$F$72,5,0)</f>
        <v>0</v>
      </c>
      <c r="H25" s="199" t="n">
        <f aca="false">IF(G25=N25, $N$22, IF(G25=O25, $O$22, IF(G25=P25,$P$22, IF(G25=Q25,$Q$22, $R$22))))</f>
        <v>4</v>
      </c>
      <c r="I25" s="199" t="str">
        <f aca="false">IF(G25=N25, $N$21, IF(G25=O25, $O$21, IF(G25=P25,$P$21, IF(G25=Q25,$Q$21, $R$21))))</f>
        <v>Not selected</v>
      </c>
      <c r="J25" s="206"/>
      <c r="K25" s="206"/>
      <c r="L25" s="206"/>
      <c r="M25" s="223" t="n">
        <f aca="false">D25</f>
        <v>1</v>
      </c>
      <c r="N25" s="232" t="str">
        <f aca="false">VLOOKUP($M25,QADATA!$D$9:$K$83,4,0)</f>
        <v>Yes - We have a documented policy (stand alone or clearly included in a broader organisational policy) in place  for more than 3 years. The policy includes the name of the organisation, a record of review and is signed and dated.</v>
      </c>
      <c r="O25" s="232" t="str">
        <f aca="false">VLOOKUP($M25,QADATA!$D$9:$K$83,5,0)</f>
        <v>Yes - We have a documented policy (stand alone or clearly included in a broader company policy) in place for less than 3 years. The policy includes the of the organisation, a record of review and is signed and dated.</v>
      </c>
      <c r="P25" s="232" t="str">
        <f aca="false">VLOOKUP($M25,QADATA!$D$9:$K$83,6,0)</f>
        <v>Yes - We have a documented policy (stand alone or included in a broader policy) in place. (Not signed and/or dated) </v>
      </c>
      <c r="Q25" s="232" t="str">
        <f aca="false">VLOOKUP($M25,QADATA!$D$9:$K$83,7,0)</f>
        <v>No policy in place</v>
      </c>
      <c r="R25" s="232" t="n">
        <f aca="false">VLOOKUP($M25,QADATA!$D$9:$K$83,8,0)</f>
        <v>0</v>
      </c>
    </row>
    <row r="26" customFormat="false" ht="50" hidden="false" customHeight="false" outlineLevel="0" collapsed="false">
      <c r="A26" s="206"/>
      <c r="B26" s="206"/>
      <c r="C26" s="217" t="s">
        <v>446</v>
      </c>
      <c r="D26" s="199" t="n">
        <v>2</v>
      </c>
      <c r="E26" s="206"/>
      <c r="F26" s="212" t="str">
        <f aca="false">VLOOKUP($D26,QADATA!$D$8:$K$83,3,0)</f>
        <v>Does your company have a Wages, Working Hours and Other Conditions of Work policy in place?</v>
      </c>
      <c r="G26" s="218" t="n">
        <f aca="false">VLOOKUP(D26,QUESTIONNAIRE!$A$4:$F$72,5,0)</f>
        <v>0</v>
      </c>
      <c r="H26" s="199" t="n">
        <f aca="false">IF(G26=N26, $N$22, IF(G26=O26, $O$22, IF(G26=P26,$P$22, IF(G26=Q26,$Q$22, $R$22))))</f>
        <v>4</v>
      </c>
      <c r="I26" s="199" t="str">
        <f aca="false">IF(G26=N26, $N$21, IF(G26=O26, $O$21, IF(G26=P26,$P$21, IF(G26=Q26,$Q$21, $R$21))))</f>
        <v>Not selected</v>
      </c>
      <c r="J26" s="206"/>
      <c r="K26" s="206"/>
      <c r="L26" s="206"/>
      <c r="M26" s="223" t="n">
        <f aca="false">D26</f>
        <v>2</v>
      </c>
      <c r="N26" s="232" t="str">
        <f aca="false">VLOOKUP($M26,QADATA!$D$9:$K$83,4,0)</f>
        <v>Yes - We have a documented policy (stand alone or clearly included in a broader organisational policy) in place  for more than 3 years. The policy includes the name of the organisation, a record of review and is signed and dated.</v>
      </c>
      <c r="O26" s="232" t="str">
        <f aca="false">VLOOKUP($M26,QADATA!$D$9:$K$83,5,0)</f>
        <v>Yes - We have a documented policy (stand alone or clearly included in a broader company policy) in place for less than 3 years. The policy includes the of the organisation, a record of review and is signed and dated.</v>
      </c>
      <c r="P26" s="232" t="str">
        <f aca="false">VLOOKUP($M26,QADATA!$D$9:$K$83,6,0)</f>
        <v>Yes - We have a documented policy (stand alone or included in a broader policy) in place. (Not signed and/or dated) </v>
      </c>
      <c r="Q26" s="232" t="str">
        <f aca="false">VLOOKUP($M26,QADATA!$D$9:$K$83,7,0)</f>
        <v>No policy in place</v>
      </c>
      <c r="R26" s="232" t="n">
        <f aca="false">VLOOKUP($M26,QADATA!$D$9:$K$83,8,0)</f>
        <v>0</v>
      </c>
    </row>
    <row r="27" customFormat="false" ht="50" hidden="false" customHeight="false" outlineLevel="0" collapsed="false">
      <c r="A27" s="206"/>
      <c r="B27" s="206"/>
      <c r="C27" s="217" t="s">
        <v>446</v>
      </c>
      <c r="D27" s="199" t="n">
        <v>3</v>
      </c>
      <c r="E27" s="206"/>
      <c r="F27" s="212" t="str">
        <f aca="false">VLOOKUP($D27,QADATA!$D$8:$K$83,3,0)</f>
        <v>Does your company have a Forced and Compulsory Labour policy in place?</v>
      </c>
      <c r="G27" s="218" t="n">
        <f aca="false">VLOOKUP(D27,QUESTIONNAIRE!$A$4:$F$72,5,0)</f>
        <v>0</v>
      </c>
      <c r="H27" s="199" t="n">
        <f aca="false">IF(G27=N27, $N$22, IF(G27=O27, $O$22, IF(G27=P27,$P$22, IF(G27=Q27,$Q$22, $R$22))))</f>
        <v>4</v>
      </c>
      <c r="I27" s="199" t="str">
        <f aca="false">IF(G27=N27, $N$21, IF(G27=O27, $O$21, IF(G27=P27,$P$21, IF(G27=Q27,$Q$21, $R$21))))</f>
        <v>Not selected</v>
      </c>
      <c r="J27" s="206"/>
      <c r="K27" s="206"/>
      <c r="L27" s="206"/>
      <c r="M27" s="223" t="n">
        <f aca="false">D27</f>
        <v>3</v>
      </c>
      <c r="N27" s="232" t="str">
        <f aca="false">VLOOKUP($M27,QADATA!$D$9:$K$83,4,0)</f>
        <v>Yes - We have a documented policy (stand alone or clearly included in a broader organisational policy) in place  for more than 3 years. The policy includes the name of the organisation, a record of review and is signed and dated.</v>
      </c>
      <c r="O27" s="232" t="str">
        <f aca="false">VLOOKUP($M27,QADATA!$D$9:$K$83,5,0)</f>
        <v>Yes - We have a documented policy (stand alone or clearly included in a broader company policy) in place for less than 3 years. The policy includes the of the organisation, a record of review and is signed and dated.</v>
      </c>
      <c r="P27" s="232" t="str">
        <f aca="false">VLOOKUP($M27,QADATA!$D$9:$K$83,6,0)</f>
        <v>Yes - We have a documented policy (stand alone or included in a broader policy) in place. (Not signed and/or dated) </v>
      </c>
      <c r="Q27" s="232" t="str">
        <f aca="false">VLOOKUP($M27,QADATA!$D$9:$K$83,7,0)</f>
        <v>No policy in place</v>
      </c>
      <c r="R27" s="232" t="n">
        <f aca="false">VLOOKUP($M27,QADATA!$D$9:$K$83,8,0)</f>
        <v>0</v>
      </c>
    </row>
    <row r="28" customFormat="false" ht="50" hidden="false" customHeight="false" outlineLevel="0" collapsed="false">
      <c r="A28" s="206"/>
      <c r="B28" s="206"/>
      <c r="C28" s="217" t="s">
        <v>446</v>
      </c>
      <c r="D28" s="199" t="n">
        <v>4</v>
      </c>
      <c r="E28" s="206"/>
      <c r="F28" s="212" t="str">
        <f aca="false">VLOOKUP($D28,QADATA!$D$8:$K$83,3,0)</f>
        <v>Does your company have a Child Labour policy in place?</v>
      </c>
      <c r="G28" s="218" t="n">
        <f aca="false">VLOOKUP(D28,QUESTIONNAIRE!$A$4:$F$72,5,0)</f>
        <v>0</v>
      </c>
      <c r="H28" s="199" t="n">
        <f aca="false">IF(G28=N28, $N$22, IF(G28=O28, $O$22, IF(G28=P28,$P$22, IF(G28=Q28,$Q$22, $R$22))))</f>
        <v>4</v>
      </c>
      <c r="I28" s="199" t="str">
        <f aca="false">IF(G28=N28, $N$21, IF(G28=O28, $O$21, IF(G28=P28,$P$21, IF(G28=Q28,$Q$21, $R$21))))</f>
        <v>Not selected</v>
      </c>
      <c r="J28" s="206"/>
      <c r="K28" s="206"/>
      <c r="L28" s="206"/>
      <c r="M28" s="223" t="n">
        <f aca="false">D28</f>
        <v>4</v>
      </c>
      <c r="N28" s="232" t="str">
        <f aca="false">VLOOKUP($M28,QADATA!$D$9:$K$83,4,0)</f>
        <v>Yes - We have a documented policy (stand alone or clearly included in a broader organisational policy) in place  for more than 3 years. The policy includes the name of the organisation, a record of review and is signed and dated.</v>
      </c>
      <c r="O28" s="232" t="str">
        <f aca="false">VLOOKUP($M28,QADATA!$D$9:$K$83,5,0)</f>
        <v>Yes - We have a documented policy (stand alone or clearly included in a broader company policy) in place for less than 3 years. The policy includes the of the organisation, a record of review and is signed and dated.</v>
      </c>
      <c r="P28" s="232" t="str">
        <f aca="false">VLOOKUP($M28,QADATA!$D$9:$K$83,6,0)</f>
        <v>Yes - We have a documented policy (stand alone or included in a broader policy) in place. (Not signed and/or dated) </v>
      </c>
      <c r="Q28" s="232" t="str">
        <f aca="false">VLOOKUP($M28,QADATA!$D$9:$K$83,7,0)</f>
        <v>No policy in place</v>
      </c>
      <c r="R28" s="232" t="n">
        <f aca="false">VLOOKUP($M28,QADATA!$D$9:$K$83,8,0)</f>
        <v>0</v>
      </c>
    </row>
    <row r="29" customFormat="false" ht="50" hidden="false" customHeight="false" outlineLevel="0" collapsed="false">
      <c r="A29" s="206"/>
      <c r="B29" s="206"/>
      <c r="C29" s="217" t="s">
        <v>446</v>
      </c>
      <c r="D29" s="199" t="n">
        <v>5</v>
      </c>
      <c r="E29" s="206"/>
      <c r="F29" s="212" t="str">
        <f aca="false">VLOOKUP($D29,QADATA!$D$8:$K$83,3,0)</f>
        <v>Does your company have an Anti Discrimination policy in place?</v>
      </c>
      <c r="G29" s="218" t="n">
        <f aca="false">VLOOKUP(D29,QUESTIONNAIRE!$A$4:$F$72,5,0)</f>
        <v>0</v>
      </c>
      <c r="H29" s="199" t="n">
        <f aca="false">IF(G29=N29, $N$22, IF(G29=O29, $O$22, IF(G29=P29,$P$22, IF(G29=Q29,$Q$22, $R$22))))</f>
        <v>4</v>
      </c>
      <c r="I29" s="199" t="str">
        <f aca="false">IF(G29=N29, $N$21, IF(G29=O29, $O$21, IF(G29=P29,$P$21, IF(G29=Q29,$Q$21, $R$21))))</f>
        <v>Not selected</v>
      </c>
      <c r="J29" s="206"/>
      <c r="K29" s="206"/>
      <c r="L29" s="206"/>
      <c r="M29" s="223" t="n">
        <f aca="false">D29</f>
        <v>5</v>
      </c>
      <c r="N29" s="232" t="str">
        <f aca="false">VLOOKUP($M29,QADATA!$D$9:$K$83,4,0)</f>
        <v>Yes - We have a documented policy (stand alone or clearly included in a broader organisational policy) in place  for more than 3 years. The policy includes the name of the organisation, a record of review and is signed and dated.</v>
      </c>
      <c r="O29" s="232" t="str">
        <f aca="false">VLOOKUP($M29,QADATA!$D$9:$K$83,5,0)</f>
        <v>Yes - We have a documented policy (stand alone or clearly included in a broader company policy) in place for less than 3 years. The policy includes the of the organisation, a record of review and is signed and dated.</v>
      </c>
      <c r="P29" s="232" t="str">
        <f aca="false">VLOOKUP($M29,QADATA!$D$9:$K$83,6,0)</f>
        <v>Yes - We have a documented policy (stand alone or included in a broader policy) in place. (Not signed and/or dated) </v>
      </c>
      <c r="Q29" s="232" t="str">
        <f aca="false">VLOOKUP($M29,QADATA!$D$9:$K$83,7,0)</f>
        <v>No policy in place</v>
      </c>
      <c r="R29" s="232" t="n">
        <f aca="false">VLOOKUP($M29,QADATA!$D$9:$K$83,8,0)</f>
        <v>0</v>
      </c>
    </row>
    <row r="30" customFormat="false" ht="50" hidden="false" customHeight="false" outlineLevel="0" collapsed="false">
      <c r="A30" s="206"/>
      <c r="B30" s="206"/>
      <c r="C30" s="217" t="s">
        <v>446</v>
      </c>
      <c r="D30" s="199" t="n">
        <v>6</v>
      </c>
      <c r="E30" s="206"/>
      <c r="F30" s="212" t="str">
        <f aca="false">VLOOKUP($D30,QADATA!$D$8:$K$83,3,0)</f>
        <v>Does your company have a Quality Management Policy in place?</v>
      </c>
      <c r="G30" s="218" t="n">
        <f aca="false">VLOOKUP(D30,QUESTIONNAIRE!$A$4:$F$72,5,0)</f>
        <v>0</v>
      </c>
      <c r="H30" s="199" t="n">
        <f aca="false">IF(G30=N30, $N$22, IF(G30=O30, $O$22, IF(G30=P30,$P$22, IF(G30=Q30,$Q$22, $R$22))))</f>
        <v>4</v>
      </c>
      <c r="I30" s="199" t="str">
        <f aca="false">IF(G30=N30, $N$21, IF(G30=O30, $O$21, IF(G30=P30,$P$21, IF(G30=Q30,$Q$21, $R$21))))</f>
        <v>Not selected</v>
      </c>
      <c r="J30" s="206"/>
      <c r="K30" s="206"/>
      <c r="L30" s="206"/>
      <c r="M30" s="223" t="n">
        <f aca="false">D30</f>
        <v>6</v>
      </c>
      <c r="N30" s="232" t="str">
        <f aca="false">VLOOKUP($M30,QADATA!$D$9:$K$83,4,0)</f>
        <v>Yes - We have a documented policy (stand alone or clearly included in a broader organisational policy) in place  for more than 3 years. The policy includes the name of the organisation, a record of review and is signed and dated.</v>
      </c>
      <c r="O30" s="232" t="str">
        <f aca="false">VLOOKUP($M30,QADATA!$D$9:$K$83,5,0)</f>
        <v>Yes - We have a documented policy (stand alone or clearly included in a broader company policy) in place for less than 3 years. The policy includes the of the organisation, a record of review and is signed and dated.</v>
      </c>
      <c r="P30" s="232" t="str">
        <f aca="false">VLOOKUP($M30,QADATA!$D$9:$K$83,6,0)</f>
        <v>Yes - We have a documented policy (stand alone or included in a broader policy) in place. (Not signed and/or dated) </v>
      </c>
      <c r="Q30" s="232" t="str">
        <f aca="false">VLOOKUP($M30,QADATA!$D$9:$K$83,7,0)</f>
        <v>No policy in place</v>
      </c>
      <c r="R30" s="232" t="n">
        <f aca="false">VLOOKUP($M30,QADATA!$D$9:$K$83,8,0)</f>
        <v>0</v>
      </c>
    </row>
    <row r="31" customFormat="false" ht="50" hidden="false" customHeight="false" outlineLevel="0" collapsed="false">
      <c r="A31" s="206"/>
      <c r="B31" s="206"/>
      <c r="C31" s="217" t="s">
        <v>446</v>
      </c>
      <c r="D31" s="199" t="n">
        <v>7</v>
      </c>
      <c r="E31" s="206"/>
      <c r="F31" s="212" t="str">
        <f aca="false">VLOOKUP($D31,QADATA!$D$8:$K$83,3,0)</f>
        <v>Does your company have an Environmental Policy in place?</v>
      </c>
      <c r="G31" s="218" t="n">
        <f aca="false">VLOOKUP(D31,QUESTIONNAIRE!$A$4:$F$72,5,0)</f>
        <v>0</v>
      </c>
      <c r="H31" s="199" t="n">
        <f aca="false">IF(G31=N31, $N$22, IF(G31=O31, $O$22, IF(G31=P31,$P$22, IF(G31=Q31,$Q$22, $R$22))))</f>
        <v>4</v>
      </c>
      <c r="I31" s="199" t="str">
        <f aca="false">IF(G31=N31, $N$21, IF(G31=O31, $O$21, IF(G31=P31,$P$21, IF(G31=Q31,$Q$21, $R$21))))</f>
        <v>Not selected</v>
      </c>
      <c r="J31" s="206"/>
      <c r="K31" s="206"/>
      <c r="L31" s="206"/>
      <c r="M31" s="223" t="n">
        <f aca="false">D31</f>
        <v>7</v>
      </c>
      <c r="N31" s="232" t="str">
        <f aca="false">VLOOKUP($M31,QADATA!$D$9:$K$83,4,0)</f>
        <v>Yes - We have a documented policy (stand alone or clearly included in a broader organisational policy) in place  for more than 3 years. The policy includes the name of the organisation, a record of review and is signed and dated.</v>
      </c>
      <c r="O31" s="232" t="str">
        <f aca="false">VLOOKUP($M31,QADATA!$D$9:$K$83,5,0)</f>
        <v>Yes - We have a documented policy (stand alone or clearly included in a broader company policy) in place for less than 3 years. The policy includes the of the organisation, a record of review and is signed and dated.</v>
      </c>
      <c r="P31" s="232" t="str">
        <f aca="false">VLOOKUP($M31,QADATA!$D$9:$K$83,6,0)</f>
        <v>Yes - We have a documented policy (stand alone or included in a broader policy) in place. (Not signed and/or dated) </v>
      </c>
      <c r="Q31" s="232" t="str">
        <f aca="false">VLOOKUP($M31,QADATA!$D$9:$K$83,7,0)</f>
        <v>No policy in place</v>
      </c>
      <c r="R31" s="232" t="n">
        <f aca="false">VLOOKUP($M31,QADATA!$D$9:$K$83,8,0)</f>
        <v>0</v>
      </c>
    </row>
    <row r="32" customFormat="false" ht="50" hidden="false" customHeight="false" outlineLevel="0" collapsed="false">
      <c r="A32" s="206"/>
      <c r="B32" s="206"/>
      <c r="C32" s="217" t="s">
        <v>446</v>
      </c>
      <c r="D32" s="199" t="n">
        <v>8</v>
      </c>
      <c r="E32" s="206"/>
      <c r="F32" s="212" t="str">
        <f aca="false">VLOOKUP($D32,QADATA!$D$8:$K$83,3,0)</f>
        <v>Does your company have a Health and Safety policy in place?</v>
      </c>
      <c r="G32" s="218" t="n">
        <f aca="false">VLOOKUP(D32,QUESTIONNAIRE!$A$4:$F$72,5,0)</f>
        <v>0</v>
      </c>
      <c r="H32" s="199" t="n">
        <f aca="false">IF(G32=N32, $N$22, IF(G32=O32, $O$22, IF(G32=P32,$P$22, IF(G32=Q32,$Q$22, $R$22))))</f>
        <v>4</v>
      </c>
      <c r="I32" s="199" t="str">
        <f aca="false">IF(G32=N32, $N$21, IF(G32=O32, $O$21, IF(G32=P32,$P$21, IF(G32=Q32,$Q$21, $R$21))))</f>
        <v>Not selected</v>
      </c>
      <c r="J32" s="206"/>
      <c r="K32" s="206"/>
      <c r="L32" s="206"/>
      <c r="M32" s="223" t="n">
        <f aca="false">D32</f>
        <v>8</v>
      </c>
      <c r="N32" s="232" t="str">
        <f aca="false">VLOOKUP($M32,QADATA!$D$9:$K$83,4,0)</f>
        <v>Yes - We have a documented policy (stand alone or clearly included in a broader organisational policy) in place  for more than 3 years. The policy includes the name of the organisation, a record of review and is signed and dated.</v>
      </c>
      <c r="O32" s="232" t="str">
        <f aca="false">VLOOKUP($M32,QADATA!$D$9:$K$83,5,0)</f>
        <v>Yes - We have a documented policy (stand alone or clearly included in a broader company policy) in place for less than 3 years. The policy includes the of the organisation, a record of review and is signed and dated.</v>
      </c>
      <c r="P32" s="232" t="str">
        <f aca="false">VLOOKUP($M32,QADATA!$D$9:$K$83,6,0)</f>
        <v>Yes - We have a documented policy (stand alone or included in a broader policy) in place. (Not signed and/or dated) </v>
      </c>
      <c r="Q32" s="232" t="str">
        <f aca="false">VLOOKUP($M32,QADATA!$D$9:$K$83,7,0)</f>
        <v>No policy in place</v>
      </c>
      <c r="R32" s="232" t="n">
        <f aca="false">VLOOKUP($M32,QADATA!$D$9:$K$83,8,0)</f>
        <v>0</v>
      </c>
    </row>
    <row r="33" customFormat="false" ht="50" hidden="false" customHeight="false" outlineLevel="0" collapsed="false">
      <c r="A33" s="206"/>
      <c r="B33" s="206"/>
      <c r="C33" s="217" t="s">
        <v>446</v>
      </c>
      <c r="D33" s="199" t="n">
        <v>9</v>
      </c>
      <c r="E33" s="206"/>
      <c r="F33" s="212" t="str">
        <f aca="false">VLOOKUP($D33,QADATA!$D$8:$K$83,3,0)</f>
        <v>Does your company have a Code of Conduct (or ethical conduct policy)?</v>
      </c>
      <c r="G33" s="218" t="n">
        <f aca="false">VLOOKUP(D33,QUESTIONNAIRE!$A$4:$F$72,5,0)</f>
        <v>0</v>
      </c>
      <c r="H33" s="199" t="n">
        <f aca="false">IF(G33=N33, $N$22, IF(G33=O33, $O$22, IF(G33=P33,$P$22, IF(G33=Q33,$Q$22, $R$22))))</f>
        <v>4</v>
      </c>
      <c r="I33" s="199" t="str">
        <f aca="false">IF(G33=N33, $N$21, IF(G33=O33, $O$21, IF(G33=P33,$P$21, IF(G33=Q33,$Q$21, $R$21))))</f>
        <v>Not selected</v>
      </c>
      <c r="J33" s="206"/>
      <c r="K33" s="206"/>
      <c r="L33" s="206"/>
      <c r="M33" s="223" t="n">
        <f aca="false">D33</f>
        <v>9</v>
      </c>
      <c r="N33" s="232" t="str">
        <f aca="false">VLOOKUP($M33,QADATA!$D$9:$K$83,4,0)</f>
        <v>Yes - We have a documented policy (stand alone or clearly included in a broader organisational policy) in place  for more than 3 years. The policy includes the name of the organisation, a record of review and is signed and dated.</v>
      </c>
      <c r="O33" s="232" t="str">
        <f aca="false">VLOOKUP($M33,QADATA!$D$9:$K$83,5,0)</f>
        <v>Yes - We have a documented policy (stand alone or clearly included in a broader company policy) in place for less than 3 years. The policy includes the of the organisation, a record of review and is signed and dated.</v>
      </c>
      <c r="P33" s="232" t="str">
        <f aca="false">VLOOKUP($M33,QADATA!$D$9:$K$83,6,0)</f>
        <v>Yes - We have a documented Code of Conduct (or ethical conduct policy) in place. (Not signed and/or dated) </v>
      </c>
      <c r="Q33" s="232" t="str">
        <f aca="false">VLOOKUP($M33,QADATA!$D$9:$K$83,7,0)</f>
        <v>No policy in place</v>
      </c>
      <c r="R33" s="232" t="n">
        <f aca="false">VLOOKUP($M33,QADATA!$D$9:$K$83,8,0)</f>
        <v>0</v>
      </c>
    </row>
    <row r="34" customFormat="false" ht="50" hidden="false" customHeight="false" outlineLevel="0" collapsed="false">
      <c r="A34" s="206"/>
      <c r="B34" s="206"/>
      <c r="C34" s="217" t="s">
        <v>446</v>
      </c>
      <c r="D34" s="199" t="n">
        <v>10</v>
      </c>
      <c r="E34" s="206"/>
      <c r="F34" s="212" t="str">
        <f aca="false">VLOOKUP($D34,QADATA!$D$8:$K$83,3,0)</f>
        <v>Does your company have a Corporate Social Responsibility policy?</v>
      </c>
      <c r="G34" s="218" t="n">
        <f aca="false">VLOOKUP(D34,QUESTIONNAIRE!$A$4:$F$72,5,0)</f>
        <v>0</v>
      </c>
      <c r="H34" s="199" t="n">
        <f aca="false">IF(G34=N34, $N$22, IF(G34=O34, $O$22, IF(G34=P34,$P$22, IF(G34=Q34,$Q$22, $R$22))))</f>
        <v>4</v>
      </c>
      <c r="I34" s="199" t="str">
        <f aca="false">IF(G34=N34, $N$21, IF(G34=O34, $O$21, IF(G34=P34,$P$21, IF(G34=Q34,$Q$21, $R$21))))</f>
        <v>Not selected</v>
      </c>
      <c r="J34" s="206"/>
      <c r="K34" s="206"/>
      <c r="L34" s="206"/>
      <c r="M34" s="223" t="n">
        <f aca="false">D34</f>
        <v>10</v>
      </c>
      <c r="N34" s="232" t="str">
        <f aca="false">VLOOKUP($M34,QADATA!$D$9:$K$83,4,0)</f>
        <v>Yes - We have a documented policy (stand alone or clearly included in a broader organisational policy) in place  for more than 3 years. The policy includes the name of the organisation, a record of review and is signed and dated.</v>
      </c>
      <c r="O34" s="232" t="str">
        <f aca="false">VLOOKUP($M34,QADATA!$D$9:$K$83,5,0)</f>
        <v>Yes - We have a documented policy (stand alone or clearly included in a broader company policy) in place for less than 3 years. The policy includes the of the organisation, a record of review and is signed and dated.</v>
      </c>
      <c r="P34" s="232" t="str">
        <f aca="false">VLOOKUP($M34,QADATA!$D$9:$K$83,6,0)</f>
        <v>Yes - We have a documented policy (stand alone or included in a broader policy) in place. (Not signed and/or dated) </v>
      </c>
      <c r="Q34" s="232" t="str">
        <f aca="false">VLOOKUP($M34,QADATA!$D$9:$K$83,7,0)</f>
        <v>No policy in place</v>
      </c>
      <c r="R34" s="232" t="n">
        <f aca="false">VLOOKUP($M34,QADATA!$D$9:$K$83,8,0)</f>
        <v>0</v>
      </c>
    </row>
    <row r="35" customFormat="false" ht="62.5" hidden="false" customHeight="false" outlineLevel="0" collapsed="false">
      <c r="A35" s="206"/>
      <c r="B35" s="206"/>
      <c r="C35" s="217" t="s">
        <v>446</v>
      </c>
      <c r="D35" s="199" t="n">
        <v>11</v>
      </c>
      <c r="E35" s="206"/>
      <c r="F35" s="212" t="str">
        <f aca="false">VLOOKUP($D35,QADATA!$D$8:$K$83,3,0)</f>
        <v>Does your company have a policy related to conflict minerals?</v>
      </c>
      <c r="G35" s="218" t="n">
        <f aca="false">VLOOKUP(D35,QUESTIONNAIRE!$A$4:$F$72,5,0)</f>
        <v>0</v>
      </c>
      <c r="H35" s="199" t="n">
        <f aca="false">IF(G35=N35, $N$22, IF(G35=O35, $O$22, IF(G35=P35,$P$22, IF(G35=Q35,$Q$22, $R$22))))</f>
        <v>4</v>
      </c>
      <c r="I35" s="199" t="str">
        <f aca="false">IF(G35=N35, $N$21, IF(G35=O35, $O$21, IF(G35=P35,$P$21, IF(G35=Q35,$Q$21, $R$21))))</f>
        <v>Not selected</v>
      </c>
      <c r="J35" s="206"/>
      <c r="K35" s="206"/>
      <c r="L35" s="206"/>
      <c r="M35" s="223" t="n">
        <f aca="false">D35</f>
        <v>11</v>
      </c>
      <c r="N35" s="232" t="str">
        <f aca="false">VLOOKUP($M35,QADATA!$D$9:$K$83,4,0)</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2" t="str">
        <f aca="false">VLOOKUP($M35,QADATA!$D$9:$K$83,5,0)</f>
        <v>Yes - We have a documented policy (stand alone or clearly included in a broader company policy) in place for less than 3 years. The policy includes the of the organisation, a record of review and is signed and dated.</v>
      </c>
      <c r="P35" s="232" t="str">
        <f aca="false">VLOOKUP($M35,QADATA!$D$9:$K$83,6,0)</f>
        <v>Yes - We have a documented policy (stand alone or included in a broader policy) in place. (Not signed and/or dated) </v>
      </c>
      <c r="Q35" s="232" t="str">
        <f aca="false">VLOOKUP($M35,QADATA!$D$9:$K$83,7,0)</f>
        <v>No policy in place</v>
      </c>
      <c r="R35" s="232" t="n">
        <f aca="false">VLOOKUP($M35,QADATA!$D$9:$K$83,8,0)</f>
        <v>0</v>
      </c>
    </row>
    <row r="36" customFormat="false" ht="14" hidden="false" customHeight="false" outlineLevel="0" collapsed="false">
      <c r="A36" s="199"/>
      <c r="B36" s="199"/>
      <c r="C36" s="199"/>
      <c r="D36" s="218" t="s">
        <v>308</v>
      </c>
      <c r="E36" s="218"/>
      <c r="F36" s="218" t="str">
        <f aca="false">VLOOKUP($D36,QADATA!$D$8:$K$83,3,0)</f>
        <v>MANAGEMENT SYSTEMS</v>
      </c>
      <c r="G36" s="231"/>
      <c r="H36" s="231"/>
      <c r="I36" s="229"/>
      <c r="J36" s="206"/>
      <c r="K36" s="199"/>
      <c r="L36" s="199"/>
      <c r="M36" s="223" t="str">
        <f aca="false">D36</f>
        <v>B</v>
      </c>
      <c r="N36" s="232" t="n">
        <f aca="false">VLOOKUP($M36,QADATA!$D$9:$K$83,4,0)</f>
        <v>0</v>
      </c>
      <c r="O36" s="232" t="n">
        <f aca="false">VLOOKUP($M36,QADATA!$D$9:$K$83,5,0)</f>
        <v>0</v>
      </c>
      <c r="P36" s="232" t="n">
        <f aca="false">VLOOKUP($M36,QADATA!$D$9:$K$83,6,0)</f>
        <v>0</v>
      </c>
      <c r="Q36" s="232" t="n">
        <f aca="false">VLOOKUP($M36,QADATA!$D$9:$K$83,7,0)</f>
        <v>0</v>
      </c>
      <c r="R36" s="232" t="n">
        <f aca="false">VLOOKUP($M36,QADATA!$D$9:$K$83,8,0)</f>
        <v>0</v>
      </c>
    </row>
    <row r="37" customFormat="false" ht="28" hidden="false" customHeight="false" outlineLevel="0" collapsed="false">
      <c r="A37" s="206"/>
      <c r="B37" s="206"/>
      <c r="C37" s="217" t="s">
        <v>447</v>
      </c>
      <c r="D37" s="199" t="n">
        <v>12</v>
      </c>
      <c r="E37" s="206"/>
      <c r="F37" s="212" t="str">
        <f aca="false">VLOOKUP($D37,QADATA!$D$8:$K$83,3,0)</f>
        <v>Does your company have an up-to-date certified formal, documented Quality Management System? </v>
      </c>
      <c r="G37" s="218" t="n">
        <f aca="false">VLOOKUP(D37,QUESTIONNAIRE!$A$4:$F$72,5,0)</f>
        <v>0</v>
      </c>
      <c r="H37" s="199" t="n">
        <f aca="false">IF(G37=N37, $N$22, IF(G37=O37, $O$22, IF(G37=P37,$P$22, IF(G37=Q37,$Q$22, $R$22))))</f>
        <v>4</v>
      </c>
      <c r="I37" s="199" t="str">
        <f aca="false">IF(G37=N37, $N$21, IF(G37=O37, $O$21, IF(G37=P37,$P$21, IF(G37=Q37,$Q$21, $R$21))))</f>
        <v>Not selected</v>
      </c>
      <c r="J37" s="206"/>
      <c r="K37" s="206"/>
      <c r="L37" s="206"/>
      <c r="M37" s="223" t="n">
        <f aca="false">D37</f>
        <v>12</v>
      </c>
      <c r="N37" s="232" t="str">
        <f aca="false">VLOOKUP($M37,QADATA!$D$9:$K$83,4,0)</f>
        <v>Yes - such as ISO or similar and certified by a independent third party </v>
      </c>
      <c r="O37" s="232" t="str">
        <f aca="false">VLOOKUP($M37,QADATA!$D$9:$K$83,5,0)</f>
        <v>Yes - Documented but not certified </v>
      </c>
      <c r="P37" s="232" t="str">
        <f aca="false">VLOOKUP($M37,QADATA!$D$9:$K$83,6,0)</f>
        <v>Informal (undocumented) process</v>
      </c>
      <c r="Q37" s="232" t="str">
        <f aca="false">VLOOKUP($M37,QADATA!$D$9:$K$83,7,0)</f>
        <v>No Quality Management System in place</v>
      </c>
      <c r="R37" s="232" t="n">
        <f aca="false">VLOOKUP($M37,QADATA!$D$9:$K$83,8,0)</f>
        <v>0</v>
      </c>
    </row>
    <row r="38" customFormat="false" ht="28" hidden="false" customHeight="false" outlineLevel="0" collapsed="false">
      <c r="A38" s="197"/>
      <c r="B38" s="197"/>
      <c r="C38" s="217" t="s">
        <v>447</v>
      </c>
      <c r="D38" s="199" t="n">
        <v>13</v>
      </c>
      <c r="E38" s="197"/>
      <c r="F38" s="212" t="str">
        <f aca="false">VLOOKUP($D38,QADATA!$D$8:$K$83,3,0)</f>
        <v>Does your company have an up-to-date certified formal, documented Environmental Management System? </v>
      </c>
      <c r="G38" s="218" t="n">
        <f aca="false">VLOOKUP(D38,QUESTIONNAIRE!$A$4:$F$72,5,0)</f>
        <v>0</v>
      </c>
      <c r="H38" s="199" t="n">
        <f aca="false">IF(G38=N38, $N$22, IF(G38=O38, $O$22, IF(G38=P38,$P$22, IF(G38=Q38,$Q$22, $R$22))))</f>
        <v>4</v>
      </c>
      <c r="I38" s="199" t="str">
        <f aca="false">IF(G38=N38, $N$21, IF(G38=O38, $O$21, IF(G38=P38,$P$21, IF(G38=Q38,$Q$21, $R$21))))</f>
        <v>Not selected</v>
      </c>
      <c r="J38" s="206"/>
      <c r="K38" s="197"/>
      <c r="L38" s="197"/>
      <c r="M38" s="223" t="n">
        <f aca="false">D38</f>
        <v>13</v>
      </c>
      <c r="N38" s="232" t="str">
        <f aca="false">VLOOKUP($M38,QADATA!$D$9:$K$83,4,0)</f>
        <v>Yes - such as ISO or similar and certified by a independent third party </v>
      </c>
      <c r="O38" s="232" t="str">
        <f aca="false">VLOOKUP($M38,QADATA!$D$9:$K$83,5,0)</f>
        <v>Yes - Documented but not certified </v>
      </c>
      <c r="P38" s="232" t="str">
        <f aca="false">VLOOKUP($M38,QADATA!$D$9:$K$83,6,0)</f>
        <v>Informal (undocumented) process</v>
      </c>
      <c r="Q38" s="232" t="str">
        <f aca="false">VLOOKUP($M38,QADATA!$D$9:$K$83,7,0)</f>
        <v>No Environmental Management System in place</v>
      </c>
      <c r="R38" s="232" t="n">
        <f aca="false">VLOOKUP($M38,QADATA!$D$9:$K$83,8,0)</f>
        <v>0</v>
      </c>
    </row>
    <row r="39" customFormat="false" ht="28" hidden="false" customHeight="false" outlineLevel="0" collapsed="false">
      <c r="A39" s="197"/>
      <c r="B39" s="197"/>
      <c r="C39" s="217" t="s">
        <v>447</v>
      </c>
      <c r="D39" s="199" t="n">
        <v>14</v>
      </c>
      <c r="E39" s="197"/>
      <c r="F39" s="212" t="str">
        <f aca="false">VLOOKUP($D39,QADATA!$D$8:$K$83,3,0)</f>
        <v>Does your company have an up-to-date certified formal, documented Health and Safety Management System? </v>
      </c>
      <c r="G39" s="218" t="n">
        <f aca="false">VLOOKUP(D39,QUESTIONNAIRE!$A$4:$F$72,5,0)</f>
        <v>0</v>
      </c>
      <c r="H39" s="199" t="n">
        <f aca="false">IF(G39=N39, $N$22, IF(G39=O39, $O$22, IF(G39=P39,$P$22, IF(G39=Q39,$Q$22, $R$22))))</f>
        <v>4</v>
      </c>
      <c r="I39" s="199" t="str">
        <f aca="false">IF(G39=N39, $N$21, IF(G39=O39, $O$21, IF(G39=P39,$P$21, IF(G39=Q39,$Q$21, $R$21))))</f>
        <v>Not selected</v>
      </c>
      <c r="J39" s="206"/>
      <c r="K39" s="197"/>
      <c r="L39" s="197"/>
      <c r="M39" s="223" t="n">
        <f aca="false">D39</f>
        <v>14</v>
      </c>
      <c r="N39" s="232" t="str">
        <f aca="false">VLOOKUP($M39,QADATA!$D$9:$K$83,4,0)</f>
        <v>Yes - such as ISO or similar and certified by a independent third party </v>
      </c>
      <c r="O39" s="232" t="str">
        <f aca="false">VLOOKUP($M39,QADATA!$D$9:$K$83,5,0)</f>
        <v>Yes - Documented but not certified </v>
      </c>
      <c r="P39" s="232" t="str">
        <f aca="false">VLOOKUP($M39,QADATA!$D$9:$K$83,6,0)</f>
        <v>Informal (undocumented) process</v>
      </c>
      <c r="Q39" s="232" t="str">
        <f aca="false">VLOOKUP($M39,QADATA!$D$9:$K$83,7,0)</f>
        <v>No Health &amp; Safety Management System in place</v>
      </c>
      <c r="R39" s="232" t="n">
        <f aca="false">VLOOKUP($M39,QADATA!$D$9:$K$83,8,0)</f>
        <v>0</v>
      </c>
    </row>
    <row r="40" customFormat="false" ht="14" hidden="false" customHeight="false" outlineLevel="0" collapsed="false">
      <c r="A40" s="199"/>
      <c r="B40" s="199"/>
      <c r="C40" s="199"/>
      <c r="D40" s="218" t="s">
        <v>310</v>
      </c>
      <c r="E40" s="218"/>
      <c r="F40" s="218" t="str">
        <f aca="false">VLOOKUP($D40,QADATA!$D$8:$K$83,3,0)</f>
        <v>HUMAN RIGHTS</v>
      </c>
      <c r="G40" s="231"/>
      <c r="H40" s="231"/>
      <c r="I40" s="231"/>
      <c r="J40" s="206"/>
      <c r="K40" s="199"/>
      <c r="L40" s="199"/>
      <c r="M40" s="223" t="str">
        <f aca="false">D40</f>
        <v>C</v>
      </c>
      <c r="N40" s="233" t="n">
        <f aca="false">VLOOKUP($M40,QADATA!$D$9:$K$83,4,0)</f>
        <v>0</v>
      </c>
      <c r="O40" s="233" t="n">
        <f aca="false">VLOOKUP($M40,QADATA!$D$9:$K$83,5,0)</f>
        <v>0</v>
      </c>
      <c r="P40" s="233" t="n">
        <f aca="false">VLOOKUP($M40,QADATA!$D$9:$K$83,6,0)</f>
        <v>0</v>
      </c>
      <c r="Q40" s="233" t="n">
        <f aca="false">VLOOKUP($M40,QADATA!$D$9:$K$83,7,0)</f>
        <v>0</v>
      </c>
      <c r="R40" s="232" t="n">
        <f aca="false">VLOOKUP($M40,QADATA!$D$9:$K$83,8,0)</f>
        <v>0</v>
      </c>
    </row>
    <row r="41" customFormat="false" ht="37.5" hidden="false" customHeight="false" outlineLevel="0" collapsed="false">
      <c r="A41" s="206"/>
      <c r="B41" s="206"/>
      <c r="C41" s="217" t="s">
        <v>449</v>
      </c>
      <c r="D41" s="199" t="n">
        <v>15</v>
      </c>
      <c r="E41" s="206"/>
      <c r="F41" s="212" t="str">
        <f aca="false">VLOOKUP($D41,QADATA!$D$8:$K$83,3,0)</f>
        <v>How does your company  integrate and operationalise the UN Guiding principles for Business &amp; Human Rights? (Corporate responsibility to respect)</v>
      </c>
      <c r="G41" s="218" t="n">
        <f aca="false">VLOOKUP(D41,QUESTIONNAIRE!$A$4:$F$72,5,0)</f>
        <v>0</v>
      </c>
      <c r="H41" s="199" t="n">
        <f aca="false">IF(G41=N41, $N$22, IF(G41=O41, $O$22, IF(G41=P41,$P$22, IF(G41=Q41,$Q$22, $R$22))))</f>
        <v>4</v>
      </c>
      <c r="I41" s="199" t="str">
        <f aca="false">IF(G41=N41, $N$21, IF(G41=O41, $O$21, IF(G41=P41,$P$21, IF(G41=Q41,$Q$21, $R$21))))</f>
        <v>Not selected</v>
      </c>
      <c r="J41" s="206"/>
      <c r="K41" s="206"/>
      <c r="L41" s="206"/>
      <c r="M41" s="223" t="n">
        <f aca="false">D41</f>
        <v>15</v>
      </c>
      <c r="N41" s="232" t="str">
        <f aca="false">VLOOKUP($M41,QADATA!$D$9:$K$83,4,0)</f>
        <v>We have a documented procedure in place. Human Rights Impact Assessment is conducted with action plans that are implemented, reported &amp; reviewed</v>
      </c>
      <c r="O41" s="232" t="str">
        <f aca="false">VLOOKUP($M41,QADATA!$D$9:$K$83,5,0)</f>
        <v>We have a documented procedure in place. Human Rights Impact Assessment is conducted. </v>
      </c>
      <c r="P41" s="232" t="str">
        <f aca="false">VLOOKUP($M41,QADATA!$D$9:$K$83,6,0)</f>
        <v>Human Rights Impact Assessment is not conducted but the company has formal policies and procedures on labour, discrimination, salary, etc.</v>
      </c>
      <c r="Q41" s="232" t="str">
        <f aca="false">VLOOKUP($M41,QADATA!$D$9:$K$83,7,0)</f>
        <v>Human Rights Impact Assessment is not conducted. The company has no formal policies and procedures on labour, discrimination, salary, etc.</v>
      </c>
      <c r="R41" s="232" t="n">
        <f aca="false">VLOOKUP($M41,QADATA!$D$9:$K$83,8,0)</f>
        <v>0</v>
      </c>
    </row>
    <row r="42" customFormat="false" ht="28" hidden="false" customHeight="false" outlineLevel="0" collapsed="false">
      <c r="A42" s="206"/>
      <c r="B42" s="206"/>
      <c r="C42" s="217" t="s">
        <v>449</v>
      </c>
      <c r="D42" s="199" t="n">
        <v>16</v>
      </c>
      <c r="E42" s="206"/>
      <c r="F42" s="212" t="str">
        <f aca="false">VLOOKUP($D42,QADATA!$D$8:$K$83,3,0)</f>
        <v>Does your company have a mechanism for preventing, reporting and investigating cases of Human Rights abuses?</v>
      </c>
      <c r="G42" s="218" t="n">
        <f aca="false">VLOOKUP(D42,QUESTIONNAIRE!$A$4:$F$72,5,0)</f>
        <v>0</v>
      </c>
      <c r="H42" s="199" t="n">
        <f aca="false">IF(G42=N42, $N$22, IF(G42=O42, $O$22, IF(G42=P42,$P$22, IF(G42=Q42,$Q$22, $R$22))))</f>
        <v>4</v>
      </c>
      <c r="I42" s="199" t="str">
        <f aca="false">IF(G42=N42, $N$21, IF(G42=O42, $O$21, IF(G42=P42,$P$21, IF(G42=Q42,$Q$21, $R$21))))</f>
        <v>Not selected</v>
      </c>
      <c r="J42" s="206"/>
      <c r="K42" s="206"/>
      <c r="L42" s="206"/>
      <c r="M42" s="223" t="n">
        <f aca="false">D42</f>
        <v>16</v>
      </c>
      <c r="N42" s="232" t="str">
        <f aca="false">VLOOKUP($M42,QADATA!$D$9:$K$83,4,0)</f>
        <v>A formal documented procedure (including 3rd party involvement)</v>
      </c>
      <c r="O42" s="232" t="str">
        <f aca="false">VLOOKUP($M42,QADATA!$D$9:$K$83,5,0)</f>
        <v>A formal documented procedure</v>
      </c>
      <c r="P42" s="232" t="str">
        <f aca="false">VLOOKUP($M42,QADATA!$D$9:$K$83,6,0)</f>
        <v>An informal procedure</v>
      </c>
      <c r="Q42" s="232" t="str">
        <f aca="false">VLOOKUP($M42,QADATA!$D$9:$K$83,7,0)</f>
        <v>No procedure in place</v>
      </c>
      <c r="R42" s="232" t="n">
        <f aca="false">VLOOKUP($M42,QADATA!$D$9:$K$83,8,0)</f>
        <v>0</v>
      </c>
    </row>
    <row r="43" customFormat="false" ht="28" hidden="false" customHeight="false" outlineLevel="0" collapsed="false">
      <c r="A43" s="206"/>
      <c r="B43" s="206"/>
      <c r="C43" s="217" t="s">
        <v>449</v>
      </c>
      <c r="D43" s="199" t="n">
        <v>17</v>
      </c>
      <c r="E43" s="206"/>
      <c r="F43" s="212" t="str">
        <f aca="false">VLOOKUP($D43,QADATA!$D$8:$K$83,3,0)</f>
        <v>Does your company have a mechanism for preventing, reporting and investigating cases of Sexual Exploitation and Abuse?</v>
      </c>
      <c r="G43" s="218" t="n">
        <f aca="false">VLOOKUP(D43,QUESTIONNAIRE!$A$4:$F$72,5,0)</f>
        <v>0</v>
      </c>
      <c r="H43" s="199" t="n">
        <f aca="false">IF(G43=N43, $N$22, IF(G43=O43, $O$22, IF(G43=P43,$P$22, IF(G43=Q43,$Q$22, $R$22))))</f>
        <v>4</v>
      </c>
      <c r="I43" s="199" t="str">
        <f aca="false">IF(G43=N43, $N$21, IF(G43=O43, $O$21, IF(G43=P43,$P$21, IF(G43=Q43,$Q$21, $R$21))))</f>
        <v>Not selected</v>
      </c>
      <c r="J43" s="206"/>
      <c r="K43" s="206"/>
      <c r="L43" s="206"/>
      <c r="M43" s="223" t="n">
        <f aca="false">D43</f>
        <v>17</v>
      </c>
      <c r="N43" s="232" t="str">
        <f aca="false">VLOOKUP($M43,QADATA!$D$9:$K$83,4,0)</f>
        <v>A formal documented procedure (including 3rd party involvement)</v>
      </c>
      <c r="O43" s="232" t="str">
        <f aca="false">VLOOKUP($M43,QADATA!$D$9:$K$83,5,0)</f>
        <v>A formal documented procedure</v>
      </c>
      <c r="P43" s="232" t="str">
        <f aca="false">VLOOKUP($M43,QADATA!$D$9:$K$83,6,0)</f>
        <v>An informal procedure</v>
      </c>
      <c r="Q43" s="232" t="str">
        <f aca="false">VLOOKUP($M43,QADATA!$D$9:$K$83,7,0)</f>
        <v>No procedure in place</v>
      </c>
      <c r="R43" s="232" t="n">
        <f aca="false">VLOOKUP($M43,QADATA!$D$9:$K$83,8,0)</f>
        <v>0</v>
      </c>
    </row>
    <row r="44" customFormat="false" ht="17.5" hidden="false" customHeight="false" outlineLevel="0" collapsed="false">
      <c r="A44" s="199"/>
      <c r="B44" s="199"/>
      <c r="C44" s="199"/>
      <c r="D44" s="218" t="s">
        <v>314</v>
      </c>
      <c r="E44" s="218"/>
      <c r="F44" s="218" t="str">
        <f aca="false">VLOOKUP($D44,QADATA!$D$8:$K$83,3,0)</f>
        <v>LABOUR STANDARDS</v>
      </c>
      <c r="G44" s="234"/>
      <c r="H44" s="234"/>
      <c r="I44" s="234"/>
      <c r="J44" s="206"/>
      <c r="K44" s="199"/>
      <c r="L44" s="199"/>
      <c r="M44" s="223" t="str">
        <f aca="false">D44</f>
        <v>D</v>
      </c>
      <c r="N44" s="232" t="n">
        <f aca="false">VLOOKUP($M44,QADATA!$D$9:$K$83,4,0)</f>
        <v>0</v>
      </c>
      <c r="O44" s="232" t="n">
        <f aca="false">VLOOKUP($M44,QADATA!$D$9:$K$83,5,0)</f>
        <v>0</v>
      </c>
      <c r="P44" s="232" t="n">
        <f aca="false">VLOOKUP($M44,QADATA!$D$9:$K$83,6,0)</f>
        <v>0</v>
      </c>
      <c r="Q44" s="232" t="n">
        <f aca="false">VLOOKUP($M44,QADATA!$D$9:$K$83,7,0)</f>
        <v>0</v>
      </c>
      <c r="R44" s="232" t="n">
        <f aca="false">VLOOKUP($M44,QADATA!$D$9:$K$83,8,0)</f>
        <v>0</v>
      </c>
    </row>
    <row r="45" customFormat="false" ht="25" hidden="false" customHeight="false" outlineLevel="0" collapsed="false">
      <c r="A45" s="206"/>
      <c r="B45" s="206"/>
      <c r="C45" s="217" t="s">
        <v>451</v>
      </c>
      <c r="D45" s="199" t="n">
        <v>18</v>
      </c>
      <c r="E45" s="206"/>
      <c r="F45" s="212" t="str">
        <f aca="false">VLOOKUP($D45,QADATA!$D$8:$K$83,3,0)</f>
        <v>How does your company ensure that you pay minimum wage to your employees?</v>
      </c>
      <c r="G45" s="218" t="n">
        <f aca="false">VLOOKUP(D45,QUESTIONNAIRE!$A$4:$F$72,5,0)</f>
        <v>0</v>
      </c>
      <c r="H45" s="199" t="n">
        <f aca="false">IF(G45=N45, $N$22, IF(G45=O45, $O$22, IF(G45=P45,$P$22, IF(G45=Q45,$Q$22, $R$22))))</f>
        <v>4</v>
      </c>
      <c r="I45" s="199" t="str">
        <f aca="false">IF(G45=N45, $N$21, IF(G45=O45, $O$21, IF(G45=P45,$P$21, IF(G45=Q45,$Q$21, $R$21))))</f>
        <v>Not selected</v>
      </c>
      <c r="J45" s="206"/>
      <c r="K45" s="206"/>
      <c r="L45" s="206"/>
      <c r="M45" s="223" t="n">
        <f aca="false">D45</f>
        <v>18</v>
      </c>
      <c r="N45" s="232" t="str">
        <f aca="false">VLOOKUP($M45,QADATA!$D$9:$K$83,4,0)</f>
        <v>The company has a written policy in place as well as documented procedures that are followed.</v>
      </c>
      <c r="O45" s="232" t="str">
        <f aca="false">VLOOKUP($M45,QADATA!$D$9:$K$83,5,0)</f>
        <v>The company has a written policy in place an follows (undocumented) procedures.</v>
      </c>
      <c r="P45" s="232" t="str">
        <f aca="false">VLOOKUP($M45,QADATA!$D$9:$K$83,6,0)</f>
        <v>The company does not have a written policy in place but follows (undocumented) procedures</v>
      </c>
      <c r="Q45" s="232" t="str">
        <f aca="false">VLOOKUP($M45,QADATA!$D$9:$K$83,7,0)</f>
        <v>There are some cases that minimum wages are not paid</v>
      </c>
      <c r="R45" s="232" t="n">
        <f aca="false">VLOOKUP($M45,QADATA!$D$9:$K$83,8,0)</f>
        <v>0</v>
      </c>
    </row>
    <row r="46" customFormat="false" ht="42" hidden="false" customHeight="false" outlineLevel="0" collapsed="false">
      <c r="A46" s="206"/>
      <c r="B46" s="206"/>
      <c r="C46" s="217" t="s">
        <v>451</v>
      </c>
      <c r="D46" s="199" t="n">
        <v>19</v>
      </c>
      <c r="E46" s="206"/>
      <c r="F46" s="212" t="str">
        <f aca="false">VLOOKUP($D46,QADATA!$D$8:$K$83,3,0)</f>
        <v>How does your company ensure it pay its employees in a non-discriminatory manner (e.g. paying different working groups such as women, people with disabilities, etc… different pay for the same tasks)?</v>
      </c>
      <c r="G46" s="218" t="n">
        <f aca="false">VLOOKUP(D46,QUESTIONNAIRE!$A$4:$F$72,5,0)</f>
        <v>0</v>
      </c>
      <c r="H46" s="199" t="n">
        <f aca="false">IF(G46=N46, $N$22, IF(G46=O46, $O$22, IF(G46=P46,$P$22, IF(G46=Q46,$Q$22, $R$22))))</f>
        <v>4</v>
      </c>
      <c r="I46" s="199" t="str">
        <f aca="false">IF(G46=N46, $N$21, IF(G46=O46, $O$21, IF(G46=P46,$P$21, IF(G46=Q46,$Q$21, $R$21))))</f>
        <v>Not selected</v>
      </c>
      <c r="J46" s="206"/>
      <c r="K46" s="206"/>
      <c r="L46" s="206"/>
      <c r="M46" s="223" t="n">
        <f aca="false">D46</f>
        <v>19</v>
      </c>
      <c r="N46" s="232" t="str">
        <f aca="false">VLOOKUP($M46,QADATA!$D$9:$K$83,4,0)</f>
        <v>The company has a written policy in place as well as documented procedures that are followed.</v>
      </c>
      <c r="O46" s="232" t="str">
        <f aca="false">VLOOKUP($M46,QADATA!$D$9:$K$83,5,0)</f>
        <v>The company has a written policy in place an follows (undocumented) procedures.</v>
      </c>
      <c r="P46" s="232" t="str">
        <f aca="false">VLOOKUP($M46,QADATA!$D$9:$K$83,6,0)</f>
        <v>The company does not have a written policy in place but follows (undocumented) procedures</v>
      </c>
      <c r="Q46" s="232" t="str">
        <f aca="false">VLOOKUP($M46,QADATA!$D$9:$K$83,7,0)</f>
        <v>There are some cases that different groups are paid differently for the same tasks.</v>
      </c>
      <c r="R46" s="232" t="n">
        <f aca="false">VLOOKUP($M46,QADATA!$D$9:$K$83,8,0)</f>
        <v>0</v>
      </c>
    </row>
    <row r="47" customFormat="false" ht="28" hidden="false" customHeight="false" outlineLevel="0" collapsed="false">
      <c r="A47" s="206"/>
      <c r="B47" s="206"/>
      <c r="C47" s="217" t="s">
        <v>451</v>
      </c>
      <c r="D47" s="199" t="n">
        <v>20</v>
      </c>
      <c r="E47" s="206"/>
      <c r="F47" s="212" t="str">
        <f aca="false">VLOOKUP($D47,QADATA!$D$8:$K$83,3,0)</f>
        <v>Does your company have a complaints system in place to address concerns or issues from employees / workers / others?</v>
      </c>
      <c r="G47" s="218" t="n">
        <f aca="false">VLOOKUP(D47,QUESTIONNAIRE!$A$4:$F$72,5,0)</f>
        <v>0</v>
      </c>
      <c r="H47" s="199" t="n">
        <f aca="false">IF(G47=N47, $N$22, IF(G47=O47, $O$22, IF(G47=P47,$P$22, IF(G47=Q47,$Q$22, $R$22))))</f>
        <v>4</v>
      </c>
      <c r="I47" s="199" t="str">
        <f aca="false">IF(G47=N47, $N$21, IF(G47=O47, $O$21, IF(G47=P47,$P$21, IF(G47=Q47,$Q$21, $R$21))))</f>
        <v>Not selected</v>
      </c>
      <c r="J47" s="206"/>
      <c r="K47" s="206"/>
      <c r="L47" s="206"/>
      <c r="M47" s="223" t="n">
        <f aca="false">D47</f>
        <v>20</v>
      </c>
      <c r="N47" s="232" t="str">
        <f aca="false">VLOOKUP($M47,QADATA!$D$9:$K$83,4,0)</f>
        <v>Yes - documented procedure including anonymous whistleblower protection </v>
      </c>
      <c r="O47" s="232" t="str">
        <f aca="false">VLOOKUP($M47,QADATA!$D$9:$K$83,5,0)</f>
        <v>Yes - there are guidelines, but no formal documented procedure </v>
      </c>
      <c r="P47" s="232" t="str">
        <f aca="false">VLOOKUP($M47,QADATA!$D$9:$K$83,6,0)</f>
        <v>Although no formal procedure is in place, management treat such incidents seriously</v>
      </c>
      <c r="Q47" s="232" t="str">
        <f aca="false">VLOOKUP($M47,QADATA!$D$9:$K$83,7,0)</f>
        <v>No this is not needed in our company</v>
      </c>
      <c r="R47" s="232" t="n">
        <f aca="false">VLOOKUP($M47,QADATA!$D$9:$K$83,8,0)</f>
        <v>0</v>
      </c>
    </row>
    <row r="48" customFormat="false" ht="28" hidden="false" customHeight="false" outlineLevel="0" collapsed="false">
      <c r="A48" s="197"/>
      <c r="B48" s="197"/>
      <c r="C48" s="217" t="s">
        <v>451</v>
      </c>
      <c r="D48" s="199" t="n">
        <v>21</v>
      </c>
      <c r="E48" s="197"/>
      <c r="F48" s="212" t="str">
        <f aca="false">VLOOKUP($D48,QADATA!$D$8:$K$83,3,0)</f>
        <v>Does your company have an Overtime work policy in place or staff are not allowed to work overtime?</v>
      </c>
      <c r="G48" s="218" t="n">
        <f aca="false">VLOOKUP(D48,QUESTIONNAIRE!$A$4:$F$72,5,0)</f>
        <v>0</v>
      </c>
      <c r="H48" s="199" t="n">
        <f aca="false">IF(G48=N48, $N$22, IF(G48=O48, $O$22, IF(G48=P48,$P$22, IF(G48=Q48,$Q$22, $R$22))))</f>
        <v>4</v>
      </c>
      <c r="I48" s="199" t="str">
        <f aca="false">IF(G48=N48, $N$21, IF(G48=O48, $O$21, IF(G48=P48,$P$21, IF(G48=Q48,$Q$21, $R$21))))</f>
        <v>Not selected</v>
      </c>
      <c r="J48" s="206"/>
      <c r="K48" s="197"/>
      <c r="L48" s="197"/>
      <c r="M48" s="223" t="n">
        <f aca="false">D48</f>
        <v>21</v>
      </c>
      <c r="N48" s="232" t="str">
        <f aca="false">VLOOKUP($M48,QADATA!$D$9:$K$83,4,0)</f>
        <v>Overtime is voluntary and procedure and payments documented (or staff are prohibited from working overtime)</v>
      </c>
      <c r="O48" s="232" t="str">
        <f aca="false">VLOOKUP($M48,QADATA!$D$9:$K$83,5,0)</f>
        <v>Overtime is voluntary there is no documented procedure, but payments are recorded.</v>
      </c>
      <c r="P48" s="232" t="str">
        <f aca="false">VLOOKUP($M48,QADATA!$D$9:$K$83,6,0)</f>
        <v>Over time is compensated but not recorded</v>
      </c>
      <c r="Q48" s="232" t="str">
        <f aca="false">VLOOKUP($M48,QADATA!$D$9:$K$83,7,0)</f>
        <v>Overtime is not recorded or compensated</v>
      </c>
      <c r="R48" s="232" t="n">
        <f aca="false">VLOOKUP($M48,QADATA!$D$9:$K$83,8,0)</f>
        <v>0</v>
      </c>
    </row>
    <row r="49" customFormat="false" ht="37.5" hidden="false" customHeight="false" outlineLevel="0" collapsed="false">
      <c r="A49" s="197"/>
      <c r="B49" s="197"/>
      <c r="C49" s="217" t="s">
        <v>451</v>
      </c>
      <c r="D49" s="199" t="n">
        <v>22</v>
      </c>
      <c r="E49" s="197"/>
      <c r="F49" s="212" t="str">
        <f aca="false">VLOOKUP($D49,QADATA!$D$8:$K$83,3,0)</f>
        <v>What is the approach of your company regarding keeping original identification documents of your workers / employees?</v>
      </c>
      <c r="G49" s="218" t="n">
        <f aca="false">VLOOKUP(D49,QUESTIONNAIRE!$A$4:$F$72,5,0)</f>
        <v>0</v>
      </c>
      <c r="H49" s="199" t="n">
        <f aca="false">IF(G49=N49, $N$22, IF(G49=O49, $O$22, IF(G49=P49,$P$22, IF(G49=Q49,$Q$22, $R$22))))</f>
        <v>4</v>
      </c>
      <c r="I49" s="199" t="str">
        <f aca="false">IF(G49=N49, $N$21, IF(G49=O49, $O$21, IF(G49=P49,$P$21, IF(G49=Q49,$Q$21, $R$21))))</f>
        <v>Not selected</v>
      </c>
      <c r="J49" s="206"/>
      <c r="K49" s="197"/>
      <c r="L49" s="197"/>
      <c r="M49" s="223" t="n">
        <f aca="false">D49</f>
        <v>22</v>
      </c>
      <c r="N49" s="232" t="str">
        <f aca="false">VLOOKUP($M49,QADATA!$D$9:$K$83,4,0)</f>
        <v>No original ID documentation is ever kept by the company. In cases where ID documentation is needed, a copy of the original is requested for record keeping.</v>
      </c>
      <c r="O49" s="232" t="str">
        <f aca="false">VLOOKUP($M49,QADATA!$D$9:$K$83,5,0)</f>
        <v>Original ID documentation is sometimes kept by the company (by documented request of the employee) but only for safe keeping.</v>
      </c>
      <c r="P49" s="232" t="str">
        <f aca="false">VLOOKUP($M49,QADATA!$D$9:$K$83,6,0)</f>
        <v>Original ID documentation is kept, but only when management deem it necessary </v>
      </c>
      <c r="Q49" s="232" t="str">
        <f aca="false">VLOOKUP($M49,QADATA!$D$9:$K$83,7,0)</f>
        <v>Keeping the original identification documents is a common practice</v>
      </c>
      <c r="R49" s="232" t="n">
        <f aca="false">VLOOKUP($M49,QADATA!$D$9:$K$83,8,0)</f>
        <v>0</v>
      </c>
    </row>
    <row r="50" customFormat="false" ht="28" hidden="false" customHeight="false" outlineLevel="0" collapsed="false">
      <c r="A50" s="197"/>
      <c r="B50" s="197"/>
      <c r="C50" s="217" t="s">
        <v>451</v>
      </c>
      <c r="D50" s="199" t="n">
        <v>23</v>
      </c>
      <c r="E50" s="197"/>
      <c r="F50" s="212" t="str">
        <f aca="false">VLOOKUP($D50,QADATA!$D$8:$K$83,3,0)</f>
        <v>Do you have a procedure in place at time of employment to verify age of prospective employees?</v>
      </c>
      <c r="G50" s="218" t="n">
        <f aca="false">VLOOKUP(D50,QUESTIONNAIRE!$A$4:$F$72,5,0)</f>
        <v>0</v>
      </c>
      <c r="H50" s="199" t="n">
        <f aca="false">IF(G50=N50, $N$22, IF(G50=O50, $O$22, IF(G50=P50,$P$22, IF(G50=Q50,$Q$22, $R$22))))</f>
        <v>4</v>
      </c>
      <c r="I50" s="199" t="str">
        <f aca="false">IF(G50=N50, $N$21, IF(G50=O50, $O$21, IF(G50=P50,$P$21, IF(G50=Q50,$Q$21, $R$21))))</f>
        <v>Not selected</v>
      </c>
      <c r="J50" s="206"/>
      <c r="K50" s="197"/>
      <c r="L50" s="197"/>
      <c r="M50" s="223" t="n">
        <f aca="false">D50</f>
        <v>23</v>
      </c>
      <c r="N50" s="232" t="str">
        <f aca="false">VLOOKUP($M50,QADATA!$D$9:$K$83,4,0)</f>
        <v>Yes - A documented procedure is in place</v>
      </c>
      <c r="O50" s="232" t="str">
        <f aca="false">VLOOKUP($M50,QADATA!$D$9:$K$83,5,0)</f>
        <v>A procedure is in place but not documented</v>
      </c>
      <c r="P50" s="232" t="str">
        <f aca="false">VLOOKUP($M50,QADATA!$D$9:$K$83,6,0)</f>
        <v>Age verification is done from time to time</v>
      </c>
      <c r="Q50" s="232" t="str">
        <f aca="false">VLOOKUP($M50,QADATA!$D$9:$K$83,7,0)</f>
        <v>Age is not verified</v>
      </c>
      <c r="R50" s="232" t="n">
        <f aca="false">VLOOKUP($M50,QADATA!$D$9:$K$83,8,0)</f>
        <v>0</v>
      </c>
    </row>
    <row r="51" customFormat="false" ht="28" hidden="false" customHeight="false" outlineLevel="0" collapsed="false">
      <c r="A51" s="197"/>
      <c r="B51" s="197"/>
      <c r="C51" s="217" t="s">
        <v>451</v>
      </c>
      <c r="D51" s="199" t="n">
        <v>24</v>
      </c>
      <c r="E51" s="197"/>
      <c r="F51" s="212" t="str">
        <f aca="false">VLOOKUP($D51,QADATA!$D$8:$K$83,3,0)</f>
        <v>Are your employees selected based on gender, ethnicity, sexual orientation or political belief?</v>
      </c>
      <c r="G51" s="218" t="n">
        <f aca="false">VLOOKUP(D51,QUESTIONNAIRE!$A$4:$F$72,5,0)</f>
        <v>0</v>
      </c>
      <c r="H51" s="199" t="n">
        <f aca="false">IF(G51=N51, $N$22, IF(G51=O51, $O$22, IF(G51=P51,$P$22, IF(G51=Q51,$Q$22, $R$22))))</f>
        <v>4</v>
      </c>
      <c r="I51" s="199" t="str">
        <f aca="false">IF(G51=N51, $N$21, IF(G51=O51, $O$21, IF(G51=P51,$P$21, IF(G51=Q51,$Q$21, $R$21))))</f>
        <v>Not selected</v>
      </c>
      <c r="J51" s="206"/>
      <c r="K51" s="197"/>
      <c r="L51" s="197"/>
      <c r="M51" s="223" t="n">
        <f aca="false">D51</f>
        <v>24</v>
      </c>
      <c r="N51" s="232" t="str">
        <f aca="false">VLOOKUP($M51,QADATA!$D$9:$K$83,4,0)</f>
        <v>No - all employees are selected based on merit as per documented procedure in place</v>
      </c>
      <c r="O51" s="232" t="str">
        <f aca="false">VLOOKUP($M51,QADATA!$D$9:$K$83,5,0)</f>
        <v>No - all employees are selected based on merit but no documented procedure in place</v>
      </c>
      <c r="P51" s="232" t="str">
        <f aca="false">VLOOKUP($M51,QADATA!$D$9:$K$83,6,0)</f>
        <v>Yes - to a certain extent </v>
      </c>
      <c r="Q51" s="232" t="str">
        <f aca="false">VLOOKUP($M51,QADATA!$D$9:$K$83,7,0)</f>
        <v>Yes - in most cases</v>
      </c>
      <c r="R51" s="232" t="n">
        <f aca="false">VLOOKUP($M51,QADATA!$D$9:$K$83,8,0)</f>
        <v>0</v>
      </c>
    </row>
    <row r="52" customFormat="false" ht="28" hidden="false" customHeight="false" outlineLevel="0" collapsed="false">
      <c r="A52" s="197"/>
      <c r="B52" s="197"/>
      <c r="C52" s="217" t="s">
        <v>451</v>
      </c>
      <c r="D52" s="199" t="n">
        <v>25</v>
      </c>
      <c r="E52" s="197"/>
      <c r="F52" s="212" t="str">
        <f aca="false">VLOOKUP($D52,QADATA!$D$8:$K$83,3,0)</f>
        <v>Are terms of employment communicated and agreed upon with an employee, written and in a local language?</v>
      </c>
      <c r="G52" s="218" t="n">
        <f aca="false">VLOOKUP(D52,QUESTIONNAIRE!$A$4:$F$72,5,0)</f>
        <v>0</v>
      </c>
      <c r="H52" s="199" t="n">
        <f aca="false">IF(G52=N52, $N$22, IF(G52=O52, $O$22, IF(G52=P52,$P$22, IF(G52=Q52,$Q$22, $R$22))))</f>
        <v>4</v>
      </c>
      <c r="I52" s="199" t="str">
        <f aca="false">IF(G52=N52, $N$21, IF(G52=O52, $O$21, IF(G52=P52,$P$21, IF(G52=Q52,$Q$21, $R$21))))</f>
        <v>Not selected</v>
      </c>
      <c r="J52" s="206"/>
      <c r="K52" s="197"/>
      <c r="L52" s="197"/>
      <c r="M52" s="223" t="n">
        <f aca="false">D52</f>
        <v>25</v>
      </c>
      <c r="N52" s="232" t="str">
        <f aca="false">VLOOKUP($M52,QADATA!$D$9:$K$83,4,0)</f>
        <v>Terms of employment are written and are signed by both employer and employee</v>
      </c>
      <c r="O52" s="232" t="str">
        <f aca="false">VLOOKUP($M52,QADATA!$D$9:$K$83,5,0)</f>
        <v>Terms of employment are written and signed by employee only </v>
      </c>
      <c r="P52" s="232" t="str">
        <f aca="false">VLOOKUP($M52,QADATA!$D$9:$K$83,6,0)</f>
        <v>Terms of employment are communicated but not written or signed </v>
      </c>
      <c r="Q52" s="232" t="str">
        <f aca="false">VLOOKUP($M52,QADATA!$D$9:$K$83,7,0)</f>
        <v>There are no terms of employment - only pay to work</v>
      </c>
      <c r="R52" s="232" t="n">
        <f aca="false">VLOOKUP($M52,QADATA!$D$9:$K$83,8,0)</f>
        <v>0</v>
      </c>
    </row>
    <row r="53" customFormat="false" ht="28" hidden="false" customHeight="false" outlineLevel="0" collapsed="false">
      <c r="A53" s="197"/>
      <c r="B53" s="197"/>
      <c r="C53" s="217" t="s">
        <v>451</v>
      </c>
      <c r="D53" s="199" t="n">
        <v>26</v>
      </c>
      <c r="E53" s="197"/>
      <c r="F53" s="212" t="str">
        <f aca="false">VLOOKUP($D53,QADATA!$D$8:$K$83,3,0)</f>
        <v>Are payments of salary made according to the contract, directly to the employee and on a regular basis?</v>
      </c>
      <c r="G53" s="218" t="n">
        <f aca="false">VLOOKUP(D53,QUESTIONNAIRE!$A$4:$F$72,5,0)</f>
        <v>0</v>
      </c>
      <c r="H53" s="199" t="n">
        <f aca="false">IF(G53=N53, $N$22, IF(G53=O53, $O$22, IF(G53=P53,$P$22, IF(G53=Q53,$Q$22, $R$22))))</f>
        <v>4</v>
      </c>
      <c r="I53" s="199" t="str">
        <f aca="false">IF(G53=N53, $N$21, IF(G53=O53, $O$21, IF(G53=P53,$P$21, IF(G53=Q53,$Q$21, $R$21))))</f>
        <v>Not selected</v>
      </c>
      <c r="J53" s="206"/>
      <c r="K53" s="197"/>
      <c r="L53" s="197"/>
      <c r="M53" s="223" t="n">
        <f aca="false">D53</f>
        <v>26</v>
      </c>
      <c r="N53" s="232" t="str">
        <f aca="false">VLOOKUP($M53,QADATA!$D$9:$K$83,4,0)</f>
        <v>Yes, salaries are paid according to the contract, directly to the employee and on a regular basis</v>
      </c>
      <c r="O53" s="232" t="str">
        <f aca="false">VLOOKUP($M53,QADATA!$D$9:$K$83,5,0)</f>
        <v>Yes - but not on a regular basis</v>
      </c>
      <c r="P53" s="232" t="str">
        <f aca="false">VLOOKUP($M53,QADATA!$D$9:$K$83,6,0)</f>
        <v>Non-regular cash payments are a common practice here</v>
      </c>
      <c r="Q53" s="232" t="str">
        <f aca="false">VLOOKUP($M53,QADATA!$D$9:$K$83,7,0)</f>
        <v>Salary / wages are paid directly to an intermediary to distribute </v>
      </c>
      <c r="R53" s="232" t="n">
        <f aca="false">VLOOKUP($M53,QADATA!$D$9:$K$83,8,0)</f>
        <v>0</v>
      </c>
    </row>
    <row r="54" customFormat="false" ht="28" hidden="false" customHeight="false" outlineLevel="0" collapsed="false">
      <c r="A54" s="197"/>
      <c r="B54" s="197"/>
      <c r="C54" s="217" t="s">
        <v>451</v>
      </c>
      <c r="D54" s="199" t="n">
        <v>27</v>
      </c>
      <c r="E54" s="197"/>
      <c r="F54" s="212" t="str">
        <f aca="false">VLOOKUP($D54,QADATA!$D$8:$K$83,3,0)</f>
        <v>Are employees made aware of deductions (e.g. welfare, tax, accommodation etc..) and agree to them?</v>
      </c>
      <c r="G54" s="218" t="n">
        <f aca="false">VLOOKUP(D54,QUESTIONNAIRE!$A$4:$F$72,5,0)</f>
        <v>0</v>
      </c>
      <c r="H54" s="199" t="n">
        <f aca="false">IF(G54=N54, $N$22, IF(G54=O54, $O$22, IF(G54=P54,$P$22, IF(G54=Q54,$Q$22, $R$22))))</f>
        <v>4</v>
      </c>
      <c r="I54" s="199" t="str">
        <f aca="false">IF(G54=N54, $N$21, IF(G54=O54, $O$21, IF(G54=P54,$P$21, IF(G54=Q54,$Q$21, $R$21))))</f>
        <v>Not selected</v>
      </c>
      <c r="J54" s="206"/>
      <c r="K54" s="197"/>
      <c r="L54" s="197"/>
      <c r="M54" s="223" t="n">
        <f aca="false">D54</f>
        <v>27</v>
      </c>
      <c r="N54" s="232" t="str">
        <f aca="false">VLOOKUP($M54,QADATA!$D$9:$K$83,4,0)</f>
        <v>Yes - all deduction are agreed in advance and documented in the contract </v>
      </c>
      <c r="O54" s="232" t="str">
        <f aca="false">VLOOKUP($M54,QADATA!$D$9:$K$83,5,0)</f>
        <v>Employees are made aware of deductions but they are not documented in the contract</v>
      </c>
      <c r="P54" s="232" t="str">
        <f aca="false">VLOOKUP($M54,QADATA!$D$9:$K$83,6,0)</f>
        <v>Employees are not made aware of deductions until time of payment</v>
      </c>
      <c r="Q54" s="232" t="str">
        <f aca="false">VLOOKUP($M54,QADATA!$D$9:$K$83,7,0)</f>
        <v>Deductions are made as they occur - without prior information to employee</v>
      </c>
      <c r="R54" s="232" t="n">
        <f aca="false">VLOOKUP($M54,QADATA!$D$9:$K$83,8,0)</f>
        <v>0</v>
      </c>
    </row>
    <row r="55" customFormat="false" ht="25" hidden="false" customHeight="false" outlineLevel="0" collapsed="false">
      <c r="A55" s="197"/>
      <c r="B55" s="197"/>
      <c r="C55" s="217" t="s">
        <v>451</v>
      </c>
      <c r="D55" s="199" t="n">
        <v>28</v>
      </c>
      <c r="E55" s="197"/>
      <c r="F55" s="212" t="str">
        <f aca="false">VLOOKUP($D55,QADATA!$D$8:$K$83,3,0)</f>
        <v>Are employee payments properly documented?</v>
      </c>
      <c r="G55" s="218" t="n">
        <f aca="false">VLOOKUP(D55,QUESTIONNAIRE!$A$4:$F$72,5,0)</f>
        <v>0</v>
      </c>
      <c r="H55" s="199" t="n">
        <f aca="false">IF(G55=N55, $N$22, IF(G55=O55, $O$22, IF(G55=P55,$P$22, IF(G55=Q55,$Q$22, $R$22))))</f>
        <v>4</v>
      </c>
      <c r="I55" s="199" t="str">
        <f aca="false">IF(G55=N55, $N$21, IF(G55=O55, $O$21, IF(G55=P55,$P$21, IF(G55=Q55,$Q$21, $R$21))))</f>
        <v>Not selected</v>
      </c>
      <c r="J55" s="206"/>
      <c r="K55" s="197"/>
      <c r="L55" s="197"/>
      <c r="M55" s="223" t="n">
        <f aca="false">D55</f>
        <v>28</v>
      </c>
      <c r="N55" s="232" t="str">
        <f aca="false">VLOOKUP($M55,QADATA!$D$9:$K$83,4,0)</f>
        <v>Yes - Detailed pay-slips are provided, signed for and include details of deductions, if any</v>
      </c>
      <c r="O55" s="232" t="str">
        <f aca="false">VLOOKUP($M55,QADATA!$D$9:$K$83,5,0)</f>
        <v>Yes - Employees sign that they have received salary but no pay-slip provided </v>
      </c>
      <c r="P55" s="232" t="str">
        <f aca="false">VLOOKUP($M55,QADATA!$D$9:$K$83,6,0)</f>
        <v>No formal procedure in place, but employees are notified that payment has been made </v>
      </c>
      <c r="Q55" s="232" t="str">
        <f aca="false">VLOOKUP($M55,QADATA!$D$9:$K$83,7,0)</f>
        <v>No formal procedure in place</v>
      </c>
      <c r="R55" s="232" t="n">
        <f aca="false">VLOOKUP($M55,QADATA!$D$9:$K$83,8,0)</f>
        <v>0</v>
      </c>
    </row>
    <row r="56" customFormat="false" ht="14" hidden="false" customHeight="false" outlineLevel="0" collapsed="false">
      <c r="A56" s="199"/>
      <c r="B56" s="199"/>
      <c r="C56" s="199"/>
      <c r="D56" s="218" t="s">
        <v>326</v>
      </c>
      <c r="E56" s="218"/>
      <c r="F56" s="218" t="str">
        <f aca="false">VLOOKUP($D56,QADATA!$D$8:$K$83,3,0)</f>
        <v>EQUAL OPPORTUNITY </v>
      </c>
      <c r="G56" s="231"/>
      <c r="H56" s="231"/>
      <c r="I56" s="231"/>
      <c r="J56" s="206"/>
      <c r="K56" s="199"/>
      <c r="L56" s="199"/>
      <c r="M56" s="223" t="str">
        <f aca="false">D56</f>
        <v>E</v>
      </c>
      <c r="N56" s="233" t="n">
        <f aca="false">VLOOKUP($M56,QADATA!$D$9:$K$83,4,0)</f>
        <v>0</v>
      </c>
      <c r="O56" s="233" t="n">
        <f aca="false">VLOOKUP($M56,QADATA!$D$9:$K$83,5,0)</f>
        <v>0</v>
      </c>
      <c r="P56" s="233" t="n">
        <f aca="false">VLOOKUP($M56,QADATA!$D$9:$K$83,6,0)</f>
        <v>0</v>
      </c>
      <c r="Q56" s="233" t="n">
        <f aca="false">VLOOKUP($M56,QADATA!$D$9:$K$83,7,0)</f>
        <v>0</v>
      </c>
      <c r="R56" s="232" t="n">
        <f aca="false">VLOOKUP($M56,QADATA!$D$9:$K$83,8,0)</f>
        <v>0</v>
      </c>
    </row>
    <row r="57" customFormat="false" ht="28" hidden="false" customHeight="false" outlineLevel="0" collapsed="false">
      <c r="A57" s="197"/>
      <c r="B57" s="197"/>
      <c r="C57" s="217" t="s">
        <v>453</v>
      </c>
      <c r="D57" s="199" t="n">
        <v>29</v>
      </c>
      <c r="E57" s="197"/>
      <c r="F57" s="212" t="str">
        <f aca="false">VLOOKUP($D57,QADATA!$D$8:$K$83,3,0)</f>
        <v>Does your company have a mechanism in place for reporting, investigating and addressing harassment</v>
      </c>
      <c r="G57" s="218" t="n">
        <f aca="false">VLOOKUP(D57,QUESTIONNAIRE!$A$4:$F$72,5,0)</f>
        <v>0</v>
      </c>
      <c r="H57" s="199" t="n">
        <f aca="false">IF(G57=N57, $N$22, IF(G57=O57, $O$22, IF(G57=P57,$P$22, IF(G57=Q57,$Q$22, $R$22))))</f>
        <v>4</v>
      </c>
      <c r="I57" s="199" t="str">
        <f aca="false">IF(G57=N57, $N$21, IF(G57=O57, $O$21, IF(G57=P57,$P$21, IF(G57=Q57,$Q$21, $R$21))))</f>
        <v>Not selected</v>
      </c>
      <c r="J57" s="206"/>
      <c r="K57" s="197"/>
      <c r="L57" s="197"/>
      <c r="M57" s="223" t="n">
        <f aca="false">D57</f>
        <v>29</v>
      </c>
      <c r="N57" s="232" t="str">
        <f aca="false">VLOOKUP($M57,QADATA!$D$9:$K$83,4,0)</f>
        <v>Yes- A formal documented procedure is in place; data about cases is available and tracked</v>
      </c>
      <c r="O57" s="232" t="str">
        <f aca="false">VLOOKUP($M57,QADATA!$D$9:$K$83,5,0)</f>
        <v>Yes - a documented procedure</v>
      </c>
      <c r="P57" s="232" t="str">
        <f aca="false">VLOOKUP($M57,QADATA!$D$9:$K$83,6,0)</f>
        <v>An informal procedure</v>
      </c>
      <c r="Q57" s="232" t="str">
        <f aca="false">VLOOKUP($M57,QADATA!$D$9:$K$83,7,0)</f>
        <v>No procedure</v>
      </c>
      <c r="R57" s="232" t="n">
        <f aca="false">VLOOKUP($M57,QADATA!$D$9:$K$83,8,0)</f>
        <v>0</v>
      </c>
    </row>
    <row r="58" customFormat="false" ht="25" hidden="false" customHeight="false" outlineLevel="0" collapsed="false">
      <c r="A58" s="197"/>
      <c r="B58" s="197"/>
      <c r="C58" s="217" t="s">
        <v>453</v>
      </c>
      <c r="D58" s="199" t="n">
        <v>30</v>
      </c>
      <c r="E58" s="197"/>
      <c r="F58" s="212" t="str">
        <f aca="false">VLOOKUP($D58,QADATA!$D$8:$K$83,3,0)</f>
        <v>Does your company encourage diversity and inclusion in the workplace?</v>
      </c>
      <c r="G58" s="218" t="n">
        <f aca="false">VLOOKUP(D58,QUESTIONNAIRE!$A$4:$F$72,5,0)</f>
        <v>0</v>
      </c>
      <c r="H58" s="199" t="n">
        <f aca="false">IF(G58=N58, $N$22, IF(G58=O58, $O$22, IF(G58=P58,$P$22, IF(G58=Q58,$Q$22, $R$22))))</f>
        <v>4</v>
      </c>
      <c r="I58" s="199" t="str">
        <f aca="false">IF(G58=N58, $N$21, IF(G58=O58, $O$21, IF(G58=P58,$P$21, IF(G58=Q58,$Q$21, $R$21))))</f>
        <v>Not selected</v>
      </c>
      <c r="J58" s="206"/>
      <c r="K58" s="197"/>
      <c r="L58" s="197"/>
      <c r="M58" s="223" t="n">
        <f aca="false">D58</f>
        <v>30</v>
      </c>
      <c r="N58" s="232" t="str">
        <f aca="false">VLOOKUP($M58,QADATA!$D$9:$K$83,4,0)</f>
        <v>Yes we have a diversity and inclusion policy and action plan that is well implemented</v>
      </c>
      <c r="O58" s="232" t="str">
        <f aca="false">VLOOKUP($M58,QADATA!$D$9:$K$83,5,0)</f>
        <v>Yes we have a policy but no action plan yet</v>
      </c>
      <c r="P58" s="232" t="str">
        <f aca="false">VLOOKUP($M58,QADATA!$D$9:$K$83,6,0)</f>
        <v>We encourage diversity informally</v>
      </c>
      <c r="Q58" s="232" t="str">
        <f aca="false">VLOOKUP($M58,QADATA!$D$9:$K$83,7,0)</f>
        <v>We do not have any initiatives around diversity and inclusion</v>
      </c>
      <c r="R58" s="232" t="n">
        <f aca="false">VLOOKUP($M58,QADATA!$D$9:$K$83,8,0)</f>
        <v>0</v>
      </c>
    </row>
    <row r="59" customFormat="false" ht="28" hidden="false" customHeight="false" outlineLevel="0" collapsed="false">
      <c r="A59" s="197"/>
      <c r="B59" s="197"/>
      <c r="C59" s="217" t="s">
        <v>453</v>
      </c>
      <c r="D59" s="199" t="n">
        <v>31</v>
      </c>
      <c r="E59" s="197"/>
      <c r="F59" s="212" t="str">
        <f aca="false">VLOOKUP($D59,QADATA!$D$8:$K$83,3,0)</f>
        <v>What percentage (%) of current total staff are women? Please provide your best estimate. </v>
      </c>
      <c r="G59" s="218" t="n">
        <f aca="false">VLOOKUP(D59,QUESTIONNAIRE!$A$4:$F$72,5,0)</f>
        <v>0</v>
      </c>
      <c r="H59" s="199" t="n">
        <f aca="false">IF(G59=N59, $N$22, IF(G59=O59, $O$22, IF(G59=P59,$P$22, IF(G59=Q59,$Q$22, $R$22))))</f>
        <v>4</v>
      </c>
      <c r="I59" s="199" t="str">
        <f aca="false">IF(G59=N59, $N$21, IF(G59=O59, $O$21, IF(G59=P59,$P$21, IF(G59=Q59,$Q$21, $R$21))))</f>
        <v>Not selected</v>
      </c>
      <c r="J59" s="206"/>
      <c r="K59" s="197"/>
      <c r="L59" s="197"/>
      <c r="M59" s="223" t="n">
        <f aca="false">D59</f>
        <v>31</v>
      </c>
      <c r="N59" s="232" t="str">
        <f aca="false">VLOOKUP($M59,QADATA!$D$9:$K$83,4,0)</f>
        <v>More than 60%</v>
      </c>
      <c r="O59" s="232" t="str">
        <f aca="false">VLOOKUP($M59,QADATA!$D$9:$K$83,5,0)</f>
        <v>Between 30% - 60%</v>
      </c>
      <c r="P59" s="232" t="str">
        <f aca="false">VLOOKUP($M59,QADATA!$D$9:$K$83,6,0)</f>
        <v>Between 10% - 30%</v>
      </c>
      <c r="Q59" s="232" t="str">
        <f aca="false">VLOOKUP($M59,QADATA!$D$9:$K$83,7,0)</f>
        <v>Less than 10% </v>
      </c>
      <c r="R59" s="232" t="n">
        <f aca="false">VLOOKUP($M59,QADATA!$D$9:$K$83,8,0)</f>
        <v>0</v>
      </c>
    </row>
    <row r="60" customFormat="false" ht="28" hidden="false" customHeight="false" outlineLevel="0" collapsed="false">
      <c r="A60" s="197"/>
      <c r="B60" s="197"/>
      <c r="C60" s="217" t="s">
        <v>453</v>
      </c>
      <c r="D60" s="199" t="n">
        <v>32</v>
      </c>
      <c r="E60" s="197"/>
      <c r="F60" s="212" t="str">
        <f aca="false">VLOOKUP($D60,QADATA!$D$8:$K$83,3,0)</f>
        <v>What percentage (%) of current key staff (leadership) are women? Please provide your best estimate. </v>
      </c>
      <c r="G60" s="218" t="n">
        <f aca="false">VLOOKUP(D60,QUESTIONNAIRE!$A$4:$F$72,5,0)</f>
        <v>0</v>
      </c>
      <c r="H60" s="199" t="n">
        <f aca="false">IF(G60=N60, $N$22, IF(G60=O60, $O$22, IF(G60=P60,$P$22, IF(G60=Q60,$Q$22, $R$22))))</f>
        <v>4</v>
      </c>
      <c r="I60" s="199" t="str">
        <f aca="false">IF(G60=N60, $N$21, IF(G60=O60, $O$21, IF(G60=P60,$P$21, IF(G60=Q60,$Q$21, $R$21))))</f>
        <v>Not selected</v>
      </c>
      <c r="J60" s="206"/>
      <c r="K60" s="197"/>
      <c r="L60" s="197"/>
      <c r="M60" s="223" t="n">
        <f aca="false">D60</f>
        <v>32</v>
      </c>
      <c r="N60" s="232" t="str">
        <f aca="false">VLOOKUP($M60,QADATA!$D$9:$K$83,4,0)</f>
        <v>More than 60%</v>
      </c>
      <c r="O60" s="232" t="str">
        <f aca="false">VLOOKUP($M60,QADATA!$D$9:$K$83,5,0)</f>
        <v>Between 30% - 60%</v>
      </c>
      <c r="P60" s="232" t="str">
        <f aca="false">VLOOKUP($M60,QADATA!$D$9:$K$83,6,0)</f>
        <v>Between 10% - 30%</v>
      </c>
      <c r="Q60" s="232" t="str">
        <f aca="false">VLOOKUP($M60,QADATA!$D$9:$K$83,7,0)</f>
        <v>Less than 10% </v>
      </c>
      <c r="R60" s="232" t="n">
        <f aca="false">VLOOKUP($M60,QADATA!$D$9:$K$83,8,0)</f>
        <v>0</v>
      </c>
    </row>
    <row r="61" customFormat="false" ht="37.5" hidden="false" customHeight="false" outlineLevel="0" collapsed="false">
      <c r="A61" s="197"/>
      <c r="B61" s="197"/>
      <c r="C61" s="217" t="s">
        <v>453</v>
      </c>
      <c r="D61" s="199" t="n">
        <v>33</v>
      </c>
      <c r="E61" s="197"/>
      <c r="F61" s="212" t="str">
        <f aca="false">VLOOKUP($D61,QADATA!$D$8:$K$83,3,0)</f>
        <v>Does your company have a procedure in place to encourage the employment and inclusion of persons with disabilities in the workplace?</v>
      </c>
      <c r="G61" s="218" t="n">
        <f aca="false">VLOOKUP(D61,QUESTIONNAIRE!$A$4:$F$72,5,0)</f>
        <v>0</v>
      </c>
      <c r="H61" s="199" t="n">
        <f aca="false">IF(G61=N61, $N$22, IF(G61=O61, $O$22, IF(G61=P61,$P$22, IF(G61=Q61,$Q$22, $R$22))))</f>
        <v>4</v>
      </c>
      <c r="I61" s="199" t="str">
        <f aca="false">IF(G61=N61, $N$21, IF(G61=O61, $O$21, IF(G61=P61,$P$21, IF(G61=Q61,$Q$21, $R$21))))</f>
        <v>Not selected</v>
      </c>
      <c r="J61" s="206"/>
      <c r="K61" s="197"/>
      <c r="L61" s="197"/>
      <c r="M61" s="223" t="n">
        <f aca="false">D61</f>
        <v>33</v>
      </c>
      <c r="N61" s="232" t="str">
        <f aca="false">VLOOKUP($M61,QADATA!$D$9:$K$83,4,0)</f>
        <v>Yes we have formal documented procedure in place to encourage the employment and inclusion of persons with disabilities and an action plan that is well implemented </v>
      </c>
      <c r="O61" s="232" t="str">
        <f aca="false">VLOOKUP($M61,QADATA!$D$9:$K$83,5,0)</f>
        <v>Yes we have a policy but no action plan yet</v>
      </c>
      <c r="P61" s="232" t="str">
        <f aca="false">VLOOKUP($M61,QADATA!$D$9:$K$83,6,0)</f>
        <v>This is done informally</v>
      </c>
      <c r="Q61" s="232" t="str">
        <f aca="false">VLOOKUP($M61,QADATA!$D$9:$K$83,7,0)</f>
        <v>We do not have any initiatives regarding the inclusion of persons with disabilities in the workplace</v>
      </c>
      <c r="R61" s="232" t="n">
        <f aca="false">VLOOKUP($M61,QADATA!$D$9:$K$83,8,0)</f>
        <v>0</v>
      </c>
    </row>
    <row r="62" customFormat="false" ht="14" hidden="false" customHeight="false" outlineLevel="0" collapsed="false">
      <c r="A62" s="199"/>
      <c r="B62" s="199"/>
      <c r="C62" s="199"/>
      <c r="D62" s="218" t="s">
        <v>331</v>
      </c>
      <c r="E62" s="218"/>
      <c r="F62" s="218" t="str">
        <f aca="false">VLOOKUP($D62,QADATA!$D$8:$K$83,3,0)</f>
        <v>QUALITY MANAGEMENT</v>
      </c>
      <c r="G62" s="235"/>
      <c r="H62" s="235"/>
      <c r="I62" s="235"/>
      <c r="J62" s="206"/>
      <c r="K62" s="199"/>
      <c r="L62" s="199"/>
      <c r="M62" s="223" t="str">
        <f aca="false">D62</f>
        <v>F</v>
      </c>
      <c r="N62" s="233" t="n">
        <f aca="false">VLOOKUP($M62,QADATA!$D$9:$K$83,4,0)</f>
        <v>0</v>
      </c>
      <c r="O62" s="233" t="n">
        <f aca="false">VLOOKUP($M62,QADATA!$D$9:$K$83,5,0)</f>
        <v>0</v>
      </c>
      <c r="P62" s="233" t="n">
        <f aca="false">VLOOKUP($M62,QADATA!$D$9:$K$83,6,0)</f>
        <v>0</v>
      </c>
      <c r="Q62" s="233" t="n">
        <f aca="false">VLOOKUP($M62,QADATA!$D$9:$K$83,7,0)</f>
        <v>0</v>
      </c>
      <c r="R62" s="233" t="n">
        <f aca="false">VLOOKUP($M62,QADATA!$D$9:$K$83,8,0)</f>
        <v>0</v>
      </c>
    </row>
    <row r="63" customFormat="false" ht="28" hidden="false" customHeight="false" outlineLevel="0" collapsed="false">
      <c r="A63" s="206"/>
      <c r="B63" s="206"/>
      <c r="C63" s="217" t="s">
        <v>455</v>
      </c>
      <c r="D63" s="199" t="n">
        <v>34</v>
      </c>
      <c r="E63" s="206"/>
      <c r="F63" s="236" t="str">
        <f aca="false">VLOOKUP($D63,QADATA!$D$8:$K$83,3,0)</f>
        <v>Are quality inspections carried out on products / goods / services that your company provides? </v>
      </c>
      <c r="G63" s="218" t="n">
        <f aca="false">VLOOKUP(D63,QUESTIONNAIRE!$A$4:$F$72,5,0)</f>
        <v>0</v>
      </c>
      <c r="H63" s="199" t="n">
        <f aca="false">IF(G63=N63, $N$22, IF(G63=O63, $O$22, IF(G63=P63,$P$22, IF(G63=Q63,$Q$22, $R$22))))</f>
        <v>4</v>
      </c>
      <c r="I63" s="199" t="str">
        <f aca="false">IF(G63=N63, $N$21, IF(G63=O63, $O$21, IF(G63=P63,$P$21, IF(G63=Q63,$Q$21, $R$21))))</f>
        <v>Not selected</v>
      </c>
      <c r="J63" s="206"/>
      <c r="K63" s="206"/>
      <c r="L63" s="206"/>
      <c r="M63" s="223" t="n">
        <f aca="false">D63</f>
        <v>34</v>
      </c>
      <c r="N63" s="232" t="str">
        <f aca="false">VLOOKUP($M63,QADATA!$D$9:$K$83,4,0)</f>
        <v>Yes - this is part of the certified formal process (e.g. ISO or similar)</v>
      </c>
      <c r="O63" s="232" t="str">
        <f aca="false">VLOOKUP($M63,QADATA!$D$9:$K$83,5,0)</f>
        <v>Yes - this is part of the formal process (documented but not ISO or similar)</v>
      </c>
      <c r="P63" s="232" t="str">
        <f aca="false">VLOOKUP($M63,QADATA!$D$9:$K$83,6,0)</f>
        <v>Yes - this is part of the informal process but undocumented</v>
      </c>
      <c r="Q63" s="232" t="str">
        <f aca="false">VLOOKUP($M63,QADATA!$D$9:$K$83,7,0)</f>
        <v>No inspections carried out </v>
      </c>
      <c r="R63" s="232" t="n">
        <f aca="false">VLOOKUP($M63,QADATA!$D$9:$K$83,8,0)</f>
        <v>0</v>
      </c>
    </row>
    <row r="64" customFormat="false" ht="28" hidden="false" customHeight="false" outlineLevel="0" collapsed="false">
      <c r="A64" s="206"/>
      <c r="B64" s="206"/>
      <c r="C64" s="217" t="s">
        <v>455</v>
      </c>
      <c r="D64" s="199" t="n">
        <v>35</v>
      </c>
      <c r="E64" s="206"/>
      <c r="F64" s="236" t="str">
        <f aca="false">VLOOKUP($D64,QADATA!$D$8:$K$83,3,0)</f>
        <v>Is quality control/assurance reporting made on products / goods / services that your company provides? </v>
      </c>
      <c r="G64" s="218" t="n">
        <f aca="false">VLOOKUP(D64,QUESTIONNAIRE!$A$4:$F$72,5,0)</f>
        <v>0</v>
      </c>
      <c r="H64" s="199" t="n">
        <f aca="false">IF(G64=N64, $N$22, IF(G64=O64, $O$22, IF(G64=P64,$P$22, IF(G64=Q64,$Q$22, $R$22))))</f>
        <v>4</v>
      </c>
      <c r="I64" s="199" t="str">
        <f aca="false">IF(G64=N64, $N$21, IF(G64=O64, $O$21, IF(G64=P64,$P$21, IF(G64=Q64,$Q$21, $R$21))))</f>
        <v>Not selected</v>
      </c>
      <c r="J64" s="206"/>
      <c r="K64" s="206"/>
      <c r="L64" s="206"/>
      <c r="M64" s="223" t="n">
        <f aca="false">D64</f>
        <v>35</v>
      </c>
      <c r="N64" s="232" t="str">
        <f aca="false">VLOOKUP($M64,QADATA!$D$9:$K$83,4,0)</f>
        <v>Yes - this is part of the certified formal process (e.g. ISO or similar)</v>
      </c>
      <c r="O64" s="232" t="str">
        <f aca="false">VLOOKUP($M64,QADATA!$D$9:$K$83,5,0)</f>
        <v>Yes - this is part of the formal process (documented but not ISO or similar)</v>
      </c>
      <c r="P64" s="232" t="str">
        <f aca="false">VLOOKUP($M64,QADATA!$D$9:$K$83,6,0)</f>
        <v>Yes - this is part of the informal process but undocumented</v>
      </c>
      <c r="Q64" s="232" t="str">
        <f aca="false">VLOOKUP($M64,QADATA!$D$9:$K$83,7,0)</f>
        <v>No reporting done </v>
      </c>
      <c r="R64" s="232" t="n">
        <f aca="false">VLOOKUP($M64,QADATA!$D$9:$K$83,8,0)</f>
        <v>0</v>
      </c>
    </row>
    <row r="65" customFormat="false" ht="28" hidden="false" customHeight="false" outlineLevel="0" collapsed="false">
      <c r="A65" s="206"/>
      <c r="B65" s="206"/>
      <c r="C65" s="217" t="s">
        <v>455</v>
      </c>
      <c r="D65" s="199" t="n">
        <v>36</v>
      </c>
      <c r="E65" s="206"/>
      <c r="F65" s="212" t="str">
        <f aca="false">VLOOKUP($D65,QADATA!$D$8:$K$83,3,0)</f>
        <v>Does your company evaluate and improve the quality of your output (products / goods  / service) towards continuous improvement?</v>
      </c>
      <c r="G65" s="218" t="n">
        <f aca="false">VLOOKUP(D65,QUESTIONNAIRE!$A$4:$F$72,5,0)</f>
        <v>0</v>
      </c>
      <c r="H65" s="199" t="n">
        <f aca="false">IF(G65=N65, $N$22, IF(G65=O65, $O$22, IF(G65=P65,$P$22, IF(G65=Q65,$Q$22, $R$22))))</f>
        <v>4</v>
      </c>
      <c r="I65" s="199" t="str">
        <f aca="false">IF(G65=N65, $N$21, IF(G65=O65, $O$21, IF(G65=P65,$P$21, IF(G65=Q65,$Q$21, $R$21))))</f>
        <v>Not selected</v>
      </c>
      <c r="J65" s="206"/>
      <c r="K65" s="206"/>
      <c r="L65" s="206"/>
      <c r="M65" s="223" t="n">
        <f aca="false">D65</f>
        <v>36</v>
      </c>
      <c r="N65" s="232" t="str">
        <f aca="false">VLOOKUP($M65,QADATA!$D$9:$K$83,4,0)</f>
        <v>Yes - this is part of the certified formal process (e.g. ISO or similar)</v>
      </c>
      <c r="O65" s="232" t="str">
        <f aca="false">VLOOKUP($M65,QADATA!$D$9:$K$83,5,0)</f>
        <v>Yes - this is part of the formal process (documented but not ISO or similar)</v>
      </c>
      <c r="P65" s="232" t="str">
        <f aca="false">VLOOKUP($M65,QADATA!$D$9:$K$83,6,0)</f>
        <v>Yes - this is part of the informal process but undocumented</v>
      </c>
      <c r="Q65" s="232" t="str">
        <f aca="false">VLOOKUP($M65,QADATA!$D$9:$K$83,7,0)</f>
        <v>No evaluations made</v>
      </c>
      <c r="R65" s="232" t="n">
        <f aca="false">VLOOKUP($M65,QADATA!$D$9:$K$83,8,0)</f>
        <v>0</v>
      </c>
    </row>
    <row r="66" customFormat="false" ht="14" hidden="false" customHeight="false" outlineLevel="0" collapsed="false">
      <c r="A66" s="199"/>
      <c r="B66" s="199"/>
      <c r="C66" s="199"/>
      <c r="D66" s="218" t="s">
        <v>335</v>
      </c>
      <c r="E66" s="218"/>
      <c r="F66" s="218" t="str">
        <f aca="false">VLOOKUP($D66,QADATA!$D$8:$K$83,3,0)</f>
        <v>ENVIRONMENTAL MANAGEMENT</v>
      </c>
      <c r="G66" s="235"/>
      <c r="H66" s="235"/>
      <c r="I66" s="235"/>
      <c r="J66" s="206"/>
      <c r="K66" s="199"/>
      <c r="L66" s="199"/>
      <c r="M66" s="223" t="str">
        <f aca="false">D66</f>
        <v>G</v>
      </c>
      <c r="N66" s="233" t="n">
        <f aca="false">VLOOKUP($M66,QADATA!$D$9:$K$83,4,0)</f>
        <v>0</v>
      </c>
      <c r="O66" s="233" t="n">
        <f aca="false">VLOOKUP($M66,QADATA!$D$9:$K$83,5,0)</f>
        <v>0</v>
      </c>
      <c r="P66" s="233" t="n">
        <f aca="false">VLOOKUP($M66,QADATA!$D$9:$K$83,6,0)</f>
        <v>0</v>
      </c>
      <c r="Q66" s="233" t="n">
        <f aca="false">VLOOKUP($M66,QADATA!$D$9:$K$83,7,0)</f>
        <v>0</v>
      </c>
      <c r="R66" s="233" t="n">
        <f aca="false">VLOOKUP($M66,QADATA!$D$9:$K$83,8,0)</f>
        <v>0</v>
      </c>
    </row>
    <row r="67" customFormat="false" ht="28" hidden="false" customHeight="false" outlineLevel="0" collapsed="false">
      <c r="A67" s="206"/>
      <c r="B67" s="206"/>
      <c r="C67" s="217" t="s">
        <v>457</v>
      </c>
      <c r="D67" s="199" t="n">
        <v>37</v>
      </c>
      <c r="E67" s="206"/>
      <c r="F67" s="236" t="str">
        <f aca="false">VLOOKUP($D67,QADATA!$D$8:$K$83,3,0)</f>
        <v>Are inspections (and or assessments) carried out on the impact that the company products / goods / services have on the environment?</v>
      </c>
      <c r="G67" s="218" t="n">
        <f aca="false">VLOOKUP(D67,QUESTIONNAIRE!$A$4:$F$72,5,0)</f>
        <v>0</v>
      </c>
      <c r="H67" s="199" t="n">
        <f aca="false">IF(G67=N67, $N$22, IF(G67=O67, $O$22, IF(G67=P67,$P$22, IF(G67=Q67,$Q$22, $R$22))))</f>
        <v>4</v>
      </c>
      <c r="I67" s="199" t="str">
        <f aca="false">IF(G67=N67, $N$21, IF(G67=O67, $O$21, IF(G67=P67,$P$21, IF(G67=Q67,$Q$21, $R$21))))</f>
        <v>Not selected</v>
      </c>
      <c r="J67" s="206"/>
      <c r="K67" s="206"/>
      <c r="L67" s="206"/>
      <c r="M67" s="223" t="n">
        <f aca="false">D67</f>
        <v>37</v>
      </c>
      <c r="N67" s="232" t="str">
        <f aca="false">VLOOKUP($M67,QADATA!$D$9:$K$83,4,0)</f>
        <v>Yes - this is part of the certified formal process (e.g. ISO or similar)</v>
      </c>
      <c r="O67" s="232" t="str">
        <f aca="false">VLOOKUP($M67,QADATA!$D$9:$K$83,5,0)</f>
        <v>Yes - this is part of the formal process (documented but not ISO or similar)</v>
      </c>
      <c r="P67" s="232" t="str">
        <f aca="false">VLOOKUP($M67,QADATA!$D$9:$K$83,6,0)</f>
        <v>Yes - this is part of the informal process but undocumented</v>
      </c>
      <c r="Q67" s="232" t="str">
        <f aca="false">VLOOKUP($M67,QADATA!$D$9:$K$83,7,0)</f>
        <v>No inspections carried out </v>
      </c>
      <c r="R67" s="232" t="n">
        <f aca="false">VLOOKUP($M67,QADATA!$D$9:$K$83,8,0)</f>
        <v>0</v>
      </c>
    </row>
    <row r="68" customFormat="false" ht="28" hidden="false" customHeight="false" outlineLevel="0" collapsed="false">
      <c r="A68" s="206"/>
      <c r="B68" s="206"/>
      <c r="C68" s="217" t="s">
        <v>457</v>
      </c>
      <c r="D68" s="199" t="n">
        <v>38</v>
      </c>
      <c r="E68" s="206"/>
      <c r="F68" s="212" t="str">
        <f aca="false">VLOOKUP($D68,QADATA!$D$8:$K$83,3,0)</f>
        <v>Is reporting done on the impact of your company's products / goods / services on the environment? </v>
      </c>
      <c r="G68" s="218" t="n">
        <f aca="false">VLOOKUP(D68,QUESTIONNAIRE!$A$4:$F$72,5,0)</f>
        <v>0</v>
      </c>
      <c r="H68" s="199" t="n">
        <f aca="false">IF(G68=N68, $N$22, IF(G68=O68, $O$22, IF(G68=P68,$P$22, IF(G68=Q68,$Q$22, $R$22))))</f>
        <v>4</v>
      </c>
      <c r="I68" s="199" t="str">
        <f aca="false">IF(G68=N68, $N$21, IF(G68=O68, $O$21, IF(G68=P68,$P$21, IF(G68=Q68,$Q$21, $R$21))))</f>
        <v>Not selected</v>
      </c>
      <c r="J68" s="206"/>
      <c r="K68" s="206"/>
      <c r="L68" s="206"/>
      <c r="M68" s="223" t="n">
        <f aca="false">D68</f>
        <v>38</v>
      </c>
      <c r="N68" s="232" t="str">
        <f aca="false">VLOOKUP($M68,QADATA!$D$9:$K$83,4,0)</f>
        <v>Yes - this is part of the certified formal process (e.g. ISO or similar)</v>
      </c>
      <c r="O68" s="232" t="str">
        <f aca="false">VLOOKUP($M68,QADATA!$D$9:$K$83,5,0)</f>
        <v>Yes - this is part of the formal process (documented but not ISO or similar)</v>
      </c>
      <c r="P68" s="232" t="str">
        <f aca="false">VLOOKUP($M68,QADATA!$D$9:$K$83,6,0)</f>
        <v>Yes - this is part of the informal process but undocumented</v>
      </c>
      <c r="Q68" s="232" t="str">
        <f aca="false">VLOOKUP($M68,QADATA!$D$9:$K$83,7,0)</f>
        <v>No reporting done </v>
      </c>
      <c r="R68" s="232" t="n">
        <f aca="false">VLOOKUP($M68,QADATA!$D$9:$K$83,8,0)</f>
        <v>0</v>
      </c>
    </row>
    <row r="69" customFormat="false" ht="14" hidden="false" customHeight="false" outlineLevel="0" collapsed="false">
      <c r="A69" s="197"/>
      <c r="B69" s="197"/>
      <c r="C69" s="217" t="s">
        <v>457</v>
      </c>
      <c r="D69" s="199" t="n">
        <v>39</v>
      </c>
      <c r="E69" s="197"/>
      <c r="F69" s="212" t="str">
        <f aca="false">VLOOKUP($D69,QADATA!$D$8:$K$83,3,0)</f>
        <v>Is recycling (and or re-use) regularly practised by your company?</v>
      </c>
      <c r="G69" s="218" t="n">
        <f aca="false">VLOOKUP(D69,QUESTIONNAIRE!$A$4:$F$72,5,0)</f>
        <v>0</v>
      </c>
      <c r="H69" s="199" t="n">
        <f aca="false">IF(G69=N69, $N$22, IF(G69=O69, $O$22, IF(G69=P69,$P$22, IF(G69=Q69,$Q$22, $R$22))))</f>
        <v>4</v>
      </c>
      <c r="I69" s="199" t="str">
        <f aca="false">IF(G69=N69, $N$21, IF(G69=O69, $O$21, IF(G69=P69,$P$21, IF(G69=Q69,$Q$21, $R$21))))</f>
        <v>Not selected</v>
      </c>
      <c r="J69" s="206"/>
      <c r="K69" s="197"/>
      <c r="L69" s="197"/>
      <c r="M69" s="223" t="n">
        <f aca="false">D69</f>
        <v>39</v>
      </c>
      <c r="N69" s="232" t="str">
        <f aca="false">VLOOKUP($M69,QADATA!$D$9:$K$83,4,0)</f>
        <v>Regularly practiced. Waste is measured and monitored</v>
      </c>
      <c r="O69" s="232" t="str">
        <f aca="false">VLOOKUP($M69,QADATA!$D$9:$K$83,5,0)</f>
        <v>Practiced but waste is not measured and monitored</v>
      </c>
      <c r="P69" s="232" t="str">
        <f aca="false">VLOOKUP($M69,QADATA!$D$9:$K$83,6,0)</f>
        <v>Some waste is recycled (re-used)</v>
      </c>
      <c r="Q69" s="232" t="str">
        <f aca="false">VLOOKUP($M69,QADATA!$D$9:$K$83,7,0)</f>
        <v>Recycling not practiced</v>
      </c>
      <c r="R69" s="232" t="n">
        <f aca="false">VLOOKUP($M69,QADATA!$D$9:$K$83,8,0)</f>
        <v>0</v>
      </c>
    </row>
    <row r="70" customFormat="false" ht="37.5" hidden="false" customHeight="false" outlineLevel="0" collapsed="false">
      <c r="A70" s="197"/>
      <c r="B70" s="197"/>
      <c r="C70" s="217" t="s">
        <v>457</v>
      </c>
      <c r="D70" s="199" t="n">
        <v>40</v>
      </c>
      <c r="E70" s="197"/>
      <c r="F70" s="212" t="str">
        <f aca="false">VLOOKUP($D70,QADATA!$D$8:$K$83,3,0)</f>
        <v>Are hazardous materials and chemicals managed (monitored, handled, transported, stored, recycled, reused and/ or disposed appropriately)?</v>
      </c>
      <c r="G70" s="218" t="n">
        <f aca="false">VLOOKUP(D70,QUESTIONNAIRE!$A$4:$F$72,5,0)</f>
        <v>0</v>
      </c>
      <c r="H70" s="199" t="n">
        <f aca="false">IF(G70=N70, $N$22, IF(G70=O70, $O$22, IF(G70=P70,$P$22, IF(G70=Q70,$Q$22, $R$22))))</f>
        <v>4</v>
      </c>
      <c r="I70" s="199" t="str">
        <f aca="false">IF(G70=N70, $N$21, IF(G70=O70, $O$21, IF(G70=P70,$P$21, IF(G70=Q70,$Q$21, $R$21))))</f>
        <v>Not selected</v>
      </c>
      <c r="J70" s="206"/>
      <c r="K70" s="197"/>
      <c r="L70" s="197"/>
      <c r="M70" s="223" t="n">
        <f aca="false">D70</f>
        <v>40</v>
      </c>
      <c r="N70" s="232" t="str">
        <f aca="false">VLOOKUP($M70,QADATA!$D$9:$K$83,4,0)</f>
        <v>Yes - this is part of the certified formal process (e.g. ISO or similar) or
Not Applicable (Not used or stored)</v>
      </c>
      <c r="O70" s="232" t="str">
        <f aca="false">VLOOKUP($M70,QADATA!$D$9:$K$83,5,0)</f>
        <v>Yes - this is part of the formal process (documented but not ISO or similar)</v>
      </c>
      <c r="P70" s="232" t="str">
        <f aca="false">VLOOKUP($M70,QADATA!$D$9:$K$83,6,0)</f>
        <v>Yes - this is part of the informal process but undocumented</v>
      </c>
      <c r="Q70" s="232" t="str">
        <f aca="false">VLOOKUP($M70,QADATA!$D$9:$K$83,7,0)</f>
        <v>There are no guidance for managing hazardous materials.</v>
      </c>
      <c r="R70" s="232" t="n">
        <f aca="false">VLOOKUP($M70,QADATA!$D$9:$K$83,8,0)</f>
        <v>0</v>
      </c>
    </row>
    <row r="71" customFormat="false" ht="28" hidden="false" customHeight="false" outlineLevel="0" collapsed="false">
      <c r="A71" s="197"/>
      <c r="B71" s="197"/>
      <c r="C71" s="217" t="s">
        <v>457</v>
      </c>
      <c r="D71" s="199" t="n">
        <v>41</v>
      </c>
      <c r="E71" s="197"/>
      <c r="F71" s="212" t="str">
        <f aca="false">VLOOKUP($D71,QADATA!$D$8:$K$83,3,0)</f>
        <v>Is solid waste (non-hazardous) monitored, handled, transported, stored, recycled, reused and/ or disposed appropriately?</v>
      </c>
      <c r="G71" s="218" t="n">
        <f aca="false">VLOOKUP(D71,QUESTIONNAIRE!$A$4:$F$72,5,0)</f>
        <v>0</v>
      </c>
      <c r="H71" s="199" t="n">
        <f aca="false">IF(G71=N71, $N$22, IF(G71=O71, $O$22, IF(G71=P71,$P$22, IF(G71=Q71,$Q$22, $R$22))))</f>
        <v>4</v>
      </c>
      <c r="I71" s="199" t="str">
        <f aca="false">IF(G71=N71, $N$21, IF(G71=O71, $O$21, IF(G71=P71,$P$21, IF(G71=Q71,$Q$21, $R$21))))</f>
        <v>Not selected</v>
      </c>
      <c r="J71" s="206"/>
      <c r="K71" s="197"/>
      <c r="L71" s="197"/>
      <c r="M71" s="223" t="n">
        <f aca="false">D71</f>
        <v>41</v>
      </c>
      <c r="N71" s="232" t="str">
        <f aca="false">VLOOKUP($M71,QADATA!$D$9:$K$83,4,0)</f>
        <v>Yes - this is part of the certified formal process (e.g. ISO or similar)</v>
      </c>
      <c r="O71" s="232" t="str">
        <f aca="false">VLOOKUP($M71,QADATA!$D$9:$K$83,5,0)</f>
        <v>Yes - this is part of the formal process (documented but not ISO or similar)</v>
      </c>
      <c r="P71" s="232" t="str">
        <f aca="false">VLOOKUP($M71,QADATA!$D$9:$K$83,6,0)</f>
        <v>Yes - this is part of the informal process but undocumented</v>
      </c>
      <c r="Q71" s="232" t="str">
        <f aca="false">VLOOKUP($M71,QADATA!$D$9:$K$83,7,0)</f>
        <v>There are no guidance for managing solid waste.</v>
      </c>
      <c r="R71" s="232" t="n">
        <f aca="false">VLOOKUP($M71,QADATA!$D$9:$K$83,8,0)</f>
        <v>0</v>
      </c>
    </row>
    <row r="72" customFormat="false" ht="28" hidden="false" customHeight="false" outlineLevel="0" collapsed="false">
      <c r="A72" s="197"/>
      <c r="B72" s="197"/>
      <c r="C72" s="217" t="s">
        <v>457</v>
      </c>
      <c r="D72" s="199" t="n">
        <v>42</v>
      </c>
      <c r="E72" s="197"/>
      <c r="F72" s="212" t="str">
        <f aca="false">VLOOKUP($D72,QADATA!$D$8:$K$83,3,0)</f>
        <v>Is wastewater monitored, handled, transported and/ or treated for disposal or discharge appropriately?</v>
      </c>
      <c r="G72" s="218" t="n">
        <f aca="false">VLOOKUP(D72,QUESTIONNAIRE!$A$4:$F$72,5,0)</f>
        <v>0</v>
      </c>
      <c r="H72" s="199" t="n">
        <f aca="false">IF(G72=N72, $N$22, IF(G72=O72, $O$22, IF(G72=P72,$P$22, IF(G72=Q72,$Q$22, $R$22))))</f>
        <v>4</v>
      </c>
      <c r="I72" s="199" t="str">
        <f aca="false">IF(G72=N72, $N$21, IF(G72=O72, $O$21, IF(G72=P72,$P$21, IF(G72=Q72,$Q$21, $R$21))))</f>
        <v>Not selected</v>
      </c>
      <c r="J72" s="206"/>
      <c r="K72" s="197"/>
      <c r="L72" s="197"/>
      <c r="M72" s="223" t="n">
        <f aca="false">D72</f>
        <v>42</v>
      </c>
      <c r="N72" s="232" t="str">
        <f aca="false">VLOOKUP($M72,QADATA!$D$9:$K$83,4,0)</f>
        <v>Yes - this is part of the certified formal process (e.g. ISO or similar)</v>
      </c>
      <c r="O72" s="232" t="str">
        <f aca="false">VLOOKUP($M72,QADATA!$D$9:$K$83,5,0)</f>
        <v>Yes - this is part of the formal process (documented but not ISO or similar)</v>
      </c>
      <c r="P72" s="232" t="str">
        <f aca="false">VLOOKUP($M72,QADATA!$D$9:$K$83,6,0)</f>
        <v>Yes - this is part of the informal process but undocumented</v>
      </c>
      <c r="Q72" s="232" t="str">
        <f aca="false">VLOOKUP($M72,QADATA!$D$9:$K$83,7,0)</f>
        <v>No we do not </v>
      </c>
      <c r="R72" s="232" t="n">
        <f aca="false">VLOOKUP($M72,QADATA!$D$9:$K$83,8,0)</f>
        <v>0</v>
      </c>
    </row>
    <row r="73" customFormat="false" ht="25" hidden="false" customHeight="false" outlineLevel="0" collapsed="false">
      <c r="A73" s="197"/>
      <c r="B73" s="197"/>
      <c r="C73" s="217" t="s">
        <v>457</v>
      </c>
      <c r="D73" s="199" t="n">
        <v>43</v>
      </c>
      <c r="E73" s="197"/>
      <c r="F73" s="212" t="str">
        <f aca="false">VLOOKUP($D73,QADATA!$D$8:$K$83,3,0)</f>
        <v>Is water consumption monitored and controlled as a resource appropriately?</v>
      </c>
      <c r="G73" s="218" t="n">
        <f aca="false">VLOOKUP(D73,QUESTIONNAIRE!$A$4:$F$72,5,0)</f>
        <v>0</v>
      </c>
      <c r="H73" s="199" t="n">
        <f aca="false">IF(G73=N73, $N$22, IF(G73=O73, $O$22, IF(G73=P73,$P$22, IF(G73=Q73,$Q$22, $R$22))))</f>
        <v>4</v>
      </c>
      <c r="I73" s="199" t="str">
        <f aca="false">IF(G73=N73, $N$21, IF(G73=O73, $O$21, IF(G73=P73,$P$21, IF(G73=Q73,$Q$21, $R$21))))</f>
        <v>Not selected</v>
      </c>
      <c r="J73" s="206"/>
      <c r="K73" s="197"/>
      <c r="L73" s="197"/>
      <c r="M73" s="223" t="n">
        <f aca="false">D73</f>
        <v>43</v>
      </c>
      <c r="N73" s="232" t="str">
        <f aca="false">VLOOKUP($M73,QADATA!$D$9:$K$83,4,0)</f>
        <v>Yes - this is part of the certified formal process (e.g. ISO or similar)</v>
      </c>
      <c r="O73" s="232" t="str">
        <f aca="false">VLOOKUP($M73,QADATA!$D$9:$K$83,5,0)</f>
        <v>Yes - this is part of the formal process (documented but not ISO or similar)</v>
      </c>
      <c r="P73" s="232" t="str">
        <f aca="false">VLOOKUP($M73,QADATA!$D$9:$K$83,6,0)</f>
        <v>Yes - this is part of the informal process but undocumented</v>
      </c>
      <c r="Q73" s="232" t="str">
        <f aca="false">VLOOKUP($M73,QADATA!$D$9:$K$83,7,0)</f>
        <v>No we do not </v>
      </c>
      <c r="R73" s="232" t="n">
        <f aca="false">VLOOKUP($M73,QADATA!$D$9:$K$83,8,0)</f>
        <v>0</v>
      </c>
    </row>
    <row r="74" customFormat="false" ht="25" hidden="false" customHeight="false" outlineLevel="0" collapsed="false">
      <c r="A74" s="197"/>
      <c r="B74" s="197"/>
      <c r="C74" s="217" t="s">
        <v>457</v>
      </c>
      <c r="D74" s="199" t="n">
        <v>44</v>
      </c>
      <c r="E74" s="197"/>
      <c r="F74" s="212" t="str">
        <f aca="false">VLOOKUP($D74,QADATA!$D$8:$K$83,3,0)</f>
        <v>Is energy consumption recorded by your company?</v>
      </c>
      <c r="G74" s="218" t="n">
        <f aca="false">VLOOKUP(D74,QUESTIONNAIRE!$A$4:$F$72,5,0)</f>
        <v>0</v>
      </c>
      <c r="H74" s="199" t="n">
        <f aca="false">IF(G74=N74, $N$22, IF(G74=O74, $O$22, IF(G74=P74,$P$22, IF(G74=Q74,$Q$22, $R$22))))</f>
        <v>4</v>
      </c>
      <c r="I74" s="199" t="str">
        <f aca="false">IF(G74=N74, $N$21, IF(G74=O74, $O$21, IF(G74=P74,$P$21, IF(G74=Q74,$Q$21, $R$21))))</f>
        <v>Not selected</v>
      </c>
      <c r="J74" s="206"/>
      <c r="K74" s="197"/>
      <c r="L74" s="197"/>
      <c r="M74" s="223" t="n">
        <f aca="false">D74</f>
        <v>44</v>
      </c>
      <c r="N74" s="232" t="str">
        <f aca="false">VLOOKUP($M74,QADATA!$D$9:$K$83,4,0)</f>
        <v>Yes - this is part of the certified formal process (e.g. ISO or similar)</v>
      </c>
      <c r="O74" s="232" t="str">
        <f aca="false">VLOOKUP($M74,QADATA!$D$9:$K$83,5,0)</f>
        <v>Yes - this is part of the formal process (documented but not ISO or similar)</v>
      </c>
      <c r="P74" s="232" t="str">
        <f aca="false">VLOOKUP($M74,QADATA!$D$9:$K$83,6,0)</f>
        <v>Yes - this is part of the informal process but undocumented</v>
      </c>
      <c r="Q74" s="232" t="str">
        <f aca="false">VLOOKUP($M74,QADATA!$D$9:$K$83,7,0)</f>
        <v>No we do not </v>
      </c>
      <c r="R74" s="232" t="n">
        <f aca="false">VLOOKUP($M74,QADATA!$D$9:$K$83,8,0)</f>
        <v>0</v>
      </c>
    </row>
    <row r="75" customFormat="false" ht="28" hidden="false" customHeight="false" outlineLevel="0" collapsed="false">
      <c r="A75" s="197"/>
      <c r="B75" s="197"/>
      <c r="C75" s="217" t="s">
        <v>457</v>
      </c>
      <c r="D75" s="199" t="n">
        <v>45</v>
      </c>
      <c r="E75" s="197"/>
      <c r="F75" s="212" t="str">
        <f aca="false">VLOOKUP($D75,QADATA!$D$8:$K$83,3,0)</f>
        <v>Does your company have documented targets to reduce its impact on the environment (this includes for example emissions and energy consumption)?</v>
      </c>
      <c r="G75" s="218" t="n">
        <f aca="false">VLOOKUP(D75,QUESTIONNAIRE!$A$4:$F$72,5,0)</f>
        <v>0</v>
      </c>
      <c r="H75" s="199" t="n">
        <f aca="false">IF(G75=N75, $N$22, IF(G75=O75, $O$22, IF(G75=P75,$P$22, IF(G75=Q75,$Q$22, $R$22))))</f>
        <v>4</v>
      </c>
      <c r="I75" s="199" t="str">
        <f aca="false">IF(G75=N75, $N$21, IF(G75=O75, $O$21, IF(G75=P75,$P$21, IF(G75=Q75,$Q$21, $R$21))))</f>
        <v>Not selected</v>
      </c>
      <c r="J75" s="206"/>
      <c r="K75" s="197"/>
      <c r="L75" s="197"/>
      <c r="M75" s="223" t="n">
        <f aca="false">D75</f>
        <v>45</v>
      </c>
      <c r="N75" s="232" t="str">
        <f aca="false">VLOOKUP($M75,QADATA!$D$9:$K$83,4,0)</f>
        <v>Yes - this is part of the certified formal process (e.g. ISO or similar)</v>
      </c>
      <c r="O75" s="232" t="str">
        <f aca="false">VLOOKUP($M75,QADATA!$D$9:$K$83,5,0)</f>
        <v>Yes - this is part of the formal process (documented but not ISO or similar)</v>
      </c>
      <c r="P75" s="232" t="str">
        <f aca="false">VLOOKUP($M75,QADATA!$D$9:$K$83,6,0)</f>
        <v>Yes - this is part of the informal process but undocumented</v>
      </c>
      <c r="Q75" s="232" t="str">
        <f aca="false">VLOOKUP($M75,QADATA!$D$9:$K$83,7,0)</f>
        <v>No we do not </v>
      </c>
      <c r="R75" s="232" t="n">
        <f aca="false">VLOOKUP($M75,QADATA!$D$9:$K$83,8,0)</f>
        <v>0</v>
      </c>
    </row>
    <row r="76" customFormat="false" ht="14" hidden="false" customHeight="false" outlineLevel="0" collapsed="false">
      <c r="A76" s="199"/>
      <c r="B76" s="199"/>
      <c r="C76" s="199"/>
      <c r="D76" s="218" t="s">
        <v>344</v>
      </c>
      <c r="E76" s="218"/>
      <c r="F76" s="218" t="str">
        <f aca="false">VLOOKUP($D76,QADATA!$D$8:$K$83,3,0)</f>
        <v>HEALTH &amp; SAFETY</v>
      </c>
      <c r="G76" s="231"/>
      <c r="H76" s="231"/>
      <c r="I76" s="231"/>
      <c r="J76" s="206"/>
      <c r="K76" s="199"/>
      <c r="L76" s="199"/>
      <c r="M76" s="223" t="str">
        <f aca="false">D76</f>
        <v>H</v>
      </c>
      <c r="N76" s="233" t="n">
        <f aca="false">VLOOKUP($M76,QADATA!$D$9:$K$83,4,0)</f>
        <v>0</v>
      </c>
      <c r="O76" s="233" t="n">
        <f aca="false">VLOOKUP($M76,QADATA!$D$9:$K$83,5,0)</f>
        <v>0</v>
      </c>
      <c r="P76" s="233" t="n">
        <f aca="false">VLOOKUP($M76,QADATA!$D$9:$K$83,6,0)</f>
        <v>0</v>
      </c>
      <c r="Q76" s="233" t="n">
        <f aca="false">VLOOKUP($M76,QADATA!$D$9:$K$83,7,0)</f>
        <v>0</v>
      </c>
      <c r="R76" s="232" t="n">
        <f aca="false">VLOOKUP($M76,QADATA!$D$9:$K$83,8,0)</f>
        <v>0</v>
      </c>
    </row>
    <row r="77" customFormat="false" ht="25" hidden="false" customHeight="false" outlineLevel="0" collapsed="false">
      <c r="A77" s="206"/>
      <c r="B77" s="206"/>
      <c r="C77" s="217" t="s">
        <v>459</v>
      </c>
      <c r="D77" s="199" t="n">
        <v>46</v>
      </c>
      <c r="E77" s="206"/>
      <c r="F77" s="212" t="str">
        <f aca="false">VLOOKUP($D77,QADATA!$D$8:$K$83,3,0)</f>
        <v>Are Risk Assessments used by your company with regard to Health &amp; Safety?</v>
      </c>
      <c r="G77" s="218" t="n">
        <f aca="false">VLOOKUP(D77,QUESTIONNAIRE!$A$4:$F$72,5,0)</f>
        <v>0</v>
      </c>
      <c r="H77" s="199" t="n">
        <f aca="false">IF(G77=N77, $N$22, IF(G77=O77, $O$22, IF(G77=P77,$P$22, IF(G77=Q77,$Q$22, $R$22))))</f>
        <v>4</v>
      </c>
      <c r="I77" s="199" t="str">
        <f aca="false">IF(G77=N77, $N$21, IF(G77=O77, $O$21, IF(G77=P77,$P$21, IF(G77=Q77,$Q$21, $R$21))))</f>
        <v>Not selected</v>
      </c>
      <c r="J77" s="206"/>
      <c r="K77" s="206"/>
      <c r="L77" s="206"/>
      <c r="M77" s="223" t="n">
        <f aca="false">D77</f>
        <v>46</v>
      </c>
      <c r="N77" s="232" t="str">
        <f aca="false">VLOOKUP($M77,QADATA!$D$9:$K$83,4,0)</f>
        <v>Risk Assessments are used as part of formal procedures. They are used for action planning and implemented.</v>
      </c>
      <c r="O77" s="232" t="str">
        <f aca="false">VLOOKUP($M77,QADATA!$D$9:$K$83,5,0)</f>
        <v>Risk Assessments are used as part of formal procedures. Implemented action only from time to time </v>
      </c>
      <c r="P77" s="232" t="str">
        <f aca="false">VLOOKUP($M77,QADATA!$D$9:$K$83,6,0)</f>
        <v>Risk Assessments and resulting action planning is used from time to time</v>
      </c>
      <c r="Q77" s="232" t="str">
        <f aca="false">VLOOKUP($M77,QADATA!$D$9:$K$83,7,0)</f>
        <v>Risk Assessments are rarely used, if at all. </v>
      </c>
      <c r="R77" s="232" t="n">
        <f aca="false">VLOOKUP($M77,QADATA!$D$9:$K$83,8,0)</f>
        <v>0</v>
      </c>
    </row>
    <row r="78" customFormat="false" ht="37.5" hidden="false" customHeight="false" outlineLevel="0" collapsed="false">
      <c r="A78" s="206"/>
      <c r="B78" s="206"/>
      <c r="C78" s="217" t="s">
        <v>459</v>
      </c>
      <c r="D78" s="199" t="n">
        <v>47</v>
      </c>
      <c r="E78" s="206"/>
      <c r="F78" s="212" t="str">
        <f aca="false">VLOOKUP($D78,QADATA!$D$8:$K$83,3,0)</f>
        <v>Is Health &amp; Safety training provided to your employees?</v>
      </c>
      <c r="G78" s="218" t="n">
        <f aca="false">VLOOKUP(D78,QUESTIONNAIRE!$A$4:$F$72,5,0)</f>
        <v>0</v>
      </c>
      <c r="H78" s="199" t="n">
        <f aca="false">IF(G78=N78, $N$22, IF(G78=O78, $O$22, IF(G78=P78,$P$22, IF(G78=Q78,$Q$22, $R$22))))</f>
        <v>4</v>
      </c>
      <c r="I78" s="199" t="str">
        <f aca="false">IF(G78=N78, $N$21, IF(G78=O78, $O$21, IF(G78=P78,$P$21, IF(G78=Q78,$Q$21, $R$21))))</f>
        <v>Not selected</v>
      </c>
      <c r="J78" s="206"/>
      <c r="K78" s="206"/>
      <c r="L78" s="206"/>
      <c r="M78" s="223" t="n">
        <f aca="false">D78</f>
        <v>47</v>
      </c>
      <c r="N78" s="232" t="str">
        <f aca="false">VLOOKUP($M78,QADATA!$D$9:$K$83,4,0)</f>
        <v>This is part of the certified formal process (e.g. ISO or similar). Done on a regular basis, according to a schedule and is recorded.</v>
      </c>
      <c r="O78" s="232" t="str">
        <f aca="false">VLOOKUP($M78,QADATA!$D$9:$K$83,5,0)</f>
        <v>This is part of the formal process (documented but not ISO or similar). Done on a regular basis, according to a schedule and is recorded.</v>
      </c>
      <c r="P78" s="232" t="str">
        <f aca="false">VLOOKUP($M78,QADATA!$D$9:$K$83,6,0)</f>
        <v>Health &amp; Safety training is done on an adhoc basis.</v>
      </c>
      <c r="Q78" s="232" t="str">
        <f aca="false">VLOOKUP($M78,QADATA!$D$9:$K$83,7,0)</f>
        <v>Health &amp; Safety training is rarely done, if at all. </v>
      </c>
      <c r="R78" s="232" t="n">
        <f aca="false">VLOOKUP($M78,QADATA!$D$9:$K$83,8,0)</f>
        <v>0</v>
      </c>
    </row>
    <row r="79" customFormat="false" ht="37.5" hidden="false" customHeight="false" outlineLevel="0" collapsed="false">
      <c r="A79" s="206"/>
      <c r="B79" s="206"/>
      <c r="C79" s="217" t="s">
        <v>459</v>
      </c>
      <c r="D79" s="199" t="n">
        <v>48</v>
      </c>
      <c r="E79" s="206"/>
      <c r="F79" s="212" t="str">
        <f aca="false">VLOOKUP($D79,QADATA!$D$8:$K$83,3,0)</f>
        <v>Are internal inspection such as safety inspections / audits conducted by your company? This may include by a 3rd party.</v>
      </c>
      <c r="G79" s="218" t="n">
        <f aca="false">VLOOKUP(D79,QUESTIONNAIRE!$A$4:$F$72,5,0)</f>
        <v>0</v>
      </c>
      <c r="H79" s="199" t="n">
        <f aca="false">IF(G79=N79, $N$22, IF(G79=O79, $O$22, IF(G79=P79,$P$22, IF(G79=Q79,$Q$22, $R$22))))</f>
        <v>4</v>
      </c>
      <c r="I79" s="199" t="str">
        <f aca="false">IF(G79=N79, $N$21, IF(G79=O79, $O$21, IF(G79=P79,$P$21, IF(G79=Q79,$Q$21, $R$21))))</f>
        <v>Not selected</v>
      </c>
      <c r="J79" s="206"/>
      <c r="K79" s="206"/>
      <c r="L79" s="206"/>
      <c r="M79" s="223" t="n">
        <f aca="false">D79</f>
        <v>48</v>
      </c>
      <c r="N79" s="232" t="str">
        <f aca="false">VLOOKUP($M79,QADATA!$D$9:$K$83,4,0)</f>
        <v>This is part of the certified formal process (e.g. ISO or similar). Done on a regular basis, according to a schedule and is recorded.</v>
      </c>
      <c r="O79" s="232" t="str">
        <f aca="false">VLOOKUP($M79,QADATA!$D$9:$K$83,5,0)</f>
        <v>This is part of the formal process (documented but not ISO or similar). Done on a regular basis, according to a schedule and is recorded.</v>
      </c>
      <c r="P79" s="232" t="str">
        <f aca="false">VLOOKUP($M79,QADATA!$D$9:$K$83,6,0)</f>
        <v>Internal inspection such as safety inspections / audits are conducted on an adhoc basis.</v>
      </c>
      <c r="Q79" s="232" t="str">
        <f aca="false">VLOOKUP($M79,QADATA!$D$9:$K$83,7,0)</f>
        <v>Internal inspection such as safety inspections / audits are rarely done, if at all. </v>
      </c>
      <c r="R79" s="232" t="n">
        <f aca="false">VLOOKUP($M79,QADATA!$D$9:$K$83,8,0)</f>
        <v>0</v>
      </c>
    </row>
    <row r="80" customFormat="false" ht="25" hidden="false" customHeight="false" outlineLevel="0" collapsed="false">
      <c r="A80" s="206"/>
      <c r="B80" s="206"/>
      <c r="C80" s="217" t="s">
        <v>459</v>
      </c>
      <c r="D80" s="199" t="n">
        <v>49</v>
      </c>
      <c r="E80" s="206"/>
      <c r="F80" s="212" t="str">
        <f aca="false">VLOOKUP($D80,QADATA!$D$8:$K$83,3,0)</f>
        <v>Does your company conduct accident / incident investigations?</v>
      </c>
      <c r="G80" s="218" t="n">
        <f aca="false">VLOOKUP(D80,QUESTIONNAIRE!$A$4:$F$72,5,0)</f>
        <v>0</v>
      </c>
      <c r="H80" s="199" t="n">
        <f aca="false">IF(G80=N80, $N$22, IF(G80=O80, $O$22, IF(G80=P80,$P$22, IF(G80=Q80,$Q$22, $R$22))))</f>
        <v>4</v>
      </c>
      <c r="I80" s="199" t="str">
        <f aca="false">IF(G80=N80, $N$21, IF(G80=O80, $O$21, IF(G80=P80,$P$21, IF(G80=Q80,$Q$21, $R$21))))</f>
        <v>Not selected</v>
      </c>
      <c r="J80" s="206"/>
      <c r="K80" s="206"/>
      <c r="L80" s="206"/>
      <c r="M80" s="223" t="n">
        <f aca="false">D80</f>
        <v>49</v>
      </c>
      <c r="N80" s="232" t="str">
        <f aca="false">VLOOKUP($M80,QADATA!$D$9:$K$83,4,0)</f>
        <v>Yes - this is part of the certified formal process (e.g. ISO or similar). It is Documented and includes near miss reporting.</v>
      </c>
      <c r="O80" s="232" t="str">
        <f aca="false">VLOOKUP($M80,QADATA!$D$9:$K$83,5,0)</f>
        <v>Yes - this is part of the formal process (documented but not ISO or similar) and includes near miss reporting.</v>
      </c>
      <c r="P80" s="232" t="str">
        <f aca="false">VLOOKUP($M80,QADATA!$D$9:$K$83,6,0)</f>
        <v>Accident and incident investigations are conducted depending on the size or severity of the accident or incident.</v>
      </c>
      <c r="Q80" s="232" t="str">
        <f aca="false">VLOOKUP($M80,QADATA!$D$9:$K$83,7,0)</f>
        <v>Accident and incident investigations are rarely conducted, if at all. </v>
      </c>
      <c r="R80" s="232" t="n">
        <f aca="false">VLOOKUP($M80,QADATA!$D$9:$K$83,8,0)</f>
        <v>0</v>
      </c>
    </row>
    <row r="81" customFormat="false" ht="25" hidden="false" customHeight="false" outlineLevel="0" collapsed="false">
      <c r="A81" s="197"/>
      <c r="B81" s="197"/>
      <c r="C81" s="217" t="s">
        <v>459</v>
      </c>
      <c r="D81" s="199" t="n">
        <v>50</v>
      </c>
      <c r="E81" s="197"/>
      <c r="F81" s="212" t="str">
        <f aca="false">VLOOKUP($D81,QADATA!$D$8:$K$83,3,0)</f>
        <v>Is appropriate Personal Protective Equipment provided to employees (if applicable)?</v>
      </c>
      <c r="G81" s="218" t="n">
        <f aca="false">VLOOKUP(D81,QUESTIONNAIRE!$A$4:$F$72,5,0)</f>
        <v>0</v>
      </c>
      <c r="H81" s="199" t="n">
        <f aca="false">IF(G81=N81, $N$22, IF(G81=O81, $O$22, IF(G81=P81,$P$22, IF(G81=Q81,$Q$22, $R$22))))</f>
        <v>4</v>
      </c>
      <c r="I81" s="199" t="str">
        <f aca="false">IF(G81=N81, $N$21, IF(G81=O81, $O$21, IF(G81=P81,$P$21, IF(G81=Q81,$Q$21, $R$21))))</f>
        <v>Not selected</v>
      </c>
      <c r="J81" s="206"/>
      <c r="K81" s="197"/>
      <c r="L81" s="197"/>
      <c r="M81" s="223" t="n">
        <f aca="false">D81</f>
        <v>50</v>
      </c>
      <c r="N81" s="232" t="str">
        <f aca="false">VLOOKUP($M81,QADATA!$D$9:$K$83,4,0)</f>
        <v>This is part of the certified formal process (e.g. ISO or similar) (or Not Applicable )</v>
      </c>
      <c r="O81" s="232" t="str">
        <f aca="false">VLOOKUP($M81,QADATA!$D$9:$K$83,5,0)</f>
        <v>This is part of the formal process (documented but not ISO or similar)</v>
      </c>
      <c r="P81" s="232" t="str">
        <f aca="false">VLOOKUP($M81,QADATA!$D$9:$K$83,6,0)</f>
        <v>This is part of the informal process but undocumented</v>
      </c>
      <c r="Q81" s="232" t="str">
        <f aca="false">VLOOKUP($M81,QADATA!$D$9:$K$83,7,0)</f>
        <v>Personal Protective Equipment is rarely provided, if at all. </v>
      </c>
      <c r="R81" s="232" t="n">
        <f aca="false">VLOOKUP($M81,QADATA!$D$9:$K$83,8,0)</f>
        <v>0</v>
      </c>
    </row>
    <row r="82" customFormat="false" ht="50" hidden="false" customHeight="false" outlineLevel="0" collapsed="false">
      <c r="A82" s="197"/>
      <c r="B82" s="197"/>
      <c r="C82" s="217" t="s">
        <v>459</v>
      </c>
      <c r="D82" s="199" t="n">
        <v>51</v>
      </c>
      <c r="E82" s="197"/>
      <c r="F82" s="212" t="str">
        <f aca="false">VLOOKUP($D82,QADATA!$D$8:$K$83,3,0)</f>
        <v>Does your company have any First Aid trained employees?</v>
      </c>
      <c r="G82" s="218" t="n">
        <f aca="false">VLOOKUP(D82,QUESTIONNAIRE!$A$4:$F$72,5,0)</f>
        <v>0</v>
      </c>
      <c r="H82" s="199" t="n">
        <f aca="false">IF(G82=N82, $N$22, IF(G82=O82, $O$22, IF(G82=P82,$P$22, IF(G82=Q82,$Q$22, $R$22))))</f>
        <v>4</v>
      </c>
      <c r="I82" s="199" t="str">
        <f aca="false">IF(G82=N82, $N$21, IF(G82=O82, $O$21, IF(G82=P82,$P$21, IF(G82=Q82,$Q$21, $R$21))))</f>
        <v>Not selected</v>
      </c>
      <c r="J82" s="206"/>
      <c r="K82" s="197"/>
      <c r="L82" s="197"/>
      <c r="M82" s="223" t="n">
        <f aca="false">D82</f>
        <v>51</v>
      </c>
      <c r="N82" s="232" t="str">
        <f aca="false">VLOOKUP($M82,QADATA!$D$9:$K$83,4,0)</f>
        <v>Yes - Employees are provided with first aid training and it is in line with the recommended number of first aiders to total employees and if necessary specific workplace hazards. Refresher courses included.</v>
      </c>
      <c r="O82" s="232" t="str">
        <f aca="false">VLOOKUP($M82,QADATA!$D$9:$K$83,5,0)</f>
        <v>Employees have been provided with first aid training and it is in line with the recommended number of first aiders to total employees and if necessary specific workplace hazards. </v>
      </c>
      <c r="P82" s="232" t="str">
        <f aca="false">VLOOKUP($M82,QADATA!$D$9:$K$83,6,0)</f>
        <v>Some employees have basic first aid training.</v>
      </c>
      <c r="Q82" s="232" t="str">
        <f aca="false">VLOOKUP($M82,QADATA!$D$9:$K$83,7,0)</f>
        <v>There are no First Aid trained staff.</v>
      </c>
      <c r="R82" s="232" t="n">
        <f aca="false">VLOOKUP($M82,QADATA!$D$9:$K$83,8,0)</f>
        <v>0</v>
      </c>
    </row>
    <row r="83" customFormat="false" ht="25" hidden="false" customHeight="false" outlineLevel="0" collapsed="false">
      <c r="A83" s="197"/>
      <c r="B83" s="197"/>
      <c r="C83" s="217" t="s">
        <v>459</v>
      </c>
      <c r="D83" s="199" t="n">
        <v>52</v>
      </c>
      <c r="E83" s="197"/>
      <c r="F83" s="212" t="str">
        <f aca="false">VLOOKUP($D83,QADATA!$D$8:$K$83,3,0)</f>
        <v>Are First Aid boxes (equipment) available at your company?</v>
      </c>
      <c r="G83" s="218" t="n">
        <f aca="false">VLOOKUP(D83,QUESTIONNAIRE!$A$4:$F$72,5,0)</f>
        <v>0</v>
      </c>
      <c r="H83" s="199" t="n">
        <f aca="false">IF(G83=N83, $N$22, IF(G83=O83, $O$22, IF(G83=P83,$P$22, IF(G83=Q83,$Q$22, $R$22))))</f>
        <v>4</v>
      </c>
      <c r="I83" s="199" t="str">
        <f aca="false">IF(G83=N83, $N$21, IF(G83=O83, $O$21, IF(G83=P83,$P$21, IF(G83=Q83,$Q$21, $R$21))))</f>
        <v>Not selected</v>
      </c>
      <c r="J83" s="206"/>
      <c r="K83" s="197"/>
      <c r="L83" s="197"/>
      <c r="M83" s="223" t="n">
        <f aca="false">D83</f>
        <v>52</v>
      </c>
      <c r="N83" s="232" t="str">
        <f aca="false">VLOOKUP($M83,QADATA!$D$9:$K$83,4,0)</f>
        <v>First Aid boxes are available and are in line with the total number of employees and workplace hazards.</v>
      </c>
      <c r="O83" s="232" t="str">
        <f aca="false">VLOOKUP($M83,QADATA!$D$9:$K$83,5,0)</f>
        <v>First Aid boxes are available and are in line with the total number of employees</v>
      </c>
      <c r="P83" s="232" t="str">
        <f aca="false">VLOOKUP($M83,QADATA!$D$9:$K$83,6,0)</f>
        <v>Some First Aid boxes are available</v>
      </c>
      <c r="Q83" s="232" t="str">
        <f aca="false">VLOOKUP($M83,QADATA!$D$9:$K$83,7,0)</f>
        <v>There are no First Aid kits available.</v>
      </c>
      <c r="R83" s="232" t="n">
        <f aca="false">VLOOKUP($M83,QADATA!$D$9:$K$83,8,0)</f>
        <v>0</v>
      </c>
    </row>
    <row r="84" customFormat="false" ht="25" hidden="false" customHeight="false" outlineLevel="0" collapsed="false">
      <c r="A84" s="197"/>
      <c r="B84" s="197"/>
      <c r="C84" s="217" t="s">
        <v>459</v>
      </c>
      <c r="D84" s="199" t="n">
        <v>53</v>
      </c>
      <c r="E84" s="197"/>
      <c r="F84" s="212" t="str">
        <f aca="false">VLOOKUP($D84,QADATA!$D$8:$K$83,3,0)</f>
        <v>Are emergency evacuation drills and / or trainings conducted with all employees?</v>
      </c>
      <c r="G84" s="218" t="n">
        <f aca="false">VLOOKUP(D84,QUESTIONNAIRE!$A$4:$F$72,5,0)</f>
        <v>0</v>
      </c>
      <c r="H84" s="199" t="n">
        <f aca="false">IF(G84=N84, $N$22, IF(G84=O84, $O$22, IF(G84=P84,$P$22, IF(G84=Q84,$Q$22, $R$22))))</f>
        <v>4</v>
      </c>
      <c r="I84" s="199" t="str">
        <f aca="false">IF(G84=N84, $N$21, IF(G84=O84, $O$21, IF(G84=P84,$P$21, IF(G84=Q84,$Q$21, $R$21))))</f>
        <v>Not selected</v>
      </c>
      <c r="J84" s="206"/>
      <c r="K84" s="197"/>
      <c r="L84" s="197"/>
      <c r="M84" s="223" t="n">
        <f aca="false">D84</f>
        <v>53</v>
      </c>
      <c r="N84" s="232" t="str">
        <f aca="false">VLOOKUP($M84,QADATA!$D$9:$K$83,4,0)</f>
        <v>This is part of the certified formal process (e.g. ISO or similar)</v>
      </c>
      <c r="O84" s="232" t="str">
        <f aca="false">VLOOKUP($M84,QADATA!$D$9:$K$83,5,0)</f>
        <v>This is part of the formal process (documented but not ISO or similar)</v>
      </c>
      <c r="P84" s="232" t="str">
        <f aca="false">VLOOKUP($M84,QADATA!$D$9:$K$83,6,0)</f>
        <v>This is part of the informal process but undocumented</v>
      </c>
      <c r="Q84" s="232" t="str">
        <f aca="false">VLOOKUP($M84,QADATA!$D$9:$K$83,7,0)</f>
        <v>No we do not </v>
      </c>
      <c r="R84" s="232" t="n">
        <f aca="false">VLOOKUP($M84,QADATA!$D$9:$K$83,8,0)</f>
        <v>0</v>
      </c>
    </row>
    <row r="85" customFormat="false" ht="25" hidden="false" customHeight="false" outlineLevel="0" collapsed="false">
      <c r="A85" s="197"/>
      <c r="B85" s="197"/>
      <c r="C85" s="217" t="s">
        <v>459</v>
      </c>
      <c r="D85" s="199" t="n">
        <v>54</v>
      </c>
      <c r="E85" s="197"/>
      <c r="F85" s="212" t="str">
        <f aca="false">VLOOKUP($D85,QADATA!$D$8:$K$83,3,0)</f>
        <v>Is fire fighting equipment available and maintained?</v>
      </c>
      <c r="G85" s="218" t="n">
        <f aca="false">VLOOKUP(D85,QUESTIONNAIRE!$A$4:$F$72,5,0)</f>
        <v>0</v>
      </c>
      <c r="H85" s="199" t="n">
        <f aca="false">IF(G85=N85, $N$22, IF(G85=O85, $O$22, IF(G85=P85,$P$22, IF(G85=Q85,$Q$22, $R$22))))</f>
        <v>4</v>
      </c>
      <c r="I85" s="199" t="str">
        <f aca="false">IF(G85=N85, $N$21, IF(G85=O85, $O$21, IF(G85=P85,$P$21, IF(G85=Q85,$Q$21, $R$21))))</f>
        <v>Not selected</v>
      </c>
      <c r="J85" s="206"/>
      <c r="K85" s="197"/>
      <c r="L85" s="197"/>
      <c r="M85" s="223" t="n">
        <f aca="false">D85</f>
        <v>54</v>
      </c>
      <c r="N85" s="232" t="str">
        <f aca="false">VLOOKUP($M85,QADATA!$D$9:$K$83,4,0)</f>
        <v>Available and maintained regularly according to procedure and records are kept </v>
      </c>
      <c r="O85" s="232" t="str">
        <f aca="false">VLOOKUP($M85,QADATA!$D$9:$K$83,5,0)</f>
        <v>Available and maintained but no records kept</v>
      </c>
      <c r="P85" s="232" t="str">
        <f aca="false">VLOOKUP($M85,QADATA!$D$9:$K$83,6,0)</f>
        <v>Available but not regularly maintained</v>
      </c>
      <c r="Q85" s="232" t="str">
        <f aca="false">VLOOKUP($M85,QADATA!$D$9:$K$83,7,0)</f>
        <v>No fire fighting equipment available</v>
      </c>
      <c r="R85" s="232" t="n">
        <f aca="false">VLOOKUP($M85,QADATA!$D$9:$K$83,8,0)</f>
        <v>0</v>
      </c>
    </row>
    <row r="86" customFormat="false" ht="28" hidden="false" customHeight="false" outlineLevel="0" collapsed="false">
      <c r="A86" s="199"/>
      <c r="B86" s="199"/>
      <c r="C86" s="199"/>
      <c r="D86" s="218" t="s">
        <v>353</v>
      </c>
      <c r="E86" s="218"/>
      <c r="F86" s="218" t="str">
        <f aca="false">VLOOKUP($D86,QADATA!$D$8:$K$83,3,0)</f>
        <v>CONTRACTORS (INCLUDING SUBCONTRACTORS/3RD PARTY/OUTSOURCED WORK)</v>
      </c>
      <c r="G86" s="235"/>
      <c r="H86" s="235"/>
      <c r="I86" s="235"/>
      <c r="J86" s="206"/>
      <c r="K86" s="199"/>
      <c r="L86" s="199"/>
      <c r="M86" s="223" t="str">
        <f aca="false">D86</f>
        <v>I</v>
      </c>
      <c r="N86" s="233" t="n">
        <f aca="false">VLOOKUP($M86,QADATA!$D$9:$K$83,4,0)</f>
        <v>0</v>
      </c>
      <c r="O86" s="233" t="n">
        <f aca="false">VLOOKUP($M86,QADATA!$D$9:$K$83,5,0)</f>
        <v>0</v>
      </c>
      <c r="P86" s="233" t="n">
        <f aca="false">VLOOKUP($M86,QADATA!$D$9:$K$83,6,0)</f>
        <v>0</v>
      </c>
      <c r="Q86" s="233" t="n">
        <f aca="false">VLOOKUP($M86,QADATA!$D$9:$K$83,7,0)</f>
        <v>0</v>
      </c>
      <c r="R86" s="233" t="n">
        <f aca="false">VLOOKUP($M86,QADATA!$D$9:$K$83,8,0)</f>
        <v>0</v>
      </c>
    </row>
    <row r="87" customFormat="false" ht="50" hidden="false" customHeight="false" outlineLevel="0" collapsed="false">
      <c r="A87" s="197"/>
      <c r="B87" s="197"/>
      <c r="C87" s="217" t="s">
        <v>461</v>
      </c>
      <c r="D87" s="199" t="n">
        <v>55</v>
      </c>
      <c r="E87" s="197"/>
      <c r="F87" s="212" t="str">
        <f aca="false">VLOOKUP($D87,QADATA!$D$8:$K$83,3,0)</f>
        <v>To what extent does your company use contractors (e.g. component suppliers, cleaning, security, etc.)?</v>
      </c>
      <c r="G87" s="218" t="n">
        <f aca="false">VLOOKUP(D87,QUESTIONNAIRE!$A$4:$F$72,5,0)</f>
        <v>0</v>
      </c>
      <c r="H87" s="199" t="n">
        <f aca="false">IF(G87=N87, $N$22, IF(G87=O87, $O$22, IF(G87=P87,$P$22, IF(G87=Q87,$Q$22, $R$22))))</f>
        <v>4</v>
      </c>
      <c r="I87" s="199" t="str">
        <f aca="false">IF(G87=N87, $N$21, IF(G87=O87, $O$21, IF(G87=P87,$P$21, IF(G87=Q87,$Q$21, $R$21))))</f>
        <v>Not selected</v>
      </c>
      <c r="J87" s="206"/>
      <c r="K87" s="197"/>
      <c r="L87" s="197"/>
      <c r="M87" s="223" t="n">
        <f aca="false">D87</f>
        <v>55</v>
      </c>
      <c r="N87" s="232" t="str">
        <f aca="false">VLOOKUP($M87,QADATA!$D$9:$K$83,4,0)</f>
        <v>Never - 
No contracting of our core functions (including product / services) or  No contracting of cleaning, security, catering, etc. </v>
      </c>
      <c r="O87" s="232" t="str">
        <f aca="false">VLOOKUP($M87,QADATA!$D$9:$K$83,5,0)</f>
        <v>Rarely - 
Limited contracting of our core functions (including product / services) or Limited contracting of cleaning, security, catering, etc. </v>
      </c>
      <c r="P87" s="232" t="str">
        <f aca="false">VLOOKUP($M87,QADATA!$D$9:$K$83,6,0)</f>
        <v>Frequently - 
Frequent contracting of our core functions (including product / services) or Frequent contracting of cleaning, security, catering, etc. </v>
      </c>
      <c r="Q87" s="232" t="str">
        <f aca="false">VLOOKUP($M87,QADATA!$D$9:$K$83,7,0)</f>
        <v>Always - 
Most of our core functions (including product / services) are contracted or all cleaning, security, catering, etc. are contracted </v>
      </c>
      <c r="R87" s="232" t="n">
        <f aca="false">VLOOKUP($M87,QADATA!$D$9:$K$83,8,0)</f>
        <v>0</v>
      </c>
    </row>
    <row r="88" customFormat="false" ht="50" hidden="false" customHeight="false" outlineLevel="0" collapsed="false">
      <c r="A88" s="197"/>
      <c r="B88" s="197"/>
      <c r="C88" s="217" t="s">
        <v>461</v>
      </c>
      <c r="D88" s="199" t="n">
        <v>56</v>
      </c>
      <c r="E88" s="197"/>
      <c r="F88" s="212" t="str">
        <f aca="false">VLOOKUP($D88,QADATA!$D$8:$K$83,3,0)</f>
        <v>Does your company do any form of supply chain mapping?</v>
      </c>
      <c r="G88" s="218" t="n">
        <f aca="false">VLOOKUP(D88,QUESTIONNAIRE!$A$4:$F$72,5,0)</f>
        <v>0</v>
      </c>
      <c r="H88" s="199" t="n">
        <f aca="false">IF(G88=N88, $N$22, IF(G88=O88, $O$22, IF(G88=P88,$P$22, IF(G88=Q88,$Q$22, $R$22))))</f>
        <v>4</v>
      </c>
      <c r="I88" s="199" t="str">
        <f aca="false">IF(G88=N88, $N$21, IF(G88=O88, $O$21, IF(G88=P88,$P$21, IF(G88=Q88,$Q$21, $R$21))))</f>
        <v>Not selected</v>
      </c>
      <c r="J88" s="206"/>
      <c r="K88" s="197"/>
      <c r="L88" s="197"/>
      <c r="M88" s="223" t="n">
        <f aca="false">D88</f>
        <v>56</v>
      </c>
      <c r="N88" s="232" t="str">
        <f aca="false">VLOOKUP($M88,QADATA!$D$9:$K$83,4,0)</f>
        <v>Detailed supply chain mapping carried out, that identifies possible risks and compliance issues. Includes engagement with supply chain stakeholders. Reviewed and updated as necessary.</v>
      </c>
      <c r="O88" s="232" t="str">
        <f aca="false">VLOOKUP($M88,QADATA!$D$9:$K$83,5,0)</f>
        <v>Detailed supply chain mapping carried out, that identifies possible risks and compliance issues. Reviewed and updated as necessary.</v>
      </c>
      <c r="P88" s="232" t="str">
        <f aca="false">VLOOKUP($M88,QADATA!$D$9:$K$83,6,0)</f>
        <v>Some supply chain mapping carried out.</v>
      </c>
      <c r="Q88" s="232" t="str">
        <f aca="false">VLOOKUP($M88,QADATA!$D$9:$K$83,7,0)</f>
        <v>No supply chain mapping done </v>
      </c>
      <c r="R88" s="232" t="n">
        <f aca="false">VLOOKUP($M88,QADATA!$D$9:$K$83,8,0)</f>
        <v>0</v>
      </c>
    </row>
    <row r="89" customFormat="false" ht="14" hidden="false" customHeight="false" outlineLevel="0" collapsed="false">
      <c r="A89" s="197"/>
      <c r="B89" s="197"/>
      <c r="C89" s="217" t="s">
        <v>461</v>
      </c>
      <c r="D89" s="199" t="n">
        <v>57</v>
      </c>
      <c r="E89" s="197"/>
      <c r="F89" s="212" t="str">
        <f aca="false">VLOOKUP($D89,QADATA!$D$8:$K$83,3,0)</f>
        <v>Does your company have a documented procedure for the selection of contractors?</v>
      </c>
      <c r="G89" s="218" t="n">
        <f aca="false">VLOOKUP(D89,QUESTIONNAIRE!$A$4:$F$72,5,0)</f>
        <v>0</v>
      </c>
      <c r="H89" s="199" t="n">
        <f aca="false">IF(G89=N89, $N$22, IF(G89=O89, $O$22, IF(G89=P89,$P$22, IF(G89=Q89,$Q$22, $R$22))))</f>
        <v>4</v>
      </c>
      <c r="I89" s="199" t="str">
        <f aca="false">IF(G89=N89, $N$21, IF(G89=O89, $O$21, IF(G89=P89,$P$21, IF(G89=Q89,$Q$21, $R$21))))</f>
        <v>Not selected</v>
      </c>
      <c r="J89" s="206"/>
      <c r="K89" s="197"/>
      <c r="L89" s="197"/>
      <c r="M89" s="223" t="n">
        <f aca="false">D89</f>
        <v>57</v>
      </c>
      <c r="N89" s="232" t="str">
        <f aca="false">VLOOKUP($M89,QADATA!$D$9:$K$83,4,0)</f>
        <v>Yes - a formal documented procedure</v>
      </c>
      <c r="O89" s="232" t="str">
        <f aca="false">VLOOKUP($M89,QADATA!$D$9:$K$83,5,0)</f>
        <v>Yes - but acts more as a guideline not fully enforced</v>
      </c>
      <c r="P89" s="232" t="str">
        <f aca="false">VLOOKUP($M89,QADATA!$D$9:$K$83,6,0)</f>
        <v>An informal procedure</v>
      </c>
      <c r="Q89" s="232" t="str">
        <f aca="false">VLOOKUP($M89,QADATA!$D$9:$K$83,7,0)</f>
        <v>No guiding procedure in place</v>
      </c>
      <c r="R89" s="232" t="n">
        <f aca="false">VLOOKUP($M89,QADATA!$D$9:$K$83,8,0)</f>
        <v>0</v>
      </c>
    </row>
    <row r="90" customFormat="false" ht="14" hidden="false" customHeight="false" outlineLevel="0" collapsed="false">
      <c r="A90" s="197"/>
      <c r="B90" s="197"/>
      <c r="C90" s="217" t="s">
        <v>461</v>
      </c>
      <c r="D90" s="199" t="n">
        <v>58</v>
      </c>
      <c r="E90" s="197"/>
      <c r="F90" s="212" t="str">
        <f aca="false">VLOOKUP($D90,QADATA!$D$8:$K$83,3,0)</f>
        <v>Does your company usually sign written contracts with contractors?</v>
      </c>
      <c r="G90" s="218" t="n">
        <f aca="false">VLOOKUP(D90,QUESTIONNAIRE!$A$4:$F$72,5,0)</f>
        <v>0</v>
      </c>
      <c r="H90" s="199" t="n">
        <f aca="false">IF(G90=N90, $N$22, IF(G90=O90, $O$22, IF(G90=P90,$P$22, IF(G90=Q90,$Q$22, $R$22))))</f>
        <v>4</v>
      </c>
      <c r="I90" s="199" t="str">
        <f aca="false">IF(G90=N90, $N$21, IF(G90=O90, $O$21, IF(G90=P90,$P$21, IF(G90=Q90,$Q$21, $R$21))))</f>
        <v>Not selected</v>
      </c>
      <c r="J90" s="206"/>
      <c r="K90" s="197"/>
      <c r="L90" s="197"/>
      <c r="M90" s="223" t="n">
        <f aca="false">D90</f>
        <v>58</v>
      </c>
      <c r="N90" s="232" t="str">
        <f aca="false">VLOOKUP($M90,QADATA!$D$9:$K$83,4,0)</f>
        <v>Yes - this is always the case as per written procedures</v>
      </c>
      <c r="O90" s="232" t="str">
        <f aca="false">VLOOKUP($M90,QADATA!$D$9:$K$83,5,0)</f>
        <v>Yes - only when it is a legal / stipulated requirement</v>
      </c>
      <c r="P90" s="232" t="str">
        <f aca="false">VLOOKUP($M90,QADATA!$D$9:$K$83,6,0)</f>
        <v>Only when the other party demands it </v>
      </c>
      <c r="Q90" s="232" t="str">
        <f aca="false">VLOOKUP($M90,QADATA!$D$9:$K$83,7,0)</f>
        <v>It is preferred to not have written contracts</v>
      </c>
      <c r="R90" s="232" t="n">
        <f aca="false">VLOOKUP($M90,QADATA!$D$9:$K$83,8,0)</f>
        <v>0</v>
      </c>
    </row>
    <row r="91" customFormat="false" ht="25" hidden="false" customHeight="false" outlineLevel="0" collapsed="false">
      <c r="A91" s="197"/>
      <c r="B91" s="197"/>
      <c r="C91" s="217" t="s">
        <v>461</v>
      </c>
      <c r="D91" s="199" t="n">
        <v>59</v>
      </c>
      <c r="E91" s="197"/>
      <c r="F91" s="212" t="str">
        <f aca="false">VLOOKUP($D91,QADATA!$D$8:$K$83,3,0)</f>
        <v>Does your company have a method to review your contractors ?</v>
      </c>
      <c r="G91" s="218" t="n">
        <f aca="false">VLOOKUP(D91,QUESTIONNAIRE!$A$4:$F$72,5,0)</f>
        <v>0</v>
      </c>
      <c r="H91" s="199" t="n">
        <f aca="false">IF(G91=N91, $N$22, IF(G91=O91, $O$22, IF(G91=P91,$P$22, IF(G91=Q91,$Q$22, $R$22))))</f>
        <v>4</v>
      </c>
      <c r="I91" s="199" t="str">
        <f aca="false">IF(G91=N91, $N$21, IF(G91=O91, $O$21, IF(G91=P91,$P$21, IF(G91=Q91,$Q$21, $R$21))))</f>
        <v>Not selected</v>
      </c>
      <c r="J91" s="206"/>
      <c r="K91" s="197"/>
      <c r="L91" s="197"/>
      <c r="M91" s="223" t="n">
        <f aca="false">D91</f>
        <v>59</v>
      </c>
      <c r="N91" s="232" t="str">
        <f aca="false">VLOOKUP($M91,QADATA!$D$9:$K$83,4,0)</f>
        <v>Yes - we conduct on-site audit of our contractors based on risk assessment</v>
      </c>
      <c r="O91" s="232" t="str">
        <f aca="false">VLOOKUP($M91,QADATA!$D$9:$K$83,5,0)</f>
        <v>Yes - we validate and verify contractors policies or they formally adopt our own. This may include site inspections</v>
      </c>
      <c r="P91" s="232" t="str">
        <f aca="false">VLOOKUP($M91,QADATA!$D$9:$K$83,6,0)</f>
        <v>Occasional background checking is done</v>
      </c>
      <c r="Q91" s="232" t="str">
        <f aca="false">VLOOKUP($M91,QADATA!$D$9:$K$83,7,0)</f>
        <v>No we do not</v>
      </c>
      <c r="R91" s="232" t="n">
        <f aca="false">VLOOKUP($M91,QADATA!$D$9:$K$83,8,0)</f>
        <v>0</v>
      </c>
    </row>
    <row r="92" customFormat="false" ht="28" hidden="false" customHeight="false" outlineLevel="0" collapsed="false">
      <c r="A92" s="197"/>
      <c r="B92" s="197"/>
      <c r="C92" s="217" t="s">
        <v>461</v>
      </c>
      <c r="D92" s="199" t="n">
        <v>60</v>
      </c>
      <c r="E92" s="197"/>
      <c r="F92" s="212" t="str">
        <f aca="false">VLOOKUP($D92,QADATA!$D$8:$K$83,3,0)</f>
        <v>Do you require your contractors to provide copies of relevant certificates or licenses for the contracted products / services?</v>
      </c>
      <c r="G92" s="218" t="n">
        <f aca="false">VLOOKUP(D92,QUESTIONNAIRE!$A$4:$F$72,5,0)</f>
        <v>0</v>
      </c>
      <c r="H92" s="199" t="n">
        <f aca="false">IF(G92=N92, $N$22, IF(G92=O92, $O$22, IF(G92=P92,$P$22, IF(G92=Q92,$Q$22, $R$22))))</f>
        <v>4</v>
      </c>
      <c r="I92" s="199" t="str">
        <f aca="false">IF(G92=N92, $N$21, IF(G92=O92, $O$21, IF(G92=P92,$P$21, IF(G92=Q92,$Q$21, $R$21))))</f>
        <v>Not selected</v>
      </c>
      <c r="J92" s="206"/>
      <c r="K92" s="197"/>
      <c r="L92" s="197"/>
      <c r="M92" s="223" t="n">
        <f aca="false">D92</f>
        <v>60</v>
      </c>
      <c r="N92" s="232" t="str">
        <f aca="false">VLOOKUP($M92,QADATA!$D$9:$K$83,4,0)</f>
        <v>Yes - as a common and necessary practice</v>
      </c>
      <c r="O92" s="232" t="str">
        <f aca="false">VLOOKUP($M92,QADATA!$D$9:$K$83,5,0)</f>
        <v>Yes - but only if requested </v>
      </c>
      <c r="P92" s="232" t="str">
        <f aca="false">VLOOKUP($M92,QADATA!$D$9:$K$83,6,0)</f>
        <v>This is done from time to time if necessary</v>
      </c>
      <c r="Q92" s="232" t="str">
        <f aca="false">VLOOKUP($M92,QADATA!$D$9:$K$83,7,0)</f>
        <v>This is not common practice</v>
      </c>
      <c r="R92" s="232" t="n">
        <f aca="false">VLOOKUP($M92,QADATA!$D$9:$K$83,8,0)</f>
        <v>0</v>
      </c>
    </row>
    <row r="93" customFormat="false" ht="14" hidden="false" customHeight="false" outlineLevel="0" collapsed="false">
      <c r="A93" s="199"/>
      <c r="B93" s="199"/>
      <c r="C93" s="199"/>
      <c r="D93" s="218" t="s">
        <v>358</v>
      </c>
      <c r="E93" s="218"/>
      <c r="F93" s="218" t="str">
        <f aca="false">VLOOKUP($D93,QADATA!$D$8:$K$83,3,0)</f>
        <v>COMPANY CONDUCT</v>
      </c>
      <c r="G93" s="235"/>
      <c r="H93" s="235"/>
      <c r="I93" s="235"/>
      <c r="J93" s="206"/>
      <c r="K93" s="199"/>
      <c r="L93" s="199"/>
      <c r="M93" s="223" t="str">
        <f aca="false">D93</f>
        <v>J</v>
      </c>
      <c r="N93" s="233" t="n">
        <f aca="false">VLOOKUP($M93,QADATA!$D$9:$K$83,4,0)</f>
        <v>0</v>
      </c>
      <c r="O93" s="233" t="n">
        <f aca="false">VLOOKUP($M93,QADATA!$D$9:$K$83,5,0)</f>
        <v>0</v>
      </c>
      <c r="P93" s="233" t="n">
        <f aca="false">VLOOKUP($M93,QADATA!$D$9:$K$83,6,0)</f>
        <v>0</v>
      </c>
      <c r="Q93" s="233" t="n">
        <f aca="false">VLOOKUP($M93,QADATA!$D$9:$K$83,7,0)</f>
        <v>0</v>
      </c>
      <c r="R93" s="233" t="n">
        <f aca="false">VLOOKUP($M93,QADATA!$D$9:$K$83,8,0)</f>
        <v>0</v>
      </c>
    </row>
    <row r="94" customFormat="false" ht="37.5" hidden="false" customHeight="false" outlineLevel="0" collapsed="false">
      <c r="A94" s="206"/>
      <c r="B94" s="206"/>
      <c r="C94" s="217" t="s">
        <v>463</v>
      </c>
      <c r="D94" s="199" t="n">
        <v>61</v>
      </c>
      <c r="E94" s="206"/>
      <c r="F94" s="212" t="str">
        <f aca="false">VLOOKUP($D94,QADATA!$D$8:$K$83,3,0)</f>
        <v>Does your company participate in Corporate Social Responsibility initiatives / activities?</v>
      </c>
      <c r="G94" s="218" t="n">
        <f aca="false">VLOOKUP(D94,QUESTIONNAIRE!$A$4:$F$72,5,0)</f>
        <v>0</v>
      </c>
      <c r="H94" s="199" t="n">
        <f aca="false">IF(G94=N94, $N$22, IF(G94=O94, $O$22, IF(G94=P94,$P$22, IF(G94=Q94,$Q$22, $R$22))))</f>
        <v>4</v>
      </c>
      <c r="I94" s="199" t="str">
        <f aca="false">IF(G94=N94, $N$21, IF(G94=O94, $O$21, IF(G94=P94,$P$21, IF(G94=Q94,$Q$21, $R$21))))</f>
        <v>Not selected</v>
      </c>
      <c r="J94" s="206"/>
      <c r="K94" s="206"/>
      <c r="L94" s="206"/>
      <c r="M94" s="223" t="n">
        <f aca="false">D94</f>
        <v>61</v>
      </c>
      <c r="N94" s="232" t="str">
        <f aca="false">VLOOKUP($M94,QADATA!$D$9:$K$83,4,0)</f>
        <v>Yes - with documented procedures and guidelines as well as impact analysis.
N/A - This organisation is an NGO/Charity</v>
      </c>
      <c r="O94" s="232" t="str">
        <f aca="false">VLOOKUP($M94,QADATA!$D$9:$K$83,5,0)</f>
        <v>Yes - with documented procedures and guidelines without impact analysis </v>
      </c>
      <c r="P94" s="232" t="str">
        <f aca="false">VLOOKUP($M94,QADATA!$D$9:$K$83,6,0)</f>
        <v>Yes - but no documented procedures and/or guidelines </v>
      </c>
      <c r="Q94" s="232" t="str">
        <f aca="false">VLOOKUP($M94,QADATA!$D$9:$K$83,7,0)</f>
        <v>No</v>
      </c>
      <c r="R94" s="232" t="n">
        <f aca="false">VLOOKUP($M94,QADATA!$D$9:$K$83,8,0)</f>
        <v>0</v>
      </c>
    </row>
    <row r="95" customFormat="false" ht="25" hidden="false" customHeight="false" outlineLevel="0" collapsed="false">
      <c r="A95" s="197"/>
      <c r="B95" s="197"/>
      <c r="C95" s="217" t="s">
        <v>463</v>
      </c>
      <c r="D95" s="199" t="n">
        <v>62</v>
      </c>
      <c r="E95" s="197"/>
      <c r="F95" s="212" t="str">
        <f aca="false">VLOOKUP($D95,QADATA!$D$8:$K$83,3,0)</f>
        <v>Does your company use gifts or hospitality as an accepted practice?</v>
      </c>
      <c r="G95" s="218" t="n">
        <f aca="false">VLOOKUP(D95,QUESTIONNAIRE!$A$4:$F$72,5,0)</f>
        <v>0</v>
      </c>
      <c r="H95" s="199" t="n">
        <f aca="false">IF(G95=N95, $N$22, IF(G95=O95, $O$22, IF(G95=P95,$P$22, IF(G95=Q95,$Q$22, $R$22))))</f>
        <v>4</v>
      </c>
      <c r="I95" s="199" t="str">
        <f aca="false">IF(G95=N95, $N$21, IF(G95=O95, $O$21, IF(G95=P95,$P$21, IF(G95=Q95,$Q$21, $R$21))))</f>
        <v>Not selected</v>
      </c>
      <c r="J95" s="206"/>
      <c r="K95" s="197"/>
      <c r="L95" s="197"/>
      <c r="M95" s="223" t="n">
        <f aca="false">D95</f>
        <v>62</v>
      </c>
      <c r="N95" s="232" t="str">
        <f aca="false">VLOOKUP($M95,QADATA!$D$9:$K$83,4,0)</f>
        <v>This is controlled according to the company policy, and actively enforced</v>
      </c>
      <c r="O95" s="232" t="str">
        <f aca="false">VLOOKUP($M95,QADATA!$D$9:$K$83,5,0)</f>
        <v>This is controlled according to the company policy, but not actively enforced</v>
      </c>
      <c r="P95" s="232" t="str">
        <f aca="false">VLOOKUP($M95,QADATA!$D$9:$K$83,6,0)</f>
        <v>Sometimes the company is forced or expected to use gifts and hospitality </v>
      </c>
      <c r="Q95" s="232" t="str">
        <f aca="false">VLOOKUP($M95,QADATA!$D$9:$K$83,7,0)</f>
        <v>This is a normal practice due to the operating conditions</v>
      </c>
      <c r="R95" s="232" t="n">
        <f aca="false">VLOOKUP($M95,QADATA!$D$9:$K$83,8,0)</f>
        <v>0</v>
      </c>
    </row>
    <row r="96" customFormat="false" ht="25" hidden="false" customHeight="false" outlineLevel="0" collapsed="false">
      <c r="A96" s="197"/>
      <c r="B96" s="197"/>
      <c r="C96" s="217" t="s">
        <v>463</v>
      </c>
      <c r="D96" s="199" t="n">
        <v>63</v>
      </c>
      <c r="E96" s="197"/>
      <c r="F96" s="212" t="str">
        <f aca="false">VLOOKUP($D96,QADATA!$D$8:$K$83,3,0)</f>
        <v>Does your company prohibit conflicts of interest?</v>
      </c>
      <c r="G96" s="218" t="n">
        <f aca="false">VLOOKUP(D96,QUESTIONNAIRE!$A$4:$F$72,5,0)</f>
        <v>0</v>
      </c>
      <c r="H96" s="199" t="n">
        <f aca="false">IF(G96=N96, $N$22, IF(G96=O96, $O$22, IF(G96=P96,$P$22, IF(G96=Q96,$Q$22, $R$22))))</f>
        <v>4</v>
      </c>
      <c r="I96" s="199" t="str">
        <f aca="false">IF(G96=N96, $N$21, IF(G96=O96, $O$21, IF(G96=P96,$P$21, IF(G96=Q96,$Q$21, $R$21))))</f>
        <v>Not selected</v>
      </c>
      <c r="J96" s="206"/>
      <c r="K96" s="197"/>
      <c r="L96" s="197"/>
      <c r="M96" s="223" t="n">
        <f aca="false">D96</f>
        <v>63</v>
      </c>
      <c r="N96" s="232" t="str">
        <f aca="false">VLOOKUP($M96,QADATA!$D$9:$K$83,4,0)</f>
        <v>This is controlled according to the company policy, and actively enforced</v>
      </c>
      <c r="O96" s="232" t="str">
        <f aca="false">VLOOKUP($M96,QADATA!$D$9:$K$83,5,0)</f>
        <v>This is controlled according to the company policy, but not actively enforced</v>
      </c>
      <c r="P96" s="232" t="str">
        <f aca="false">VLOOKUP($M96,QADATA!$D$9:$K$83,6,0)</f>
        <v>Sometimes the company (or personnel) is in a conflict of interest</v>
      </c>
      <c r="Q96" s="232" t="str">
        <f aca="false">VLOOKUP($M96,QADATA!$D$9:$K$83,7,0)</f>
        <v>This is a normal practice due to the operating conditions</v>
      </c>
      <c r="R96" s="232" t="n">
        <f aca="false">VLOOKUP($M96,QADATA!$D$9:$K$83,8,0)</f>
        <v>0</v>
      </c>
    </row>
    <row r="97" customFormat="false" ht="37.5" hidden="false" customHeight="false" outlineLevel="0" collapsed="false">
      <c r="A97" s="197"/>
      <c r="B97" s="197"/>
      <c r="C97" s="217" t="s">
        <v>463</v>
      </c>
      <c r="D97" s="199" t="n">
        <v>64</v>
      </c>
      <c r="E97" s="197"/>
      <c r="F97" s="212" t="str">
        <f aca="false">VLOOKUP($D97,QADATA!$D$8:$K$83,3,0)</f>
        <v>Is your company ever forced or put in a position to make payments outside of the conventional channels to facilitate work or business relationships?</v>
      </c>
      <c r="G97" s="218" t="n">
        <f aca="false">VLOOKUP(D97,QUESTIONNAIRE!$A$4:$F$72,5,0)</f>
        <v>0</v>
      </c>
      <c r="H97" s="199" t="n">
        <f aca="false">IF(G97=N97, $N$22, IF(G97=O97, $O$22, IF(G97=P97,$P$22, IF(G97=Q97,$Q$22, $R$22))))</f>
        <v>4</v>
      </c>
      <c r="I97" s="199" t="str">
        <f aca="false">IF(G97=N97, $N$21, IF(G97=O97, $O$21, IF(G97=P97,$P$21, IF(G97=Q97,$Q$21, $R$21))))</f>
        <v>Not selected</v>
      </c>
      <c r="J97" s="206"/>
      <c r="K97" s="197"/>
      <c r="L97" s="197"/>
      <c r="M97" s="223" t="n">
        <f aca="false">D97</f>
        <v>64</v>
      </c>
      <c r="N97" s="232" t="str">
        <f aca="false">VLOOKUP($M97,QADATA!$D$9:$K$83,4,0)</f>
        <v>This is prohibited according to the company policy, and actively enforced</v>
      </c>
      <c r="O97" s="232" t="str">
        <f aca="false">VLOOKUP($M97,QADATA!$D$9:$K$83,5,0)</f>
        <v>This is prohibited according to the company policy, but not actively enforced</v>
      </c>
      <c r="P97" s="232" t="str">
        <f aca="false">VLOOKUP($M97,QADATA!$D$9:$K$83,6,0)</f>
        <v>Sometimes the company is forced or expected to make payments outside of the conventional channels to facilitate works or business relationships</v>
      </c>
      <c r="Q97" s="232" t="str">
        <f aca="false">VLOOKUP($M97,QADATA!$D$9:$K$83,7,0)</f>
        <v>This is a normal practice due to the operating conditions</v>
      </c>
      <c r="R97" s="232" t="n">
        <f aca="false">VLOOKUP($M97,QADATA!$D$9:$K$83,8,0)</f>
        <v>0</v>
      </c>
    </row>
    <row r="98" customFormat="false" ht="28" hidden="false" customHeight="false" outlineLevel="0" collapsed="false">
      <c r="A98" s="197"/>
      <c r="B98" s="197"/>
      <c r="C98" s="217" t="s">
        <v>463</v>
      </c>
      <c r="D98" s="199" t="n">
        <v>65</v>
      </c>
      <c r="E98" s="197"/>
      <c r="F98" s="212" t="str">
        <f aca="false">VLOOKUP($D98,QADATA!$D$8:$K$83,3,0)</f>
        <v>Does your company engage in the sale or manufacture of anti-personnel mines or components utilised in the manufacture of anti-personnel mines?</v>
      </c>
      <c r="G98" s="218" t="n">
        <f aca="false">VLOOKUP(D98,QUESTIONNAIRE!$A$4:$F$72,5,0)</f>
        <v>0</v>
      </c>
      <c r="H98" s="199" t="n">
        <f aca="false">IF(G98=N98, $N$22, IF(G98=O98, $O$22, IF(G98=P98,$P$22, IF(G98=Q98,$Q$22, $R$22))))</f>
        <v>4</v>
      </c>
      <c r="I98" s="199" t="str">
        <f aca="false">IF(G98=N98, $N$21, IF(G98=O98, $O$21, IF(G98=P98,$P$21, IF(G98=Q98,$Q$21, $R$21))))</f>
        <v>Not selected</v>
      </c>
      <c r="J98" s="206"/>
      <c r="K98" s="197"/>
      <c r="L98" s="197"/>
      <c r="M98" s="223" t="n">
        <f aca="false">D98</f>
        <v>65</v>
      </c>
      <c r="N98" s="232" t="str">
        <f aca="false">VLOOKUP($M98,QADATA!$D$9:$K$83,4,0)</f>
        <v>Never</v>
      </c>
      <c r="O98" s="232" t="str">
        <f aca="false">VLOOKUP($M98,QADATA!$D$9:$K$83,5,0)</f>
        <v>Has previously, but no longer</v>
      </c>
      <c r="P98" s="232" t="str">
        <f aca="false">VLOOKUP($M98,QADATA!$D$9:$K$83,6,0)</f>
        <v>Sometimes </v>
      </c>
      <c r="Q98" s="232" t="str">
        <f aca="false">VLOOKUP($M98,QADATA!$D$9:$K$83,7,0)</f>
        <v>Yes</v>
      </c>
      <c r="R98" s="232" t="n">
        <f aca="false">VLOOKUP($M98,QADATA!$D$9:$K$83,8,0)</f>
        <v>0</v>
      </c>
    </row>
    <row r="99" customFormat="false" ht="42" hidden="false" customHeight="false" outlineLevel="0" collapsed="false">
      <c r="A99" s="197"/>
      <c r="B99" s="197"/>
      <c r="C99" s="217" t="s">
        <v>463</v>
      </c>
      <c r="D99" s="199" t="n">
        <v>66</v>
      </c>
      <c r="E99" s="197"/>
      <c r="F99" s="212" t="str">
        <f aca="false">VLOOKUP($D99,QADATA!$D$8:$K$83,3,0)</f>
        <v>Does your company have a policy in place regarding the employment or contracting of current or former UNOPS/UN personnel for the preparation of bids or proposals for UNOPS?</v>
      </c>
      <c r="G99" s="218" t="n">
        <f aca="false">VLOOKUP(D99,QUESTIONNAIRE!$A$4:$F$72,5,0)</f>
        <v>0</v>
      </c>
      <c r="H99" s="199" t="n">
        <f aca="false">IF(G99=N99, $N$22, IF(G99=O99, $O$22, IF(G99=P99,$P$22, IF(G99=Q99,$Q$22, $R$22))))</f>
        <v>4</v>
      </c>
      <c r="I99" s="199" t="str">
        <f aca="false">IF(G99=N99, $N$21, IF(G99=O99, $O$21, IF(G99=P99,$P$21, IF(G99=Q99,$Q$21, $R$21))))</f>
        <v>Not selected</v>
      </c>
      <c r="J99" s="206"/>
      <c r="K99" s="197"/>
      <c r="L99" s="197"/>
      <c r="M99" s="223" t="n">
        <f aca="false">D99</f>
        <v>66</v>
      </c>
      <c r="N99" s="232" t="str">
        <f aca="false">VLOOKUP($M99,QADATA!$D$9:$K$83,4,0)</f>
        <v>Yes a formal documented policy in place with reference to the UN Supplier Code of Conduct</v>
      </c>
      <c r="O99" s="232" t="str">
        <f aca="false">VLOOKUP($M99,QADATA!$D$9:$K$83,5,0)</f>
        <v>Yes a formal documented policy in place but does not reference UN Supplier Code of Conduct</v>
      </c>
      <c r="P99" s="232" t="str">
        <f aca="false">VLOOKUP($M99,QADATA!$D$9:$K$83,6,0)</f>
        <v>There are some guidance but not formal signed documentation</v>
      </c>
      <c r="Q99" s="232" t="str">
        <f aca="false">VLOOKUP($M99,QADATA!$D$9:$K$83,7,0)</f>
        <v>No</v>
      </c>
      <c r="R99" s="232" t="n">
        <f aca="false">VLOOKUP($M99,QADATA!$D$9:$K$83,8,0)</f>
        <v>0</v>
      </c>
    </row>
    <row r="100" customFormat="false" ht="18" hidden="false" customHeight="false" outlineLevel="0" collapsed="false">
      <c r="A100" s="237"/>
      <c r="B100" s="238"/>
      <c r="C100" s="239"/>
      <c r="D100" s="199"/>
      <c r="E100" s="237"/>
      <c r="F100" s="236"/>
      <c r="G100" s="240"/>
      <c r="H100" s="241"/>
      <c r="I100" s="241"/>
      <c r="J100" s="237"/>
      <c r="K100" s="237"/>
      <c r="L100" s="237"/>
      <c r="M100" s="242"/>
      <c r="N100" s="242"/>
      <c r="O100" s="242"/>
      <c r="P100" s="242"/>
      <c r="Q100" s="242"/>
      <c r="R100" s="243"/>
    </row>
  </sheetData>
  <sheetProtection algorithmName="SHA-512" hashValue="5WovOzClDxjLDF0boR4nvBx9flDX1v1jN2QR4NhMK5JwAH19YPdtBW4V0vx/1Y2HmPGWHtqDEdmInkzkUJIk5A==" saltValue="P04mV4RbBy4UXK+ZOJiBng==" spinCount="100000" sheet="true" objects="true" scenarios="true" selectLockedCells="true" selectUnlockedCells="true"/>
  <mergeCells count="1">
    <mergeCell ref="G4:I4"/>
  </mergeCells>
  <printOptions headings="false" gridLines="false" gridLinesSet="true" horizontalCentered="false" verticalCentered="false"/>
  <pageMargins left="0.25" right="0.25" top="0.75" bottom="0.75"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L248"/>
  <sheetViews>
    <sheetView showFormulas="false" showGridLines="true" showRowColHeaders="true" showZeros="true" rightToLeft="false" tabSelected="false" showOutlineSymbols="true" defaultGridColor="true" view="normal" topLeftCell="A1" colorId="64" zoomScale="74" zoomScaleNormal="74" zoomScalePageLayoutView="100" workbookViewId="0">
      <selection pane="topLeft" activeCell="C1" activeCellId="0" sqref="C1"/>
    </sheetView>
  </sheetViews>
  <sheetFormatPr defaultColWidth="14.47265625" defaultRowHeight="15" zeroHeight="false" outlineLevelRow="0" outlineLevelCol="0"/>
  <cols>
    <col collapsed="false" customWidth="true" hidden="false" outlineLevel="0" max="1" min="1" style="196" width="1.46"/>
    <col collapsed="false" customWidth="true" hidden="false" outlineLevel="0" max="2" min="2" style="196" width="1.82"/>
    <col collapsed="false" customWidth="true" hidden="true" outlineLevel="0" max="3" min="3" style="196" width="15.45"/>
    <col collapsed="false" customWidth="true" hidden="true" outlineLevel="0" max="4" min="4" style="196" width="10.54"/>
    <col collapsed="false" customWidth="true" hidden="true" outlineLevel="0" max="5" min="5" style="196" width="0.73"/>
    <col collapsed="false" customWidth="true" hidden="true" outlineLevel="0" max="6" min="6" style="196" width="63.45"/>
    <col collapsed="false" customWidth="true" hidden="true" outlineLevel="0" max="10" min="7" style="196" width="30.28"/>
    <col collapsed="false" customWidth="true" hidden="true" outlineLevel="0" max="11" min="11" style="196" width="13.72"/>
    <col collapsed="false" customWidth="true" hidden="true" outlineLevel="0" max="12" min="12" style="196" width="6.54"/>
    <col collapsed="false" customWidth="true" hidden="true" outlineLevel="0" max="15" min="13" style="196" width="11.52"/>
    <col collapsed="false" customWidth="false" hidden="false" outlineLevel="0" max="1024" min="16" style="196" width="14.45"/>
  </cols>
  <sheetData>
    <row r="1" customFormat="false" ht="14" hidden="false" customHeight="false" outlineLevel="0" collapsed="false">
      <c r="A1" s="244"/>
      <c r="B1" s="244"/>
      <c r="C1" s="244"/>
      <c r="D1" s="244"/>
      <c r="E1" s="244"/>
      <c r="F1" s="244"/>
      <c r="G1" s="245"/>
      <c r="H1" s="245"/>
      <c r="I1" s="245"/>
      <c r="J1" s="245"/>
      <c r="K1" s="245"/>
      <c r="L1" s="244"/>
    </row>
    <row r="2" customFormat="false" ht="20.25" hidden="false" customHeight="true" outlineLevel="0" collapsed="false">
      <c r="A2" s="246"/>
      <c r="B2" s="247"/>
      <c r="C2" s="248"/>
      <c r="D2" s="249" t="s">
        <v>477</v>
      </c>
      <c r="E2" s="248"/>
      <c r="F2" s="248"/>
      <c r="G2" s="250"/>
      <c r="H2" s="251"/>
      <c r="I2" s="251"/>
      <c r="J2" s="251"/>
      <c r="K2" s="251"/>
      <c r="L2" s="244"/>
    </row>
    <row r="3" customFormat="false" ht="33.75" hidden="false" customHeight="true" outlineLevel="0" collapsed="false">
      <c r="A3" s="252"/>
      <c r="B3" s="253"/>
      <c r="C3" s="254"/>
      <c r="D3" s="255"/>
      <c r="E3" s="254"/>
      <c r="F3" s="254"/>
      <c r="G3" s="256" t="s">
        <v>478</v>
      </c>
      <c r="H3" s="256"/>
      <c r="I3" s="256"/>
      <c r="J3" s="256"/>
      <c r="K3" s="256"/>
      <c r="L3" s="244"/>
    </row>
    <row r="4" customFormat="false" ht="18" hidden="false" customHeight="false" outlineLevel="0" collapsed="false">
      <c r="A4" s="252"/>
      <c r="B4" s="257"/>
      <c r="C4" s="258"/>
      <c r="D4" s="258"/>
      <c r="E4" s="258"/>
      <c r="F4" s="258" t="s">
        <v>286</v>
      </c>
      <c r="G4" s="259" t="s">
        <v>479</v>
      </c>
      <c r="H4" s="259" t="s">
        <v>479</v>
      </c>
      <c r="I4" s="259" t="s">
        <v>479</v>
      </c>
      <c r="J4" s="259" t="s">
        <v>479</v>
      </c>
      <c r="K4" s="259"/>
      <c r="L4" s="244"/>
    </row>
    <row r="5" customFormat="false" ht="18" hidden="false" customHeight="false" outlineLevel="0" collapsed="false">
      <c r="A5" s="252"/>
      <c r="B5" s="260"/>
      <c r="C5" s="261"/>
      <c r="D5" s="261"/>
      <c r="E5" s="260"/>
      <c r="F5" s="261"/>
      <c r="G5" s="262" t="s">
        <v>480</v>
      </c>
      <c r="H5" s="262" t="s">
        <v>481</v>
      </c>
      <c r="I5" s="262" t="s">
        <v>482</v>
      </c>
      <c r="J5" s="262" t="s">
        <v>483</v>
      </c>
      <c r="K5" s="262" t="s">
        <v>470</v>
      </c>
      <c r="L5" s="244"/>
    </row>
    <row r="6" customFormat="false" ht="28" hidden="false" customHeight="false" outlineLevel="0" collapsed="false">
      <c r="A6" s="252"/>
      <c r="B6" s="263"/>
      <c r="C6" s="264" t="s">
        <v>443</v>
      </c>
      <c r="D6" s="265" t="s">
        <v>471</v>
      </c>
      <c r="E6" s="265"/>
      <c r="F6" s="266"/>
      <c r="G6" s="267" t="n">
        <v>1</v>
      </c>
      <c r="H6" s="267" t="n">
        <v>2</v>
      </c>
      <c r="I6" s="267" t="n">
        <v>3</v>
      </c>
      <c r="J6" s="267" t="n">
        <v>4</v>
      </c>
      <c r="K6" s="268" t="n">
        <v>4</v>
      </c>
      <c r="L6" s="244"/>
    </row>
    <row r="7" customFormat="false" ht="29.25" hidden="false" customHeight="true" outlineLevel="0" collapsed="false">
      <c r="A7" s="244"/>
      <c r="B7" s="269"/>
      <c r="C7" s="270"/>
      <c r="D7" s="271" t="n">
        <f aca="false">HELP!B1</f>
        <v>0</v>
      </c>
      <c r="E7" s="272"/>
      <c r="F7" s="273" t="s">
        <v>476</v>
      </c>
      <c r="G7" s="274"/>
      <c r="H7" s="274"/>
      <c r="I7" s="274"/>
      <c r="J7" s="275"/>
      <c r="K7" s="276"/>
      <c r="L7" s="244"/>
    </row>
    <row r="8" customFormat="false" ht="14" hidden="false" customHeight="false" outlineLevel="0" collapsed="false">
      <c r="A8" s="277"/>
      <c r="B8" s="261"/>
      <c r="C8" s="131"/>
      <c r="D8" s="265" t="str">
        <f aca="false">HELP!B2</f>
        <v>A</v>
      </c>
      <c r="E8" s="265"/>
      <c r="F8" s="131" t="s">
        <v>446</v>
      </c>
      <c r="G8" s="278"/>
      <c r="H8" s="278"/>
      <c r="I8" s="278"/>
      <c r="J8" s="278"/>
      <c r="K8" s="279"/>
      <c r="L8" s="244"/>
    </row>
    <row r="9" customFormat="false" ht="109" hidden="false" customHeight="false" outlineLevel="0" collapsed="false">
      <c r="A9" s="280"/>
      <c r="B9" s="281"/>
      <c r="C9" s="270" t="s">
        <v>446</v>
      </c>
      <c r="D9" s="282" t="n">
        <v>1</v>
      </c>
      <c r="E9" s="283"/>
      <c r="F9" s="284" t="s">
        <v>484</v>
      </c>
      <c r="G9" s="285" t="s">
        <v>485</v>
      </c>
      <c r="H9" s="285" t="s">
        <v>486</v>
      </c>
      <c r="I9" s="285" t="s">
        <v>487</v>
      </c>
      <c r="J9" s="285" t="s">
        <v>488</v>
      </c>
      <c r="K9" s="285"/>
      <c r="L9" s="244"/>
    </row>
    <row r="10" customFormat="false" ht="109" hidden="false" customHeight="false" outlineLevel="0" collapsed="false">
      <c r="A10" s="280"/>
      <c r="B10" s="281"/>
      <c r="C10" s="270" t="s">
        <v>446</v>
      </c>
      <c r="D10" s="282" t="n">
        <v>2</v>
      </c>
      <c r="E10" s="283"/>
      <c r="F10" s="284" t="s">
        <v>489</v>
      </c>
      <c r="G10" s="285" t="s">
        <v>485</v>
      </c>
      <c r="H10" s="285" t="s">
        <v>486</v>
      </c>
      <c r="I10" s="285" t="s">
        <v>487</v>
      </c>
      <c r="J10" s="285" t="s">
        <v>488</v>
      </c>
      <c r="K10" s="285"/>
      <c r="L10" s="244"/>
    </row>
    <row r="11" customFormat="false" ht="109" hidden="false" customHeight="false" outlineLevel="0" collapsed="false">
      <c r="A11" s="280"/>
      <c r="B11" s="281"/>
      <c r="C11" s="270" t="s">
        <v>446</v>
      </c>
      <c r="D11" s="282" t="n">
        <v>3</v>
      </c>
      <c r="E11" s="283"/>
      <c r="F11" s="284" t="s">
        <v>490</v>
      </c>
      <c r="G11" s="285" t="s">
        <v>485</v>
      </c>
      <c r="H11" s="285" t="s">
        <v>486</v>
      </c>
      <c r="I11" s="285" t="s">
        <v>487</v>
      </c>
      <c r="J11" s="285" t="s">
        <v>488</v>
      </c>
      <c r="K11" s="285"/>
      <c r="L11" s="244"/>
    </row>
    <row r="12" customFormat="false" ht="109" hidden="false" customHeight="false" outlineLevel="0" collapsed="false">
      <c r="A12" s="280"/>
      <c r="B12" s="281"/>
      <c r="C12" s="270" t="s">
        <v>446</v>
      </c>
      <c r="D12" s="282" t="n">
        <v>4</v>
      </c>
      <c r="E12" s="283"/>
      <c r="F12" s="284" t="s">
        <v>491</v>
      </c>
      <c r="G12" s="285" t="s">
        <v>485</v>
      </c>
      <c r="H12" s="285" t="s">
        <v>486</v>
      </c>
      <c r="I12" s="285" t="s">
        <v>487</v>
      </c>
      <c r="J12" s="285" t="s">
        <v>488</v>
      </c>
      <c r="K12" s="285"/>
      <c r="L12" s="244"/>
    </row>
    <row r="13" customFormat="false" ht="109" hidden="false" customHeight="false" outlineLevel="0" collapsed="false">
      <c r="A13" s="280"/>
      <c r="B13" s="281"/>
      <c r="C13" s="270" t="s">
        <v>446</v>
      </c>
      <c r="D13" s="282" t="n">
        <v>5</v>
      </c>
      <c r="E13" s="283"/>
      <c r="F13" s="284" t="s">
        <v>492</v>
      </c>
      <c r="G13" s="285" t="s">
        <v>485</v>
      </c>
      <c r="H13" s="285" t="s">
        <v>486</v>
      </c>
      <c r="I13" s="285" t="s">
        <v>487</v>
      </c>
      <c r="J13" s="285" t="s">
        <v>488</v>
      </c>
      <c r="K13" s="285"/>
      <c r="L13" s="244"/>
    </row>
    <row r="14" customFormat="false" ht="109" hidden="false" customHeight="false" outlineLevel="0" collapsed="false">
      <c r="A14" s="280"/>
      <c r="B14" s="281"/>
      <c r="C14" s="270" t="s">
        <v>446</v>
      </c>
      <c r="D14" s="282" t="n">
        <v>6</v>
      </c>
      <c r="E14" s="283"/>
      <c r="F14" s="284" t="s">
        <v>493</v>
      </c>
      <c r="G14" s="285" t="s">
        <v>485</v>
      </c>
      <c r="H14" s="285" t="s">
        <v>486</v>
      </c>
      <c r="I14" s="285" t="s">
        <v>487</v>
      </c>
      <c r="J14" s="285" t="s">
        <v>488</v>
      </c>
      <c r="K14" s="285"/>
      <c r="L14" s="244"/>
    </row>
    <row r="15" customFormat="false" ht="109" hidden="false" customHeight="false" outlineLevel="0" collapsed="false">
      <c r="A15" s="280"/>
      <c r="B15" s="281"/>
      <c r="C15" s="270" t="s">
        <v>446</v>
      </c>
      <c r="D15" s="282" t="n">
        <v>7</v>
      </c>
      <c r="E15" s="286"/>
      <c r="F15" s="284" t="s">
        <v>494</v>
      </c>
      <c r="G15" s="285" t="s">
        <v>485</v>
      </c>
      <c r="H15" s="285" t="s">
        <v>486</v>
      </c>
      <c r="I15" s="285" t="s">
        <v>487</v>
      </c>
      <c r="J15" s="285" t="s">
        <v>488</v>
      </c>
      <c r="K15" s="285"/>
      <c r="L15" s="244"/>
    </row>
    <row r="16" customFormat="false" ht="109" hidden="false" customHeight="false" outlineLevel="0" collapsed="false">
      <c r="A16" s="280"/>
      <c r="B16" s="281"/>
      <c r="C16" s="270" t="s">
        <v>446</v>
      </c>
      <c r="D16" s="282" t="n">
        <v>8</v>
      </c>
      <c r="E16" s="286"/>
      <c r="F16" s="284" t="s">
        <v>495</v>
      </c>
      <c r="G16" s="285" t="s">
        <v>485</v>
      </c>
      <c r="H16" s="285" t="s">
        <v>486</v>
      </c>
      <c r="I16" s="285" t="s">
        <v>487</v>
      </c>
      <c r="J16" s="285" t="s">
        <v>488</v>
      </c>
      <c r="K16" s="285"/>
      <c r="L16" s="244"/>
    </row>
    <row r="17" customFormat="false" ht="109" hidden="false" customHeight="false" outlineLevel="0" collapsed="false">
      <c r="A17" s="280"/>
      <c r="B17" s="281"/>
      <c r="C17" s="270" t="s">
        <v>446</v>
      </c>
      <c r="D17" s="282" t="n">
        <v>9</v>
      </c>
      <c r="E17" s="286"/>
      <c r="F17" s="284" t="s">
        <v>496</v>
      </c>
      <c r="G17" s="285" t="s">
        <v>485</v>
      </c>
      <c r="H17" s="285" t="s">
        <v>486</v>
      </c>
      <c r="I17" s="285" t="s">
        <v>497</v>
      </c>
      <c r="J17" s="285" t="s">
        <v>488</v>
      </c>
      <c r="K17" s="285"/>
      <c r="L17" s="244"/>
    </row>
    <row r="18" customFormat="false" ht="109" hidden="false" customHeight="false" outlineLevel="0" collapsed="false">
      <c r="A18" s="280"/>
      <c r="B18" s="281"/>
      <c r="C18" s="270" t="s">
        <v>446</v>
      </c>
      <c r="D18" s="282" t="n">
        <v>10</v>
      </c>
      <c r="E18" s="286"/>
      <c r="F18" s="284" t="s">
        <v>498</v>
      </c>
      <c r="G18" s="285" t="s">
        <v>485</v>
      </c>
      <c r="H18" s="285" t="s">
        <v>486</v>
      </c>
      <c r="I18" s="285" t="s">
        <v>487</v>
      </c>
      <c r="J18" s="285" t="s">
        <v>488</v>
      </c>
      <c r="K18" s="285"/>
      <c r="L18" s="244"/>
    </row>
    <row r="19" customFormat="false" ht="135.5" hidden="false" customHeight="false" outlineLevel="0" collapsed="false">
      <c r="A19" s="280"/>
      <c r="B19" s="281"/>
      <c r="C19" s="270" t="s">
        <v>446</v>
      </c>
      <c r="D19" s="282" t="n">
        <v>11</v>
      </c>
      <c r="E19" s="286"/>
      <c r="F19" s="284" t="s">
        <v>499</v>
      </c>
      <c r="G19" s="285" t="s">
        <v>500</v>
      </c>
      <c r="H19" s="285" t="s">
        <v>486</v>
      </c>
      <c r="I19" s="285" t="s">
        <v>487</v>
      </c>
      <c r="J19" s="285" t="s">
        <v>488</v>
      </c>
      <c r="K19" s="285"/>
      <c r="L19" s="244"/>
    </row>
    <row r="20" customFormat="false" ht="17.5" hidden="false" customHeight="false" outlineLevel="0" collapsed="false">
      <c r="A20" s="277"/>
      <c r="B20" s="261"/>
      <c r="C20" s="131"/>
      <c r="D20" s="265" t="s">
        <v>308</v>
      </c>
      <c r="E20" s="265"/>
      <c r="F20" s="131" t="s">
        <v>448</v>
      </c>
      <c r="G20" s="287"/>
      <c r="H20" s="287"/>
      <c r="I20" s="287"/>
      <c r="J20" s="287"/>
      <c r="K20" s="288"/>
      <c r="L20" s="244"/>
    </row>
    <row r="21" customFormat="false" ht="37.5" hidden="false" customHeight="false" outlineLevel="0" collapsed="false">
      <c r="A21" s="280"/>
      <c r="B21" s="281"/>
      <c r="C21" s="270" t="s">
        <v>447</v>
      </c>
      <c r="D21" s="282" t="n">
        <v>12</v>
      </c>
      <c r="E21" s="283"/>
      <c r="F21" s="289" t="s">
        <v>501</v>
      </c>
      <c r="G21" s="285" t="s">
        <v>502</v>
      </c>
      <c r="H21" s="285" t="s">
        <v>503</v>
      </c>
      <c r="I21" s="285" t="s">
        <v>504</v>
      </c>
      <c r="J21" s="285" t="s">
        <v>505</v>
      </c>
      <c r="K21" s="285"/>
      <c r="L21" s="244"/>
    </row>
    <row r="22" customFormat="false" ht="37.5" hidden="false" customHeight="false" outlineLevel="0" collapsed="false">
      <c r="A22" s="244"/>
      <c r="B22" s="269"/>
      <c r="C22" s="270" t="s">
        <v>447</v>
      </c>
      <c r="D22" s="282" t="n">
        <v>13</v>
      </c>
      <c r="E22" s="290"/>
      <c r="F22" s="289" t="s">
        <v>506</v>
      </c>
      <c r="G22" s="285" t="s">
        <v>502</v>
      </c>
      <c r="H22" s="285" t="s">
        <v>503</v>
      </c>
      <c r="I22" s="285" t="s">
        <v>504</v>
      </c>
      <c r="J22" s="285" t="s">
        <v>507</v>
      </c>
      <c r="K22" s="285"/>
      <c r="L22" s="244"/>
    </row>
    <row r="23" customFormat="false" ht="37.5" hidden="false" customHeight="false" outlineLevel="0" collapsed="false">
      <c r="A23" s="244"/>
      <c r="B23" s="269"/>
      <c r="C23" s="270" t="s">
        <v>447</v>
      </c>
      <c r="D23" s="282" t="n">
        <v>14</v>
      </c>
      <c r="E23" s="290"/>
      <c r="F23" s="289" t="s">
        <v>508</v>
      </c>
      <c r="G23" s="285" t="s">
        <v>502</v>
      </c>
      <c r="H23" s="285" t="s">
        <v>503</v>
      </c>
      <c r="I23" s="285" t="s">
        <v>504</v>
      </c>
      <c r="J23" s="285" t="s">
        <v>509</v>
      </c>
      <c r="K23" s="285"/>
      <c r="L23" s="244"/>
    </row>
    <row r="24" customFormat="false" ht="14" hidden="false" customHeight="false" outlineLevel="0" collapsed="false">
      <c r="A24" s="277"/>
      <c r="B24" s="261"/>
      <c r="C24" s="131"/>
      <c r="D24" s="265" t="s">
        <v>310</v>
      </c>
      <c r="E24" s="265"/>
      <c r="F24" s="131" t="s">
        <v>450</v>
      </c>
      <c r="G24" s="291"/>
      <c r="H24" s="291"/>
      <c r="I24" s="291"/>
      <c r="J24" s="291"/>
      <c r="K24" s="288"/>
      <c r="L24" s="244"/>
    </row>
    <row r="25" customFormat="false" ht="62.5" hidden="false" customHeight="false" outlineLevel="0" collapsed="false">
      <c r="A25" s="280"/>
      <c r="B25" s="281"/>
      <c r="C25" s="270" t="s">
        <v>449</v>
      </c>
      <c r="D25" s="292" t="n">
        <v>15</v>
      </c>
      <c r="E25" s="286"/>
      <c r="F25" s="284" t="s">
        <v>510</v>
      </c>
      <c r="G25" s="285" t="s">
        <v>511</v>
      </c>
      <c r="H25" s="285" t="s">
        <v>512</v>
      </c>
      <c r="I25" s="285" t="s">
        <v>513</v>
      </c>
      <c r="J25" s="285" t="s">
        <v>514</v>
      </c>
      <c r="K25" s="285"/>
      <c r="L25" s="244"/>
    </row>
    <row r="26" customFormat="false" ht="28" hidden="false" customHeight="false" outlineLevel="0" collapsed="false">
      <c r="A26" s="281"/>
      <c r="B26" s="281"/>
      <c r="C26" s="293" t="s">
        <v>449</v>
      </c>
      <c r="D26" s="292" t="n">
        <v>16</v>
      </c>
      <c r="E26" s="294"/>
      <c r="F26" s="289" t="s">
        <v>515</v>
      </c>
      <c r="G26" s="295" t="s">
        <v>516</v>
      </c>
      <c r="H26" s="295" t="s">
        <v>517</v>
      </c>
      <c r="I26" s="295" t="s">
        <v>518</v>
      </c>
      <c r="J26" s="295" t="s">
        <v>519</v>
      </c>
      <c r="K26" s="295"/>
      <c r="L26" s="244"/>
    </row>
    <row r="27" customFormat="false" ht="28" hidden="false" customHeight="false" outlineLevel="0" collapsed="false">
      <c r="A27" s="281"/>
      <c r="B27" s="281"/>
      <c r="C27" s="293" t="s">
        <v>449</v>
      </c>
      <c r="D27" s="292" t="n">
        <v>17</v>
      </c>
      <c r="E27" s="294"/>
      <c r="F27" s="289" t="s">
        <v>520</v>
      </c>
      <c r="G27" s="295" t="s">
        <v>516</v>
      </c>
      <c r="H27" s="295" t="s">
        <v>517</v>
      </c>
      <c r="I27" s="295" t="s">
        <v>518</v>
      </c>
      <c r="J27" s="295" t="s">
        <v>519</v>
      </c>
      <c r="K27" s="295"/>
      <c r="L27" s="244"/>
    </row>
    <row r="28" customFormat="false" ht="17.5" hidden="false" customHeight="false" outlineLevel="0" collapsed="false">
      <c r="A28" s="277"/>
      <c r="B28" s="261"/>
      <c r="C28" s="131"/>
      <c r="D28" s="265" t="s">
        <v>314</v>
      </c>
      <c r="E28" s="265"/>
      <c r="F28" s="131" t="s">
        <v>452</v>
      </c>
      <c r="G28" s="287"/>
      <c r="H28" s="287"/>
      <c r="I28" s="287"/>
      <c r="J28" s="287"/>
      <c r="K28" s="287"/>
      <c r="L28" s="244"/>
    </row>
    <row r="29" customFormat="false" ht="37.5" hidden="false" customHeight="false" outlineLevel="0" collapsed="false">
      <c r="A29" s="280"/>
      <c r="B29" s="281"/>
      <c r="C29" s="270" t="s">
        <v>451</v>
      </c>
      <c r="D29" s="292" t="n">
        <v>18</v>
      </c>
      <c r="E29" s="283"/>
      <c r="F29" s="284" t="s">
        <v>521</v>
      </c>
      <c r="G29" s="285" t="s">
        <v>522</v>
      </c>
      <c r="H29" s="285" t="s">
        <v>523</v>
      </c>
      <c r="I29" s="285" t="s">
        <v>524</v>
      </c>
      <c r="J29" s="285" t="s">
        <v>525</v>
      </c>
      <c r="K29" s="285"/>
      <c r="L29" s="244"/>
    </row>
    <row r="30" customFormat="false" ht="56" hidden="false" customHeight="false" outlineLevel="0" collapsed="false">
      <c r="A30" s="281"/>
      <c r="B30" s="281"/>
      <c r="C30" s="293" t="s">
        <v>451</v>
      </c>
      <c r="D30" s="292" t="n">
        <v>19</v>
      </c>
      <c r="E30" s="296"/>
      <c r="F30" s="289" t="s">
        <v>526</v>
      </c>
      <c r="G30" s="295" t="s">
        <v>522</v>
      </c>
      <c r="H30" s="295" t="s">
        <v>523</v>
      </c>
      <c r="I30" s="295" t="s">
        <v>524</v>
      </c>
      <c r="J30" s="295" t="s">
        <v>527</v>
      </c>
      <c r="K30" s="295"/>
      <c r="L30" s="244"/>
    </row>
    <row r="31" customFormat="false" ht="37.5" hidden="false" customHeight="false" outlineLevel="0" collapsed="false">
      <c r="A31" s="280"/>
      <c r="B31" s="281"/>
      <c r="C31" s="270" t="s">
        <v>451</v>
      </c>
      <c r="D31" s="292" t="n">
        <v>20</v>
      </c>
      <c r="E31" s="283"/>
      <c r="F31" s="289" t="s">
        <v>528</v>
      </c>
      <c r="G31" s="285" t="s">
        <v>529</v>
      </c>
      <c r="H31" s="285" t="s">
        <v>530</v>
      </c>
      <c r="I31" s="285" t="s">
        <v>531</v>
      </c>
      <c r="J31" s="285" t="s">
        <v>532</v>
      </c>
      <c r="K31" s="285"/>
      <c r="L31" s="244"/>
    </row>
    <row r="32" customFormat="false" ht="50" hidden="false" customHeight="false" outlineLevel="0" collapsed="false">
      <c r="A32" s="244"/>
      <c r="B32" s="269"/>
      <c r="C32" s="270" t="s">
        <v>451</v>
      </c>
      <c r="D32" s="292" t="n">
        <v>21</v>
      </c>
      <c r="E32" s="290"/>
      <c r="F32" s="297" t="s">
        <v>533</v>
      </c>
      <c r="G32" s="285" t="s">
        <v>534</v>
      </c>
      <c r="H32" s="285" t="s">
        <v>535</v>
      </c>
      <c r="I32" s="285" t="s">
        <v>536</v>
      </c>
      <c r="J32" s="285" t="s">
        <v>537</v>
      </c>
      <c r="K32" s="285"/>
      <c r="L32" s="244"/>
    </row>
    <row r="33" customFormat="false" ht="62.5" hidden="false" customHeight="false" outlineLevel="0" collapsed="false">
      <c r="A33" s="244"/>
      <c r="B33" s="269"/>
      <c r="C33" s="270" t="s">
        <v>451</v>
      </c>
      <c r="D33" s="292" t="n">
        <v>22</v>
      </c>
      <c r="E33" s="290"/>
      <c r="F33" s="298" t="s">
        <v>538</v>
      </c>
      <c r="G33" s="285" t="s">
        <v>539</v>
      </c>
      <c r="H33" s="285" t="s">
        <v>540</v>
      </c>
      <c r="I33" s="285" t="s">
        <v>541</v>
      </c>
      <c r="J33" s="285" t="s">
        <v>542</v>
      </c>
      <c r="K33" s="285"/>
      <c r="L33" s="244"/>
    </row>
    <row r="34" customFormat="false" ht="28" hidden="false" customHeight="false" outlineLevel="0" collapsed="false">
      <c r="A34" s="244"/>
      <c r="B34" s="269"/>
      <c r="C34" s="270" t="s">
        <v>451</v>
      </c>
      <c r="D34" s="292" t="n">
        <v>23</v>
      </c>
      <c r="E34" s="290"/>
      <c r="F34" s="297" t="s">
        <v>543</v>
      </c>
      <c r="G34" s="285" t="s">
        <v>544</v>
      </c>
      <c r="H34" s="285" t="s">
        <v>545</v>
      </c>
      <c r="I34" s="285" t="s">
        <v>546</v>
      </c>
      <c r="J34" s="285" t="s">
        <v>547</v>
      </c>
      <c r="K34" s="285"/>
      <c r="L34" s="244"/>
    </row>
    <row r="35" customFormat="false" ht="37.5" hidden="false" customHeight="false" outlineLevel="0" collapsed="false">
      <c r="A35" s="244"/>
      <c r="B35" s="269"/>
      <c r="C35" s="270" t="s">
        <v>451</v>
      </c>
      <c r="D35" s="292" t="n">
        <v>24</v>
      </c>
      <c r="E35" s="290"/>
      <c r="F35" s="298" t="s">
        <v>548</v>
      </c>
      <c r="G35" s="285" t="s">
        <v>549</v>
      </c>
      <c r="H35" s="285" t="s">
        <v>550</v>
      </c>
      <c r="I35" s="285" t="s">
        <v>551</v>
      </c>
      <c r="J35" s="285" t="s">
        <v>552</v>
      </c>
      <c r="K35" s="285"/>
      <c r="L35" s="244"/>
    </row>
    <row r="36" customFormat="false" ht="37.5" hidden="false" customHeight="false" outlineLevel="0" collapsed="false">
      <c r="A36" s="244"/>
      <c r="B36" s="269"/>
      <c r="C36" s="270" t="s">
        <v>451</v>
      </c>
      <c r="D36" s="292" t="n">
        <v>25</v>
      </c>
      <c r="E36" s="290"/>
      <c r="F36" s="298" t="s">
        <v>553</v>
      </c>
      <c r="G36" s="285" t="s">
        <v>554</v>
      </c>
      <c r="H36" s="285" t="s">
        <v>555</v>
      </c>
      <c r="I36" s="285" t="s">
        <v>556</v>
      </c>
      <c r="J36" s="285" t="s">
        <v>557</v>
      </c>
      <c r="K36" s="285"/>
      <c r="L36" s="244"/>
    </row>
    <row r="37" customFormat="false" ht="37.5" hidden="false" customHeight="false" outlineLevel="0" collapsed="false">
      <c r="A37" s="244"/>
      <c r="B37" s="269"/>
      <c r="C37" s="270" t="s">
        <v>451</v>
      </c>
      <c r="D37" s="292" t="n">
        <v>26</v>
      </c>
      <c r="E37" s="290"/>
      <c r="F37" s="298" t="s">
        <v>558</v>
      </c>
      <c r="G37" s="285" t="s">
        <v>559</v>
      </c>
      <c r="H37" s="285" t="s">
        <v>560</v>
      </c>
      <c r="I37" s="285" t="s">
        <v>561</v>
      </c>
      <c r="J37" s="285" t="s">
        <v>562</v>
      </c>
      <c r="K37" s="285"/>
      <c r="L37" s="244"/>
    </row>
    <row r="38" customFormat="false" ht="37.5" hidden="false" customHeight="false" outlineLevel="0" collapsed="false">
      <c r="A38" s="244"/>
      <c r="B38" s="269"/>
      <c r="C38" s="270" t="s">
        <v>451</v>
      </c>
      <c r="D38" s="292" t="n">
        <v>27</v>
      </c>
      <c r="E38" s="290"/>
      <c r="F38" s="298" t="s">
        <v>563</v>
      </c>
      <c r="G38" s="285" t="s">
        <v>564</v>
      </c>
      <c r="H38" s="285" t="s">
        <v>565</v>
      </c>
      <c r="I38" s="285" t="s">
        <v>566</v>
      </c>
      <c r="J38" s="285" t="s">
        <v>567</v>
      </c>
      <c r="K38" s="285"/>
      <c r="L38" s="244"/>
    </row>
    <row r="39" customFormat="false" ht="37.5" hidden="false" customHeight="false" outlineLevel="0" collapsed="false">
      <c r="A39" s="244"/>
      <c r="B39" s="269"/>
      <c r="C39" s="270" t="s">
        <v>451</v>
      </c>
      <c r="D39" s="292" t="n">
        <v>28</v>
      </c>
      <c r="E39" s="290"/>
      <c r="F39" s="298" t="s">
        <v>568</v>
      </c>
      <c r="G39" s="285" t="s">
        <v>569</v>
      </c>
      <c r="H39" s="285" t="s">
        <v>570</v>
      </c>
      <c r="I39" s="285" t="s">
        <v>571</v>
      </c>
      <c r="J39" s="285" t="s">
        <v>572</v>
      </c>
      <c r="K39" s="285"/>
      <c r="L39" s="244"/>
    </row>
    <row r="40" customFormat="false" ht="14" hidden="false" customHeight="false" outlineLevel="0" collapsed="false">
      <c r="A40" s="277"/>
      <c r="B40" s="261"/>
      <c r="C40" s="131"/>
      <c r="D40" s="265" t="s">
        <v>326</v>
      </c>
      <c r="E40" s="265"/>
      <c r="F40" s="131" t="s">
        <v>573</v>
      </c>
      <c r="G40" s="291"/>
      <c r="H40" s="291"/>
      <c r="I40" s="291"/>
      <c r="J40" s="291"/>
      <c r="K40" s="288"/>
      <c r="L40" s="244"/>
    </row>
    <row r="41" customFormat="false" ht="37.5" hidden="false" customHeight="false" outlineLevel="0" collapsed="false">
      <c r="A41" s="269"/>
      <c r="B41" s="269"/>
      <c r="C41" s="293" t="s">
        <v>453</v>
      </c>
      <c r="D41" s="282" t="n">
        <v>29</v>
      </c>
      <c r="E41" s="299"/>
      <c r="F41" s="298" t="s">
        <v>574</v>
      </c>
      <c r="G41" s="295" t="s">
        <v>575</v>
      </c>
      <c r="H41" s="295" t="s">
        <v>576</v>
      </c>
      <c r="I41" s="295" t="s">
        <v>518</v>
      </c>
      <c r="J41" s="295" t="s">
        <v>577</v>
      </c>
      <c r="K41" s="295"/>
      <c r="L41" s="244"/>
    </row>
    <row r="42" customFormat="false" ht="38" hidden="false" customHeight="false" outlineLevel="0" collapsed="false">
      <c r="A42" s="269"/>
      <c r="B42" s="269"/>
      <c r="C42" s="293" t="s">
        <v>453</v>
      </c>
      <c r="D42" s="282" t="n">
        <v>30</v>
      </c>
      <c r="E42" s="299"/>
      <c r="F42" s="298" t="s">
        <v>578</v>
      </c>
      <c r="G42" s="300" t="s">
        <v>579</v>
      </c>
      <c r="H42" s="300" t="s">
        <v>580</v>
      </c>
      <c r="I42" s="300" t="s">
        <v>581</v>
      </c>
      <c r="J42" s="300" t="s">
        <v>582</v>
      </c>
      <c r="K42" s="295"/>
      <c r="L42" s="244"/>
    </row>
    <row r="43" customFormat="false" ht="28" hidden="false" customHeight="false" outlineLevel="0" collapsed="false">
      <c r="A43" s="269"/>
      <c r="B43" s="269"/>
      <c r="C43" s="293" t="s">
        <v>453</v>
      </c>
      <c r="D43" s="282" t="n">
        <v>31</v>
      </c>
      <c r="E43" s="299"/>
      <c r="F43" s="298" t="s">
        <v>583</v>
      </c>
      <c r="G43" s="295" t="s">
        <v>584</v>
      </c>
      <c r="H43" s="295" t="s">
        <v>585</v>
      </c>
      <c r="I43" s="295" t="s">
        <v>586</v>
      </c>
      <c r="J43" s="295" t="s">
        <v>587</v>
      </c>
      <c r="K43" s="295"/>
      <c r="L43" s="244"/>
    </row>
    <row r="44" customFormat="false" ht="28" hidden="false" customHeight="false" outlineLevel="0" collapsed="false">
      <c r="A44" s="269"/>
      <c r="B44" s="269"/>
      <c r="C44" s="293" t="s">
        <v>453</v>
      </c>
      <c r="D44" s="282" t="n">
        <v>32</v>
      </c>
      <c r="E44" s="299"/>
      <c r="F44" s="298" t="s">
        <v>588</v>
      </c>
      <c r="G44" s="295" t="s">
        <v>584</v>
      </c>
      <c r="H44" s="295" t="s">
        <v>585</v>
      </c>
      <c r="I44" s="295" t="s">
        <v>586</v>
      </c>
      <c r="J44" s="295" t="s">
        <v>587</v>
      </c>
      <c r="K44" s="295"/>
      <c r="L44" s="244"/>
    </row>
    <row r="45" customFormat="false" ht="62.5" hidden="false" customHeight="false" outlineLevel="0" collapsed="false">
      <c r="A45" s="269"/>
      <c r="B45" s="269"/>
      <c r="C45" s="293" t="s">
        <v>453</v>
      </c>
      <c r="D45" s="282" t="n">
        <v>33</v>
      </c>
      <c r="E45" s="299"/>
      <c r="F45" s="298" t="s">
        <v>589</v>
      </c>
      <c r="G45" s="295" t="s">
        <v>590</v>
      </c>
      <c r="H45" s="301" t="s">
        <v>580</v>
      </c>
      <c r="I45" s="301" t="s">
        <v>591</v>
      </c>
      <c r="J45" s="301" t="s">
        <v>592</v>
      </c>
      <c r="K45" s="295"/>
      <c r="L45" s="244"/>
    </row>
    <row r="46" customFormat="false" ht="14" hidden="false" customHeight="false" outlineLevel="0" collapsed="false">
      <c r="A46" s="244"/>
      <c r="B46" s="269"/>
      <c r="C46" s="131"/>
      <c r="D46" s="265" t="s">
        <v>331</v>
      </c>
      <c r="E46" s="265"/>
      <c r="F46" s="131" t="s">
        <v>456</v>
      </c>
      <c r="G46" s="291"/>
      <c r="H46" s="291"/>
      <c r="I46" s="291"/>
      <c r="J46" s="291"/>
      <c r="K46" s="291"/>
      <c r="L46" s="244"/>
    </row>
    <row r="47" customFormat="false" ht="37.5" hidden="false" customHeight="false" outlineLevel="0" collapsed="false">
      <c r="A47" s="244"/>
      <c r="B47" s="269"/>
      <c r="C47" s="270" t="s">
        <v>455</v>
      </c>
      <c r="D47" s="282" t="n">
        <v>34</v>
      </c>
      <c r="E47" s="296"/>
      <c r="F47" s="302" t="s">
        <v>593</v>
      </c>
      <c r="G47" s="285" t="s">
        <v>594</v>
      </c>
      <c r="H47" s="285" t="s">
        <v>595</v>
      </c>
      <c r="I47" s="285" t="s">
        <v>596</v>
      </c>
      <c r="J47" s="285" t="s">
        <v>597</v>
      </c>
      <c r="K47" s="285"/>
      <c r="L47" s="244"/>
    </row>
    <row r="48" customFormat="false" ht="37.5" hidden="false" customHeight="false" outlineLevel="0" collapsed="false">
      <c r="A48" s="280"/>
      <c r="B48" s="281"/>
      <c r="C48" s="270" t="s">
        <v>455</v>
      </c>
      <c r="D48" s="282" t="n">
        <v>35</v>
      </c>
      <c r="E48" s="296"/>
      <c r="F48" s="302" t="s">
        <v>598</v>
      </c>
      <c r="G48" s="285" t="s">
        <v>594</v>
      </c>
      <c r="H48" s="285" t="s">
        <v>595</v>
      </c>
      <c r="I48" s="285" t="s">
        <v>596</v>
      </c>
      <c r="J48" s="285" t="s">
        <v>599</v>
      </c>
      <c r="K48" s="285"/>
      <c r="L48" s="244"/>
    </row>
    <row r="49" customFormat="false" ht="37.5" hidden="false" customHeight="false" outlineLevel="0" collapsed="false">
      <c r="A49" s="280"/>
      <c r="B49" s="281"/>
      <c r="C49" s="270" t="s">
        <v>455</v>
      </c>
      <c r="D49" s="282" t="n">
        <v>36</v>
      </c>
      <c r="E49" s="296"/>
      <c r="F49" s="289" t="s">
        <v>600</v>
      </c>
      <c r="G49" s="285" t="s">
        <v>594</v>
      </c>
      <c r="H49" s="285" t="s">
        <v>595</v>
      </c>
      <c r="I49" s="285" t="s">
        <v>596</v>
      </c>
      <c r="J49" s="285" t="s">
        <v>601</v>
      </c>
      <c r="K49" s="285"/>
      <c r="L49" s="244"/>
    </row>
    <row r="50" customFormat="false" ht="14" hidden="false" customHeight="false" outlineLevel="0" collapsed="false">
      <c r="A50" s="277"/>
      <c r="B50" s="261"/>
      <c r="C50" s="131"/>
      <c r="D50" s="265" t="s">
        <v>335</v>
      </c>
      <c r="E50" s="265"/>
      <c r="F50" s="131" t="s">
        <v>458</v>
      </c>
      <c r="G50" s="291"/>
      <c r="H50" s="291"/>
      <c r="I50" s="291"/>
      <c r="J50" s="291"/>
      <c r="K50" s="291"/>
      <c r="L50" s="244"/>
    </row>
    <row r="51" customFormat="false" ht="37.5" hidden="false" customHeight="false" outlineLevel="0" collapsed="false">
      <c r="A51" s="280"/>
      <c r="B51" s="281"/>
      <c r="C51" s="270" t="s">
        <v>457</v>
      </c>
      <c r="D51" s="282" t="n">
        <v>37</v>
      </c>
      <c r="E51" s="296"/>
      <c r="F51" s="302" t="s">
        <v>602</v>
      </c>
      <c r="G51" s="285" t="s">
        <v>594</v>
      </c>
      <c r="H51" s="285" t="s">
        <v>595</v>
      </c>
      <c r="I51" s="285" t="s">
        <v>596</v>
      </c>
      <c r="J51" s="285" t="s">
        <v>597</v>
      </c>
      <c r="K51" s="285"/>
      <c r="L51" s="244"/>
    </row>
    <row r="52" customFormat="false" ht="37.5" hidden="false" customHeight="false" outlineLevel="0" collapsed="false">
      <c r="A52" s="280"/>
      <c r="B52" s="281"/>
      <c r="C52" s="270" t="s">
        <v>457</v>
      </c>
      <c r="D52" s="282" t="n">
        <v>38</v>
      </c>
      <c r="E52" s="296"/>
      <c r="F52" s="289" t="s">
        <v>603</v>
      </c>
      <c r="G52" s="285" t="s">
        <v>594</v>
      </c>
      <c r="H52" s="285" t="s">
        <v>595</v>
      </c>
      <c r="I52" s="285" t="s">
        <v>596</v>
      </c>
      <c r="J52" s="285" t="s">
        <v>599</v>
      </c>
      <c r="K52" s="285"/>
      <c r="L52" s="244"/>
    </row>
    <row r="53" customFormat="false" ht="25" hidden="false" customHeight="false" outlineLevel="0" collapsed="false">
      <c r="A53" s="244"/>
      <c r="B53" s="269"/>
      <c r="C53" s="270" t="s">
        <v>457</v>
      </c>
      <c r="D53" s="282" t="n">
        <v>39</v>
      </c>
      <c r="E53" s="299"/>
      <c r="F53" s="289" t="s">
        <v>604</v>
      </c>
      <c r="G53" s="285" t="s">
        <v>605</v>
      </c>
      <c r="H53" s="285" t="s">
        <v>606</v>
      </c>
      <c r="I53" s="285" t="s">
        <v>607</v>
      </c>
      <c r="J53" s="285" t="s">
        <v>608</v>
      </c>
      <c r="K53" s="285"/>
      <c r="L53" s="244"/>
    </row>
    <row r="54" customFormat="false" ht="65.5" hidden="false" customHeight="false" outlineLevel="0" collapsed="false">
      <c r="A54" s="244"/>
      <c r="B54" s="269"/>
      <c r="C54" s="270" t="s">
        <v>457</v>
      </c>
      <c r="D54" s="282" t="n">
        <v>40</v>
      </c>
      <c r="E54" s="290"/>
      <c r="F54" s="289" t="s">
        <v>609</v>
      </c>
      <c r="G54" s="285" t="s">
        <v>610</v>
      </c>
      <c r="H54" s="285" t="s">
        <v>595</v>
      </c>
      <c r="I54" s="285" t="s">
        <v>596</v>
      </c>
      <c r="J54" s="285" t="s">
        <v>611</v>
      </c>
      <c r="K54" s="285"/>
      <c r="L54" s="244"/>
    </row>
    <row r="55" customFormat="false" ht="37.5" hidden="false" customHeight="false" outlineLevel="0" collapsed="false">
      <c r="A55" s="244"/>
      <c r="B55" s="269"/>
      <c r="C55" s="270" t="s">
        <v>457</v>
      </c>
      <c r="D55" s="282" t="n">
        <v>41</v>
      </c>
      <c r="E55" s="290"/>
      <c r="F55" s="289" t="s">
        <v>612</v>
      </c>
      <c r="G55" s="285" t="s">
        <v>594</v>
      </c>
      <c r="H55" s="285" t="s">
        <v>595</v>
      </c>
      <c r="I55" s="285" t="s">
        <v>596</v>
      </c>
      <c r="J55" s="285" t="s">
        <v>613</v>
      </c>
      <c r="K55" s="285"/>
      <c r="L55" s="244"/>
    </row>
    <row r="56" customFormat="false" ht="37.5" hidden="false" customHeight="false" outlineLevel="0" collapsed="false">
      <c r="A56" s="244"/>
      <c r="B56" s="269"/>
      <c r="C56" s="270" t="s">
        <v>457</v>
      </c>
      <c r="D56" s="282" t="n">
        <v>42</v>
      </c>
      <c r="E56" s="290"/>
      <c r="F56" s="289" t="s">
        <v>614</v>
      </c>
      <c r="G56" s="285" t="s">
        <v>594</v>
      </c>
      <c r="H56" s="285" t="s">
        <v>595</v>
      </c>
      <c r="I56" s="285" t="s">
        <v>596</v>
      </c>
      <c r="J56" s="285" t="s">
        <v>615</v>
      </c>
      <c r="K56" s="285"/>
      <c r="L56" s="244"/>
    </row>
    <row r="57" customFormat="false" ht="37.5" hidden="false" customHeight="false" outlineLevel="0" collapsed="false">
      <c r="A57" s="244"/>
      <c r="B57" s="269"/>
      <c r="C57" s="270" t="s">
        <v>457</v>
      </c>
      <c r="D57" s="282" t="n">
        <v>43</v>
      </c>
      <c r="E57" s="299"/>
      <c r="F57" s="289" t="s">
        <v>616</v>
      </c>
      <c r="G57" s="285" t="s">
        <v>594</v>
      </c>
      <c r="H57" s="285" t="s">
        <v>595</v>
      </c>
      <c r="I57" s="285" t="s">
        <v>596</v>
      </c>
      <c r="J57" s="285" t="s">
        <v>615</v>
      </c>
      <c r="K57" s="285"/>
      <c r="L57" s="244"/>
    </row>
    <row r="58" customFormat="false" ht="37.5" hidden="false" customHeight="false" outlineLevel="0" collapsed="false">
      <c r="A58" s="244"/>
      <c r="B58" s="269"/>
      <c r="C58" s="270" t="s">
        <v>457</v>
      </c>
      <c r="D58" s="282" t="n">
        <v>44</v>
      </c>
      <c r="E58" s="299"/>
      <c r="F58" s="289" t="s">
        <v>617</v>
      </c>
      <c r="G58" s="285" t="s">
        <v>594</v>
      </c>
      <c r="H58" s="285" t="s">
        <v>595</v>
      </c>
      <c r="I58" s="285" t="s">
        <v>596</v>
      </c>
      <c r="J58" s="285" t="s">
        <v>615</v>
      </c>
      <c r="K58" s="285"/>
      <c r="L58" s="244"/>
    </row>
    <row r="59" customFormat="false" ht="42" hidden="false" customHeight="false" outlineLevel="0" collapsed="false">
      <c r="A59" s="244"/>
      <c r="B59" s="269"/>
      <c r="C59" s="270" t="s">
        <v>457</v>
      </c>
      <c r="D59" s="282" t="n">
        <v>45</v>
      </c>
      <c r="E59" s="299"/>
      <c r="F59" s="289" t="s">
        <v>618</v>
      </c>
      <c r="G59" s="285" t="s">
        <v>594</v>
      </c>
      <c r="H59" s="285" t="s">
        <v>595</v>
      </c>
      <c r="I59" s="285" t="s">
        <v>596</v>
      </c>
      <c r="J59" s="285" t="s">
        <v>615</v>
      </c>
      <c r="K59" s="285"/>
      <c r="L59" s="244"/>
    </row>
    <row r="60" customFormat="false" ht="14" hidden="false" customHeight="false" outlineLevel="0" collapsed="false">
      <c r="A60" s="277"/>
      <c r="B60" s="261"/>
      <c r="C60" s="131"/>
      <c r="D60" s="265" t="s">
        <v>344</v>
      </c>
      <c r="E60" s="265"/>
      <c r="F60" s="131" t="s">
        <v>460</v>
      </c>
      <c r="G60" s="291"/>
      <c r="H60" s="291"/>
      <c r="I60" s="291"/>
      <c r="J60" s="291"/>
      <c r="K60" s="288"/>
      <c r="L60" s="244"/>
    </row>
    <row r="61" customFormat="false" ht="50" hidden="false" customHeight="false" outlineLevel="0" collapsed="false">
      <c r="A61" s="280"/>
      <c r="B61" s="281"/>
      <c r="C61" s="270" t="s">
        <v>459</v>
      </c>
      <c r="D61" s="282" t="n">
        <v>46</v>
      </c>
      <c r="E61" s="296"/>
      <c r="F61" s="289" t="s">
        <v>619</v>
      </c>
      <c r="G61" s="285" t="s">
        <v>620</v>
      </c>
      <c r="H61" s="285" t="s">
        <v>621</v>
      </c>
      <c r="I61" s="285" t="s">
        <v>622</v>
      </c>
      <c r="J61" s="285" t="s">
        <v>623</v>
      </c>
      <c r="K61" s="285"/>
      <c r="L61" s="244"/>
    </row>
    <row r="62" customFormat="false" ht="62.5" hidden="false" customHeight="false" outlineLevel="0" collapsed="false">
      <c r="A62" s="280"/>
      <c r="B62" s="281"/>
      <c r="C62" s="270" t="s">
        <v>459</v>
      </c>
      <c r="D62" s="282" t="n">
        <v>47</v>
      </c>
      <c r="E62" s="296"/>
      <c r="F62" s="289" t="s">
        <v>624</v>
      </c>
      <c r="G62" s="285" t="s">
        <v>625</v>
      </c>
      <c r="H62" s="285" t="s">
        <v>626</v>
      </c>
      <c r="I62" s="285" t="s">
        <v>627</v>
      </c>
      <c r="J62" s="285" t="s">
        <v>628</v>
      </c>
      <c r="K62" s="285"/>
      <c r="L62" s="244"/>
    </row>
    <row r="63" customFormat="false" ht="62.5" hidden="false" customHeight="false" outlineLevel="0" collapsed="false">
      <c r="A63" s="280"/>
      <c r="B63" s="281"/>
      <c r="C63" s="270" t="s">
        <v>459</v>
      </c>
      <c r="D63" s="282" t="n">
        <v>48</v>
      </c>
      <c r="E63" s="296"/>
      <c r="F63" s="289" t="s">
        <v>629</v>
      </c>
      <c r="G63" s="285" t="s">
        <v>625</v>
      </c>
      <c r="H63" s="285" t="s">
        <v>626</v>
      </c>
      <c r="I63" s="285" t="s">
        <v>630</v>
      </c>
      <c r="J63" s="285" t="s">
        <v>631</v>
      </c>
      <c r="K63" s="285"/>
      <c r="L63" s="244"/>
    </row>
    <row r="64" customFormat="false" ht="50" hidden="false" customHeight="false" outlineLevel="0" collapsed="false">
      <c r="A64" s="280"/>
      <c r="B64" s="281"/>
      <c r="C64" s="270" t="s">
        <v>459</v>
      </c>
      <c r="D64" s="282" t="n">
        <v>49</v>
      </c>
      <c r="E64" s="296"/>
      <c r="F64" s="289" t="s">
        <v>632</v>
      </c>
      <c r="G64" s="285" t="s">
        <v>633</v>
      </c>
      <c r="H64" s="285" t="s">
        <v>634</v>
      </c>
      <c r="I64" s="285" t="s">
        <v>635</v>
      </c>
      <c r="J64" s="285" t="s">
        <v>636</v>
      </c>
      <c r="K64" s="285"/>
      <c r="L64" s="244"/>
    </row>
    <row r="65" customFormat="false" ht="40.5" hidden="false" customHeight="false" outlineLevel="0" collapsed="false">
      <c r="A65" s="244"/>
      <c r="B65" s="269"/>
      <c r="C65" s="270" t="s">
        <v>459</v>
      </c>
      <c r="D65" s="282" t="n">
        <v>50</v>
      </c>
      <c r="E65" s="290"/>
      <c r="F65" s="289" t="s">
        <v>637</v>
      </c>
      <c r="G65" s="285" t="s">
        <v>638</v>
      </c>
      <c r="H65" s="285" t="s">
        <v>639</v>
      </c>
      <c r="I65" s="285" t="s">
        <v>640</v>
      </c>
      <c r="J65" s="285" t="s">
        <v>641</v>
      </c>
      <c r="K65" s="285"/>
      <c r="L65" s="244"/>
    </row>
    <row r="66" customFormat="false" ht="87.5" hidden="false" customHeight="false" outlineLevel="0" collapsed="false">
      <c r="A66" s="244"/>
      <c r="B66" s="269"/>
      <c r="C66" s="270" t="s">
        <v>459</v>
      </c>
      <c r="D66" s="282" t="n">
        <v>51</v>
      </c>
      <c r="E66" s="290"/>
      <c r="F66" s="289" t="s">
        <v>642</v>
      </c>
      <c r="G66" s="285" t="s">
        <v>643</v>
      </c>
      <c r="H66" s="285" t="s">
        <v>644</v>
      </c>
      <c r="I66" s="285" t="s">
        <v>645</v>
      </c>
      <c r="J66" s="285" t="s">
        <v>646</v>
      </c>
      <c r="K66" s="285"/>
      <c r="L66" s="244"/>
    </row>
    <row r="67" customFormat="false" ht="37.5" hidden="false" customHeight="false" outlineLevel="0" collapsed="false">
      <c r="A67" s="244"/>
      <c r="B67" s="269"/>
      <c r="C67" s="270" t="s">
        <v>459</v>
      </c>
      <c r="D67" s="282" t="n">
        <v>52</v>
      </c>
      <c r="E67" s="290"/>
      <c r="F67" s="289" t="s">
        <v>647</v>
      </c>
      <c r="G67" s="285" t="s">
        <v>648</v>
      </c>
      <c r="H67" s="285" t="s">
        <v>649</v>
      </c>
      <c r="I67" s="285" t="s">
        <v>650</v>
      </c>
      <c r="J67" s="285" t="s">
        <v>651</v>
      </c>
      <c r="K67" s="285"/>
      <c r="L67" s="244"/>
    </row>
    <row r="68" customFormat="false" ht="28" hidden="false" customHeight="false" outlineLevel="0" collapsed="false">
      <c r="A68" s="244"/>
      <c r="B68" s="269"/>
      <c r="C68" s="270" t="s">
        <v>459</v>
      </c>
      <c r="D68" s="282" t="n">
        <v>53</v>
      </c>
      <c r="E68" s="290"/>
      <c r="F68" s="289" t="s">
        <v>652</v>
      </c>
      <c r="G68" s="285" t="s">
        <v>653</v>
      </c>
      <c r="H68" s="285" t="s">
        <v>639</v>
      </c>
      <c r="I68" s="285" t="s">
        <v>640</v>
      </c>
      <c r="J68" s="285" t="s">
        <v>615</v>
      </c>
      <c r="K68" s="285"/>
      <c r="L68" s="244"/>
    </row>
    <row r="69" customFormat="false" ht="37.5" hidden="false" customHeight="false" outlineLevel="0" collapsed="false">
      <c r="A69" s="244"/>
      <c r="B69" s="269"/>
      <c r="C69" s="270" t="s">
        <v>459</v>
      </c>
      <c r="D69" s="282" t="n">
        <v>54</v>
      </c>
      <c r="E69" s="290"/>
      <c r="F69" s="289" t="s">
        <v>654</v>
      </c>
      <c r="G69" s="285" t="s">
        <v>655</v>
      </c>
      <c r="H69" s="285" t="s">
        <v>656</v>
      </c>
      <c r="I69" s="285" t="s">
        <v>657</v>
      </c>
      <c r="J69" s="285" t="s">
        <v>658</v>
      </c>
      <c r="K69" s="285"/>
      <c r="L69" s="244"/>
    </row>
    <row r="70" customFormat="false" ht="28" hidden="false" customHeight="false" outlineLevel="0" collapsed="false">
      <c r="A70" s="277"/>
      <c r="B70" s="261"/>
      <c r="C70" s="131"/>
      <c r="D70" s="265" t="s">
        <v>353</v>
      </c>
      <c r="E70" s="265"/>
      <c r="F70" s="131" t="s">
        <v>659</v>
      </c>
      <c r="G70" s="291"/>
      <c r="H70" s="291"/>
      <c r="I70" s="291"/>
      <c r="J70" s="291"/>
      <c r="K70" s="291"/>
      <c r="L70" s="244"/>
    </row>
    <row r="71" customFormat="false" ht="62.5" hidden="false" customHeight="false" outlineLevel="0" collapsed="false">
      <c r="A71" s="244"/>
      <c r="B71" s="269"/>
      <c r="C71" s="270" t="s">
        <v>461</v>
      </c>
      <c r="D71" s="282" t="n">
        <v>55</v>
      </c>
      <c r="E71" s="290"/>
      <c r="F71" s="289" t="s">
        <v>660</v>
      </c>
      <c r="G71" s="285" t="s">
        <v>661</v>
      </c>
      <c r="H71" s="285" t="s">
        <v>662</v>
      </c>
      <c r="I71" s="285" t="s">
        <v>663</v>
      </c>
      <c r="J71" s="285" t="s">
        <v>664</v>
      </c>
      <c r="K71" s="285"/>
      <c r="L71" s="244"/>
    </row>
    <row r="72" customFormat="false" ht="75" hidden="false" customHeight="false" outlineLevel="0" collapsed="false">
      <c r="A72" s="244"/>
      <c r="B72" s="269"/>
      <c r="C72" s="270" t="s">
        <v>461</v>
      </c>
      <c r="D72" s="282" t="n">
        <v>56</v>
      </c>
      <c r="E72" s="290"/>
      <c r="F72" s="289" t="s">
        <v>665</v>
      </c>
      <c r="G72" s="285" t="s">
        <v>666</v>
      </c>
      <c r="H72" s="285" t="s">
        <v>667</v>
      </c>
      <c r="I72" s="285" t="s">
        <v>668</v>
      </c>
      <c r="J72" s="285" t="s">
        <v>669</v>
      </c>
      <c r="K72" s="285"/>
      <c r="L72" s="244"/>
    </row>
    <row r="73" customFormat="false" ht="28" hidden="false" customHeight="false" outlineLevel="0" collapsed="false">
      <c r="A73" s="244"/>
      <c r="B73" s="269"/>
      <c r="C73" s="270" t="s">
        <v>461</v>
      </c>
      <c r="D73" s="282" t="n">
        <v>57</v>
      </c>
      <c r="E73" s="290"/>
      <c r="F73" s="289" t="s">
        <v>670</v>
      </c>
      <c r="G73" s="285" t="s">
        <v>671</v>
      </c>
      <c r="H73" s="285" t="s">
        <v>672</v>
      </c>
      <c r="I73" s="285" t="s">
        <v>518</v>
      </c>
      <c r="J73" s="285" t="s">
        <v>673</v>
      </c>
      <c r="K73" s="285"/>
      <c r="L73" s="244"/>
    </row>
    <row r="74" customFormat="false" ht="25" hidden="false" customHeight="false" outlineLevel="0" collapsed="false">
      <c r="A74" s="244"/>
      <c r="B74" s="269"/>
      <c r="C74" s="270" t="s">
        <v>461</v>
      </c>
      <c r="D74" s="282" t="n">
        <v>58</v>
      </c>
      <c r="E74" s="290"/>
      <c r="F74" s="289" t="s">
        <v>674</v>
      </c>
      <c r="G74" s="285" t="s">
        <v>675</v>
      </c>
      <c r="H74" s="285" t="s">
        <v>676</v>
      </c>
      <c r="I74" s="285" t="s">
        <v>677</v>
      </c>
      <c r="J74" s="285" t="s">
        <v>678</v>
      </c>
      <c r="K74" s="285"/>
      <c r="L74" s="244"/>
    </row>
    <row r="75" customFormat="false" ht="50" hidden="false" customHeight="false" outlineLevel="0" collapsed="false">
      <c r="A75" s="244"/>
      <c r="B75" s="269"/>
      <c r="C75" s="270" t="s">
        <v>461</v>
      </c>
      <c r="D75" s="282" t="n">
        <v>59</v>
      </c>
      <c r="E75" s="290"/>
      <c r="F75" s="289" t="s">
        <v>679</v>
      </c>
      <c r="G75" s="285" t="s">
        <v>680</v>
      </c>
      <c r="H75" s="285" t="s">
        <v>681</v>
      </c>
      <c r="I75" s="285" t="s">
        <v>682</v>
      </c>
      <c r="J75" s="285" t="s">
        <v>683</v>
      </c>
      <c r="K75" s="285"/>
      <c r="L75" s="244"/>
    </row>
    <row r="76" customFormat="false" ht="28" hidden="false" customHeight="false" outlineLevel="0" collapsed="false">
      <c r="A76" s="244"/>
      <c r="B76" s="269"/>
      <c r="C76" s="270" t="s">
        <v>461</v>
      </c>
      <c r="D76" s="282" t="n">
        <v>60</v>
      </c>
      <c r="E76" s="290"/>
      <c r="F76" s="298" t="s">
        <v>684</v>
      </c>
      <c r="G76" s="285" t="s">
        <v>685</v>
      </c>
      <c r="H76" s="285" t="s">
        <v>686</v>
      </c>
      <c r="I76" s="285" t="s">
        <v>687</v>
      </c>
      <c r="J76" s="285" t="s">
        <v>688</v>
      </c>
      <c r="K76" s="285"/>
      <c r="L76" s="244"/>
    </row>
    <row r="77" customFormat="false" ht="14" hidden="false" customHeight="false" outlineLevel="0" collapsed="false">
      <c r="A77" s="277"/>
      <c r="B77" s="261"/>
      <c r="C77" s="131"/>
      <c r="D77" s="265" t="s">
        <v>358</v>
      </c>
      <c r="E77" s="265"/>
      <c r="F77" s="131" t="s">
        <v>464</v>
      </c>
      <c r="G77" s="291"/>
      <c r="H77" s="291"/>
      <c r="I77" s="291"/>
      <c r="J77" s="291"/>
      <c r="K77" s="291"/>
      <c r="L77" s="244"/>
    </row>
    <row r="78" customFormat="false" ht="65.5" hidden="false" customHeight="false" outlineLevel="0" collapsed="false">
      <c r="A78" s="280"/>
      <c r="B78" s="281"/>
      <c r="C78" s="270" t="s">
        <v>463</v>
      </c>
      <c r="D78" s="282" t="n">
        <v>61</v>
      </c>
      <c r="E78" s="283"/>
      <c r="F78" s="289" t="s">
        <v>689</v>
      </c>
      <c r="G78" s="285" t="s">
        <v>690</v>
      </c>
      <c r="H78" s="285" t="s">
        <v>691</v>
      </c>
      <c r="I78" s="285" t="s">
        <v>692</v>
      </c>
      <c r="J78" s="285" t="s">
        <v>693</v>
      </c>
      <c r="K78" s="285"/>
      <c r="L78" s="244"/>
    </row>
    <row r="79" customFormat="false" ht="37.5" hidden="false" customHeight="false" outlineLevel="0" collapsed="false">
      <c r="A79" s="244"/>
      <c r="B79" s="269"/>
      <c r="C79" s="270" t="s">
        <v>463</v>
      </c>
      <c r="D79" s="282" t="n">
        <v>62</v>
      </c>
      <c r="E79" s="290"/>
      <c r="F79" s="298" t="s">
        <v>694</v>
      </c>
      <c r="G79" s="285" t="s">
        <v>695</v>
      </c>
      <c r="H79" s="285" t="s">
        <v>696</v>
      </c>
      <c r="I79" s="285" t="s">
        <v>697</v>
      </c>
      <c r="J79" s="285" t="s">
        <v>698</v>
      </c>
      <c r="K79" s="285"/>
      <c r="L79" s="244"/>
    </row>
    <row r="80" customFormat="false" ht="37.5" hidden="false" customHeight="false" outlineLevel="0" collapsed="false">
      <c r="A80" s="244"/>
      <c r="B80" s="269"/>
      <c r="C80" s="270" t="s">
        <v>463</v>
      </c>
      <c r="D80" s="282" t="n">
        <v>63</v>
      </c>
      <c r="E80" s="290"/>
      <c r="F80" s="298" t="s">
        <v>699</v>
      </c>
      <c r="G80" s="285" t="s">
        <v>695</v>
      </c>
      <c r="H80" s="285" t="s">
        <v>696</v>
      </c>
      <c r="I80" s="285" t="s">
        <v>700</v>
      </c>
      <c r="J80" s="285" t="s">
        <v>698</v>
      </c>
      <c r="K80" s="285"/>
      <c r="L80" s="244"/>
    </row>
    <row r="81" customFormat="false" ht="62.5" hidden="false" customHeight="false" outlineLevel="0" collapsed="false">
      <c r="A81" s="244"/>
      <c r="B81" s="269"/>
      <c r="C81" s="270" t="s">
        <v>463</v>
      </c>
      <c r="D81" s="282" t="n">
        <v>64</v>
      </c>
      <c r="E81" s="290"/>
      <c r="F81" s="298" t="s">
        <v>701</v>
      </c>
      <c r="G81" s="285" t="s">
        <v>702</v>
      </c>
      <c r="H81" s="285" t="s">
        <v>703</v>
      </c>
      <c r="I81" s="285" t="s">
        <v>704</v>
      </c>
      <c r="J81" s="285" t="s">
        <v>698</v>
      </c>
      <c r="K81" s="285"/>
      <c r="L81" s="244"/>
    </row>
    <row r="82" customFormat="false" ht="42" hidden="false" customHeight="false" outlineLevel="0" collapsed="false">
      <c r="A82" s="244"/>
      <c r="B82" s="269"/>
      <c r="C82" s="270" t="s">
        <v>463</v>
      </c>
      <c r="D82" s="282" t="n">
        <v>65</v>
      </c>
      <c r="E82" s="290"/>
      <c r="F82" s="289" t="s">
        <v>705</v>
      </c>
      <c r="G82" s="285" t="s">
        <v>706</v>
      </c>
      <c r="H82" s="285" t="s">
        <v>707</v>
      </c>
      <c r="I82" s="285" t="s">
        <v>708</v>
      </c>
      <c r="J82" s="285" t="s">
        <v>709</v>
      </c>
      <c r="K82" s="285"/>
      <c r="L82" s="244"/>
    </row>
    <row r="83" customFormat="false" ht="42" hidden="false" customHeight="false" outlineLevel="0" collapsed="false">
      <c r="A83" s="244"/>
      <c r="B83" s="269"/>
      <c r="C83" s="270" t="s">
        <v>463</v>
      </c>
      <c r="D83" s="282" t="n">
        <v>66</v>
      </c>
      <c r="E83" s="290"/>
      <c r="F83" s="289" t="s">
        <v>710</v>
      </c>
      <c r="G83" s="285" t="s">
        <v>711</v>
      </c>
      <c r="H83" s="285" t="s">
        <v>712</v>
      </c>
      <c r="I83" s="285" t="s">
        <v>713</v>
      </c>
      <c r="J83" s="285" t="s">
        <v>693</v>
      </c>
      <c r="K83" s="285"/>
      <c r="L83" s="244"/>
    </row>
    <row r="84" customFormat="false" ht="18" hidden="false" customHeight="false" outlineLevel="0" collapsed="false">
      <c r="A84" s="303"/>
      <c r="B84" s="304"/>
      <c r="C84" s="305"/>
      <c r="D84" s="261"/>
      <c r="E84" s="306"/>
      <c r="F84" s="306"/>
      <c r="G84" s="307"/>
      <c r="H84" s="307"/>
      <c r="I84" s="307"/>
      <c r="J84" s="307"/>
      <c r="K84" s="307"/>
      <c r="L84" s="244"/>
    </row>
    <row r="85" customFormat="false" ht="18" hidden="false" customHeight="false" outlineLevel="0" collapsed="false">
      <c r="A85" s="303"/>
      <c r="B85" s="308"/>
      <c r="C85" s="309"/>
      <c r="D85" s="277"/>
      <c r="E85" s="303"/>
      <c r="F85" s="303"/>
      <c r="G85" s="310"/>
      <c r="H85" s="310"/>
      <c r="I85" s="310"/>
      <c r="J85" s="310"/>
      <c r="K85" s="310"/>
      <c r="L85" s="244"/>
    </row>
    <row r="86" customFormat="false" ht="18" hidden="false" customHeight="false" outlineLevel="0" collapsed="false">
      <c r="A86" s="303"/>
      <c r="B86" s="308"/>
      <c r="C86" s="309"/>
      <c r="D86" s="277"/>
      <c r="E86" s="303"/>
      <c r="F86" s="303"/>
      <c r="G86" s="310"/>
      <c r="H86" s="310"/>
      <c r="I86" s="310"/>
      <c r="J86" s="310"/>
      <c r="K86" s="310"/>
      <c r="L86" s="244"/>
    </row>
    <row r="87" customFormat="false" ht="18" hidden="true" customHeight="false" outlineLevel="0" collapsed="false">
      <c r="A87" s="303"/>
      <c r="B87" s="308"/>
      <c r="C87" s="309"/>
      <c r="D87" s="277"/>
      <c r="E87" s="303"/>
      <c r="F87" s="303"/>
      <c r="G87" s="310"/>
      <c r="H87" s="310"/>
      <c r="I87" s="310"/>
      <c r="J87" s="310"/>
      <c r="K87" s="310"/>
      <c r="L87" s="244"/>
    </row>
    <row r="88" customFormat="false" ht="18" hidden="true" customHeight="false" outlineLevel="0" collapsed="false">
      <c r="A88" s="303"/>
      <c r="B88" s="308"/>
      <c r="C88" s="309"/>
      <c r="D88" s="277"/>
      <c r="E88" s="303"/>
      <c r="F88" s="303"/>
      <c r="G88" s="310"/>
      <c r="H88" s="310"/>
      <c r="I88" s="310"/>
      <c r="J88" s="310"/>
      <c r="K88" s="310"/>
      <c r="L88" s="244"/>
    </row>
    <row r="89" customFormat="false" ht="18" hidden="true" customHeight="false" outlineLevel="0" collapsed="false">
      <c r="A89" s="303"/>
      <c r="B89" s="308"/>
      <c r="C89" s="309"/>
      <c r="D89" s="277"/>
      <c r="E89" s="303"/>
      <c r="F89" s="303"/>
      <c r="G89" s="310"/>
      <c r="H89" s="310"/>
      <c r="I89" s="310"/>
      <c r="J89" s="310"/>
      <c r="K89" s="310"/>
      <c r="L89" s="244"/>
    </row>
    <row r="90" customFormat="false" ht="18" hidden="true" customHeight="false" outlineLevel="0" collapsed="false">
      <c r="A90" s="303"/>
      <c r="B90" s="308"/>
      <c r="C90" s="309"/>
      <c r="D90" s="277"/>
      <c r="E90" s="303"/>
      <c r="F90" s="303"/>
      <c r="G90" s="310"/>
      <c r="H90" s="310"/>
      <c r="I90" s="310"/>
      <c r="J90" s="310"/>
      <c r="K90" s="310"/>
      <c r="L90" s="244"/>
    </row>
    <row r="91" customFormat="false" ht="18" hidden="true" customHeight="false" outlineLevel="0" collapsed="false">
      <c r="A91" s="303"/>
      <c r="B91" s="308"/>
      <c r="C91" s="309"/>
      <c r="D91" s="277"/>
      <c r="E91" s="303"/>
      <c r="F91" s="303"/>
      <c r="G91" s="310"/>
      <c r="H91" s="310"/>
      <c r="I91" s="310"/>
      <c r="J91" s="310"/>
      <c r="K91" s="310"/>
      <c r="L91" s="244"/>
    </row>
    <row r="92" customFormat="false" ht="18" hidden="true" customHeight="false" outlineLevel="0" collapsed="false">
      <c r="A92" s="303"/>
      <c r="B92" s="308"/>
      <c r="C92" s="309"/>
      <c r="D92" s="277"/>
      <c r="E92" s="303"/>
      <c r="F92" s="303"/>
      <c r="G92" s="310"/>
      <c r="H92" s="310"/>
      <c r="I92" s="310"/>
      <c r="J92" s="310"/>
      <c r="K92" s="310"/>
      <c r="L92" s="244"/>
    </row>
    <row r="93" customFormat="false" ht="18" hidden="true" customHeight="false" outlineLevel="0" collapsed="false">
      <c r="A93" s="303"/>
      <c r="B93" s="308"/>
      <c r="C93" s="309"/>
      <c r="D93" s="277"/>
      <c r="E93" s="303"/>
      <c r="F93" s="303"/>
      <c r="G93" s="310"/>
      <c r="H93" s="310"/>
      <c r="I93" s="310"/>
      <c r="J93" s="310"/>
      <c r="K93" s="310"/>
      <c r="L93" s="244"/>
    </row>
    <row r="94" customFormat="false" ht="18" hidden="true" customHeight="false" outlineLevel="0" collapsed="false">
      <c r="A94" s="303"/>
      <c r="B94" s="308"/>
      <c r="C94" s="309"/>
      <c r="D94" s="277"/>
      <c r="E94" s="303"/>
      <c r="F94" s="303"/>
      <c r="G94" s="310"/>
      <c r="H94" s="310"/>
      <c r="I94" s="310"/>
      <c r="J94" s="310"/>
      <c r="K94" s="310"/>
      <c r="L94" s="244"/>
    </row>
    <row r="95" customFormat="false" ht="18" hidden="true" customHeight="false" outlineLevel="0" collapsed="false">
      <c r="A95" s="303"/>
      <c r="B95" s="308"/>
      <c r="C95" s="309"/>
      <c r="D95" s="277"/>
      <c r="E95" s="303"/>
      <c r="F95" s="303"/>
      <c r="G95" s="310"/>
      <c r="H95" s="310"/>
      <c r="I95" s="310"/>
      <c r="J95" s="310"/>
      <c r="K95" s="310"/>
      <c r="L95" s="244"/>
    </row>
    <row r="96" customFormat="false" ht="18" hidden="true" customHeight="false" outlineLevel="0" collapsed="false">
      <c r="A96" s="303"/>
      <c r="B96" s="308"/>
      <c r="C96" s="309"/>
      <c r="D96" s="277"/>
      <c r="E96" s="303"/>
      <c r="F96" s="303"/>
      <c r="G96" s="310"/>
      <c r="H96" s="310"/>
      <c r="I96" s="310"/>
      <c r="J96" s="310"/>
      <c r="K96" s="310"/>
      <c r="L96" s="244"/>
    </row>
    <row r="97" customFormat="false" ht="18" hidden="true" customHeight="false" outlineLevel="0" collapsed="false">
      <c r="A97" s="303"/>
      <c r="B97" s="308"/>
      <c r="C97" s="309"/>
      <c r="D97" s="277"/>
      <c r="E97" s="303"/>
      <c r="F97" s="303"/>
      <c r="G97" s="310"/>
      <c r="H97" s="310"/>
      <c r="I97" s="310"/>
      <c r="J97" s="310"/>
      <c r="K97" s="310"/>
      <c r="L97" s="244"/>
    </row>
    <row r="98" customFormat="false" ht="18" hidden="true" customHeight="false" outlineLevel="0" collapsed="false">
      <c r="A98" s="303"/>
      <c r="B98" s="308"/>
      <c r="C98" s="309"/>
      <c r="D98" s="277"/>
      <c r="E98" s="303"/>
      <c r="F98" s="303"/>
      <c r="G98" s="310"/>
      <c r="H98" s="310"/>
      <c r="I98" s="310"/>
      <c r="J98" s="310"/>
      <c r="K98" s="310"/>
      <c r="L98" s="244"/>
    </row>
    <row r="99" customFormat="false" ht="18" hidden="true" customHeight="false" outlineLevel="0" collapsed="false">
      <c r="A99" s="303"/>
      <c r="B99" s="308"/>
      <c r="C99" s="309"/>
      <c r="D99" s="277"/>
      <c r="E99" s="303"/>
      <c r="F99" s="303"/>
      <c r="G99" s="310"/>
      <c r="H99" s="310"/>
      <c r="I99" s="310"/>
      <c r="J99" s="310"/>
      <c r="K99" s="310"/>
      <c r="L99" s="244"/>
    </row>
    <row r="100" customFormat="false" ht="18" hidden="true" customHeight="false" outlineLevel="0" collapsed="false">
      <c r="A100" s="303"/>
      <c r="B100" s="308"/>
      <c r="C100" s="309"/>
      <c r="D100" s="277"/>
      <c r="E100" s="303"/>
      <c r="F100" s="303"/>
      <c r="G100" s="310"/>
      <c r="H100" s="310"/>
      <c r="I100" s="310"/>
      <c r="J100" s="310"/>
      <c r="K100" s="310"/>
      <c r="L100" s="244"/>
    </row>
    <row r="101" customFormat="false" ht="18" hidden="true" customHeight="false" outlineLevel="0" collapsed="false">
      <c r="A101" s="303"/>
      <c r="B101" s="308"/>
      <c r="C101" s="309"/>
      <c r="D101" s="277"/>
      <c r="E101" s="303"/>
      <c r="F101" s="303"/>
      <c r="G101" s="310"/>
      <c r="H101" s="310"/>
      <c r="I101" s="310"/>
      <c r="J101" s="310"/>
      <c r="K101" s="310"/>
      <c r="L101" s="244"/>
    </row>
    <row r="102" customFormat="false" ht="18" hidden="true" customHeight="false" outlineLevel="0" collapsed="false">
      <c r="A102" s="303"/>
      <c r="B102" s="308"/>
      <c r="C102" s="309"/>
      <c r="D102" s="277"/>
      <c r="E102" s="303"/>
      <c r="F102" s="303"/>
      <c r="G102" s="310"/>
      <c r="H102" s="310"/>
      <c r="I102" s="310"/>
      <c r="J102" s="310"/>
      <c r="K102" s="310"/>
      <c r="L102" s="244"/>
    </row>
    <row r="103" customFormat="false" ht="18" hidden="true" customHeight="false" outlineLevel="0" collapsed="false">
      <c r="A103" s="303"/>
      <c r="B103" s="308"/>
      <c r="C103" s="309"/>
      <c r="D103" s="277"/>
      <c r="E103" s="303"/>
      <c r="F103" s="303"/>
      <c r="G103" s="310"/>
      <c r="H103" s="310"/>
      <c r="I103" s="310"/>
      <c r="J103" s="310"/>
      <c r="K103" s="310"/>
      <c r="L103" s="244"/>
    </row>
    <row r="104" customFormat="false" ht="18" hidden="true" customHeight="false" outlineLevel="0" collapsed="false">
      <c r="A104" s="303"/>
      <c r="B104" s="308"/>
      <c r="C104" s="309"/>
      <c r="D104" s="277"/>
      <c r="E104" s="303"/>
      <c r="F104" s="303"/>
      <c r="G104" s="310"/>
      <c r="H104" s="310"/>
      <c r="I104" s="310"/>
      <c r="J104" s="310"/>
      <c r="K104" s="310"/>
      <c r="L104" s="244"/>
    </row>
    <row r="105" customFormat="false" ht="18" hidden="true" customHeight="false" outlineLevel="0" collapsed="false">
      <c r="A105" s="303"/>
      <c r="B105" s="308"/>
      <c r="C105" s="309"/>
      <c r="D105" s="277"/>
      <c r="E105" s="303"/>
      <c r="F105" s="303"/>
      <c r="G105" s="310"/>
      <c r="H105" s="310"/>
      <c r="I105" s="310"/>
      <c r="J105" s="310"/>
      <c r="K105" s="310"/>
      <c r="L105" s="244"/>
    </row>
    <row r="106" customFormat="false" ht="18" hidden="true" customHeight="false" outlineLevel="0" collapsed="false">
      <c r="A106" s="303"/>
      <c r="B106" s="308"/>
      <c r="C106" s="309"/>
      <c r="D106" s="277"/>
      <c r="E106" s="303"/>
      <c r="F106" s="303"/>
      <c r="G106" s="310"/>
      <c r="H106" s="310"/>
      <c r="I106" s="310"/>
      <c r="J106" s="310"/>
      <c r="K106" s="310"/>
      <c r="L106" s="244"/>
    </row>
    <row r="107" customFormat="false" ht="18" hidden="true" customHeight="false" outlineLevel="0" collapsed="false">
      <c r="A107" s="303"/>
      <c r="B107" s="308"/>
      <c r="C107" s="309"/>
      <c r="D107" s="277"/>
      <c r="E107" s="303"/>
      <c r="F107" s="303"/>
      <c r="G107" s="310"/>
      <c r="H107" s="310"/>
      <c r="I107" s="310"/>
      <c r="J107" s="310"/>
      <c r="K107" s="310"/>
      <c r="L107" s="244"/>
    </row>
    <row r="108" customFormat="false" ht="18" hidden="true" customHeight="false" outlineLevel="0" collapsed="false">
      <c r="A108" s="303"/>
      <c r="B108" s="308"/>
      <c r="C108" s="309"/>
      <c r="D108" s="277"/>
      <c r="E108" s="303"/>
      <c r="F108" s="303"/>
      <c r="G108" s="310"/>
      <c r="H108" s="310"/>
      <c r="I108" s="310"/>
      <c r="J108" s="310"/>
      <c r="K108" s="310"/>
      <c r="L108" s="244"/>
    </row>
    <row r="109" customFormat="false" ht="18" hidden="true" customHeight="false" outlineLevel="0" collapsed="false">
      <c r="A109" s="303"/>
      <c r="B109" s="308"/>
      <c r="C109" s="309"/>
      <c r="D109" s="277"/>
      <c r="E109" s="303"/>
      <c r="F109" s="303"/>
      <c r="G109" s="310"/>
      <c r="H109" s="310"/>
      <c r="I109" s="310"/>
      <c r="J109" s="310"/>
      <c r="K109" s="310"/>
      <c r="L109" s="244"/>
    </row>
    <row r="110" customFormat="false" ht="18" hidden="true" customHeight="false" outlineLevel="0" collapsed="false">
      <c r="A110" s="303"/>
      <c r="B110" s="308"/>
      <c r="C110" s="309"/>
      <c r="D110" s="277"/>
      <c r="E110" s="303"/>
      <c r="F110" s="303"/>
      <c r="G110" s="310"/>
      <c r="H110" s="310"/>
      <c r="I110" s="310"/>
      <c r="J110" s="310"/>
      <c r="K110" s="310"/>
      <c r="L110" s="244"/>
    </row>
    <row r="111" customFormat="false" ht="18" hidden="true" customHeight="false" outlineLevel="0" collapsed="false">
      <c r="A111" s="303"/>
      <c r="B111" s="308"/>
      <c r="C111" s="309"/>
      <c r="D111" s="277"/>
      <c r="E111" s="303"/>
      <c r="F111" s="303"/>
      <c r="G111" s="310"/>
      <c r="H111" s="310"/>
      <c r="I111" s="310"/>
      <c r="J111" s="310"/>
      <c r="K111" s="310"/>
      <c r="L111" s="244"/>
    </row>
    <row r="112" customFormat="false" ht="18" hidden="true" customHeight="false" outlineLevel="0" collapsed="false">
      <c r="A112" s="303"/>
      <c r="B112" s="308"/>
      <c r="C112" s="309"/>
      <c r="D112" s="277"/>
      <c r="E112" s="303"/>
      <c r="F112" s="303"/>
      <c r="G112" s="310"/>
      <c r="H112" s="310"/>
      <c r="I112" s="310"/>
      <c r="J112" s="310"/>
      <c r="K112" s="310"/>
      <c r="L112" s="244"/>
    </row>
    <row r="113" customFormat="false" ht="18" hidden="true" customHeight="false" outlineLevel="0" collapsed="false">
      <c r="A113" s="303"/>
      <c r="B113" s="308"/>
      <c r="C113" s="309"/>
      <c r="D113" s="277"/>
      <c r="E113" s="303"/>
      <c r="F113" s="303"/>
      <c r="G113" s="310"/>
      <c r="H113" s="310"/>
      <c r="I113" s="310"/>
      <c r="J113" s="310"/>
      <c r="K113" s="310"/>
      <c r="L113" s="244"/>
    </row>
    <row r="114" customFormat="false" ht="18" hidden="true" customHeight="false" outlineLevel="0" collapsed="false">
      <c r="A114" s="303"/>
      <c r="B114" s="308"/>
      <c r="C114" s="309"/>
      <c r="D114" s="277"/>
      <c r="E114" s="303"/>
      <c r="F114" s="303"/>
      <c r="G114" s="310"/>
      <c r="H114" s="310"/>
      <c r="I114" s="310"/>
      <c r="J114" s="310"/>
      <c r="K114" s="310"/>
      <c r="L114" s="244"/>
    </row>
    <row r="115" customFormat="false" ht="18" hidden="true" customHeight="false" outlineLevel="0" collapsed="false">
      <c r="A115" s="303"/>
      <c r="B115" s="308"/>
      <c r="C115" s="309"/>
      <c r="D115" s="277"/>
      <c r="E115" s="303"/>
      <c r="F115" s="303"/>
      <c r="G115" s="310"/>
      <c r="H115" s="310"/>
      <c r="I115" s="310"/>
      <c r="J115" s="310"/>
      <c r="K115" s="310"/>
      <c r="L115" s="244"/>
    </row>
    <row r="116" customFormat="false" ht="18" hidden="true" customHeight="false" outlineLevel="0" collapsed="false">
      <c r="A116" s="303"/>
      <c r="B116" s="308"/>
      <c r="C116" s="309"/>
      <c r="D116" s="277"/>
      <c r="E116" s="303"/>
      <c r="F116" s="303"/>
      <c r="G116" s="310"/>
      <c r="H116" s="310"/>
      <c r="I116" s="310"/>
      <c r="J116" s="310"/>
      <c r="K116" s="310"/>
      <c r="L116" s="244"/>
    </row>
    <row r="117" customFormat="false" ht="18" hidden="true" customHeight="false" outlineLevel="0" collapsed="false">
      <c r="A117" s="303"/>
      <c r="B117" s="308"/>
      <c r="C117" s="309"/>
      <c r="D117" s="277"/>
      <c r="E117" s="303"/>
      <c r="F117" s="303"/>
      <c r="G117" s="310"/>
      <c r="H117" s="310"/>
      <c r="I117" s="310"/>
      <c r="J117" s="310"/>
      <c r="K117" s="310"/>
      <c r="L117" s="244"/>
    </row>
    <row r="118" customFormat="false" ht="18" hidden="true" customHeight="false" outlineLevel="0" collapsed="false">
      <c r="A118" s="303"/>
      <c r="B118" s="308"/>
      <c r="C118" s="309"/>
      <c r="D118" s="277"/>
      <c r="E118" s="303"/>
      <c r="F118" s="303"/>
      <c r="G118" s="310"/>
      <c r="H118" s="310"/>
      <c r="I118" s="310"/>
      <c r="J118" s="310"/>
      <c r="K118" s="310"/>
      <c r="L118" s="244"/>
    </row>
    <row r="119" customFormat="false" ht="18" hidden="true" customHeight="false" outlineLevel="0" collapsed="false">
      <c r="A119" s="303"/>
      <c r="B119" s="308"/>
      <c r="C119" s="309"/>
      <c r="D119" s="277"/>
      <c r="E119" s="303"/>
      <c r="F119" s="303"/>
      <c r="G119" s="310"/>
      <c r="H119" s="310"/>
      <c r="I119" s="310"/>
      <c r="J119" s="310"/>
      <c r="K119" s="310"/>
      <c r="L119" s="244"/>
    </row>
    <row r="120" customFormat="false" ht="18" hidden="true" customHeight="false" outlineLevel="0" collapsed="false">
      <c r="A120" s="303"/>
      <c r="B120" s="308"/>
      <c r="C120" s="309"/>
      <c r="D120" s="277"/>
      <c r="E120" s="303"/>
      <c r="F120" s="303"/>
      <c r="G120" s="310"/>
      <c r="H120" s="310"/>
      <c r="I120" s="310"/>
      <c r="J120" s="310"/>
      <c r="K120" s="310"/>
      <c r="L120" s="244"/>
    </row>
    <row r="121" customFormat="false" ht="18" hidden="true" customHeight="false" outlineLevel="0" collapsed="false">
      <c r="A121" s="303"/>
      <c r="B121" s="308"/>
      <c r="C121" s="309"/>
      <c r="D121" s="277"/>
      <c r="E121" s="303"/>
      <c r="F121" s="303"/>
      <c r="G121" s="310"/>
      <c r="H121" s="310"/>
      <c r="I121" s="310"/>
      <c r="J121" s="310"/>
      <c r="K121" s="310"/>
      <c r="L121" s="244"/>
    </row>
    <row r="122" customFormat="false" ht="18" hidden="true" customHeight="false" outlineLevel="0" collapsed="false">
      <c r="A122" s="303"/>
      <c r="B122" s="308"/>
      <c r="C122" s="309"/>
      <c r="D122" s="277"/>
      <c r="E122" s="303"/>
      <c r="F122" s="303"/>
      <c r="G122" s="310"/>
      <c r="H122" s="310"/>
      <c r="I122" s="310"/>
      <c r="J122" s="310"/>
      <c r="K122" s="310"/>
      <c r="L122" s="244"/>
    </row>
    <row r="123" customFormat="false" ht="18" hidden="true" customHeight="false" outlineLevel="0" collapsed="false">
      <c r="A123" s="303"/>
      <c r="B123" s="308"/>
      <c r="C123" s="309"/>
      <c r="D123" s="277"/>
      <c r="E123" s="303"/>
      <c r="F123" s="303"/>
      <c r="G123" s="310"/>
      <c r="H123" s="310"/>
      <c r="I123" s="310"/>
      <c r="J123" s="310"/>
      <c r="K123" s="310"/>
      <c r="L123" s="244"/>
    </row>
    <row r="124" customFormat="false" ht="18" hidden="true" customHeight="false" outlineLevel="0" collapsed="false">
      <c r="A124" s="303"/>
      <c r="B124" s="308"/>
      <c r="C124" s="309"/>
      <c r="D124" s="277"/>
      <c r="E124" s="303"/>
      <c r="F124" s="303"/>
      <c r="G124" s="310"/>
      <c r="H124" s="310"/>
      <c r="I124" s="310"/>
      <c r="J124" s="310"/>
      <c r="K124" s="310"/>
      <c r="L124" s="244"/>
    </row>
    <row r="125" customFormat="false" ht="18" hidden="true" customHeight="false" outlineLevel="0" collapsed="false">
      <c r="A125" s="303"/>
      <c r="B125" s="308"/>
      <c r="C125" s="309"/>
      <c r="D125" s="277"/>
      <c r="E125" s="303"/>
      <c r="F125" s="303"/>
      <c r="G125" s="310"/>
      <c r="H125" s="310"/>
      <c r="I125" s="310"/>
      <c r="J125" s="310"/>
      <c r="K125" s="310"/>
      <c r="L125" s="244"/>
    </row>
    <row r="126" customFormat="false" ht="18" hidden="true" customHeight="false" outlineLevel="0" collapsed="false">
      <c r="A126" s="303"/>
      <c r="B126" s="308"/>
      <c r="C126" s="309"/>
      <c r="D126" s="277"/>
      <c r="E126" s="303"/>
      <c r="F126" s="303"/>
      <c r="G126" s="310"/>
      <c r="H126" s="310"/>
      <c r="I126" s="310"/>
      <c r="J126" s="310"/>
      <c r="K126" s="310"/>
      <c r="L126" s="244"/>
    </row>
    <row r="127" customFormat="false" ht="18" hidden="true" customHeight="false" outlineLevel="0" collapsed="false">
      <c r="A127" s="303"/>
      <c r="B127" s="308"/>
      <c r="C127" s="309"/>
      <c r="D127" s="277"/>
      <c r="E127" s="303"/>
      <c r="F127" s="303"/>
      <c r="G127" s="310"/>
      <c r="H127" s="310"/>
      <c r="I127" s="310"/>
      <c r="J127" s="310"/>
      <c r="K127" s="310"/>
      <c r="L127" s="244"/>
    </row>
    <row r="128" customFormat="false" ht="18" hidden="true" customHeight="false" outlineLevel="0" collapsed="false">
      <c r="A128" s="303"/>
      <c r="B128" s="308"/>
      <c r="C128" s="309"/>
      <c r="D128" s="277"/>
      <c r="E128" s="303"/>
      <c r="F128" s="303"/>
      <c r="G128" s="310"/>
      <c r="H128" s="310"/>
      <c r="I128" s="310"/>
      <c r="J128" s="310"/>
      <c r="K128" s="310"/>
      <c r="L128" s="244"/>
    </row>
    <row r="129" customFormat="false" ht="18" hidden="true" customHeight="false" outlineLevel="0" collapsed="false">
      <c r="A129" s="303"/>
      <c r="B129" s="308"/>
      <c r="C129" s="309"/>
      <c r="D129" s="277"/>
      <c r="E129" s="303"/>
      <c r="F129" s="303"/>
      <c r="G129" s="310"/>
      <c r="H129" s="310"/>
      <c r="I129" s="310"/>
      <c r="J129" s="310"/>
      <c r="K129" s="310"/>
      <c r="L129" s="244"/>
    </row>
    <row r="130" customFormat="false" ht="18" hidden="true" customHeight="false" outlineLevel="0" collapsed="false">
      <c r="A130" s="303"/>
      <c r="B130" s="308"/>
      <c r="C130" s="309"/>
      <c r="D130" s="277"/>
      <c r="E130" s="303"/>
      <c r="F130" s="303"/>
      <c r="G130" s="310"/>
      <c r="H130" s="310"/>
      <c r="I130" s="310"/>
      <c r="J130" s="310"/>
      <c r="K130" s="310"/>
      <c r="L130" s="244"/>
    </row>
    <row r="131" customFormat="false" ht="18" hidden="true" customHeight="false" outlineLevel="0" collapsed="false">
      <c r="A131" s="303"/>
      <c r="B131" s="308"/>
      <c r="C131" s="309"/>
      <c r="D131" s="277"/>
      <c r="E131" s="303"/>
      <c r="F131" s="303"/>
      <c r="G131" s="310"/>
      <c r="H131" s="310"/>
      <c r="I131" s="310"/>
      <c r="J131" s="310"/>
      <c r="K131" s="310"/>
      <c r="L131" s="244"/>
    </row>
    <row r="132" customFormat="false" ht="18" hidden="true" customHeight="false" outlineLevel="0" collapsed="false">
      <c r="A132" s="303"/>
      <c r="B132" s="308"/>
      <c r="C132" s="309"/>
      <c r="D132" s="277"/>
      <c r="E132" s="303"/>
      <c r="F132" s="303"/>
      <c r="G132" s="310"/>
      <c r="H132" s="310"/>
      <c r="I132" s="310"/>
      <c r="J132" s="310"/>
      <c r="K132" s="310"/>
      <c r="L132" s="244"/>
    </row>
    <row r="133" customFormat="false" ht="18" hidden="true" customHeight="false" outlineLevel="0" collapsed="false">
      <c r="A133" s="303"/>
      <c r="B133" s="308"/>
      <c r="C133" s="309"/>
      <c r="D133" s="277"/>
      <c r="E133" s="303"/>
      <c r="F133" s="303"/>
      <c r="G133" s="310"/>
      <c r="H133" s="310"/>
      <c r="I133" s="310"/>
      <c r="J133" s="310"/>
      <c r="K133" s="310"/>
      <c r="L133" s="244"/>
    </row>
    <row r="134" customFormat="false" ht="18" hidden="true" customHeight="false" outlineLevel="0" collapsed="false">
      <c r="A134" s="303"/>
      <c r="B134" s="308"/>
      <c r="C134" s="309"/>
      <c r="D134" s="277"/>
      <c r="E134" s="303"/>
      <c r="F134" s="303"/>
      <c r="G134" s="310"/>
      <c r="H134" s="310"/>
      <c r="I134" s="310"/>
      <c r="J134" s="310"/>
      <c r="K134" s="310"/>
      <c r="L134" s="244"/>
    </row>
    <row r="135" customFormat="false" ht="18" hidden="true" customHeight="false" outlineLevel="0" collapsed="false">
      <c r="A135" s="303"/>
      <c r="B135" s="308"/>
      <c r="C135" s="309"/>
      <c r="D135" s="277"/>
      <c r="E135" s="303"/>
      <c r="F135" s="303"/>
      <c r="G135" s="310"/>
      <c r="H135" s="310"/>
      <c r="I135" s="310"/>
      <c r="J135" s="310"/>
      <c r="K135" s="310"/>
      <c r="L135" s="244"/>
    </row>
    <row r="136" customFormat="false" ht="18" hidden="true" customHeight="false" outlineLevel="0" collapsed="false">
      <c r="A136" s="303"/>
      <c r="B136" s="308"/>
      <c r="C136" s="309"/>
      <c r="D136" s="277"/>
      <c r="E136" s="303"/>
      <c r="F136" s="303"/>
      <c r="G136" s="310"/>
      <c r="H136" s="310"/>
      <c r="I136" s="310"/>
      <c r="J136" s="310"/>
      <c r="K136" s="310"/>
      <c r="L136" s="244"/>
    </row>
    <row r="137" customFormat="false" ht="18" hidden="true" customHeight="false" outlineLevel="0" collapsed="false">
      <c r="A137" s="303"/>
      <c r="B137" s="308"/>
      <c r="C137" s="309"/>
      <c r="D137" s="277"/>
      <c r="E137" s="303"/>
      <c r="F137" s="303"/>
      <c r="G137" s="310"/>
      <c r="H137" s="310"/>
      <c r="I137" s="310"/>
      <c r="J137" s="310"/>
      <c r="K137" s="310"/>
      <c r="L137" s="244"/>
    </row>
    <row r="138" customFormat="false" ht="18" hidden="true" customHeight="false" outlineLevel="0" collapsed="false">
      <c r="A138" s="303"/>
      <c r="B138" s="308"/>
      <c r="C138" s="309"/>
      <c r="D138" s="277"/>
      <c r="E138" s="303"/>
      <c r="F138" s="303"/>
      <c r="G138" s="310"/>
      <c r="H138" s="310"/>
      <c r="I138" s="310"/>
      <c r="J138" s="310"/>
      <c r="K138" s="310"/>
      <c r="L138" s="244"/>
    </row>
    <row r="139" customFormat="false" ht="18" hidden="true" customHeight="false" outlineLevel="0" collapsed="false">
      <c r="A139" s="303"/>
      <c r="B139" s="308"/>
      <c r="C139" s="309"/>
      <c r="D139" s="277"/>
      <c r="E139" s="303"/>
      <c r="F139" s="303"/>
      <c r="G139" s="310"/>
      <c r="H139" s="310"/>
      <c r="I139" s="310"/>
      <c r="J139" s="310"/>
      <c r="K139" s="310"/>
      <c r="L139" s="244"/>
    </row>
    <row r="140" customFormat="false" ht="18" hidden="true" customHeight="false" outlineLevel="0" collapsed="false">
      <c r="A140" s="303"/>
      <c r="B140" s="308"/>
      <c r="C140" s="309"/>
      <c r="D140" s="277"/>
      <c r="E140" s="303"/>
      <c r="F140" s="303"/>
      <c r="G140" s="310"/>
      <c r="H140" s="310"/>
      <c r="I140" s="310"/>
      <c r="J140" s="310"/>
      <c r="K140" s="310"/>
      <c r="L140" s="244"/>
    </row>
    <row r="141" customFormat="false" ht="18" hidden="true" customHeight="false" outlineLevel="0" collapsed="false">
      <c r="A141" s="303"/>
      <c r="B141" s="308"/>
      <c r="C141" s="309"/>
      <c r="D141" s="277"/>
      <c r="E141" s="303"/>
      <c r="F141" s="303"/>
      <c r="G141" s="310"/>
      <c r="H141" s="310"/>
      <c r="I141" s="310"/>
      <c r="J141" s="310"/>
      <c r="K141" s="310"/>
      <c r="L141" s="244"/>
    </row>
    <row r="142" customFormat="false" ht="18" hidden="true" customHeight="false" outlineLevel="0" collapsed="false">
      <c r="A142" s="303"/>
      <c r="B142" s="308"/>
      <c r="C142" s="309"/>
      <c r="D142" s="277"/>
      <c r="E142" s="303"/>
      <c r="F142" s="303"/>
      <c r="G142" s="310"/>
      <c r="H142" s="310"/>
      <c r="I142" s="310"/>
      <c r="J142" s="310"/>
      <c r="K142" s="310"/>
      <c r="L142" s="244"/>
    </row>
    <row r="143" customFormat="false" ht="18" hidden="true" customHeight="false" outlineLevel="0" collapsed="false">
      <c r="A143" s="303"/>
      <c r="B143" s="308"/>
      <c r="C143" s="309"/>
      <c r="D143" s="277"/>
      <c r="E143" s="303"/>
      <c r="F143" s="303"/>
      <c r="G143" s="310"/>
      <c r="H143" s="310"/>
      <c r="I143" s="310"/>
      <c r="J143" s="310"/>
      <c r="K143" s="310"/>
      <c r="L143" s="244"/>
    </row>
    <row r="144" customFormat="false" ht="18" hidden="true" customHeight="false" outlineLevel="0" collapsed="false">
      <c r="A144" s="303"/>
      <c r="B144" s="308"/>
      <c r="C144" s="309"/>
      <c r="D144" s="277"/>
      <c r="E144" s="303"/>
      <c r="F144" s="303"/>
      <c r="G144" s="310"/>
      <c r="H144" s="310"/>
      <c r="I144" s="310"/>
      <c r="J144" s="310"/>
      <c r="K144" s="310"/>
      <c r="L144" s="244"/>
    </row>
    <row r="145" customFormat="false" ht="18" hidden="true" customHeight="false" outlineLevel="0" collapsed="false">
      <c r="A145" s="303"/>
      <c r="B145" s="308"/>
      <c r="C145" s="309"/>
      <c r="D145" s="277"/>
      <c r="E145" s="303"/>
      <c r="F145" s="303"/>
      <c r="G145" s="310"/>
      <c r="H145" s="310"/>
      <c r="I145" s="310"/>
      <c r="J145" s="310"/>
      <c r="K145" s="310"/>
      <c r="L145" s="244"/>
    </row>
    <row r="146" customFormat="false" ht="18" hidden="true" customHeight="false" outlineLevel="0" collapsed="false">
      <c r="A146" s="303"/>
      <c r="B146" s="308"/>
      <c r="C146" s="309"/>
      <c r="D146" s="277"/>
      <c r="E146" s="303"/>
      <c r="F146" s="303"/>
      <c r="G146" s="310"/>
      <c r="H146" s="310"/>
      <c r="I146" s="310"/>
      <c r="J146" s="310"/>
      <c r="K146" s="310"/>
      <c r="L146" s="244"/>
    </row>
    <row r="147" customFormat="false" ht="18" hidden="true" customHeight="false" outlineLevel="0" collapsed="false">
      <c r="A147" s="303"/>
      <c r="B147" s="308"/>
      <c r="C147" s="309"/>
      <c r="D147" s="277"/>
      <c r="E147" s="303"/>
      <c r="F147" s="303"/>
      <c r="G147" s="310"/>
      <c r="H147" s="310"/>
      <c r="I147" s="310"/>
      <c r="J147" s="310"/>
      <c r="K147" s="310"/>
      <c r="L147" s="244"/>
    </row>
    <row r="148" customFormat="false" ht="18" hidden="true" customHeight="false" outlineLevel="0" collapsed="false">
      <c r="A148" s="303"/>
      <c r="B148" s="308"/>
      <c r="C148" s="309"/>
      <c r="D148" s="277"/>
      <c r="E148" s="303"/>
      <c r="F148" s="303"/>
      <c r="G148" s="310"/>
      <c r="H148" s="310"/>
      <c r="I148" s="310"/>
      <c r="J148" s="310"/>
      <c r="K148" s="310"/>
      <c r="L148" s="244"/>
    </row>
    <row r="149" customFormat="false" ht="18" hidden="true" customHeight="false" outlineLevel="0" collapsed="false">
      <c r="A149" s="303"/>
      <c r="B149" s="308"/>
      <c r="C149" s="309"/>
      <c r="D149" s="277"/>
      <c r="E149" s="303"/>
      <c r="F149" s="303"/>
      <c r="G149" s="310"/>
      <c r="H149" s="310"/>
      <c r="I149" s="310"/>
      <c r="J149" s="310"/>
      <c r="K149" s="310"/>
      <c r="L149" s="244"/>
    </row>
    <row r="150" customFormat="false" ht="18" hidden="true" customHeight="false" outlineLevel="0" collapsed="false">
      <c r="A150" s="303"/>
      <c r="B150" s="308"/>
      <c r="C150" s="309"/>
      <c r="D150" s="277"/>
      <c r="E150" s="303"/>
      <c r="F150" s="303"/>
      <c r="G150" s="310"/>
      <c r="H150" s="310"/>
      <c r="I150" s="310"/>
      <c r="J150" s="310"/>
      <c r="K150" s="310"/>
      <c r="L150" s="244"/>
    </row>
    <row r="151" customFormat="false" ht="18" hidden="true" customHeight="false" outlineLevel="0" collapsed="false">
      <c r="A151" s="303"/>
      <c r="B151" s="308"/>
      <c r="C151" s="309"/>
      <c r="D151" s="277"/>
      <c r="E151" s="303"/>
      <c r="F151" s="303"/>
      <c r="G151" s="310"/>
      <c r="H151" s="310"/>
      <c r="I151" s="310"/>
      <c r="J151" s="310"/>
      <c r="K151" s="310"/>
      <c r="L151" s="244"/>
    </row>
    <row r="152" customFormat="false" ht="18" hidden="true" customHeight="false" outlineLevel="0" collapsed="false">
      <c r="A152" s="303"/>
      <c r="B152" s="308"/>
      <c r="C152" s="309"/>
      <c r="D152" s="277"/>
      <c r="E152" s="303"/>
      <c r="F152" s="303"/>
      <c r="G152" s="310"/>
      <c r="H152" s="310"/>
      <c r="I152" s="310"/>
      <c r="J152" s="310"/>
      <c r="K152" s="310"/>
      <c r="L152" s="244"/>
    </row>
    <row r="153" customFormat="false" ht="18" hidden="true" customHeight="false" outlineLevel="0" collapsed="false">
      <c r="A153" s="303"/>
      <c r="B153" s="308"/>
      <c r="C153" s="309"/>
      <c r="D153" s="277"/>
      <c r="E153" s="303"/>
      <c r="F153" s="303"/>
      <c r="G153" s="310"/>
      <c r="H153" s="310"/>
      <c r="I153" s="310"/>
      <c r="J153" s="310"/>
      <c r="K153" s="310"/>
      <c r="L153" s="244"/>
    </row>
    <row r="154" customFormat="false" ht="18" hidden="true" customHeight="false" outlineLevel="0" collapsed="false">
      <c r="A154" s="303"/>
      <c r="B154" s="308"/>
      <c r="C154" s="309"/>
      <c r="D154" s="277"/>
      <c r="E154" s="303"/>
      <c r="F154" s="303"/>
      <c r="G154" s="310"/>
      <c r="H154" s="310"/>
      <c r="I154" s="310"/>
      <c r="J154" s="310"/>
      <c r="K154" s="310"/>
      <c r="L154" s="244"/>
    </row>
    <row r="155" customFormat="false" ht="18" hidden="true" customHeight="false" outlineLevel="0" collapsed="false">
      <c r="A155" s="303"/>
      <c r="B155" s="308"/>
      <c r="C155" s="309"/>
      <c r="D155" s="277"/>
      <c r="E155" s="303"/>
      <c r="F155" s="303"/>
      <c r="G155" s="310"/>
      <c r="H155" s="310"/>
      <c r="I155" s="310"/>
      <c r="J155" s="310"/>
      <c r="K155" s="310"/>
      <c r="L155" s="244"/>
    </row>
    <row r="156" customFormat="false" ht="18" hidden="true" customHeight="false" outlineLevel="0" collapsed="false">
      <c r="A156" s="303"/>
      <c r="B156" s="308"/>
      <c r="C156" s="309"/>
      <c r="D156" s="277"/>
      <c r="E156" s="303"/>
      <c r="F156" s="303"/>
      <c r="G156" s="310"/>
      <c r="H156" s="310"/>
      <c r="I156" s="310"/>
      <c r="J156" s="310"/>
      <c r="K156" s="310"/>
      <c r="L156" s="244"/>
    </row>
    <row r="157" customFormat="false" ht="18" hidden="true" customHeight="false" outlineLevel="0" collapsed="false">
      <c r="A157" s="303"/>
      <c r="B157" s="308"/>
      <c r="C157" s="309"/>
      <c r="D157" s="277"/>
      <c r="E157" s="303"/>
      <c r="F157" s="303"/>
      <c r="G157" s="310"/>
      <c r="H157" s="310"/>
      <c r="I157" s="310"/>
      <c r="J157" s="310"/>
      <c r="K157" s="310"/>
      <c r="L157" s="244"/>
    </row>
    <row r="158" customFormat="false" ht="18" hidden="true" customHeight="false" outlineLevel="0" collapsed="false">
      <c r="A158" s="303"/>
      <c r="B158" s="308"/>
      <c r="C158" s="309"/>
      <c r="D158" s="277"/>
      <c r="E158" s="303"/>
      <c r="F158" s="303"/>
      <c r="G158" s="310"/>
      <c r="H158" s="310"/>
      <c r="I158" s="310"/>
      <c r="J158" s="310"/>
      <c r="K158" s="310"/>
      <c r="L158" s="244"/>
    </row>
    <row r="159" customFormat="false" ht="18" hidden="true" customHeight="false" outlineLevel="0" collapsed="false">
      <c r="A159" s="303"/>
      <c r="B159" s="308"/>
      <c r="C159" s="309"/>
      <c r="D159" s="277"/>
      <c r="E159" s="303"/>
      <c r="F159" s="303"/>
      <c r="G159" s="310"/>
      <c r="H159" s="310"/>
      <c r="I159" s="310"/>
      <c r="J159" s="310"/>
      <c r="K159" s="310"/>
      <c r="L159" s="244"/>
    </row>
    <row r="160" customFormat="false" ht="18" hidden="true" customHeight="false" outlineLevel="0" collapsed="false">
      <c r="A160" s="303"/>
      <c r="B160" s="308"/>
      <c r="C160" s="309"/>
      <c r="D160" s="277"/>
      <c r="E160" s="303"/>
      <c r="F160" s="303"/>
      <c r="G160" s="310"/>
      <c r="H160" s="310"/>
      <c r="I160" s="310"/>
      <c r="J160" s="310"/>
      <c r="K160" s="310"/>
      <c r="L160" s="244"/>
    </row>
    <row r="161" customFormat="false" ht="18" hidden="true" customHeight="false" outlineLevel="0" collapsed="false">
      <c r="A161" s="303"/>
      <c r="B161" s="308"/>
      <c r="C161" s="309"/>
      <c r="D161" s="277"/>
      <c r="E161" s="303"/>
      <c r="F161" s="303"/>
      <c r="G161" s="310"/>
      <c r="H161" s="310"/>
      <c r="I161" s="310"/>
      <c r="J161" s="310"/>
      <c r="K161" s="310"/>
      <c r="L161" s="244"/>
    </row>
    <row r="162" customFormat="false" ht="18" hidden="true" customHeight="false" outlineLevel="0" collapsed="false">
      <c r="A162" s="303"/>
      <c r="B162" s="308"/>
      <c r="C162" s="309"/>
      <c r="D162" s="277"/>
      <c r="E162" s="303"/>
      <c r="F162" s="303"/>
      <c r="G162" s="310"/>
      <c r="H162" s="310"/>
      <c r="I162" s="310"/>
      <c r="J162" s="310"/>
      <c r="K162" s="310"/>
      <c r="L162" s="244"/>
    </row>
    <row r="163" customFormat="false" ht="18" hidden="true" customHeight="false" outlineLevel="0" collapsed="false">
      <c r="A163" s="303"/>
      <c r="B163" s="308"/>
      <c r="C163" s="309"/>
      <c r="D163" s="277"/>
      <c r="E163" s="303"/>
      <c r="F163" s="303"/>
      <c r="G163" s="310"/>
      <c r="H163" s="310"/>
      <c r="I163" s="310"/>
      <c r="J163" s="310"/>
      <c r="K163" s="310"/>
      <c r="L163" s="244"/>
    </row>
    <row r="164" customFormat="false" ht="18" hidden="true" customHeight="false" outlineLevel="0" collapsed="false">
      <c r="A164" s="303"/>
      <c r="B164" s="308"/>
      <c r="C164" s="309"/>
      <c r="D164" s="277"/>
      <c r="E164" s="303"/>
      <c r="F164" s="303"/>
      <c r="G164" s="310"/>
      <c r="H164" s="310"/>
      <c r="I164" s="310"/>
      <c r="J164" s="310"/>
      <c r="K164" s="310"/>
      <c r="L164" s="244"/>
    </row>
    <row r="165" customFormat="false" ht="18" hidden="true" customHeight="false" outlineLevel="0" collapsed="false">
      <c r="A165" s="303"/>
      <c r="B165" s="308"/>
      <c r="C165" s="309"/>
      <c r="D165" s="277"/>
      <c r="E165" s="303"/>
      <c r="F165" s="303"/>
      <c r="G165" s="310"/>
      <c r="H165" s="310"/>
      <c r="I165" s="310"/>
      <c r="J165" s="310"/>
      <c r="K165" s="310"/>
      <c r="L165" s="244"/>
    </row>
    <row r="166" customFormat="false" ht="18" hidden="true" customHeight="false" outlineLevel="0" collapsed="false">
      <c r="A166" s="303"/>
      <c r="B166" s="308"/>
      <c r="C166" s="309"/>
      <c r="D166" s="277"/>
      <c r="E166" s="303"/>
      <c r="F166" s="303"/>
      <c r="G166" s="310"/>
      <c r="H166" s="310"/>
      <c r="I166" s="310"/>
      <c r="J166" s="310"/>
      <c r="K166" s="310"/>
      <c r="L166" s="244"/>
    </row>
    <row r="167" customFormat="false" ht="18" hidden="true" customHeight="false" outlineLevel="0" collapsed="false">
      <c r="A167" s="303"/>
      <c r="B167" s="308"/>
      <c r="C167" s="309"/>
      <c r="D167" s="277"/>
      <c r="E167" s="303"/>
      <c r="F167" s="303"/>
      <c r="G167" s="310"/>
      <c r="H167" s="310"/>
      <c r="I167" s="310"/>
      <c r="J167" s="310"/>
      <c r="K167" s="310"/>
      <c r="L167" s="244"/>
    </row>
    <row r="168" customFormat="false" ht="18" hidden="true" customHeight="false" outlineLevel="0" collapsed="false">
      <c r="A168" s="303"/>
      <c r="B168" s="308"/>
      <c r="C168" s="309"/>
      <c r="D168" s="277" t="e">
        <f aca="false">#REF!</f>
        <v>#REF!</v>
      </c>
      <c r="E168" s="303"/>
      <c r="F168" s="303"/>
      <c r="G168" s="310"/>
      <c r="H168" s="310"/>
      <c r="I168" s="310"/>
      <c r="J168" s="310"/>
      <c r="K168" s="310"/>
      <c r="L168" s="244"/>
    </row>
    <row r="169" customFormat="false" ht="18" hidden="true" customHeight="false" outlineLevel="0" collapsed="false">
      <c r="A169" s="303"/>
      <c r="B169" s="308"/>
      <c r="C169" s="309"/>
      <c r="D169" s="277" t="e">
        <f aca="false">#REF!</f>
        <v>#REF!</v>
      </c>
      <c r="E169" s="303"/>
      <c r="F169" s="303"/>
      <c r="G169" s="310"/>
      <c r="H169" s="310"/>
      <c r="I169" s="310"/>
      <c r="J169" s="310"/>
      <c r="K169" s="310"/>
      <c r="L169" s="244"/>
    </row>
    <row r="170" customFormat="false" ht="18" hidden="true" customHeight="false" outlineLevel="0" collapsed="false">
      <c r="A170" s="303"/>
      <c r="B170" s="308"/>
      <c r="C170" s="309"/>
      <c r="D170" s="277" t="e">
        <f aca="false">#REF!</f>
        <v>#REF!</v>
      </c>
      <c r="E170" s="303"/>
      <c r="F170" s="303"/>
      <c r="G170" s="310"/>
      <c r="H170" s="310"/>
      <c r="I170" s="310"/>
      <c r="J170" s="310"/>
      <c r="K170" s="310"/>
      <c r="L170" s="244"/>
    </row>
    <row r="171" customFormat="false" ht="18" hidden="true" customHeight="false" outlineLevel="0" collapsed="false">
      <c r="A171" s="303"/>
      <c r="B171" s="308"/>
      <c r="C171" s="309"/>
      <c r="D171" s="277" t="e">
        <f aca="false">#REF!</f>
        <v>#REF!</v>
      </c>
      <c r="E171" s="303"/>
      <c r="F171" s="303"/>
      <c r="G171" s="310"/>
      <c r="H171" s="310"/>
      <c r="I171" s="310"/>
      <c r="J171" s="310"/>
      <c r="K171" s="310"/>
      <c r="L171" s="244"/>
    </row>
    <row r="172" customFormat="false" ht="18" hidden="true" customHeight="false" outlineLevel="0" collapsed="false">
      <c r="A172" s="303"/>
      <c r="B172" s="308"/>
      <c r="C172" s="309"/>
      <c r="D172" s="277" t="e">
        <f aca="false">#REF!</f>
        <v>#REF!</v>
      </c>
      <c r="E172" s="303"/>
      <c r="F172" s="303"/>
      <c r="G172" s="310"/>
      <c r="H172" s="310"/>
      <c r="I172" s="310"/>
      <c r="J172" s="310"/>
      <c r="K172" s="310"/>
      <c r="L172" s="244"/>
    </row>
    <row r="173" customFormat="false" ht="18" hidden="true" customHeight="false" outlineLevel="0" collapsed="false">
      <c r="A173" s="303"/>
      <c r="B173" s="308"/>
      <c r="C173" s="309"/>
      <c r="D173" s="277" t="e">
        <f aca="false">#REF!</f>
        <v>#REF!</v>
      </c>
      <c r="E173" s="303"/>
      <c r="F173" s="303"/>
      <c r="G173" s="310"/>
      <c r="H173" s="310"/>
      <c r="I173" s="310"/>
      <c r="J173" s="310"/>
      <c r="K173" s="310"/>
      <c r="L173" s="244"/>
    </row>
    <row r="174" customFormat="false" ht="18" hidden="true" customHeight="false" outlineLevel="0" collapsed="false">
      <c r="A174" s="303"/>
      <c r="B174" s="308"/>
      <c r="C174" s="309"/>
      <c r="D174" s="277" t="e">
        <f aca="false">#REF!</f>
        <v>#REF!</v>
      </c>
      <c r="E174" s="303"/>
      <c r="F174" s="303"/>
      <c r="G174" s="310"/>
      <c r="H174" s="310"/>
      <c r="I174" s="310"/>
      <c r="J174" s="310"/>
      <c r="K174" s="310"/>
      <c r="L174" s="244"/>
    </row>
    <row r="175" customFormat="false" ht="18" hidden="true" customHeight="false" outlineLevel="0" collapsed="false">
      <c r="A175" s="303"/>
      <c r="B175" s="308"/>
      <c r="C175" s="309"/>
      <c r="D175" s="277" t="e">
        <f aca="false">#REF!</f>
        <v>#REF!</v>
      </c>
      <c r="E175" s="303"/>
      <c r="F175" s="303"/>
      <c r="G175" s="310"/>
      <c r="H175" s="310"/>
      <c r="I175" s="310"/>
      <c r="J175" s="310"/>
      <c r="K175" s="310"/>
      <c r="L175" s="244"/>
    </row>
    <row r="176" customFormat="false" ht="18" hidden="true" customHeight="false" outlineLevel="0" collapsed="false">
      <c r="A176" s="303"/>
      <c r="B176" s="308"/>
      <c r="C176" s="309"/>
      <c r="D176" s="277" t="e">
        <f aca="false">#REF!</f>
        <v>#REF!</v>
      </c>
      <c r="E176" s="303"/>
      <c r="F176" s="303"/>
      <c r="G176" s="310"/>
      <c r="H176" s="310"/>
      <c r="I176" s="310"/>
      <c r="J176" s="310"/>
      <c r="K176" s="310"/>
      <c r="L176" s="244"/>
    </row>
    <row r="177" customFormat="false" ht="18" hidden="true" customHeight="false" outlineLevel="0" collapsed="false">
      <c r="A177" s="303"/>
      <c r="B177" s="308"/>
      <c r="C177" s="309"/>
      <c r="D177" s="277" t="e">
        <f aca="false">#REF!</f>
        <v>#REF!</v>
      </c>
      <c r="E177" s="303"/>
      <c r="F177" s="303"/>
      <c r="G177" s="310"/>
      <c r="H177" s="310"/>
      <c r="I177" s="310"/>
      <c r="J177" s="310"/>
      <c r="K177" s="310"/>
      <c r="L177" s="244"/>
    </row>
    <row r="178" customFormat="false" ht="18" hidden="true" customHeight="false" outlineLevel="0" collapsed="false">
      <c r="A178" s="303"/>
      <c r="B178" s="308"/>
      <c r="C178" s="309"/>
      <c r="D178" s="277" t="e">
        <f aca="false">#REF!</f>
        <v>#REF!</v>
      </c>
      <c r="E178" s="303"/>
      <c r="F178" s="303"/>
      <c r="G178" s="310"/>
      <c r="H178" s="310"/>
      <c r="I178" s="310"/>
      <c r="J178" s="310"/>
      <c r="K178" s="310"/>
      <c r="L178" s="244"/>
    </row>
    <row r="179" customFormat="false" ht="18" hidden="true" customHeight="false" outlineLevel="0" collapsed="false">
      <c r="A179" s="303"/>
      <c r="B179" s="308"/>
      <c r="C179" s="309"/>
      <c r="D179" s="277" t="e">
        <f aca="false">#REF!</f>
        <v>#REF!</v>
      </c>
      <c r="E179" s="303"/>
      <c r="F179" s="303"/>
      <c r="G179" s="310"/>
      <c r="H179" s="310"/>
      <c r="I179" s="310"/>
      <c r="J179" s="310"/>
      <c r="K179" s="310"/>
      <c r="L179" s="244"/>
    </row>
    <row r="180" customFormat="false" ht="18" hidden="true" customHeight="false" outlineLevel="0" collapsed="false">
      <c r="A180" s="303"/>
      <c r="B180" s="308"/>
      <c r="C180" s="309"/>
      <c r="D180" s="277" t="e">
        <f aca="false">#REF!</f>
        <v>#REF!</v>
      </c>
      <c r="E180" s="303"/>
      <c r="F180" s="303"/>
      <c r="G180" s="310"/>
      <c r="H180" s="310"/>
      <c r="I180" s="310"/>
      <c r="J180" s="310"/>
      <c r="K180" s="310"/>
      <c r="L180" s="244"/>
    </row>
    <row r="181" customFormat="false" ht="14" hidden="true" customHeight="false" outlineLevel="0" collapsed="false">
      <c r="A181" s="244"/>
      <c r="B181" s="244"/>
      <c r="C181" s="311"/>
      <c r="D181" s="277" t="e">
        <f aca="false">#REF!</f>
        <v>#REF!</v>
      </c>
      <c r="E181" s="244"/>
      <c r="F181" s="244"/>
      <c r="G181" s="245"/>
      <c r="H181" s="245"/>
      <c r="I181" s="245"/>
      <c r="J181" s="245"/>
      <c r="K181" s="245"/>
      <c r="L181" s="244"/>
    </row>
    <row r="182" customFormat="false" ht="23" hidden="true" customHeight="false" outlineLevel="0" collapsed="false">
      <c r="A182" s="244"/>
      <c r="B182" s="244"/>
      <c r="C182" s="311"/>
      <c r="D182" s="277" t="e">
        <f aca="false">#REF!</f>
        <v>#REF!</v>
      </c>
      <c r="E182" s="244"/>
      <c r="F182" s="244"/>
      <c r="G182" s="245"/>
      <c r="H182" s="245"/>
      <c r="I182" s="245"/>
      <c r="J182" s="245"/>
      <c r="K182" s="245"/>
      <c r="L182" s="248"/>
    </row>
    <row r="183" customFormat="false" ht="14" hidden="true" customHeight="false" outlineLevel="0" collapsed="false">
      <c r="A183" s="244"/>
      <c r="B183" s="244"/>
      <c r="C183" s="311"/>
      <c r="D183" s="277" t="e">
        <f aca="false">#REF!</f>
        <v>#REF!</v>
      </c>
      <c r="E183" s="244"/>
      <c r="F183" s="244"/>
      <c r="G183" s="245"/>
      <c r="H183" s="245"/>
      <c r="I183" s="245"/>
      <c r="J183" s="245"/>
      <c r="K183" s="245"/>
      <c r="L183" s="244"/>
    </row>
    <row r="184" customFormat="false" ht="23" hidden="true" customHeight="false" outlineLevel="0" collapsed="false">
      <c r="A184" s="244"/>
      <c r="B184" s="244"/>
      <c r="C184" s="311"/>
      <c r="D184" s="277" t="e">
        <f aca="false">#REF!</f>
        <v>#REF!</v>
      </c>
      <c r="E184" s="244"/>
      <c r="F184" s="244"/>
      <c r="G184" s="245"/>
      <c r="H184" s="245"/>
      <c r="I184" s="245"/>
      <c r="J184" s="245"/>
      <c r="K184" s="245"/>
      <c r="L184" s="248"/>
    </row>
    <row r="185" customFormat="false" ht="14" hidden="true" customHeight="false" outlineLevel="0" collapsed="false">
      <c r="A185" s="244"/>
      <c r="B185" s="244"/>
      <c r="C185" s="311"/>
      <c r="D185" s="277" t="e">
        <f aca="false">#REF!</f>
        <v>#REF!</v>
      </c>
      <c r="E185" s="244"/>
      <c r="F185" s="244"/>
      <c r="G185" s="245"/>
      <c r="H185" s="245"/>
      <c r="I185" s="245"/>
      <c r="J185" s="245"/>
      <c r="K185" s="245"/>
      <c r="L185" s="244"/>
    </row>
    <row r="186" customFormat="false" ht="23" hidden="true" customHeight="false" outlineLevel="0" collapsed="false">
      <c r="A186" s="244"/>
      <c r="B186" s="244"/>
      <c r="C186" s="311"/>
      <c r="D186" s="277" t="e">
        <f aca="false">#REF!</f>
        <v>#REF!</v>
      </c>
      <c r="E186" s="244"/>
      <c r="F186" s="244"/>
      <c r="G186" s="245"/>
      <c r="H186" s="245"/>
      <c r="I186" s="245"/>
      <c r="J186" s="245"/>
      <c r="K186" s="245"/>
      <c r="L186" s="248"/>
    </row>
    <row r="187" customFormat="false" ht="14" hidden="true" customHeight="false" outlineLevel="0" collapsed="false">
      <c r="A187" s="244"/>
      <c r="B187" s="244"/>
      <c r="C187" s="311"/>
      <c r="D187" s="277" t="e">
        <f aca="false">#REF!</f>
        <v>#REF!</v>
      </c>
      <c r="E187" s="244"/>
      <c r="F187" s="244"/>
      <c r="G187" s="245"/>
      <c r="H187" s="245"/>
      <c r="I187" s="245"/>
      <c r="J187" s="245"/>
      <c r="K187" s="245"/>
      <c r="L187" s="244"/>
    </row>
    <row r="188" customFormat="false" ht="23" hidden="true" customHeight="false" outlineLevel="0" collapsed="false">
      <c r="A188" s="244"/>
      <c r="B188" s="244"/>
      <c r="C188" s="311"/>
      <c r="D188" s="277" t="e">
        <f aca="false">#REF!</f>
        <v>#REF!</v>
      </c>
      <c r="E188" s="244"/>
      <c r="F188" s="244"/>
      <c r="G188" s="245"/>
      <c r="H188" s="245"/>
      <c r="I188" s="245"/>
      <c r="J188" s="245"/>
      <c r="K188" s="245"/>
      <c r="L188" s="248"/>
    </row>
    <row r="189" customFormat="false" ht="14" hidden="true" customHeight="false" outlineLevel="0" collapsed="false">
      <c r="A189" s="244"/>
      <c r="B189" s="244"/>
      <c r="C189" s="311"/>
      <c r="D189" s="277" t="e">
        <f aca="false">#REF!</f>
        <v>#REF!</v>
      </c>
      <c r="E189" s="244"/>
      <c r="F189" s="244"/>
      <c r="G189" s="245"/>
      <c r="H189" s="245"/>
      <c r="I189" s="245"/>
      <c r="J189" s="245"/>
      <c r="K189" s="245"/>
      <c r="L189" s="244"/>
    </row>
    <row r="190" customFormat="false" ht="23" hidden="true" customHeight="false" outlineLevel="0" collapsed="false">
      <c r="A190" s="244"/>
      <c r="B190" s="244"/>
      <c r="C190" s="311"/>
      <c r="D190" s="277" t="e">
        <f aca="false">#REF!</f>
        <v>#REF!</v>
      </c>
      <c r="E190" s="244"/>
      <c r="F190" s="244"/>
      <c r="G190" s="245"/>
      <c r="H190" s="245"/>
      <c r="I190" s="245"/>
      <c r="J190" s="245"/>
      <c r="K190" s="245"/>
      <c r="L190" s="248"/>
    </row>
    <row r="191" customFormat="false" ht="14" hidden="true" customHeight="false" outlineLevel="0" collapsed="false">
      <c r="A191" s="244"/>
      <c r="B191" s="244"/>
      <c r="C191" s="311"/>
      <c r="D191" s="277" t="e">
        <f aca="false">#REF!</f>
        <v>#REF!</v>
      </c>
      <c r="E191" s="244"/>
      <c r="F191" s="244"/>
      <c r="G191" s="245"/>
      <c r="H191" s="245"/>
      <c r="I191" s="245"/>
      <c r="J191" s="245"/>
      <c r="K191" s="245"/>
      <c r="L191" s="244"/>
    </row>
    <row r="192" customFormat="false" ht="23" hidden="true" customHeight="false" outlineLevel="0" collapsed="false">
      <c r="A192" s="244"/>
      <c r="B192" s="244"/>
      <c r="C192" s="311"/>
      <c r="D192" s="277" t="e">
        <f aca="false">#REF!</f>
        <v>#REF!</v>
      </c>
      <c r="E192" s="244"/>
      <c r="F192" s="244"/>
      <c r="G192" s="245"/>
      <c r="H192" s="245"/>
      <c r="I192" s="245"/>
      <c r="J192" s="245"/>
      <c r="K192" s="245"/>
      <c r="L192" s="248"/>
    </row>
    <row r="193" customFormat="false" ht="14" hidden="true" customHeight="false" outlineLevel="0" collapsed="false">
      <c r="A193" s="244"/>
      <c r="B193" s="244"/>
      <c r="C193" s="311"/>
      <c r="D193" s="277" t="e">
        <f aca="false">#REF!</f>
        <v>#REF!</v>
      </c>
      <c r="E193" s="244"/>
      <c r="F193" s="244"/>
      <c r="G193" s="245"/>
      <c r="H193" s="245"/>
      <c r="I193" s="245"/>
      <c r="J193" s="245"/>
      <c r="K193" s="245"/>
      <c r="L193" s="244"/>
    </row>
    <row r="194" customFormat="false" ht="23" hidden="true" customHeight="false" outlineLevel="0" collapsed="false">
      <c r="A194" s="244"/>
      <c r="B194" s="244"/>
      <c r="C194" s="311"/>
      <c r="D194" s="277" t="e">
        <f aca="false">#REF!</f>
        <v>#REF!</v>
      </c>
      <c r="E194" s="244"/>
      <c r="F194" s="244"/>
      <c r="G194" s="245"/>
      <c r="H194" s="245"/>
      <c r="I194" s="245"/>
      <c r="J194" s="245"/>
      <c r="K194" s="245"/>
      <c r="L194" s="248"/>
    </row>
    <row r="195" customFormat="false" ht="14" hidden="true" customHeight="false" outlineLevel="0" collapsed="false">
      <c r="A195" s="244"/>
      <c r="B195" s="244"/>
      <c r="C195" s="311"/>
      <c r="D195" s="277" t="e">
        <f aca="false">#REF!</f>
        <v>#REF!</v>
      </c>
      <c r="E195" s="244"/>
      <c r="F195" s="244"/>
      <c r="G195" s="245"/>
      <c r="H195" s="245"/>
      <c r="I195" s="245"/>
      <c r="J195" s="245"/>
      <c r="K195" s="245"/>
      <c r="L195" s="244"/>
    </row>
    <row r="196" customFormat="false" ht="23" hidden="true" customHeight="false" outlineLevel="0" collapsed="false">
      <c r="A196" s="244"/>
      <c r="B196" s="244"/>
      <c r="C196" s="311"/>
      <c r="D196" s="277" t="e">
        <f aca="false">#REF!</f>
        <v>#REF!</v>
      </c>
      <c r="E196" s="244"/>
      <c r="F196" s="244"/>
      <c r="G196" s="245"/>
      <c r="H196" s="245"/>
      <c r="I196" s="245"/>
      <c r="J196" s="245"/>
      <c r="K196" s="245"/>
      <c r="L196" s="248"/>
    </row>
    <row r="197" customFormat="false" ht="14" hidden="true" customHeight="false" outlineLevel="0" collapsed="false">
      <c r="A197" s="244"/>
      <c r="B197" s="244"/>
      <c r="C197" s="311"/>
      <c r="D197" s="277" t="e">
        <f aca="false">#REF!</f>
        <v>#REF!</v>
      </c>
      <c r="E197" s="244"/>
      <c r="F197" s="244"/>
      <c r="G197" s="245"/>
      <c r="H197" s="245"/>
      <c r="I197" s="245"/>
      <c r="J197" s="245"/>
      <c r="K197" s="245"/>
      <c r="L197" s="244"/>
    </row>
    <row r="198" customFormat="false" ht="23" hidden="true" customHeight="false" outlineLevel="0" collapsed="false">
      <c r="A198" s="244"/>
      <c r="B198" s="244"/>
      <c r="C198" s="311"/>
      <c r="D198" s="277" t="e">
        <f aca="false">#REF!</f>
        <v>#REF!</v>
      </c>
      <c r="E198" s="244"/>
      <c r="F198" s="244"/>
      <c r="G198" s="245"/>
      <c r="H198" s="245"/>
      <c r="I198" s="245"/>
      <c r="J198" s="245"/>
      <c r="K198" s="245"/>
      <c r="L198" s="248"/>
    </row>
    <row r="199" customFormat="false" ht="14" hidden="true" customHeight="false" outlineLevel="0" collapsed="false">
      <c r="A199" s="244"/>
      <c r="B199" s="244"/>
      <c r="C199" s="311"/>
      <c r="D199" s="277" t="e">
        <f aca="false">#REF!</f>
        <v>#REF!</v>
      </c>
      <c r="E199" s="244"/>
      <c r="F199" s="244"/>
      <c r="G199" s="245"/>
      <c r="H199" s="245"/>
      <c r="I199" s="245"/>
      <c r="J199" s="245"/>
      <c r="K199" s="245"/>
      <c r="L199" s="244"/>
    </row>
    <row r="200" customFormat="false" ht="23" hidden="true" customHeight="false" outlineLevel="0" collapsed="false">
      <c r="A200" s="244"/>
      <c r="B200" s="244"/>
      <c r="C200" s="311"/>
      <c r="D200" s="277" t="e">
        <f aca="false">#REF!</f>
        <v>#REF!</v>
      </c>
      <c r="E200" s="244"/>
      <c r="F200" s="244"/>
      <c r="G200" s="245"/>
      <c r="H200" s="245"/>
      <c r="I200" s="245"/>
      <c r="J200" s="245"/>
      <c r="K200" s="245"/>
      <c r="L200" s="248"/>
    </row>
    <row r="201" customFormat="false" ht="14" hidden="true" customHeight="false" outlineLevel="0" collapsed="false">
      <c r="A201" s="244"/>
      <c r="B201" s="244"/>
      <c r="C201" s="311"/>
      <c r="D201" s="277" t="e">
        <f aca="false">#REF!</f>
        <v>#REF!</v>
      </c>
      <c r="E201" s="244"/>
      <c r="F201" s="244"/>
      <c r="G201" s="245"/>
      <c r="H201" s="245"/>
      <c r="I201" s="245"/>
      <c r="J201" s="245"/>
      <c r="K201" s="245"/>
      <c r="L201" s="244"/>
    </row>
    <row r="202" customFormat="false" ht="23" hidden="true" customHeight="false" outlineLevel="0" collapsed="false">
      <c r="A202" s="244"/>
      <c r="B202" s="244"/>
      <c r="C202" s="311"/>
      <c r="D202" s="277" t="e">
        <f aca="false">#REF!</f>
        <v>#REF!</v>
      </c>
      <c r="E202" s="244"/>
      <c r="F202" s="244"/>
      <c r="G202" s="245"/>
      <c r="H202" s="245"/>
      <c r="I202" s="245"/>
      <c r="J202" s="245"/>
      <c r="K202" s="245"/>
      <c r="L202" s="248"/>
    </row>
    <row r="203" customFormat="false" ht="14" hidden="true" customHeight="false" outlineLevel="0" collapsed="false">
      <c r="A203" s="244"/>
      <c r="B203" s="244"/>
      <c r="C203" s="311"/>
      <c r="D203" s="277" t="e">
        <f aca="false">#REF!</f>
        <v>#REF!</v>
      </c>
      <c r="E203" s="244"/>
      <c r="F203" s="244"/>
      <c r="G203" s="245"/>
      <c r="H203" s="245"/>
      <c r="I203" s="245"/>
      <c r="J203" s="245"/>
      <c r="K203" s="245"/>
      <c r="L203" s="244"/>
    </row>
    <row r="204" customFormat="false" ht="23" hidden="true" customHeight="false" outlineLevel="0" collapsed="false">
      <c r="A204" s="244"/>
      <c r="B204" s="244"/>
      <c r="C204" s="311"/>
      <c r="D204" s="277" t="e">
        <f aca="false">#REF!</f>
        <v>#REF!</v>
      </c>
      <c r="E204" s="244"/>
      <c r="F204" s="244"/>
      <c r="G204" s="245"/>
      <c r="H204" s="245"/>
      <c r="I204" s="245"/>
      <c r="J204" s="245"/>
      <c r="K204" s="245"/>
      <c r="L204" s="248"/>
    </row>
    <row r="205" customFormat="false" ht="14" hidden="true" customHeight="false" outlineLevel="0" collapsed="false">
      <c r="A205" s="244"/>
      <c r="B205" s="244"/>
      <c r="C205" s="311"/>
      <c r="D205" s="277" t="e">
        <f aca="false">#REF!</f>
        <v>#REF!</v>
      </c>
      <c r="E205" s="244"/>
      <c r="F205" s="244"/>
      <c r="G205" s="245"/>
      <c r="H205" s="245"/>
      <c r="I205" s="245"/>
      <c r="J205" s="245"/>
      <c r="K205" s="245"/>
      <c r="L205" s="244"/>
    </row>
    <row r="206" customFormat="false" ht="23" hidden="true" customHeight="false" outlineLevel="0" collapsed="false">
      <c r="A206" s="244"/>
      <c r="B206" s="244"/>
      <c r="C206" s="311"/>
      <c r="D206" s="277" t="e">
        <f aca="false">#REF!</f>
        <v>#REF!</v>
      </c>
      <c r="E206" s="244"/>
      <c r="F206" s="244"/>
      <c r="G206" s="245"/>
      <c r="H206" s="245"/>
      <c r="I206" s="245"/>
      <c r="J206" s="245"/>
      <c r="K206" s="245"/>
      <c r="L206" s="248"/>
    </row>
    <row r="207" customFormat="false" ht="14" hidden="true" customHeight="false" outlineLevel="0" collapsed="false">
      <c r="A207" s="244"/>
      <c r="B207" s="244"/>
      <c r="C207" s="311"/>
      <c r="D207" s="277" t="e">
        <f aca="false">#REF!</f>
        <v>#REF!</v>
      </c>
      <c r="E207" s="244"/>
      <c r="F207" s="244"/>
      <c r="G207" s="245"/>
      <c r="H207" s="245"/>
      <c r="I207" s="245"/>
      <c r="J207" s="245"/>
      <c r="K207" s="245"/>
      <c r="L207" s="244"/>
    </row>
    <row r="208" customFormat="false" ht="23" hidden="true" customHeight="false" outlineLevel="0" collapsed="false">
      <c r="A208" s="244"/>
      <c r="B208" s="244"/>
      <c r="C208" s="311"/>
      <c r="D208" s="277" t="e">
        <f aca="false">#REF!</f>
        <v>#REF!</v>
      </c>
      <c r="E208" s="244"/>
      <c r="F208" s="244"/>
      <c r="G208" s="245"/>
      <c r="H208" s="245"/>
      <c r="I208" s="245"/>
      <c r="J208" s="245"/>
      <c r="K208" s="245"/>
      <c r="L208" s="248"/>
    </row>
    <row r="209" customFormat="false" ht="14" hidden="true" customHeight="false" outlineLevel="0" collapsed="false">
      <c r="A209" s="244"/>
      <c r="B209" s="244"/>
      <c r="C209" s="311"/>
      <c r="D209" s="277" t="e">
        <f aca="false">#REF!</f>
        <v>#REF!</v>
      </c>
      <c r="E209" s="244"/>
      <c r="F209" s="244"/>
      <c r="G209" s="245"/>
      <c r="H209" s="245"/>
      <c r="I209" s="245"/>
      <c r="J209" s="245"/>
      <c r="K209" s="245"/>
      <c r="L209" s="244"/>
    </row>
    <row r="210" customFormat="false" ht="23" hidden="true" customHeight="false" outlineLevel="0" collapsed="false">
      <c r="A210" s="244"/>
      <c r="B210" s="244"/>
      <c r="C210" s="311"/>
      <c r="D210" s="277" t="e">
        <f aca="false">#REF!</f>
        <v>#REF!</v>
      </c>
      <c r="E210" s="244"/>
      <c r="F210" s="244"/>
      <c r="G210" s="245"/>
      <c r="H210" s="245"/>
      <c r="I210" s="245"/>
      <c r="J210" s="245"/>
      <c r="K210" s="245"/>
      <c r="L210" s="248"/>
    </row>
    <row r="211" customFormat="false" ht="14" hidden="true" customHeight="false" outlineLevel="0" collapsed="false">
      <c r="A211" s="244"/>
      <c r="B211" s="244"/>
      <c r="C211" s="311"/>
      <c r="D211" s="277" t="e">
        <f aca="false">#REF!</f>
        <v>#REF!</v>
      </c>
      <c r="E211" s="244"/>
      <c r="F211" s="244"/>
      <c r="G211" s="245"/>
      <c r="H211" s="245"/>
      <c r="I211" s="245"/>
      <c r="J211" s="245"/>
      <c r="K211" s="245"/>
      <c r="L211" s="244"/>
    </row>
    <row r="212" customFormat="false" ht="23" hidden="true" customHeight="false" outlineLevel="0" collapsed="false">
      <c r="A212" s="244"/>
      <c r="B212" s="244"/>
      <c r="C212" s="311"/>
      <c r="D212" s="277" t="e">
        <f aca="false">#REF!</f>
        <v>#REF!</v>
      </c>
      <c r="E212" s="244"/>
      <c r="F212" s="244"/>
      <c r="G212" s="245"/>
      <c r="H212" s="245"/>
      <c r="I212" s="245"/>
      <c r="J212" s="245"/>
      <c r="K212" s="245"/>
      <c r="L212" s="248"/>
    </row>
    <row r="213" customFormat="false" ht="14" hidden="true" customHeight="false" outlineLevel="0" collapsed="false">
      <c r="A213" s="244"/>
      <c r="B213" s="244"/>
      <c r="C213" s="311"/>
      <c r="D213" s="277" t="e">
        <f aca="false">#REF!</f>
        <v>#REF!</v>
      </c>
      <c r="E213" s="244"/>
      <c r="F213" s="244"/>
      <c r="G213" s="245"/>
      <c r="H213" s="245"/>
      <c r="I213" s="245"/>
      <c r="J213" s="245"/>
      <c r="K213" s="245"/>
      <c r="L213" s="244"/>
    </row>
    <row r="214" customFormat="false" ht="23" hidden="true" customHeight="false" outlineLevel="0" collapsed="false">
      <c r="A214" s="244"/>
      <c r="B214" s="244"/>
      <c r="C214" s="311"/>
      <c r="D214" s="277" t="e">
        <f aca="false">#REF!</f>
        <v>#REF!</v>
      </c>
      <c r="E214" s="244"/>
      <c r="F214" s="244"/>
      <c r="G214" s="245"/>
      <c r="H214" s="245"/>
      <c r="I214" s="245"/>
      <c r="J214" s="245"/>
      <c r="K214" s="245"/>
      <c r="L214" s="248"/>
    </row>
    <row r="215" customFormat="false" ht="14" hidden="true" customHeight="false" outlineLevel="0" collapsed="false">
      <c r="A215" s="244"/>
      <c r="B215" s="244"/>
      <c r="C215" s="311"/>
      <c r="D215" s="277" t="e">
        <f aca="false">#REF!</f>
        <v>#REF!</v>
      </c>
      <c r="E215" s="244"/>
      <c r="F215" s="244"/>
      <c r="G215" s="245"/>
      <c r="H215" s="245"/>
      <c r="I215" s="245"/>
      <c r="J215" s="245"/>
      <c r="K215" s="245"/>
      <c r="L215" s="244"/>
    </row>
    <row r="216" customFormat="false" ht="23" hidden="true" customHeight="false" outlineLevel="0" collapsed="false">
      <c r="A216" s="244"/>
      <c r="B216" s="244"/>
      <c r="C216" s="311"/>
      <c r="D216" s="277" t="e">
        <f aca="false">#REF!</f>
        <v>#REF!</v>
      </c>
      <c r="E216" s="244"/>
      <c r="F216" s="244"/>
      <c r="G216" s="245"/>
      <c r="H216" s="245"/>
      <c r="I216" s="245"/>
      <c r="J216" s="245"/>
      <c r="K216" s="245"/>
      <c r="L216" s="248"/>
    </row>
    <row r="217" customFormat="false" ht="14" hidden="true" customHeight="false" outlineLevel="0" collapsed="false">
      <c r="A217" s="244"/>
      <c r="B217" s="244"/>
      <c r="C217" s="311"/>
      <c r="D217" s="277" t="e">
        <f aca="false">#REF!</f>
        <v>#REF!</v>
      </c>
      <c r="E217" s="244"/>
      <c r="F217" s="244"/>
      <c r="G217" s="245"/>
      <c r="H217" s="245"/>
      <c r="I217" s="245"/>
      <c r="J217" s="245"/>
      <c r="K217" s="245"/>
      <c r="L217" s="244"/>
    </row>
    <row r="218" customFormat="false" ht="23" hidden="true" customHeight="false" outlineLevel="0" collapsed="false">
      <c r="A218" s="244"/>
      <c r="B218" s="244"/>
      <c r="C218" s="311"/>
      <c r="D218" s="277" t="e">
        <f aca="false">#REF!</f>
        <v>#REF!</v>
      </c>
      <c r="E218" s="244"/>
      <c r="F218" s="244"/>
      <c r="G218" s="245"/>
      <c r="H218" s="245"/>
      <c r="I218" s="245"/>
      <c r="J218" s="245"/>
      <c r="K218" s="245"/>
      <c r="L218" s="248"/>
    </row>
    <row r="219" customFormat="false" ht="14" hidden="true" customHeight="false" outlineLevel="0" collapsed="false">
      <c r="A219" s="244"/>
      <c r="B219" s="244"/>
      <c r="C219" s="311"/>
      <c r="D219" s="277" t="e">
        <f aca="false">#REF!</f>
        <v>#REF!</v>
      </c>
      <c r="E219" s="244"/>
      <c r="F219" s="244"/>
      <c r="G219" s="245"/>
      <c r="H219" s="245"/>
      <c r="I219" s="245"/>
      <c r="J219" s="245"/>
      <c r="K219" s="245"/>
      <c r="L219" s="244"/>
    </row>
    <row r="220" customFormat="false" ht="23" hidden="true" customHeight="false" outlineLevel="0" collapsed="false">
      <c r="A220" s="244"/>
      <c r="B220" s="244"/>
      <c r="C220" s="311"/>
      <c r="D220" s="277" t="e">
        <f aca="false">#REF!</f>
        <v>#REF!</v>
      </c>
      <c r="E220" s="244"/>
      <c r="F220" s="244"/>
      <c r="G220" s="245"/>
      <c r="H220" s="245"/>
      <c r="I220" s="245"/>
      <c r="J220" s="245"/>
      <c r="K220" s="245"/>
      <c r="L220" s="248"/>
    </row>
    <row r="221" customFormat="false" ht="14" hidden="true" customHeight="false" outlineLevel="0" collapsed="false">
      <c r="A221" s="244"/>
      <c r="B221" s="244"/>
      <c r="C221" s="311"/>
      <c r="D221" s="277" t="e">
        <f aca="false">#REF!</f>
        <v>#REF!</v>
      </c>
      <c r="E221" s="244"/>
      <c r="F221" s="244"/>
      <c r="G221" s="245"/>
      <c r="H221" s="245"/>
      <c r="I221" s="245"/>
      <c r="J221" s="245"/>
      <c r="K221" s="245"/>
      <c r="L221" s="244"/>
    </row>
    <row r="222" customFormat="false" ht="23" hidden="true" customHeight="false" outlineLevel="0" collapsed="false">
      <c r="A222" s="244"/>
      <c r="B222" s="244"/>
      <c r="C222" s="311"/>
      <c r="D222" s="277" t="e">
        <f aca="false">#REF!</f>
        <v>#REF!</v>
      </c>
      <c r="E222" s="244"/>
      <c r="F222" s="244"/>
      <c r="G222" s="245"/>
      <c r="H222" s="245"/>
      <c r="I222" s="245"/>
      <c r="J222" s="245"/>
      <c r="K222" s="245"/>
      <c r="L222" s="248"/>
    </row>
    <row r="223" customFormat="false" ht="14" hidden="true" customHeight="false" outlineLevel="0" collapsed="false">
      <c r="A223" s="244"/>
      <c r="B223" s="244"/>
      <c r="C223" s="311"/>
      <c r="D223" s="277" t="e">
        <f aca="false">#REF!</f>
        <v>#REF!</v>
      </c>
      <c r="E223" s="244"/>
      <c r="F223" s="244"/>
      <c r="G223" s="245"/>
      <c r="H223" s="245"/>
      <c r="I223" s="245"/>
      <c r="J223" s="245"/>
      <c r="K223" s="245"/>
      <c r="L223" s="244"/>
    </row>
    <row r="224" customFormat="false" ht="23" hidden="true" customHeight="false" outlineLevel="0" collapsed="false">
      <c r="A224" s="244"/>
      <c r="B224" s="244"/>
      <c r="C224" s="311"/>
      <c r="D224" s="277" t="e">
        <f aca="false">#REF!</f>
        <v>#REF!</v>
      </c>
      <c r="E224" s="244"/>
      <c r="F224" s="244"/>
      <c r="G224" s="245"/>
      <c r="H224" s="245"/>
      <c r="I224" s="245"/>
      <c r="J224" s="245"/>
      <c r="K224" s="245"/>
      <c r="L224" s="248"/>
    </row>
    <row r="225" customFormat="false" ht="14" hidden="true" customHeight="false" outlineLevel="0" collapsed="false">
      <c r="A225" s="244"/>
      <c r="B225" s="244"/>
      <c r="C225" s="311"/>
      <c r="D225" s="277" t="e">
        <f aca="false">#REF!</f>
        <v>#REF!</v>
      </c>
      <c r="E225" s="244"/>
      <c r="F225" s="244"/>
      <c r="G225" s="245"/>
      <c r="H225" s="245"/>
      <c r="I225" s="245"/>
      <c r="J225" s="245"/>
      <c r="K225" s="245"/>
      <c r="L225" s="244"/>
    </row>
    <row r="226" customFormat="false" ht="23" hidden="true" customHeight="false" outlineLevel="0" collapsed="false">
      <c r="A226" s="244"/>
      <c r="B226" s="244"/>
      <c r="C226" s="311"/>
      <c r="D226" s="277" t="e">
        <f aca="false">#REF!</f>
        <v>#REF!</v>
      </c>
      <c r="E226" s="244"/>
      <c r="F226" s="244"/>
      <c r="G226" s="245"/>
      <c r="H226" s="245"/>
      <c r="I226" s="245"/>
      <c r="J226" s="245"/>
      <c r="K226" s="245"/>
      <c r="L226" s="248"/>
    </row>
    <row r="227" customFormat="false" ht="14" hidden="true" customHeight="false" outlineLevel="0" collapsed="false">
      <c r="A227" s="244"/>
      <c r="B227" s="244"/>
      <c r="C227" s="311"/>
      <c r="D227" s="277" t="e">
        <f aca="false">#REF!</f>
        <v>#REF!</v>
      </c>
      <c r="E227" s="244"/>
      <c r="F227" s="244"/>
      <c r="G227" s="245"/>
      <c r="H227" s="245"/>
      <c r="I227" s="245"/>
      <c r="J227" s="245"/>
      <c r="K227" s="245"/>
      <c r="L227" s="244"/>
    </row>
    <row r="228" customFormat="false" ht="23" hidden="true" customHeight="false" outlineLevel="0" collapsed="false">
      <c r="A228" s="244"/>
      <c r="B228" s="244"/>
      <c r="C228" s="311"/>
      <c r="D228" s="277" t="e">
        <f aca="false">#REF!</f>
        <v>#REF!</v>
      </c>
      <c r="E228" s="244"/>
      <c r="F228" s="244"/>
      <c r="G228" s="245"/>
      <c r="H228" s="245"/>
      <c r="I228" s="245"/>
      <c r="J228" s="245"/>
      <c r="K228" s="245"/>
      <c r="L228" s="248"/>
    </row>
    <row r="229" customFormat="false" ht="14" hidden="true" customHeight="false" outlineLevel="0" collapsed="false">
      <c r="A229" s="244"/>
      <c r="B229" s="244"/>
      <c r="C229" s="311"/>
      <c r="D229" s="277" t="e">
        <f aca="false">#REF!</f>
        <v>#REF!</v>
      </c>
      <c r="E229" s="244"/>
      <c r="F229" s="244"/>
      <c r="G229" s="245"/>
      <c r="H229" s="245"/>
      <c r="I229" s="245"/>
      <c r="J229" s="245"/>
      <c r="K229" s="245"/>
      <c r="L229" s="244"/>
    </row>
    <row r="230" customFormat="false" ht="23" hidden="true" customHeight="false" outlineLevel="0" collapsed="false">
      <c r="A230" s="244"/>
      <c r="B230" s="244"/>
      <c r="C230" s="311"/>
      <c r="D230" s="277" t="e">
        <f aca="false">#REF!</f>
        <v>#REF!</v>
      </c>
      <c r="E230" s="244"/>
      <c r="F230" s="244"/>
      <c r="G230" s="245"/>
      <c r="H230" s="245"/>
      <c r="I230" s="245"/>
      <c r="J230" s="245"/>
      <c r="K230" s="245"/>
      <c r="L230" s="248"/>
    </row>
    <row r="231" customFormat="false" ht="14" hidden="true" customHeight="false" outlineLevel="0" collapsed="false">
      <c r="A231" s="244"/>
      <c r="B231" s="244"/>
      <c r="C231" s="311"/>
      <c r="D231" s="277" t="e">
        <f aca="false">#REF!</f>
        <v>#REF!</v>
      </c>
      <c r="E231" s="244"/>
      <c r="F231" s="244"/>
      <c r="G231" s="245"/>
      <c r="H231" s="245"/>
      <c r="I231" s="245"/>
      <c r="J231" s="245"/>
      <c r="K231" s="245"/>
      <c r="L231" s="244"/>
    </row>
    <row r="232" customFormat="false" ht="23" hidden="true" customHeight="false" outlineLevel="0" collapsed="false">
      <c r="A232" s="244"/>
      <c r="B232" s="244"/>
      <c r="C232" s="311"/>
      <c r="D232" s="277" t="e">
        <f aca="false">#REF!</f>
        <v>#REF!</v>
      </c>
      <c r="E232" s="244"/>
      <c r="F232" s="244"/>
      <c r="G232" s="245"/>
      <c r="H232" s="245"/>
      <c r="I232" s="245"/>
      <c r="J232" s="245"/>
      <c r="K232" s="245"/>
      <c r="L232" s="248"/>
    </row>
    <row r="233" customFormat="false" ht="14" hidden="true" customHeight="false" outlineLevel="0" collapsed="false">
      <c r="A233" s="244"/>
      <c r="B233" s="244"/>
      <c r="C233" s="311"/>
      <c r="D233" s="277" t="e">
        <f aca="false">#REF!</f>
        <v>#REF!</v>
      </c>
      <c r="E233" s="244"/>
      <c r="F233" s="244"/>
      <c r="G233" s="245"/>
      <c r="H233" s="245"/>
      <c r="I233" s="245"/>
      <c r="J233" s="245"/>
      <c r="K233" s="245"/>
      <c r="L233" s="244"/>
    </row>
    <row r="234" customFormat="false" ht="23" hidden="true" customHeight="false" outlineLevel="0" collapsed="false">
      <c r="A234" s="244"/>
      <c r="B234" s="244"/>
      <c r="C234" s="311"/>
      <c r="D234" s="277" t="e">
        <f aca="false">#REF!</f>
        <v>#REF!</v>
      </c>
      <c r="E234" s="244"/>
      <c r="F234" s="244"/>
      <c r="G234" s="245"/>
      <c r="H234" s="245"/>
      <c r="I234" s="245"/>
      <c r="J234" s="245"/>
      <c r="K234" s="245"/>
      <c r="L234" s="248"/>
    </row>
    <row r="235" customFormat="false" ht="14" hidden="true" customHeight="false" outlineLevel="0" collapsed="false">
      <c r="A235" s="244"/>
      <c r="B235" s="244"/>
      <c r="C235" s="311"/>
      <c r="D235" s="277" t="e">
        <f aca="false">#REF!</f>
        <v>#REF!</v>
      </c>
      <c r="E235" s="244"/>
      <c r="F235" s="244"/>
      <c r="G235" s="245"/>
      <c r="H235" s="245"/>
      <c r="I235" s="245"/>
      <c r="J235" s="245"/>
      <c r="K235" s="245"/>
      <c r="L235" s="244"/>
    </row>
    <row r="236" customFormat="false" ht="23" hidden="true" customHeight="false" outlineLevel="0" collapsed="false">
      <c r="A236" s="244"/>
      <c r="B236" s="244"/>
      <c r="C236" s="311"/>
      <c r="D236" s="277" t="e">
        <f aca="false">#REF!</f>
        <v>#REF!</v>
      </c>
      <c r="E236" s="244"/>
      <c r="F236" s="244"/>
      <c r="G236" s="245"/>
      <c r="H236" s="245"/>
      <c r="I236" s="245"/>
      <c r="J236" s="245"/>
      <c r="K236" s="245"/>
      <c r="L236" s="248"/>
    </row>
    <row r="237" customFormat="false" ht="14" hidden="true" customHeight="false" outlineLevel="0" collapsed="false">
      <c r="A237" s="244"/>
      <c r="B237" s="244"/>
      <c r="C237" s="311"/>
      <c r="D237" s="277" t="e">
        <f aca="false">#REF!</f>
        <v>#REF!</v>
      </c>
      <c r="E237" s="244"/>
      <c r="F237" s="244"/>
      <c r="G237" s="245"/>
      <c r="H237" s="245"/>
      <c r="I237" s="245"/>
      <c r="J237" s="245"/>
      <c r="K237" s="245"/>
      <c r="L237" s="244"/>
    </row>
    <row r="238" customFormat="false" ht="23" hidden="true" customHeight="false" outlineLevel="0" collapsed="false">
      <c r="A238" s="244"/>
      <c r="B238" s="244"/>
      <c r="C238" s="311"/>
      <c r="D238" s="277" t="e">
        <f aca="false">#REF!</f>
        <v>#REF!</v>
      </c>
      <c r="E238" s="244"/>
      <c r="F238" s="244"/>
      <c r="G238" s="245"/>
      <c r="H238" s="245"/>
      <c r="I238" s="245"/>
      <c r="J238" s="245"/>
      <c r="K238" s="245"/>
      <c r="L238" s="248"/>
    </row>
    <row r="239" customFormat="false" ht="14" hidden="true" customHeight="false" outlineLevel="0" collapsed="false">
      <c r="A239" s="244"/>
      <c r="B239" s="244"/>
      <c r="C239" s="311"/>
      <c r="D239" s="277" t="e">
        <f aca="false">#REF!</f>
        <v>#REF!</v>
      </c>
      <c r="E239" s="244"/>
      <c r="F239" s="244"/>
      <c r="G239" s="245"/>
      <c r="H239" s="245"/>
      <c r="I239" s="245"/>
      <c r="J239" s="245"/>
      <c r="K239" s="245"/>
      <c r="L239" s="244"/>
    </row>
    <row r="240" customFormat="false" ht="23" hidden="true" customHeight="false" outlineLevel="0" collapsed="false">
      <c r="A240" s="244"/>
      <c r="B240" s="244"/>
      <c r="C240" s="311"/>
      <c r="D240" s="277" t="e">
        <f aca="false">#REF!</f>
        <v>#REF!</v>
      </c>
      <c r="E240" s="244"/>
      <c r="F240" s="244"/>
      <c r="G240" s="245"/>
      <c r="H240" s="245"/>
      <c r="I240" s="245"/>
      <c r="J240" s="245"/>
      <c r="K240" s="245"/>
      <c r="L240" s="248"/>
    </row>
    <row r="241" customFormat="false" ht="14" hidden="true" customHeight="false" outlineLevel="0" collapsed="false">
      <c r="A241" s="244"/>
      <c r="B241" s="244"/>
      <c r="C241" s="311"/>
      <c r="D241" s="277" t="e">
        <f aca="false">#REF!</f>
        <v>#REF!</v>
      </c>
      <c r="E241" s="244"/>
      <c r="F241" s="244"/>
      <c r="G241" s="245"/>
      <c r="H241" s="245"/>
      <c r="I241" s="245"/>
      <c r="J241" s="245"/>
      <c r="K241" s="245"/>
      <c r="L241" s="244"/>
    </row>
    <row r="242" customFormat="false" ht="23" hidden="true" customHeight="false" outlineLevel="0" collapsed="false">
      <c r="A242" s="244"/>
      <c r="B242" s="244"/>
      <c r="C242" s="311"/>
      <c r="D242" s="277" t="e">
        <f aca="false">#REF!</f>
        <v>#REF!</v>
      </c>
      <c r="E242" s="244"/>
      <c r="F242" s="244"/>
      <c r="G242" s="245"/>
      <c r="H242" s="245"/>
      <c r="I242" s="245"/>
      <c r="J242" s="245"/>
      <c r="K242" s="245"/>
      <c r="L242" s="248"/>
    </row>
    <row r="243" customFormat="false" ht="14" hidden="true" customHeight="false" outlineLevel="0" collapsed="false">
      <c r="A243" s="244"/>
      <c r="B243" s="244"/>
      <c r="C243" s="311"/>
      <c r="D243" s="277" t="e">
        <f aca="false">#REF!</f>
        <v>#REF!</v>
      </c>
      <c r="E243" s="244"/>
      <c r="F243" s="244"/>
      <c r="G243" s="245"/>
      <c r="H243" s="245"/>
      <c r="I243" s="245"/>
      <c r="J243" s="245"/>
      <c r="K243" s="245"/>
      <c r="L243" s="244"/>
    </row>
    <row r="244" customFormat="false" ht="23" hidden="true" customHeight="false" outlineLevel="0" collapsed="false">
      <c r="A244" s="244"/>
      <c r="B244" s="244"/>
      <c r="C244" s="311"/>
      <c r="D244" s="277" t="e">
        <f aca="false">#REF!</f>
        <v>#REF!</v>
      </c>
      <c r="E244" s="244"/>
      <c r="F244" s="244"/>
      <c r="G244" s="245"/>
      <c r="H244" s="245"/>
      <c r="I244" s="245"/>
      <c r="J244" s="245"/>
      <c r="K244" s="245"/>
      <c r="L244" s="248"/>
    </row>
    <row r="245" customFormat="false" ht="14" hidden="true" customHeight="false" outlineLevel="0" collapsed="false">
      <c r="A245" s="244"/>
      <c r="B245" s="244"/>
      <c r="C245" s="311"/>
      <c r="D245" s="277" t="e">
        <f aca="false">#REF!</f>
        <v>#REF!</v>
      </c>
      <c r="E245" s="244"/>
      <c r="F245" s="244"/>
      <c r="G245" s="245"/>
      <c r="H245" s="245"/>
      <c r="I245" s="245"/>
      <c r="J245" s="245"/>
      <c r="K245" s="245"/>
      <c r="L245" s="244"/>
    </row>
    <row r="246" customFormat="false" ht="23" hidden="true" customHeight="false" outlineLevel="0" collapsed="false">
      <c r="A246" s="244"/>
      <c r="B246" s="244"/>
      <c r="C246" s="311"/>
      <c r="D246" s="277" t="e">
        <f aca="false">#REF!</f>
        <v>#REF!</v>
      </c>
      <c r="E246" s="244"/>
      <c r="F246" s="244"/>
      <c r="G246" s="245"/>
      <c r="H246" s="245"/>
      <c r="I246" s="245"/>
      <c r="J246" s="245"/>
      <c r="K246" s="245"/>
      <c r="L246" s="248"/>
    </row>
    <row r="247" customFormat="false" ht="14" hidden="true" customHeight="false" outlineLevel="0" collapsed="false">
      <c r="A247" s="244"/>
      <c r="B247" s="244"/>
      <c r="C247" s="311"/>
      <c r="D247" s="277" t="e">
        <f aca="false">#REF!</f>
        <v>#REF!</v>
      </c>
      <c r="E247" s="244"/>
      <c r="F247" s="244"/>
      <c r="G247" s="245"/>
      <c r="H247" s="245"/>
      <c r="I247" s="245"/>
      <c r="J247" s="245"/>
      <c r="K247" s="245"/>
      <c r="L247" s="244"/>
    </row>
    <row r="248" customFormat="false" ht="23" hidden="true" customHeight="false" outlineLevel="0" collapsed="false">
      <c r="A248" s="244"/>
      <c r="B248" s="244"/>
      <c r="C248" s="311"/>
      <c r="D248" s="277" t="e">
        <f aca="false">#REF!</f>
        <v>#REF!</v>
      </c>
      <c r="E248" s="244"/>
      <c r="F248" s="244"/>
      <c r="G248" s="245"/>
      <c r="H248" s="245"/>
      <c r="I248" s="245"/>
      <c r="J248" s="245"/>
      <c r="K248" s="245"/>
      <c r="L248" s="248"/>
    </row>
  </sheetData>
  <sheetProtection algorithmName="SHA-512" hashValue="KI3cIZaI0EJopDJCaw+8WH1+Vz+d5L5NhgP6VCcKW9sTgJmk/jxivxFJFhojBPn/um0i8GIW7EwLZLJDCtjI6A==" saltValue="WsU1rRS99fsBiHHLP9kyoQ==" spinCount="100000" sheet="true" objects="true" scenarios="true" selectLockedCells="true" selectUnlockedCells="true"/>
  <mergeCells count="1">
    <mergeCell ref="G3:K3"/>
  </mergeCells>
  <conditionalFormatting sqref="G21:J23 G25:J27 G29:J39 G41:J45 G47:J49 G51:J59 G61:J69 G71:J76 G78:J81 G83:J83 G8:J19">
    <cfRule type="cellIs" priority="2" operator="equal" aboveAverage="0" equalAverage="0" bottom="0" percent="0" rank="0" text="" dxfId="2">
      <formula>""""""</formula>
    </cfRule>
  </conditionalFormatting>
  <conditionalFormatting sqref="G21:J23 G25:J27 G29:J39 G41:J45 G47:J49 G51:J59 G61:J69 G71:J76 G78:J81 G83:J83 G9:J19">
    <cfRule type="expression" priority="3" aboveAverage="0" equalAverage="0" bottom="0" percent="0" rank="0" text="" dxfId="3">
      <formula>LEN(TRIM(G9))=0</formula>
    </cfRule>
  </conditionalFormatting>
  <conditionalFormatting sqref="G21:J23 G25:J27 G29:J39 G41:J45 G47:J49 G51:J59 G61:J69 G71:J76 G78:J81 G83:J83 G9:J19">
    <cfRule type="expression" priority="4" aboveAverage="0" equalAverage="0" bottom="0" percent="0" rank="0" text="" dxfId="4">
      <formula>LEN(TRIM(G9))=0</formula>
    </cfRule>
  </conditionalFormatting>
  <conditionalFormatting sqref="G82:J82">
    <cfRule type="cellIs" priority="5" operator="equal" aboveAverage="0" equalAverage="0" bottom="0" percent="0" rank="0" text="" dxfId="5">
      <formula>""""""</formula>
    </cfRule>
  </conditionalFormatting>
  <conditionalFormatting sqref="G82:J82">
    <cfRule type="expression" priority="6" aboveAverage="0" equalAverage="0" bottom="0" percent="0" rank="0" text="" dxfId="6">
      <formula>LEN(TRIM(G82))=0</formula>
    </cfRule>
  </conditionalFormatting>
  <conditionalFormatting sqref="G82:J82">
    <cfRule type="expression" priority="7" aboveAverage="0" equalAverage="0" bottom="0" percent="0" rank="0" text="" dxfId="7">
      <formula>LEN(TRIM(G82))=0</formula>
    </cfRule>
  </conditionalFormatting>
  <printOptions headings="false" gridLines="false" gridLinesSet="true" horizontalCentered="false" verticalCentered="false"/>
  <pageMargins left="0.25" right="0.25" top="0.75" bottom="0.75"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N3"/>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A3" activeCellId="0" sqref="A3"/>
    </sheetView>
  </sheetViews>
  <sheetFormatPr defaultColWidth="14.47265625" defaultRowHeight="15" zeroHeight="false" outlineLevelRow="0" outlineLevelCol="0"/>
  <sheetData>
    <row r="1" customFormat="false" ht="14.5" hidden="true" customHeight="false" outlineLevel="0" collapsed="false">
      <c r="A1" s="312" t="s">
        <v>714</v>
      </c>
      <c r="B1" s="312" t="s">
        <v>715</v>
      </c>
      <c r="C1" s="312" t="s">
        <v>716</v>
      </c>
      <c r="D1" s="312" t="s">
        <v>717</v>
      </c>
      <c r="E1" s="312" t="s">
        <v>718</v>
      </c>
      <c r="F1" s="312" t="s">
        <v>719</v>
      </c>
      <c r="G1" s="312" t="s">
        <v>720</v>
      </c>
      <c r="H1" s="312" t="s">
        <v>721</v>
      </c>
      <c r="I1" s="312" t="s">
        <v>722</v>
      </c>
      <c r="J1" s="312" t="s">
        <v>723</v>
      </c>
      <c r="K1" s="312" t="s">
        <v>724</v>
      </c>
      <c r="L1" s="312" t="s">
        <v>725</v>
      </c>
      <c r="M1" s="312" t="s">
        <v>726</v>
      </c>
      <c r="N1" s="312" t="s">
        <v>727</v>
      </c>
      <c r="O1" s="312" t="s">
        <v>728</v>
      </c>
      <c r="P1" s="312" t="s">
        <v>729</v>
      </c>
      <c r="Q1" s="312" t="s">
        <v>730</v>
      </c>
      <c r="R1" s="312" t="s">
        <v>731</v>
      </c>
      <c r="S1" s="312" t="s">
        <v>732</v>
      </c>
      <c r="T1" s="312" t="s">
        <v>733</v>
      </c>
      <c r="U1" s="312" t="s">
        <v>734</v>
      </c>
      <c r="V1" s="312" t="s">
        <v>735</v>
      </c>
      <c r="W1" s="312" t="s">
        <v>736</v>
      </c>
      <c r="X1" s="312" t="s">
        <v>737</v>
      </c>
      <c r="Y1" s="312" t="s">
        <v>738</v>
      </c>
      <c r="Z1" s="312" t="s">
        <v>739</v>
      </c>
      <c r="AA1" s="312" t="s">
        <v>740</v>
      </c>
      <c r="AB1" s="312" t="s">
        <v>741</v>
      </c>
      <c r="AC1" s="312" t="s">
        <v>742</v>
      </c>
      <c r="AD1" s="312" t="s">
        <v>743</v>
      </c>
      <c r="AE1" s="312" t="s">
        <v>744</v>
      </c>
      <c r="AF1" s="312" t="s">
        <v>745</v>
      </c>
      <c r="AG1" s="312" t="s">
        <v>746</v>
      </c>
      <c r="AH1" s="312" t="s">
        <v>747</v>
      </c>
      <c r="AI1" s="312" t="s">
        <v>748</v>
      </c>
      <c r="AJ1" s="312" t="s">
        <v>749</v>
      </c>
      <c r="AK1" s="312" t="s">
        <v>750</v>
      </c>
      <c r="AL1" s="312" t="s">
        <v>751</v>
      </c>
      <c r="AM1" s="313" t="s">
        <v>752</v>
      </c>
      <c r="AN1" s="313" t="s">
        <v>753</v>
      </c>
      <c r="AO1" s="313" t="s">
        <v>754</v>
      </c>
      <c r="AP1" s="313" t="s">
        <v>755</v>
      </c>
      <c r="AQ1" s="313" t="s">
        <v>756</v>
      </c>
      <c r="AR1" s="313" t="s">
        <v>757</v>
      </c>
      <c r="AS1" s="313" t="s">
        <v>758</v>
      </c>
      <c r="AT1" s="313" t="s">
        <v>759</v>
      </c>
      <c r="AU1" s="313" t="s">
        <v>760</v>
      </c>
      <c r="AV1" s="313" t="s">
        <v>761</v>
      </c>
      <c r="AW1" s="313" t="s">
        <v>762</v>
      </c>
      <c r="AX1" s="313" t="s">
        <v>763</v>
      </c>
      <c r="AY1" s="313" t="s">
        <v>764</v>
      </c>
      <c r="AZ1" s="313" t="s">
        <v>765</v>
      </c>
      <c r="BA1" s="313" t="s">
        <v>766</v>
      </c>
      <c r="BB1" s="313" t="s">
        <v>767</v>
      </c>
      <c r="BC1" s="313" t="s">
        <v>768</v>
      </c>
      <c r="BD1" s="313" t="s">
        <v>769</v>
      </c>
      <c r="BE1" s="313" t="s">
        <v>770</v>
      </c>
      <c r="BF1" s="313" t="s">
        <v>771</v>
      </c>
      <c r="BG1" s="313" t="s">
        <v>772</v>
      </c>
      <c r="BH1" s="313" t="s">
        <v>773</v>
      </c>
      <c r="BI1" s="313" t="s">
        <v>774</v>
      </c>
      <c r="BJ1" s="313" t="s">
        <v>775</v>
      </c>
      <c r="BK1" s="313" t="s">
        <v>776</v>
      </c>
      <c r="BL1" s="313" t="s">
        <v>777</v>
      </c>
      <c r="BM1" s="313" t="s">
        <v>778</v>
      </c>
      <c r="BN1" s="313" t="s">
        <v>779</v>
      </c>
      <c r="BO1" s="313" t="s">
        <v>780</v>
      </c>
      <c r="BP1" s="313" t="s">
        <v>781</v>
      </c>
      <c r="BQ1" s="313" t="s">
        <v>782</v>
      </c>
      <c r="BR1" s="313" t="s">
        <v>783</v>
      </c>
      <c r="BS1" s="313" t="s">
        <v>784</v>
      </c>
      <c r="BT1" s="313" t="s">
        <v>785</v>
      </c>
      <c r="BU1" s="313" t="s">
        <v>786</v>
      </c>
      <c r="BV1" s="313" t="s">
        <v>787</v>
      </c>
      <c r="BW1" s="313" t="s">
        <v>788</v>
      </c>
      <c r="BX1" s="313" t="s">
        <v>789</v>
      </c>
      <c r="BY1" s="313" t="s">
        <v>790</v>
      </c>
      <c r="BZ1" s="313" t="s">
        <v>791</v>
      </c>
      <c r="CA1" s="313" t="s">
        <v>792</v>
      </c>
      <c r="CB1" s="313" t="s">
        <v>793</v>
      </c>
      <c r="CC1" s="313" t="s">
        <v>794</v>
      </c>
      <c r="CD1" s="313" t="s">
        <v>795</v>
      </c>
      <c r="CE1" s="313" t="s">
        <v>796</v>
      </c>
      <c r="CF1" s="313" t="s">
        <v>797</v>
      </c>
      <c r="CG1" s="313" t="s">
        <v>798</v>
      </c>
      <c r="CH1" s="313" t="s">
        <v>799</v>
      </c>
      <c r="CI1" s="313" t="s">
        <v>800</v>
      </c>
      <c r="CJ1" s="313" t="s">
        <v>801</v>
      </c>
      <c r="CK1" s="313" t="s">
        <v>802</v>
      </c>
      <c r="CL1" s="313" t="s">
        <v>803</v>
      </c>
      <c r="CM1" s="313" t="s">
        <v>804</v>
      </c>
      <c r="CN1" s="313" t="s">
        <v>805</v>
      </c>
      <c r="CO1" s="313" t="s">
        <v>806</v>
      </c>
      <c r="CP1" s="313" t="s">
        <v>807</v>
      </c>
      <c r="CQ1" s="313" t="s">
        <v>808</v>
      </c>
      <c r="CR1" s="313" t="s">
        <v>809</v>
      </c>
      <c r="CS1" s="313" t="s">
        <v>810</v>
      </c>
      <c r="CT1" s="313" t="s">
        <v>811</v>
      </c>
      <c r="CU1" s="313" t="s">
        <v>812</v>
      </c>
      <c r="CV1" s="313" t="s">
        <v>813</v>
      </c>
      <c r="CW1" s="313" t="s">
        <v>814</v>
      </c>
      <c r="CX1" s="313" t="s">
        <v>815</v>
      </c>
      <c r="CY1" s="313" t="s">
        <v>816</v>
      </c>
      <c r="CZ1" s="314" t="s">
        <v>817</v>
      </c>
      <c r="DA1" s="313" t="s">
        <v>818</v>
      </c>
      <c r="DB1" s="313" t="s">
        <v>819</v>
      </c>
      <c r="DC1" s="313" t="s">
        <v>820</v>
      </c>
      <c r="DD1" s="313" t="s">
        <v>821</v>
      </c>
      <c r="DE1" s="313" t="s">
        <v>822</v>
      </c>
      <c r="DF1" s="313" t="s">
        <v>823</v>
      </c>
      <c r="DG1" s="313" t="s">
        <v>824</v>
      </c>
      <c r="DH1" s="313" t="s">
        <v>825</v>
      </c>
      <c r="DI1" s="313" t="s">
        <v>826</v>
      </c>
      <c r="DJ1" s="313" t="s">
        <v>827</v>
      </c>
      <c r="DK1" s="313" t="s">
        <v>828</v>
      </c>
      <c r="DL1" s="313" t="s">
        <v>829</v>
      </c>
      <c r="DM1" s="313" t="s">
        <v>830</v>
      </c>
      <c r="DN1" s="313" t="s">
        <v>831</v>
      </c>
      <c r="DO1" s="313" t="s">
        <v>832</v>
      </c>
      <c r="DP1" s="313" t="s">
        <v>833</v>
      </c>
      <c r="DQ1" s="313" t="s">
        <v>834</v>
      </c>
      <c r="DR1" s="313" t="s">
        <v>835</v>
      </c>
      <c r="DS1" s="313" t="s">
        <v>836</v>
      </c>
      <c r="DT1" s="313" t="s">
        <v>837</v>
      </c>
      <c r="DU1" s="313" t="s">
        <v>838</v>
      </c>
      <c r="DV1" s="313" t="s">
        <v>839</v>
      </c>
      <c r="DW1" s="313" t="s">
        <v>840</v>
      </c>
      <c r="DX1" s="313" t="s">
        <v>841</v>
      </c>
      <c r="DY1" s="313" t="s">
        <v>842</v>
      </c>
      <c r="DZ1" s="313" t="s">
        <v>843</v>
      </c>
      <c r="EA1" s="313" t="s">
        <v>844</v>
      </c>
      <c r="EB1" s="313" t="s">
        <v>845</v>
      </c>
      <c r="EC1" s="313" t="s">
        <v>846</v>
      </c>
      <c r="ED1" s="313" t="s">
        <v>847</v>
      </c>
      <c r="EE1" s="313" t="s">
        <v>848</v>
      </c>
      <c r="EF1" s="313" t="s">
        <v>849</v>
      </c>
      <c r="EG1" s="313" t="s">
        <v>850</v>
      </c>
      <c r="EH1" s="313" t="s">
        <v>851</v>
      </c>
      <c r="EI1" s="313" t="s">
        <v>852</v>
      </c>
      <c r="EJ1" s="313" t="s">
        <v>853</v>
      </c>
      <c r="EK1" s="313" t="s">
        <v>854</v>
      </c>
      <c r="EL1" s="313" t="s">
        <v>855</v>
      </c>
      <c r="EM1" s="313" t="s">
        <v>856</v>
      </c>
      <c r="EN1" s="313" t="s">
        <v>857</v>
      </c>
      <c r="EO1" s="313" t="s">
        <v>858</v>
      </c>
      <c r="EP1" s="313" t="s">
        <v>859</v>
      </c>
      <c r="EQ1" s="313" t="s">
        <v>860</v>
      </c>
      <c r="ER1" s="313" t="s">
        <v>861</v>
      </c>
      <c r="ES1" s="313" t="s">
        <v>862</v>
      </c>
      <c r="ET1" s="313" t="s">
        <v>863</v>
      </c>
      <c r="EU1" s="313" t="s">
        <v>864</v>
      </c>
      <c r="EV1" s="313" t="s">
        <v>865</v>
      </c>
      <c r="EW1" s="313" t="s">
        <v>866</v>
      </c>
      <c r="EX1" s="313" t="s">
        <v>867</v>
      </c>
      <c r="EY1" s="313" t="s">
        <v>868</v>
      </c>
      <c r="EZ1" s="313" t="s">
        <v>869</v>
      </c>
      <c r="FA1" s="313" t="s">
        <v>870</v>
      </c>
      <c r="FB1" s="313" t="s">
        <v>871</v>
      </c>
      <c r="FC1" s="313" t="s">
        <v>872</v>
      </c>
      <c r="FD1" s="313" t="s">
        <v>873</v>
      </c>
      <c r="FE1" s="313" t="s">
        <v>874</v>
      </c>
      <c r="FF1" s="313" t="s">
        <v>875</v>
      </c>
      <c r="FG1" s="313" t="s">
        <v>876</v>
      </c>
      <c r="FH1" s="313" t="s">
        <v>877</v>
      </c>
      <c r="FI1" s="313" t="s">
        <v>878</v>
      </c>
      <c r="FJ1" s="313" t="s">
        <v>879</v>
      </c>
      <c r="FK1" s="313" t="s">
        <v>880</v>
      </c>
      <c r="FL1" s="313" t="s">
        <v>881</v>
      </c>
      <c r="FM1" s="313" t="s">
        <v>882</v>
      </c>
      <c r="FN1" s="314" t="s">
        <v>883</v>
      </c>
    </row>
    <row r="2" customFormat="false" ht="14.5" hidden="true" customHeight="false" outlineLevel="0" collapsed="false">
      <c r="A2" s="315" t="str">
        <f aca="false">ASSESSMENT!$G$6</f>
        <v>ITB/1234/7891</v>
      </c>
      <c r="B2" s="316" t="n">
        <f aca="false">PROFILE!$G$24</f>
        <v>0</v>
      </c>
      <c r="C2" s="316" t="n">
        <f aca="false">PROFILE!$G$26</f>
        <v>0</v>
      </c>
      <c r="D2" s="316" t="n">
        <f aca="false">PROFILE!$G$28</f>
        <v>0</v>
      </c>
      <c r="E2" s="316" t="n">
        <f aca="false">PROFILE!$G$30</f>
        <v>0</v>
      </c>
      <c r="F2" s="316" t="n">
        <f aca="false">PROFILE!$G$32</f>
        <v>0</v>
      </c>
      <c r="G2" s="316" t="n">
        <f aca="false">PROFILE!$G$34</f>
        <v>0</v>
      </c>
      <c r="H2" s="316" t="n">
        <f aca="false">PROFILE!$J$36</f>
        <v>0</v>
      </c>
      <c r="I2" s="317" t="n">
        <f aca="false">PROFILE!$J$37</f>
        <v>0</v>
      </c>
      <c r="J2" s="318" t="n">
        <f aca="false">PROFILE!$J$38</f>
        <v>0</v>
      </c>
      <c r="K2" s="316" t="n">
        <f aca="false">PROFILE!$J$39</f>
        <v>0</v>
      </c>
      <c r="L2" s="316" t="n">
        <f aca="false">PROFILE!$I$42</f>
        <v>0</v>
      </c>
      <c r="M2" s="316" t="n">
        <f aca="false">PROFILE!$I$43</f>
        <v>0</v>
      </c>
      <c r="N2" s="317" t="n">
        <f aca="false">PROFILE!$I$44</f>
        <v>0</v>
      </c>
      <c r="O2" s="317" t="n">
        <f aca="false">PROFILE!$I$45</f>
        <v>0</v>
      </c>
      <c r="P2" s="318" t="n">
        <f aca="false">PROFILE!$I$46</f>
        <v>0</v>
      </c>
      <c r="Q2" s="319" t="n">
        <f aca="false">ASSESSMENT!$H$10</f>
        <v>4</v>
      </c>
      <c r="R2" s="319" t="n">
        <f aca="false">ASSESSMENT!$H$11</f>
        <v>4</v>
      </c>
      <c r="S2" s="319" t="n">
        <f aca="false">ASSESSMENT!$H$12</f>
        <v>4</v>
      </c>
      <c r="T2" s="319" t="n">
        <f aca="false">ASSESSMENT!$H$13</f>
        <v>4</v>
      </c>
      <c r="U2" s="319" t="n">
        <f aca="false">ASSESSMENT!$H$14</f>
        <v>4</v>
      </c>
      <c r="V2" s="319" t="n">
        <f aca="false">ASSESSMENT!$H$15</f>
        <v>4</v>
      </c>
      <c r="W2" s="319" t="n">
        <f aca="false">ASSESSMENT!$H$16</f>
        <v>4</v>
      </c>
      <c r="X2" s="319" t="n">
        <f aca="false">ASSESSMENT!$H$17</f>
        <v>4</v>
      </c>
      <c r="Y2" s="319" t="n">
        <f aca="false">ASSESSMENT!$H$18</f>
        <v>4</v>
      </c>
      <c r="Z2" s="319" t="n">
        <f aca="false">ASSESSMENT!$H$19</f>
        <v>4</v>
      </c>
      <c r="AA2" s="319" t="n">
        <f aca="false">ASSESSMENT!$H$20</f>
        <v>4</v>
      </c>
      <c r="AB2" s="320" t="str">
        <f aca="false">ASSESSMENT!$G$10</f>
        <v>HIGH</v>
      </c>
      <c r="AC2" s="320" t="str">
        <f aca="false">ASSESSMENT!$G$11</f>
        <v>HIGH</v>
      </c>
      <c r="AD2" s="320" t="str">
        <f aca="false">ASSESSMENT!$G$12</f>
        <v>HIGH</v>
      </c>
      <c r="AE2" s="320" t="str">
        <f aca="false">ASSESSMENT!$G$13</f>
        <v>HIGH</v>
      </c>
      <c r="AF2" s="320" t="str">
        <f aca="false">ASSESSMENT!$G$14</f>
        <v>HIGH</v>
      </c>
      <c r="AG2" s="320" t="str">
        <f aca="false">ASSESSMENT!$G$15</f>
        <v>HIGH</v>
      </c>
      <c r="AH2" s="320" t="str">
        <f aca="false">ASSESSMENT!$G$16</f>
        <v>HIGH</v>
      </c>
      <c r="AI2" s="320" t="str">
        <f aca="false">ASSESSMENT!$G$17</f>
        <v>HIGH</v>
      </c>
      <c r="AJ2" s="320" t="str">
        <f aca="false">ASSESSMENT!$G$18</f>
        <v>HIGH</v>
      </c>
      <c r="AK2" s="320" t="str">
        <f aca="false">ASSESSMENT!$G$19</f>
        <v>HIGH</v>
      </c>
      <c r="AL2" s="320" t="str">
        <f aca="false">ASSESSMENT!$G$20</f>
        <v>HIGH</v>
      </c>
      <c r="AM2" s="321" t="n">
        <f aca="false">ASSESSMENT!$H$25</f>
        <v>4</v>
      </c>
      <c r="AN2" s="321" t="n">
        <f aca="false">ASSESSMENT!$H$26</f>
        <v>4</v>
      </c>
      <c r="AO2" s="321" t="n">
        <f aca="false">ASSESSMENT!$H$27</f>
        <v>4</v>
      </c>
      <c r="AP2" s="321" t="n">
        <f aca="false">ASSESSMENT!$H$28</f>
        <v>4</v>
      </c>
      <c r="AQ2" s="321" t="n">
        <f aca="false">ASSESSMENT!$H$29</f>
        <v>4</v>
      </c>
      <c r="AR2" s="321" t="n">
        <f aca="false">ASSESSMENT!$H$30</f>
        <v>4</v>
      </c>
      <c r="AS2" s="321" t="n">
        <f aca="false">ASSESSMENT!$H$31</f>
        <v>4</v>
      </c>
      <c r="AT2" s="321" t="n">
        <f aca="false">ASSESSMENT!$H$32</f>
        <v>4</v>
      </c>
      <c r="AU2" s="321" t="n">
        <f aca="false">ASSESSMENT!$H$33</f>
        <v>4</v>
      </c>
      <c r="AV2" s="321" t="n">
        <f aca="false">ASSESSMENT!$H$34</f>
        <v>4</v>
      </c>
      <c r="AW2" s="321" t="n">
        <f aca="false">ASSESSMENT!$H$35</f>
        <v>4</v>
      </c>
      <c r="AX2" s="321" t="n">
        <f aca="false">ASSESSMENT!$H$37</f>
        <v>4</v>
      </c>
      <c r="AY2" s="321" t="n">
        <f aca="false">ASSESSMENT!$H$38</f>
        <v>4</v>
      </c>
      <c r="AZ2" s="321" t="n">
        <f aca="false">ASSESSMENT!$H$39</f>
        <v>4</v>
      </c>
      <c r="BA2" s="321" t="n">
        <f aca="false">ASSESSMENT!$H$41</f>
        <v>4</v>
      </c>
      <c r="BB2" s="321" t="n">
        <f aca="false">ASSESSMENT!$H$42</f>
        <v>4</v>
      </c>
      <c r="BC2" s="321" t="n">
        <f aca="false">ASSESSMENT!$H$43</f>
        <v>4</v>
      </c>
      <c r="BD2" s="321" t="n">
        <f aca="false">ASSESSMENT!$H$45</f>
        <v>4</v>
      </c>
      <c r="BE2" s="321" t="n">
        <f aca="false">ASSESSMENT!$H$46</f>
        <v>4</v>
      </c>
      <c r="BF2" s="321" t="n">
        <f aca="false">ASSESSMENT!$H$47</f>
        <v>4</v>
      </c>
      <c r="BG2" s="321" t="n">
        <f aca="false">ASSESSMENT!$H$48</f>
        <v>4</v>
      </c>
      <c r="BH2" s="321" t="n">
        <f aca="false">ASSESSMENT!$H$49</f>
        <v>4</v>
      </c>
      <c r="BI2" s="321" t="n">
        <f aca="false">ASSESSMENT!$H$50</f>
        <v>4</v>
      </c>
      <c r="BJ2" s="321" t="n">
        <f aca="false">ASSESSMENT!$H$51</f>
        <v>4</v>
      </c>
      <c r="BK2" s="321" t="n">
        <f aca="false">ASSESSMENT!$H$52</f>
        <v>4</v>
      </c>
      <c r="BL2" s="321" t="n">
        <f aca="false">ASSESSMENT!$H$53</f>
        <v>4</v>
      </c>
      <c r="BM2" s="321" t="n">
        <f aca="false">ASSESSMENT!$H$54</f>
        <v>4</v>
      </c>
      <c r="BN2" s="321" t="n">
        <f aca="false">ASSESSMENT!$H$55</f>
        <v>4</v>
      </c>
      <c r="BO2" s="321" t="n">
        <f aca="false">ASSESSMENT!$H$57</f>
        <v>4</v>
      </c>
      <c r="BP2" s="321" t="n">
        <f aca="false">ASSESSMENT!$H$58</f>
        <v>4</v>
      </c>
      <c r="BQ2" s="321" t="n">
        <f aca="false">ASSESSMENT!$H$59</f>
        <v>4</v>
      </c>
      <c r="BR2" s="321" t="n">
        <f aca="false">ASSESSMENT!$H$60</f>
        <v>4</v>
      </c>
      <c r="BS2" s="321" t="n">
        <f aca="false">ASSESSMENT!$H$61</f>
        <v>4</v>
      </c>
      <c r="BT2" s="321" t="n">
        <f aca="false">ASSESSMENT!$H$63</f>
        <v>4</v>
      </c>
      <c r="BU2" s="321" t="n">
        <f aca="false">ASSESSMENT!$H$64</f>
        <v>4</v>
      </c>
      <c r="BV2" s="321" t="n">
        <f aca="false">ASSESSMENT!$H$65</f>
        <v>4</v>
      </c>
      <c r="BW2" s="321" t="n">
        <f aca="false">ASSESSMENT!$H$67</f>
        <v>4</v>
      </c>
      <c r="BX2" s="321" t="n">
        <f aca="false">ASSESSMENT!$H$68</f>
        <v>4</v>
      </c>
      <c r="BY2" s="321" t="n">
        <f aca="false">ASSESSMENT!$H$69</f>
        <v>4</v>
      </c>
      <c r="BZ2" s="321" t="n">
        <f aca="false">ASSESSMENT!$H$70</f>
        <v>4</v>
      </c>
      <c r="CA2" s="321" t="n">
        <f aca="false">ASSESSMENT!$H$71</f>
        <v>4</v>
      </c>
      <c r="CB2" s="321" t="n">
        <f aca="false">ASSESSMENT!$H$72</f>
        <v>4</v>
      </c>
      <c r="CC2" s="321" t="n">
        <f aca="false">ASSESSMENT!$H$73</f>
        <v>4</v>
      </c>
      <c r="CD2" s="321" t="n">
        <f aca="false">ASSESSMENT!$H$74</f>
        <v>4</v>
      </c>
      <c r="CE2" s="321" t="n">
        <f aca="false">ASSESSMENT!$H$75</f>
        <v>4</v>
      </c>
      <c r="CF2" s="321" t="n">
        <f aca="false">ASSESSMENT!$H$77</f>
        <v>4</v>
      </c>
      <c r="CG2" s="321" t="n">
        <f aca="false">ASSESSMENT!$H$78</f>
        <v>4</v>
      </c>
      <c r="CH2" s="321" t="n">
        <f aca="false">ASSESSMENT!$H$79</f>
        <v>4</v>
      </c>
      <c r="CI2" s="321" t="n">
        <f aca="false">ASSESSMENT!$H$80</f>
        <v>4</v>
      </c>
      <c r="CJ2" s="321" t="n">
        <f aca="false">ASSESSMENT!$H$81</f>
        <v>4</v>
      </c>
      <c r="CK2" s="321" t="n">
        <f aca="false">ASSESSMENT!$H$82</f>
        <v>4</v>
      </c>
      <c r="CL2" s="321" t="n">
        <f aca="false">ASSESSMENT!$H$83</f>
        <v>4</v>
      </c>
      <c r="CM2" s="321" t="n">
        <f aca="false">ASSESSMENT!$H$84</f>
        <v>4</v>
      </c>
      <c r="CN2" s="321" t="n">
        <f aca="false">ASSESSMENT!$H$85</f>
        <v>4</v>
      </c>
      <c r="CO2" s="321" t="n">
        <f aca="false">ASSESSMENT!$H$87</f>
        <v>4</v>
      </c>
      <c r="CP2" s="321" t="n">
        <f aca="false">ASSESSMENT!$H$88</f>
        <v>4</v>
      </c>
      <c r="CQ2" s="321" t="n">
        <f aca="false">ASSESSMENT!$H$89</f>
        <v>4</v>
      </c>
      <c r="CR2" s="321" t="n">
        <f aca="false">ASSESSMENT!$H$90</f>
        <v>4</v>
      </c>
      <c r="CS2" s="321" t="n">
        <f aca="false">ASSESSMENT!$H$91</f>
        <v>4</v>
      </c>
      <c r="CT2" s="321" t="n">
        <f aca="false">ASSESSMENT!$H$92</f>
        <v>4</v>
      </c>
      <c r="CU2" s="321" t="n">
        <f aca="false">ASSESSMENT!$H$94</f>
        <v>4</v>
      </c>
      <c r="CV2" s="321" t="n">
        <f aca="false">ASSESSMENT!$H$95</f>
        <v>4</v>
      </c>
      <c r="CW2" s="321" t="n">
        <f aca="false">ASSESSMENT!$H$96</f>
        <v>4</v>
      </c>
      <c r="CX2" s="321" t="n">
        <f aca="false">ASSESSMENT!$H$97</f>
        <v>4</v>
      </c>
      <c r="CY2" s="321" t="n">
        <f aca="false">ASSESSMENT!$H$98</f>
        <v>4</v>
      </c>
      <c r="CZ2" s="321" t="n">
        <f aca="false">ASSESSMENT!$H$99</f>
        <v>4</v>
      </c>
      <c r="DA2" s="321" t="str">
        <f aca="false">ASSESSMENT!$I$25</f>
        <v>Not selected</v>
      </c>
      <c r="DB2" s="321" t="str">
        <f aca="false">ASSESSMENT!$I$26</f>
        <v>Not selected</v>
      </c>
      <c r="DC2" s="321" t="str">
        <f aca="false">ASSESSMENT!$I$27</f>
        <v>Not selected</v>
      </c>
      <c r="DD2" s="321" t="str">
        <f aca="false">ASSESSMENT!$I$28</f>
        <v>Not selected</v>
      </c>
      <c r="DE2" s="321" t="str">
        <f aca="false">ASSESSMENT!$I$29</f>
        <v>Not selected</v>
      </c>
      <c r="DF2" s="321" t="str">
        <f aca="false">ASSESSMENT!$I$30</f>
        <v>Not selected</v>
      </c>
      <c r="DG2" s="321" t="str">
        <f aca="false">ASSESSMENT!$I$31</f>
        <v>Not selected</v>
      </c>
      <c r="DH2" s="321" t="str">
        <f aca="false">ASSESSMENT!$I$32</f>
        <v>Not selected</v>
      </c>
      <c r="DI2" s="321" t="str">
        <f aca="false">ASSESSMENT!$I$33</f>
        <v>Not selected</v>
      </c>
      <c r="DJ2" s="321" t="str">
        <f aca="false">ASSESSMENT!$I$34</f>
        <v>Not selected</v>
      </c>
      <c r="DK2" s="321" t="str">
        <f aca="false">ASSESSMENT!$I$35</f>
        <v>Not selected</v>
      </c>
      <c r="DL2" s="321" t="str">
        <f aca="false">ASSESSMENT!$I$37</f>
        <v>Not selected</v>
      </c>
      <c r="DM2" s="321" t="str">
        <f aca="false">ASSESSMENT!$I$38</f>
        <v>Not selected</v>
      </c>
      <c r="DN2" s="321" t="str">
        <f aca="false">ASSESSMENT!$I$39</f>
        <v>Not selected</v>
      </c>
      <c r="DO2" s="321" t="str">
        <f aca="false">ASSESSMENT!$I$41</f>
        <v>Not selected</v>
      </c>
      <c r="DP2" s="321" t="str">
        <f aca="false">ASSESSMENT!$I$42</f>
        <v>Not selected</v>
      </c>
      <c r="DQ2" s="321" t="str">
        <f aca="false">ASSESSMENT!$I$43</f>
        <v>Not selected</v>
      </c>
      <c r="DR2" s="321" t="str">
        <f aca="false">ASSESSMENT!$I$45</f>
        <v>Not selected</v>
      </c>
      <c r="DS2" s="321" t="str">
        <f aca="false">ASSESSMENT!$I$46</f>
        <v>Not selected</v>
      </c>
      <c r="DT2" s="321" t="str">
        <f aca="false">ASSESSMENT!$I$47</f>
        <v>Not selected</v>
      </c>
      <c r="DU2" s="321" t="str">
        <f aca="false">ASSESSMENT!$I$48</f>
        <v>Not selected</v>
      </c>
      <c r="DV2" s="321" t="str">
        <f aca="false">ASSESSMENT!$I$49</f>
        <v>Not selected</v>
      </c>
      <c r="DW2" s="321" t="str">
        <f aca="false">ASSESSMENT!$I$50</f>
        <v>Not selected</v>
      </c>
      <c r="DX2" s="321" t="str">
        <f aca="false">ASSESSMENT!$I$51</f>
        <v>Not selected</v>
      </c>
      <c r="DY2" s="321" t="str">
        <f aca="false">ASSESSMENT!$I$52</f>
        <v>Not selected</v>
      </c>
      <c r="DZ2" s="321" t="str">
        <f aca="false">ASSESSMENT!$I$53</f>
        <v>Not selected</v>
      </c>
      <c r="EA2" s="321" t="str">
        <f aca="false">ASSESSMENT!$I$54</f>
        <v>Not selected</v>
      </c>
      <c r="EB2" s="321" t="str">
        <f aca="false">ASSESSMENT!$I$55</f>
        <v>Not selected</v>
      </c>
      <c r="EC2" s="321" t="str">
        <f aca="false">ASSESSMENT!$I$57</f>
        <v>Not selected</v>
      </c>
      <c r="ED2" s="321" t="str">
        <f aca="false">ASSESSMENT!$I$58</f>
        <v>Not selected</v>
      </c>
      <c r="EE2" s="321" t="str">
        <f aca="false">ASSESSMENT!$I$59</f>
        <v>Not selected</v>
      </c>
      <c r="EF2" s="321" t="str">
        <f aca="false">ASSESSMENT!$I$60</f>
        <v>Not selected</v>
      </c>
      <c r="EG2" s="321" t="str">
        <f aca="false">ASSESSMENT!$I$61</f>
        <v>Not selected</v>
      </c>
      <c r="EH2" s="321" t="str">
        <f aca="false">ASSESSMENT!$I$63</f>
        <v>Not selected</v>
      </c>
      <c r="EI2" s="321" t="str">
        <f aca="false">ASSESSMENT!$I$64</f>
        <v>Not selected</v>
      </c>
      <c r="EJ2" s="321" t="str">
        <f aca="false">ASSESSMENT!$I$65</f>
        <v>Not selected</v>
      </c>
      <c r="EK2" s="321" t="str">
        <f aca="false">ASSESSMENT!$I$67</f>
        <v>Not selected</v>
      </c>
      <c r="EL2" s="321" t="str">
        <f aca="false">ASSESSMENT!$I$68</f>
        <v>Not selected</v>
      </c>
      <c r="EM2" s="321" t="str">
        <f aca="false">ASSESSMENT!$I$69</f>
        <v>Not selected</v>
      </c>
      <c r="EN2" s="321" t="str">
        <f aca="false">ASSESSMENT!$I$70</f>
        <v>Not selected</v>
      </c>
      <c r="EO2" s="321" t="str">
        <f aca="false">ASSESSMENT!$I$71</f>
        <v>Not selected</v>
      </c>
      <c r="EP2" s="321" t="str">
        <f aca="false">ASSESSMENT!$I$72</f>
        <v>Not selected</v>
      </c>
      <c r="EQ2" s="321" t="str">
        <f aca="false">ASSESSMENT!$I$73</f>
        <v>Not selected</v>
      </c>
      <c r="ER2" s="321" t="str">
        <f aca="false">ASSESSMENT!$I$74</f>
        <v>Not selected</v>
      </c>
      <c r="ES2" s="321" t="str">
        <f aca="false">ASSESSMENT!$I$75</f>
        <v>Not selected</v>
      </c>
      <c r="ET2" s="321" t="str">
        <f aca="false">ASSESSMENT!$I$77</f>
        <v>Not selected</v>
      </c>
      <c r="EU2" s="321" t="str">
        <f aca="false">ASSESSMENT!$I$78</f>
        <v>Not selected</v>
      </c>
      <c r="EV2" s="321" t="str">
        <f aca="false">ASSESSMENT!$I$79</f>
        <v>Not selected</v>
      </c>
      <c r="EW2" s="321" t="str">
        <f aca="false">ASSESSMENT!$I$80</f>
        <v>Not selected</v>
      </c>
      <c r="EX2" s="321" t="str">
        <f aca="false">ASSESSMENT!$I$81</f>
        <v>Not selected</v>
      </c>
      <c r="EY2" s="321" t="str">
        <f aca="false">ASSESSMENT!$I$82</f>
        <v>Not selected</v>
      </c>
      <c r="EZ2" s="321" t="str">
        <f aca="false">ASSESSMENT!$I$83</f>
        <v>Not selected</v>
      </c>
      <c r="FA2" s="321" t="str">
        <f aca="false">ASSESSMENT!$I$84</f>
        <v>Not selected</v>
      </c>
      <c r="FB2" s="321" t="str">
        <f aca="false">ASSESSMENT!$I$85</f>
        <v>Not selected</v>
      </c>
      <c r="FC2" s="321" t="str">
        <f aca="false">ASSESSMENT!$I$87</f>
        <v>Not selected</v>
      </c>
      <c r="FD2" s="321" t="str">
        <f aca="false">ASSESSMENT!$I$88</f>
        <v>Not selected</v>
      </c>
      <c r="FE2" s="321" t="str">
        <f aca="false">ASSESSMENT!$I$89</f>
        <v>Not selected</v>
      </c>
      <c r="FF2" s="321" t="str">
        <f aca="false">ASSESSMENT!$I$90</f>
        <v>Not selected</v>
      </c>
      <c r="FG2" s="321" t="str">
        <f aca="false">ASSESSMENT!$I$91</f>
        <v>Not selected</v>
      </c>
      <c r="FH2" s="321" t="str">
        <f aca="false">ASSESSMENT!$I$92</f>
        <v>Not selected</v>
      </c>
      <c r="FI2" s="321" t="str">
        <f aca="false">ASSESSMENT!$I$94</f>
        <v>Not selected</v>
      </c>
      <c r="FJ2" s="321" t="str">
        <f aca="false">ASSESSMENT!$I$95</f>
        <v>Not selected</v>
      </c>
      <c r="FK2" s="321" t="str">
        <f aca="false">ASSESSMENT!$I$96</f>
        <v>Not selected</v>
      </c>
      <c r="FL2" s="321" t="str">
        <f aca="false">ASSESSMENT!$I$97</f>
        <v>Not selected</v>
      </c>
      <c r="FM2" s="321" t="str">
        <f aca="false">ASSESSMENT!$I$98</f>
        <v>Not selected</v>
      </c>
      <c r="FN2" s="321" t="str">
        <f aca="false">ASSESSMENT!$I$99</f>
        <v>Not selected</v>
      </c>
    </row>
    <row r="3" customFormat="false" ht="15" hidden="true" customHeight="true" outlineLevel="0" collapsed="false"/>
  </sheetData>
  <sheetProtection algorithmName="SHA-512" hashValue="wnpWLAc3C3s4JRditbyTS+E3Eh3oaK8GUA6zspAR6sZ/Jp2lPfd0oMZktW6sYQxKXYxIh2a+329F35/nvFn4dg==" saltValue="MFJwVwXjUz8hVYvhfD1j/w==" spinCount="100000" sheet="true" objects="true" scenarios="true" selectLockedCells="true" selectUnlockedCells="true"/>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2020-10-14T13:24:18Z</dcterms:created>
  <dc:creator>Eugene Arthur</dc:creator>
  <dc:description/>
  <dc:language>en-US</dc:language>
  <cp:lastModifiedBy>Eugene Arthur</cp:lastModifiedBy>
  <dcterms:modified xsi:type="dcterms:W3CDTF">2020-10-20T07:40:48Z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