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ASUS\Documents\UNICEF\TORS Licitación\New TORS LAC 2021\Finals\"/>
    </mc:Choice>
  </mc:AlternateContent>
  <xr:revisionPtr revIDLastSave="0" documentId="8_{042E10EF-DF00-4E54-8858-9DA5EC1B5852}" xr6:coauthVersionLast="47" xr6:coauthVersionMax="47" xr10:uidLastSave="{00000000-0000-0000-0000-000000000000}"/>
  <bookViews>
    <workbookView xWindow="-120" yWindow="-120" windowWidth="20730" windowHeight="11160" xr2:uid="{CFF9138F-1349-487E-95BC-F687755B886B}"/>
  </bookViews>
  <sheets>
    <sheet name="Argentina" sheetId="1" r:id="rId1"/>
    <sheet name="Bolivia" sheetId="7" r:id="rId2"/>
    <sheet name="Brazil" sheetId="8" r:id="rId3"/>
    <sheet name="Chile" sheetId="9" r:id="rId4"/>
    <sheet name="Colombia" sheetId="10" r:id="rId5"/>
    <sheet name="Ecuador" sheetId="11" r:id="rId6"/>
    <sheet name="Mexico" sheetId="12" r:id="rId7"/>
    <sheet name="Peru" sheetId="13" r:id="rId8"/>
    <sheet name="Uruguay" sheetId="14" r:id="rId9"/>
    <sheet name="Costa Rica" sheetId="15" r:id="rId10"/>
    <sheet name="Dominican Republic" sheetId="16" r:id="rId11"/>
    <sheet name="Guatemala" sheetId="17" r:id="rId12"/>
    <sheet name="Panama" sheetId="18" r:id="rId13"/>
    <sheet name="Paraguay" sheetId="19" r:id="rId1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1" i="19" l="1"/>
  <c r="F70" i="19"/>
  <c r="D70" i="19"/>
  <c r="F69" i="19"/>
  <c r="E69" i="19"/>
  <c r="D69" i="19"/>
  <c r="D68" i="19"/>
  <c r="D67" i="19"/>
  <c r="F66" i="19"/>
  <c r="D66" i="19"/>
  <c r="F65" i="19"/>
  <c r="E65" i="19"/>
  <c r="D65" i="19"/>
  <c r="D64" i="19"/>
  <c r="D63" i="19"/>
  <c r="F60" i="19"/>
  <c r="F59" i="19"/>
  <c r="F71" i="19" s="1"/>
  <c r="E59" i="19"/>
  <c r="E70" i="19" s="1"/>
  <c r="D44" i="19"/>
  <c r="D45" i="19" s="1"/>
  <c r="F71" i="18"/>
  <c r="D71" i="18"/>
  <c r="F70" i="18"/>
  <c r="E70" i="18"/>
  <c r="D70" i="18"/>
  <c r="D69" i="18"/>
  <c r="E69" i="18" s="1"/>
  <c r="D68" i="18"/>
  <c r="F67" i="18"/>
  <c r="D67" i="18"/>
  <c r="F66" i="18"/>
  <c r="E66" i="18"/>
  <c r="D66" i="18"/>
  <c r="D65" i="18"/>
  <c r="E65" i="18" s="1"/>
  <c r="D64" i="18"/>
  <c r="F63" i="18"/>
  <c r="D63" i="18"/>
  <c r="F60" i="18"/>
  <c r="E60" i="18"/>
  <c r="F59" i="18"/>
  <c r="F68" i="18" s="1"/>
  <c r="E59" i="18"/>
  <c r="E71" i="18" s="1"/>
  <c r="D44" i="18"/>
  <c r="D45" i="18" s="1"/>
  <c r="D71" i="17"/>
  <c r="F70" i="17"/>
  <c r="D70" i="17"/>
  <c r="E69" i="17"/>
  <c r="D69" i="17"/>
  <c r="D68" i="17"/>
  <c r="D67" i="17"/>
  <c r="F66" i="17"/>
  <c r="D66" i="17"/>
  <c r="E65" i="17"/>
  <c r="D65" i="17"/>
  <c r="D64" i="17"/>
  <c r="D63" i="17"/>
  <c r="F60" i="17"/>
  <c r="F59" i="17"/>
  <c r="F71" i="17" s="1"/>
  <c r="E59" i="17"/>
  <c r="E70" i="17" s="1"/>
  <c r="D44" i="17"/>
  <c r="D45" i="17" s="1"/>
  <c r="D71" i="16"/>
  <c r="F70" i="16"/>
  <c r="D70" i="16"/>
  <c r="F69" i="16"/>
  <c r="E69" i="16"/>
  <c r="D69" i="16"/>
  <c r="D68" i="16"/>
  <c r="D67" i="16"/>
  <c r="F66" i="16"/>
  <c r="D66" i="16"/>
  <c r="F65" i="16"/>
  <c r="E65" i="16"/>
  <c r="D65" i="16"/>
  <c r="D64" i="16"/>
  <c r="D63" i="16"/>
  <c r="F60" i="16"/>
  <c r="F59" i="16"/>
  <c r="F71" i="16" s="1"/>
  <c r="E59" i="16"/>
  <c r="E70" i="16" s="1"/>
  <c r="D44" i="16"/>
  <c r="E44" i="16" s="1"/>
  <c r="D71" i="15"/>
  <c r="F70" i="15"/>
  <c r="D70" i="15"/>
  <c r="E69" i="15"/>
  <c r="D69" i="15"/>
  <c r="D68" i="15"/>
  <c r="D67" i="15"/>
  <c r="F66" i="15"/>
  <c r="D66" i="15"/>
  <c r="E65" i="15"/>
  <c r="D65" i="15"/>
  <c r="D64" i="15"/>
  <c r="D63" i="15"/>
  <c r="F60" i="15"/>
  <c r="F59" i="15"/>
  <c r="F71" i="15" s="1"/>
  <c r="E59" i="15"/>
  <c r="E70" i="15" s="1"/>
  <c r="D44" i="15"/>
  <c r="D45" i="15" s="1"/>
  <c r="D71" i="14"/>
  <c r="F70" i="14"/>
  <c r="D70" i="14"/>
  <c r="E69" i="14"/>
  <c r="D69" i="14"/>
  <c r="D68" i="14"/>
  <c r="D67" i="14"/>
  <c r="F66" i="14"/>
  <c r="D66" i="14"/>
  <c r="E65" i="14"/>
  <c r="D65" i="14"/>
  <c r="D64" i="14"/>
  <c r="D63" i="14"/>
  <c r="F60" i="14"/>
  <c r="F59" i="14"/>
  <c r="F71" i="14" s="1"/>
  <c r="E59" i="14"/>
  <c r="E70" i="14" s="1"/>
  <c r="D44" i="14"/>
  <c r="D45" i="14" s="1"/>
  <c r="D71" i="13"/>
  <c r="F70" i="13"/>
  <c r="D70" i="13"/>
  <c r="F69" i="13"/>
  <c r="E69" i="13"/>
  <c r="D69" i="13"/>
  <c r="D68" i="13"/>
  <c r="D67" i="13"/>
  <c r="F66" i="13"/>
  <c r="D66" i="13"/>
  <c r="F65" i="13"/>
  <c r="E65" i="13"/>
  <c r="D65" i="13"/>
  <c r="D64" i="13"/>
  <c r="D63" i="13"/>
  <c r="F60" i="13"/>
  <c r="F59" i="13"/>
  <c r="F71" i="13" s="1"/>
  <c r="E59" i="13"/>
  <c r="E70" i="13" s="1"/>
  <c r="D44" i="13"/>
  <c r="E44" i="13" s="1"/>
  <c r="D71" i="12"/>
  <c r="F70" i="12"/>
  <c r="D70" i="12"/>
  <c r="F69" i="12"/>
  <c r="E69" i="12"/>
  <c r="D69" i="12"/>
  <c r="D68" i="12"/>
  <c r="F67" i="12"/>
  <c r="D67" i="12"/>
  <c r="F66" i="12"/>
  <c r="D66" i="12"/>
  <c r="F65" i="12"/>
  <c r="E65" i="12"/>
  <c r="D65" i="12"/>
  <c r="D64" i="12"/>
  <c r="F63" i="12"/>
  <c r="D63" i="12"/>
  <c r="F60" i="12"/>
  <c r="F59" i="12"/>
  <c r="F71" i="12" s="1"/>
  <c r="E59" i="12"/>
  <c r="E70" i="12" s="1"/>
  <c r="D44" i="12"/>
  <c r="E44" i="12" s="1"/>
  <c r="D71" i="11"/>
  <c r="F70" i="11"/>
  <c r="D70" i="11"/>
  <c r="F69" i="11"/>
  <c r="E69" i="11"/>
  <c r="D69" i="11"/>
  <c r="D68" i="11"/>
  <c r="D67" i="11"/>
  <c r="F66" i="11"/>
  <c r="D66" i="11"/>
  <c r="F65" i="11"/>
  <c r="E65" i="11"/>
  <c r="D65" i="11"/>
  <c r="D64" i="11"/>
  <c r="D63" i="11"/>
  <c r="F60" i="11"/>
  <c r="F59" i="11"/>
  <c r="F71" i="11" s="1"/>
  <c r="E59" i="11"/>
  <c r="E70" i="11" s="1"/>
  <c r="D44" i="11"/>
  <c r="D45" i="11" s="1"/>
  <c r="D71" i="10"/>
  <c r="F70" i="10"/>
  <c r="D70" i="10"/>
  <c r="E69" i="10"/>
  <c r="D69" i="10"/>
  <c r="D68" i="10"/>
  <c r="D67" i="10"/>
  <c r="F66" i="10"/>
  <c r="D66" i="10"/>
  <c r="E65" i="10"/>
  <c r="D65" i="10"/>
  <c r="D64" i="10"/>
  <c r="D63" i="10"/>
  <c r="F60" i="10"/>
  <c r="F59" i="10"/>
  <c r="F71" i="10" s="1"/>
  <c r="E59" i="10"/>
  <c r="E70" i="10" s="1"/>
  <c r="D44" i="10"/>
  <c r="D45" i="10" s="1"/>
  <c r="D71" i="9"/>
  <c r="F70" i="9"/>
  <c r="D70" i="9"/>
  <c r="E69" i="9"/>
  <c r="D69" i="9"/>
  <c r="D68" i="9"/>
  <c r="D67" i="9"/>
  <c r="F66" i="9"/>
  <c r="D66" i="9"/>
  <c r="E65" i="9"/>
  <c r="D65" i="9"/>
  <c r="D64" i="9"/>
  <c r="D63" i="9"/>
  <c r="F60" i="9"/>
  <c r="F59" i="9"/>
  <c r="F71" i="9" s="1"/>
  <c r="E59" i="9"/>
  <c r="E70" i="9" s="1"/>
  <c r="D44" i="9"/>
  <c r="D45" i="9" s="1"/>
  <c r="D71" i="8"/>
  <c r="F70" i="8"/>
  <c r="D70" i="8"/>
  <c r="E69" i="8"/>
  <c r="D69" i="8"/>
  <c r="D68" i="8"/>
  <c r="D67" i="8"/>
  <c r="F66" i="8"/>
  <c r="D66" i="8"/>
  <c r="E65" i="8"/>
  <c r="D65" i="8"/>
  <c r="D64" i="8"/>
  <c r="D63" i="8"/>
  <c r="F60" i="8"/>
  <c r="F59" i="8"/>
  <c r="F71" i="8" s="1"/>
  <c r="E59" i="8"/>
  <c r="E70" i="8" s="1"/>
  <c r="D44" i="8"/>
  <c r="D45" i="8" s="1"/>
  <c r="D71" i="7"/>
  <c r="F70" i="7"/>
  <c r="D70" i="7"/>
  <c r="F69" i="7"/>
  <c r="E69" i="7"/>
  <c r="D69" i="7"/>
  <c r="D68" i="7"/>
  <c r="D67" i="7"/>
  <c r="F66" i="7"/>
  <c r="D66" i="7"/>
  <c r="F65" i="7"/>
  <c r="E65" i="7"/>
  <c r="D65" i="7"/>
  <c r="D64" i="7"/>
  <c r="D63" i="7"/>
  <c r="F60" i="7"/>
  <c r="F59" i="7"/>
  <c r="F71" i="7" s="1"/>
  <c r="E59" i="7"/>
  <c r="E70" i="7" s="1"/>
  <c r="D44" i="7"/>
  <c r="D45" i="7" s="1"/>
  <c r="E45" i="19" l="1"/>
  <c r="D46" i="19"/>
  <c r="E44" i="19"/>
  <c r="E64" i="19"/>
  <c r="E68" i="19"/>
  <c r="E63" i="19"/>
  <c r="F64" i="19"/>
  <c r="E67" i="19"/>
  <c r="F68" i="19"/>
  <c r="E71" i="19"/>
  <c r="E60" i="19"/>
  <c r="E73" i="19" s="1"/>
  <c r="F63" i="19"/>
  <c r="F73" i="19" s="1"/>
  <c r="E66" i="19"/>
  <c r="F67" i="19"/>
  <c r="E45" i="18"/>
  <c r="D46" i="18"/>
  <c r="F73" i="18"/>
  <c r="E44" i="18"/>
  <c r="E64" i="18"/>
  <c r="F65" i="18"/>
  <c r="E68" i="18"/>
  <c r="F69" i="18"/>
  <c r="E63" i="18"/>
  <c r="E73" i="18" s="1"/>
  <c r="F64" i="18"/>
  <c r="E67" i="18"/>
  <c r="E45" i="17"/>
  <c r="D46" i="17"/>
  <c r="E44" i="17"/>
  <c r="E64" i="17"/>
  <c r="F65" i="17"/>
  <c r="E68" i="17"/>
  <c r="F69" i="17"/>
  <c r="E63" i="17"/>
  <c r="F64" i="17"/>
  <c r="E67" i="17"/>
  <c r="F68" i="17"/>
  <c r="E71" i="17"/>
  <c r="E60" i="17"/>
  <c r="F63" i="17"/>
  <c r="F73" i="17" s="1"/>
  <c r="E66" i="17"/>
  <c r="F67" i="17"/>
  <c r="E64" i="16"/>
  <c r="D45" i="16"/>
  <c r="E63" i="16"/>
  <c r="F64" i="16"/>
  <c r="E67" i="16"/>
  <c r="F68" i="16"/>
  <c r="E71" i="16"/>
  <c r="E68" i="16"/>
  <c r="E60" i="16"/>
  <c r="E73" i="16" s="1"/>
  <c r="F63" i="16"/>
  <c r="F73" i="16" s="1"/>
  <c r="E66" i="16"/>
  <c r="F67" i="16"/>
  <c r="E45" i="15"/>
  <c r="D46" i="15"/>
  <c r="E44" i="15"/>
  <c r="E64" i="15"/>
  <c r="F65" i="15"/>
  <c r="E68" i="15"/>
  <c r="F69" i="15"/>
  <c r="E63" i="15"/>
  <c r="F64" i="15"/>
  <c r="E67" i="15"/>
  <c r="F68" i="15"/>
  <c r="E71" i="15"/>
  <c r="E60" i="15"/>
  <c r="F63" i="15"/>
  <c r="F73" i="15" s="1"/>
  <c r="E66" i="15"/>
  <c r="F67" i="15"/>
  <c r="E45" i="14"/>
  <c r="D46" i="14"/>
  <c r="E44" i="14"/>
  <c r="E64" i="14"/>
  <c r="F65" i="14"/>
  <c r="E68" i="14"/>
  <c r="F69" i="14"/>
  <c r="E63" i="14"/>
  <c r="F64" i="14"/>
  <c r="E67" i="14"/>
  <c r="F68" i="14"/>
  <c r="E71" i="14"/>
  <c r="E60" i="14"/>
  <c r="F63" i="14"/>
  <c r="F73" i="14" s="1"/>
  <c r="E66" i="14"/>
  <c r="F67" i="14"/>
  <c r="E64" i="13"/>
  <c r="D45" i="13"/>
  <c r="E63" i="13"/>
  <c r="F64" i="13"/>
  <c r="E67" i="13"/>
  <c r="F68" i="13"/>
  <c r="E71" i="13"/>
  <c r="E68" i="13"/>
  <c r="E60" i="13"/>
  <c r="E73" i="13" s="1"/>
  <c r="F63" i="13"/>
  <c r="F73" i="13" s="1"/>
  <c r="E66" i="13"/>
  <c r="F67" i="13"/>
  <c r="D45" i="12"/>
  <c r="E63" i="12"/>
  <c r="F64" i="12"/>
  <c r="F73" i="12" s="1"/>
  <c r="E67" i="12"/>
  <c r="F68" i="12"/>
  <c r="E71" i="12"/>
  <c r="E64" i="12"/>
  <c r="E68" i="12"/>
  <c r="E60" i="12"/>
  <c r="E66" i="12"/>
  <c r="E45" i="11"/>
  <c r="D46" i="11"/>
  <c r="E44" i="11"/>
  <c r="E64" i="11"/>
  <c r="E68" i="11"/>
  <c r="E63" i="11"/>
  <c r="F64" i="11"/>
  <c r="E67" i="11"/>
  <c r="F68" i="11"/>
  <c r="E71" i="11"/>
  <c r="E60" i="11"/>
  <c r="E73" i="11" s="1"/>
  <c r="F63" i="11"/>
  <c r="F73" i="11" s="1"/>
  <c r="E66" i="11"/>
  <c r="F67" i="11"/>
  <c r="E45" i="10"/>
  <c r="D46" i="10"/>
  <c r="E44" i="10"/>
  <c r="E64" i="10"/>
  <c r="F65" i="10"/>
  <c r="E68" i="10"/>
  <c r="F69" i="10"/>
  <c r="E63" i="10"/>
  <c r="F64" i="10"/>
  <c r="E67" i="10"/>
  <c r="F68" i="10"/>
  <c r="E71" i="10"/>
  <c r="E60" i="10"/>
  <c r="F63" i="10"/>
  <c r="F73" i="10" s="1"/>
  <c r="E66" i="10"/>
  <c r="F67" i="10"/>
  <c r="E45" i="9"/>
  <c r="D46" i="9"/>
  <c r="E44" i="9"/>
  <c r="E64" i="9"/>
  <c r="F65" i="9"/>
  <c r="E68" i="9"/>
  <c r="F69" i="9"/>
  <c r="E63" i="9"/>
  <c r="F64" i="9"/>
  <c r="E67" i="9"/>
  <c r="F68" i="9"/>
  <c r="E71" i="9"/>
  <c r="E60" i="9"/>
  <c r="F63" i="9"/>
  <c r="F73" i="9" s="1"/>
  <c r="E66" i="9"/>
  <c r="F67" i="9"/>
  <c r="E45" i="8"/>
  <c r="D46" i="8"/>
  <c r="E44" i="8"/>
  <c r="E64" i="8"/>
  <c r="F65" i="8"/>
  <c r="E68" i="8"/>
  <c r="F69" i="8"/>
  <c r="E63" i="8"/>
  <c r="F64" i="8"/>
  <c r="E67" i="8"/>
  <c r="F68" i="8"/>
  <c r="E71" i="8"/>
  <c r="E60" i="8"/>
  <c r="F63" i="8"/>
  <c r="F73" i="8" s="1"/>
  <c r="E66" i="8"/>
  <c r="F67" i="8"/>
  <c r="E45" i="7"/>
  <c r="D46" i="7"/>
  <c r="E44" i="7"/>
  <c r="E64" i="7"/>
  <c r="E63" i="7"/>
  <c r="F64" i="7"/>
  <c r="E67" i="7"/>
  <c r="F68" i="7"/>
  <c r="E71" i="7"/>
  <c r="E68" i="7"/>
  <c r="E60" i="7"/>
  <c r="E73" i="7" s="1"/>
  <c r="F63" i="7"/>
  <c r="F73" i="7" s="1"/>
  <c r="E66" i="7"/>
  <c r="F67" i="7"/>
  <c r="F59" i="1"/>
  <c r="F67" i="1" s="1"/>
  <c r="D69" i="1"/>
  <c r="D47" i="19" l="1"/>
  <c r="E46" i="19"/>
  <c r="D47" i="18"/>
  <c r="E46" i="18"/>
  <c r="D47" i="17"/>
  <c r="E46" i="17"/>
  <c r="E73" i="17"/>
  <c r="E45" i="16"/>
  <c r="D46" i="16"/>
  <c r="E73" i="15"/>
  <c r="D47" i="15"/>
  <c r="E46" i="15"/>
  <c r="D47" i="14"/>
  <c r="E46" i="14"/>
  <c r="E73" i="14"/>
  <c r="E45" i="13"/>
  <c r="D46" i="13"/>
  <c r="E73" i="12"/>
  <c r="E45" i="12"/>
  <c r="D46" i="12"/>
  <c r="D47" i="11"/>
  <c r="E46" i="11"/>
  <c r="D47" i="10"/>
  <c r="E46" i="10"/>
  <c r="E73" i="10"/>
  <c r="D47" i="9"/>
  <c r="E46" i="9"/>
  <c r="E73" i="9"/>
  <c r="D47" i="8"/>
  <c r="E46" i="8"/>
  <c r="E73" i="8"/>
  <c r="E46" i="7"/>
  <c r="D47" i="7"/>
  <c r="F70" i="1"/>
  <c r="F66" i="1"/>
  <c r="F63" i="1"/>
  <c r="F65" i="1"/>
  <c r="F64" i="1"/>
  <c r="F60" i="1"/>
  <c r="F71" i="1"/>
  <c r="F69" i="1"/>
  <c r="F68" i="1"/>
  <c r="D64" i="1"/>
  <c r="D65" i="1"/>
  <c r="D66" i="1"/>
  <c r="D67" i="1"/>
  <c r="D68" i="1"/>
  <c r="D70" i="1"/>
  <c r="D71" i="1"/>
  <c r="D63" i="1"/>
  <c r="E47" i="19" l="1"/>
  <c r="D48" i="19"/>
  <c r="E47" i="18"/>
  <c r="D48" i="18"/>
  <c r="E47" i="17"/>
  <c r="D48" i="17"/>
  <c r="D47" i="16"/>
  <c r="E46" i="16"/>
  <c r="E47" i="15"/>
  <c r="D48" i="15"/>
  <c r="E47" i="14"/>
  <c r="D48" i="14"/>
  <c r="E46" i="13"/>
  <c r="D47" i="13"/>
  <c r="E46" i="12"/>
  <c r="D47" i="12"/>
  <c r="E47" i="11"/>
  <c r="D48" i="11"/>
  <c r="E47" i="10"/>
  <c r="D48" i="10"/>
  <c r="E47" i="9"/>
  <c r="D48" i="9"/>
  <c r="E47" i="8"/>
  <c r="D48" i="8"/>
  <c r="E47" i="7"/>
  <c r="D48" i="7"/>
  <c r="F73" i="1"/>
  <c r="D49" i="19" l="1"/>
  <c r="E48" i="19"/>
  <c r="D49" i="18"/>
  <c r="E48" i="18"/>
  <c r="D49" i="17"/>
  <c r="E48" i="17"/>
  <c r="E47" i="16"/>
  <c r="D48" i="16"/>
  <c r="D49" i="15"/>
  <c r="E48" i="15"/>
  <c r="D49" i="14"/>
  <c r="E48" i="14"/>
  <c r="E47" i="13"/>
  <c r="D48" i="13"/>
  <c r="E47" i="12"/>
  <c r="D48" i="12"/>
  <c r="D49" i="11"/>
  <c r="E48" i="11"/>
  <c r="D49" i="10"/>
  <c r="E48" i="10"/>
  <c r="D49" i="9"/>
  <c r="E48" i="9"/>
  <c r="D49" i="8"/>
  <c r="E48" i="8"/>
  <c r="D49" i="7"/>
  <c r="E48" i="7"/>
  <c r="D44" i="1"/>
  <c r="E44" i="1" s="1"/>
  <c r="E49" i="19" l="1"/>
  <c r="D50" i="19"/>
  <c r="E49" i="18"/>
  <c r="D50" i="18"/>
  <c r="E49" i="17"/>
  <c r="D50" i="17"/>
  <c r="E48" i="16"/>
  <c r="D49" i="16"/>
  <c r="E49" i="15"/>
  <c r="D50" i="15"/>
  <c r="E49" i="14"/>
  <c r="D50" i="14"/>
  <c r="D49" i="13"/>
  <c r="E48" i="13"/>
  <c r="E48" i="12"/>
  <c r="D49" i="12"/>
  <c r="E49" i="11"/>
  <c r="D50" i="11"/>
  <c r="E49" i="10"/>
  <c r="D50" i="10"/>
  <c r="E49" i="9"/>
  <c r="D50" i="9"/>
  <c r="E49" i="8"/>
  <c r="D50" i="8"/>
  <c r="E49" i="7"/>
  <c r="D50" i="7"/>
  <c r="D45" i="1"/>
  <c r="E45" i="1" s="1"/>
  <c r="D51" i="19" l="1"/>
  <c r="E50" i="19"/>
  <c r="D51" i="18"/>
  <c r="E50" i="18"/>
  <c r="D51" i="17"/>
  <c r="E50" i="17"/>
  <c r="E49" i="16"/>
  <c r="D50" i="16"/>
  <c r="D51" i="15"/>
  <c r="E50" i="15"/>
  <c r="D51" i="14"/>
  <c r="E50" i="14"/>
  <c r="E49" i="13"/>
  <c r="D50" i="13"/>
  <c r="E49" i="12"/>
  <c r="D50" i="12"/>
  <c r="D51" i="11"/>
  <c r="E50" i="11"/>
  <c r="D51" i="10"/>
  <c r="E50" i="10"/>
  <c r="D51" i="9"/>
  <c r="E50" i="9"/>
  <c r="D51" i="8"/>
  <c r="E50" i="8"/>
  <c r="E50" i="7"/>
  <c r="D51" i="7"/>
  <c r="D46" i="1"/>
  <c r="E46" i="1" s="1"/>
  <c r="E51" i="19" l="1"/>
  <c r="D52" i="19"/>
  <c r="E51" i="18"/>
  <c r="D52" i="18"/>
  <c r="E51" i="17"/>
  <c r="D52" i="17"/>
  <c r="D51" i="16"/>
  <c r="E50" i="16"/>
  <c r="E51" i="15"/>
  <c r="D52" i="15"/>
  <c r="E51" i="14"/>
  <c r="D52" i="14"/>
  <c r="E50" i="13"/>
  <c r="D51" i="13"/>
  <c r="E50" i="12"/>
  <c r="D51" i="12"/>
  <c r="E51" i="11"/>
  <c r="D52" i="11"/>
  <c r="E51" i="10"/>
  <c r="D52" i="10"/>
  <c r="E51" i="9"/>
  <c r="D52" i="9"/>
  <c r="E51" i="8"/>
  <c r="D52" i="8"/>
  <c r="E51" i="7"/>
  <c r="D52" i="7"/>
  <c r="D47" i="1"/>
  <c r="E47" i="1" s="1"/>
  <c r="D53" i="19" l="1"/>
  <c r="E52" i="19"/>
  <c r="D53" i="18"/>
  <c r="E52" i="18"/>
  <c r="D53" i="17"/>
  <c r="E52" i="17"/>
  <c r="E51" i="16"/>
  <c r="D52" i="16"/>
  <c r="D53" i="15"/>
  <c r="E52" i="15"/>
  <c r="D53" i="14"/>
  <c r="E52" i="14"/>
  <c r="E51" i="13"/>
  <c r="D52" i="13"/>
  <c r="E51" i="12"/>
  <c r="D52" i="12"/>
  <c r="D53" i="11"/>
  <c r="E52" i="11"/>
  <c r="D53" i="10"/>
  <c r="E52" i="10"/>
  <c r="D53" i="9"/>
  <c r="E52" i="9"/>
  <c r="D53" i="8"/>
  <c r="E52" i="8"/>
  <c r="D53" i="7"/>
  <c r="E52" i="7"/>
  <c r="D48" i="1"/>
  <c r="E48" i="1" s="1"/>
  <c r="E53" i="19" l="1"/>
  <c r="D54" i="19"/>
  <c r="E53" i="18"/>
  <c r="D54" i="18"/>
  <c r="E53" i="17"/>
  <c r="D54" i="17"/>
  <c r="E52" i="16"/>
  <c r="D53" i="16"/>
  <c r="E53" i="15"/>
  <c r="D54" i="15"/>
  <c r="E53" i="14"/>
  <c r="D54" i="14"/>
  <c r="E52" i="13"/>
  <c r="D53" i="13"/>
  <c r="E52" i="12"/>
  <c r="D53" i="12"/>
  <c r="E53" i="11"/>
  <c r="D54" i="11"/>
  <c r="E53" i="10"/>
  <c r="D54" i="10"/>
  <c r="E53" i="9"/>
  <c r="D54" i="9"/>
  <c r="E53" i="8"/>
  <c r="D54" i="8"/>
  <c r="E53" i="7"/>
  <c r="D54" i="7"/>
  <c r="D49" i="1"/>
  <c r="E49" i="1" s="1"/>
  <c r="D55" i="19" l="1"/>
  <c r="E55" i="19" s="1"/>
  <c r="E54" i="19"/>
  <c r="D55" i="18"/>
  <c r="E55" i="18" s="1"/>
  <c r="E54" i="18"/>
  <c r="D55" i="17"/>
  <c r="E55" i="17" s="1"/>
  <c r="E54" i="17"/>
  <c r="E53" i="16"/>
  <c r="D54" i="16"/>
  <c r="D55" i="15"/>
  <c r="E55" i="15" s="1"/>
  <c r="E57" i="15" s="1"/>
  <c r="E54" i="15"/>
  <c r="D55" i="14"/>
  <c r="E55" i="14" s="1"/>
  <c r="E57" i="14" s="1"/>
  <c r="E54" i="14"/>
  <c r="E53" i="13"/>
  <c r="D54" i="13"/>
  <c r="E53" i="12"/>
  <c r="D54" i="12"/>
  <c r="D55" i="11"/>
  <c r="E55" i="11" s="1"/>
  <c r="E54" i="11"/>
  <c r="D55" i="10"/>
  <c r="E55" i="10" s="1"/>
  <c r="E57" i="10" s="1"/>
  <c r="E54" i="10"/>
  <c r="D55" i="9"/>
  <c r="E55" i="9" s="1"/>
  <c r="E54" i="9"/>
  <c r="D55" i="8"/>
  <c r="E55" i="8" s="1"/>
  <c r="E57" i="8" s="1"/>
  <c r="E54" i="8"/>
  <c r="E54" i="7"/>
  <c r="D55" i="7"/>
  <c r="E55" i="7" s="1"/>
  <c r="E57" i="7" s="1"/>
  <c r="D50" i="1"/>
  <c r="E50" i="1" s="1"/>
  <c r="E57" i="19" l="1"/>
  <c r="E57" i="18"/>
  <c r="E57" i="17"/>
  <c r="D55" i="16"/>
  <c r="E55" i="16" s="1"/>
  <c r="E54" i="16"/>
  <c r="F75" i="15"/>
  <c r="E75" i="15"/>
  <c r="F75" i="14"/>
  <c r="E75" i="14"/>
  <c r="D55" i="13"/>
  <c r="E55" i="13" s="1"/>
  <c r="E54" i="13"/>
  <c r="E54" i="12"/>
  <c r="D55" i="12"/>
  <c r="E55" i="12" s="1"/>
  <c r="E57" i="12" s="1"/>
  <c r="E57" i="11"/>
  <c r="F75" i="10"/>
  <c r="E75" i="10"/>
  <c r="E57" i="9"/>
  <c r="F75" i="8"/>
  <c r="E75" i="8"/>
  <c r="F75" i="7"/>
  <c r="E75" i="7"/>
  <c r="D51" i="1"/>
  <c r="E51" i="1" s="1"/>
  <c r="F75" i="19" l="1"/>
  <c r="E75" i="19"/>
  <c r="E75" i="18"/>
  <c r="F75" i="18"/>
  <c r="F75" i="17"/>
  <c r="E75" i="17"/>
  <c r="E57" i="16"/>
  <c r="E57" i="13"/>
  <c r="F75" i="12"/>
  <c r="E75" i="12"/>
  <c r="F75" i="11"/>
  <c r="E75" i="11"/>
  <c r="F75" i="9"/>
  <c r="E75" i="9"/>
  <c r="D52" i="1"/>
  <c r="E52" i="1" s="1"/>
  <c r="E59" i="1"/>
  <c r="F75" i="16" l="1"/>
  <c r="E75" i="16"/>
  <c r="F75" i="13"/>
  <c r="E75" i="13"/>
  <c r="E64" i="1"/>
  <c r="E63" i="1"/>
  <c r="E71" i="1"/>
  <c r="E70" i="1"/>
  <c r="E68" i="1"/>
  <c r="E65" i="1"/>
  <c r="E69" i="1"/>
  <c r="E67" i="1"/>
  <c r="E66" i="1"/>
  <c r="D53" i="1"/>
  <c r="D54" i="1" s="1"/>
  <c r="E60" i="1"/>
  <c r="E73" i="1" l="1"/>
  <c r="E53" i="1"/>
  <c r="D55" i="1"/>
  <c r="E55" i="1" s="1"/>
  <c r="E54" i="1"/>
  <c r="E57" i="1" l="1"/>
  <c r="E75" i="1" l="1"/>
  <c r="F75" i="1"/>
</calcChain>
</file>

<file path=xl/sharedStrings.xml><?xml version="1.0" encoding="utf-8"?>
<sst xmlns="http://schemas.openxmlformats.org/spreadsheetml/2006/main" count="1036" uniqueCount="86">
  <si>
    <t>CATEGORY</t>
  </si>
  <si>
    <r>
      <t>1.</t>
    </r>
    <r>
      <rPr>
        <b/>
        <sz val="7"/>
        <color theme="1"/>
        <rFont val="Times New Roman"/>
        <family val="1"/>
      </rPr>
      <t xml:space="preserve"> </t>
    </r>
    <r>
      <rPr>
        <b/>
        <sz val="11"/>
        <color theme="1"/>
        <rFont val="Calibri"/>
        <family val="2"/>
      </rPr>
      <t xml:space="preserve"> Recruitment fee  </t>
    </r>
  </si>
  <si>
    <t xml:space="preserve">  2.1 Month 1</t>
  </si>
  <si>
    <t xml:space="preserve">  2.2 Month 2</t>
  </si>
  <si>
    <t xml:space="preserve">  2.3 Month 3</t>
  </si>
  <si>
    <t xml:space="preserve">  2.4 Month 4</t>
  </si>
  <si>
    <t xml:space="preserve">  2.5 Month 5</t>
  </si>
  <si>
    <t xml:space="preserve">  2.6 Month 6</t>
  </si>
  <si>
    <t xml:space="preserve">  2.7 Month 7</t>
  </si>
  <si>
    <t xml:space="preserve">  2.8 Month 8</t>
  </si>
  <si>
    <t>Calculation model</t>
  </si>
  <si>
    <t xml:space="preserve"> No. of pledge donors (figure shown here as an example only)</t>
  </si>
  <si>
    <t>Average monthly donation amount (figure shown here as an example only)</t>
  </si>
  <si>
    <t>Commission fee to UNICEF (% of the pledge donor's full 12 month income)</t>
  </si>
  <si>
    <t>Commission fee charged to UNICEF</t>
  </si>
  <si>
    <t>Net fee charged to UNICEF</t>
  </si>
  <si>
    <t>(Please add row for additional months as needed)</t>
  </si>
  <si>
    <t>2.9  Others, please  indicate your proposed compensation scheme if differs from above</t>
  </si>
  <si>
    <r>
      <rPr>
        <b/>
        <sz val="11"/>
        <color theme="1"/>
        <rFont val="Calibri"/>
        <family val="2"/>
      </rPr>
      <t>2.</t>
    </r>
    <r>
      <rPr>
        <b/>
        <sz val="7"/>
        <color theme="1"/>
        <rFont val="Times New Roman"/>
        <family val="1"/>
      </rPr>
      <t xml:space="preserve"> </t>
    </r>
    <r>
      <rPr>
        <b/>
        <sz val="11"/>
        <color theme="1"/>
        <rFont val="Calibri"/>
        <family val="2"/>
      </rPr>
      <t xml:space="preserve"> Donor loss compensation scheme</t>
    </r>
    <r>
      <rPr>
        <sz val="11"/>
        <color theme="1"/>
        <rFont val="Calibri"/>
        <family val="2"/>
      </rPr>
      <t xml:space="preserve">
     UNICEF welcomes compensation scheme (such as the ‘clawback’) in regard to mitigating the loss of income due to early donor attrition (especially via poor donor quality).  Please describe below your compensation scheme proposed for donor attrition in percentage of refunds by month.</t>
    </r>
  </si>
  <si>
    <t>Clawback proposed</t>
  </si>
  <si>
    <t>EXAMPLE INPUT</t>
  </si>
  <si>
    <t>Net donation income for UNICEF for the first 12 month cycle</t>
  </si>
  <si>
    <t>Estimated donor attrition in each month</t>
  </si>
  <si>
    <t>Month 2</t>
  </si>
  <si>
    <t>Month 3</t>
  </si>
  <si>
    <t>Month 4</t>
  </si>
  <si>
    <t>Month 5</t>
  </si>
  <si>
    <t>Month 6</t>
  </si>
  <si>
    <t>Month 7</t>
  </si>
  <si>
    <t>Month 8</t>
  </si>
  <si>
    <t>Number of Active Donors remaining in file for UNICEF</t>
  </si>
  <si>
    <t xml:space="preserve">Month 1 </t>
  </si>
  <si>
    <t>Compensation by month (Month # after first donation received)</t>
  </si>
  <si>
    <t>1st month</t>
  </si>
  <si>
    <t>2nd month</t>
  </si>
  <si>
    <t>3rd month</t>
  </si>
  <si>
    <t>4th month</t>
  </si>
  <si>
    <t>5th month</t>
  </si>
  <si>
    <t>6th month</t>
  </si>
  <si>
    <t>7th month</t>
  </si>
  <si>
    <t>8th month</t>
  </si>
  <si>
    <t>9th month</t>
  </si>
  <si>
    <t>10th month</t>
  </si>
  <si>
    <t>11th month</t>
  </si>
  <si>
    <t>12th month</t>
  </si>
  <si>
    <t>Month which donor stays in UNICEF file</t>
  </si>
  <si>
    <t xml:space="preserve">  2.9 Month 9</t>
  </si>
  <si>
    <t>Other explanations (Please explain/elaborate the fee methodology or additional information as necessary)</t>
  </si>
  <si>
    <t>Monthly donation income for UNICEF</t>
  </si>
  <si>
    <t>Month 9</t>
  </si>
  <si>
    <r>
      <t xml:space="preserve">Net donation benefit for UNICEF </t>
    </r>
    <r>
      <rPr>
        <sz val="12"/>
        <color theme="1"/>
        <rFont val="Calibri"/>
        <family val="2"/>
        <scheme val="minor"/>
      </rPr>
      <t>for the first 12 month donor cycle</t>
    </r>
  </si>
  <si>
    <r>
      <t xml:space="preserve">1.1  Please indicate </t>
    </r>
    <r>
      <rPr>
        <b/>
        <sz val="11"/>
        <color theme="1"/>
        <rFont val="Calibri"/>
        <family val="2"/>
      </rPr>
      <t>the donor recruitment fee for</t>
    </r>
    <r>
      <rPr>
        <sz val="11"/>
        <color theme="1"/>
        <rFont val="Calibri"/>
        <family val="2"/>
      </rPr>
      <t xml:space="preserve"> </t>
    </r>
    <r>
      <rPr>
        <b/>
        <u/>
        <sz val="11"/>
        <color theme="1"/>
        <rFont val="Calibri"/>
        <family val="2"/>
      </rPr>
      <t>pledge</t>
    </r>
    <r>
      <rPr>
        <b/>
        <sz val="11"/>
        <color theme="1"/>
        <rFont val="Calibri"/>
        <family val="2"/>
      </rPr>
      <t xml:space="preserve"> donor</t>
    </r>
    <r>
      <rPr>
        <sz val="11"/>
        <color theme="1"/>
        <rFont val="Calibri"/>
        <family val="2"/>
      </rPr>
      <t xml:space="preserve"> recruitment. (for example and as per common industry practice, UNICEF is paying the donor recruitment fee in a percentage of the full annual donation value)</t>
    </r>
  </si>
  <si>
    <r>
      <t xml:space="preserve">1.2  Please indicate </t>
    </r>
    <r>
      <rPr>
        <b/>
        <sz val="11"/>
        <color theme="1"/>
        <rFont val="Calibri"/>
        <family val="2"/>
      </rPr>
      <t>the donor recruitment fee in case of</t>
    </r>
    <r>
      <rPr>
        <b/>
        <u/>
        <sz val="11"/>
        <color theme="1"/>
        <rFont val="Calibri"/>
        <family val="2"/>
      </rPr>
      <t xml:space="preserve"> one-time</t>
    </r>
    <r>
      <rPr>
        <b/>
        <sz val="11"/>
        <color theme="1"/>
        <rFont val="Calibri"/>
        <family val="2"/>
      </rPr>
      <t xml:space="preserve"> donor recruitme</t>
    </r>
    <r>
      <rPr>
        <sz val="11"/>
        <color theme="1"/>
        <rFont val="Calibri"/>
        <family val="2"/>
      </rPr>
      <t>nt. (for example and as per common industry practice, UNICEF is paying the donor recruitment fee in a percentage of the donation value)</t>
    </r>
  </si>
  <si>
    <t>1.3  Other alternative or different payment model, if any
Please  indicate any different price point or model (i.e. different price model for donor’s payment methods &lt;e.g. credit card vs debit card vs bank account&gt;, donor segments &lt;e.g. age group, gender, ethnic, city, initial donation amount&gt;, etc.)</t>
  </si>
  <si>
    <r>
      <t xml:space="preserve">3. Payment Terms
     </t>
    </r>
    <r>
      <rPr>
        <sz val="11"/>
        <color theme="1"/>
        <rFont val="Calibri"/>
        <family val="2"/>
      </rPr>
      <t xml:space="preserve"> UNICEF normally pays for the financial fee for only the fulfilled donors whereby first month donation is fulfilled for UNICEF.  Please indicate your otherwise alternative payment term proposal, if any.</t>
    </r>
  </si>
  <si>
    <t>Proposal</t>
  </si>
  <si>
    <t>Company / name of institution:</t>
  </si>
  <si>
    <t xml:space="preserve">UNGM registration number (please register your company on 
www.UNGM.org if you have not already done so). </t>
  </si>
  <si>
    <t>Main contact person and title:</t>
  </si>
  <si>
    <t>Email address of contact person:</t>
  </si>
  <si>
    <t>Direct telephone number of contact person:</t>
  </si>
  <si>
    <t>Backup contact (name and email):</t>
  </si>
  <si>
    <t>Date of proposal:</t>
  </si>
  <si>
    <t>Validity of proposal:</t>
  </si>
  <si>
    <r>
      <t xml:space="preserve">Financial proposals should be submitted on an </t>
    </r>
    <r>
      <rPr>
        <b/>
        <sz val="11"/>
        <color theme="1"/>
        <rFont val="Arial"/>
        <family val="2"/>
      </rPr>
      <t>all-inclusive basis</t>
    </r>
    <r>
      <rPr>
        <sz val="11"/>
        <color theme="1"/>
        <rFont val="Arial"/>
        <family val="2"/>
      </rPr>
      <t xml:space="preserve"> for providing the contracted deliverables as per TOR.</t>
    </r>
  </si>
  <si>
    <t>Annex D - Financial Response Sheet</t>
  </si>
  <si>
    <t>Currency of proposal</t>
  </si>
  <si>
    <r>
      <t xml:space="preserve">Fee refunded to UNICEF </t>
    </r>
    <r>
      <rPr>
        <b/>
        <sz val="11"/>
        <color rgb="FFFF0000"/>
        <rFont val="Calibri"/>
        <family val="2"/>
        <scheme val="minor"/>
      </rPr>
      <t>(example)</t>
    </r>
  </si>
  <si>
    <r>
      <rPr>
        <b/>
        <u/>
        <sz val="11"/>
        <rFont val="Calibri"/>
        <family val="2"/>
        <scheme val="minor"/>
      </rPr>
      <t>Notes for bidders.</t>
    </r>
    <r>
      <rPr>
        <sz val="11"/>
        <rFont val="Calibri"/>
        <family val="2"/>
        <scheme val="minor"/>
      </rPr>
      <t xml:space="preserve">
</t>
    </r>
    <r>
      <rPr>
        <b/>
        <sz val="14"/>
        <color rgb="FFFF0000"/>
        <rFont val="Calibri"/>
        <family val="2"/>
        <scheme val="minor"/>
      </rPr>
      <t>(1) Kindly note to fill in one sheet /  tab per country</t>
    </r>
    <r>
      <rPr>
        <sz val="11"/>
        <rFont val="Calibri"/>
        <family val="2"/>
        <scheme val="minor"/>
      </rPr>
      <t xml:space="preserve">
(2) As a common industry practice, the Face-to-Face recruitment fee is based on a percentage of annual donation value of each donor.  However, UNICEF welcomes other new and creative payment model which could advance the quality of donor acquisition for UNICEF.
(3) If you wish to submit a proposal for new / additional countries, kindly copy the sheet</t>
    </r>
  </si>
  <si>
    <r>
      <rPr>
        <b/>
        <sz val="11"/>
        <color rgb="FF0070C0"/>
        <rFont val="Calibri"/>
        <family val="2"/>
      </rPr>
      <t xml:space="preserve">Scenario calculation for UNICEF's evaluation reference (for info only)
</t>
    </r>
    <r>
      <rPr>
        <b/>
        <sz val="11"/>
        <color rgb="FFFF0000"/>
        <rFont val="Calibri"/>
        <family val="2"/>
      </rPr>
      <t xml:space="preserve">
</t>
    </r>
    <r>
      <rPr>
        <b/>
        <sz val="11"/>
        <color theme="1"/>
        <rFont val="Calibri"/>
        <family val="2"/>
      </rPr>
      <t xml:space="preserve">Below is an example of the Face-to-Face fundraising campaign's income-cost calculation/projection which reflects the good ROI (returns) for UNICEF for the first 12 months of donor cycle. </t>
    </r>
    <r>
      <rPr>
        <b/>
        <sz val="11"/>
        <color rgb="FFFF0000"/>
        <rFont val="Calibri"/>
        <family val="2"/>
      </rPr>
      <t>In case you are proposing other payment model outside the common industry practice, please provide your calculation model which illustrates the net donation benefit for UNICEF.</t>
    </r>
  </si>
  <si>
    <r>
      <t>LRPS-2020-</t>
    </r>
    <r>
      <rPr>
        <b/>
        <sz val="14"/>
        <color rgb="FFFF0000"/>
        <rFont val="Arial"/>
        <family val="2"/>
      </rPr>
      <t>915xxx</t>
    </r>
  </si>
  <si>
    <t xml:space="preserve"> USD or Local Currency</t>
  </si>
  <si>
    <t>Financial proposal for Argentina</t>
  </si>
  <si>
    <t>Financial proposal for Bolivia</t>
  </si>
  <si>
    <t>Financial proposal for Brazil</t>
  </si>
  <si>
    <t>Financial proposal for Chile</t>
  </si>
  <si>
    <t>Financial proposal for Colombia</t>
  </si>
  <si>
    <t>Financial proposal for Ecuador</t>
  </si>
  <si>
    <t>Financial proposal for Mexico</t>
  </si>
  <si>
    <t>Financial proposal for Peru</t>
  </si>
  <si>
    <t>Financial proposal for Uruguay</t>
  </si>
  <si>
    <t>Financial proposal for Costa Rica</t>
  </si>
  <si>
    <t>Financial proposal for Dominican Republic</t>
  </si>
  <si>
    <t>Financial proposal for Guatemala</t>
  </si>
  <si>
    <t>Financial proposal for Panama</t>
  </si>
  <si>
    <t>Financial proposal for Paraguay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</si>
</sst>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quot;#,##0_);[Red]\(&quot;$&quot;#,##0\)"/>
    <numFmt numFmtId="165" formatCode="_(&quot;$&quot;* #,##0.00_);_(&quot;$&quot;* \(#,##0.00\);_(&quot;$&quot;* &quot;-&quot;??_);_(@_)"/>
    <numFmt numFmtId="166" formatCode="_(* #,##0.00_);_(* \(#,##0.00\);_(* &quot;-&quot;??_);_(@_)"/>
    <numFmt numFmtId="167" formatCode="_(* #,##0_);_(* \(#,##0\);_(* &quot;-&quot;??_);_(@_)"/>
    <numFmt numFmtId="168" formatCode="&quot;$&quot;#,##0"/>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1"/>
      <color theme="1"/>
      <name val="Calibri"/>
      <family val="2"/>
    </font>
    <font>
      <b/>
      <sz val="7"/>
      <color theme="1"/>
      <name val="Times New Roman"/>
      <family val="1"/>
    </font>
    <font>
      <sz val="11"/>
      <color theme="1"/>
      <name val="Calibri"/>
      <family val="2"/>
    </font>
    <font>
      <sz val="11"/>
      <color rgb="FFFF0000"/>
      <name val="Calibri"/>
      <family val="2"/>
      <scheme val="minor"/>
    </font>
    <font>
      <b/>
      <u/>
      <sz val="11"/>
      <color theme="1"/>
      <name val="Calibri"/>
      <family val="2"/>
    </font>
    <font>
      <b/>
      <sz val="12"/>
      <color theme="1"/>
      <name val="Calibri"/>
      <family val="2"/>
      <scheme val="minor"/>
    </font>
    <font>
      <sz val="12"/>
      <color theme="1"/>
      <name val="Times New Roman"/>
      <family val="2"/>
    </font>
    <font>
      <b/>
      <sz val="11"/>
      <color rgb="FF0070C0"/>
      <name val="Calibri"/>
      <family val="2"/>
    </font>
    <font>
      <sz val="11"/>
      <color rgb="FFFF0000"/>
      <name val="Calibri"/>
      <family val="2"/>
    </font>
    <font>
      <b/>
      <sz val="11"/>
      <color rgb="FFFF0000"/>
      <name val="Calibri"/>
      <family val="2"/>
    </font>
    <font>
      <b/>
      <sz val="11"/>
      <name val="Calibri"/>
      <family val="2"/>
    </font>
    <font>
      <sz val="12"/>
      <color theme="1"/>
      <name val="Calibri"/>
      <family val="2"/>
      <scheme val="minor"/>
    </font>
    <font>
      <b/>
      <sz val="11"/>
      <color rgb="FF0070C0"/>
      <name val="Calibri"/>
      <family val="2"/>
      <scheme val="minor"/>
    </font>
    <font>
      <sz val="11"/>
      <name val="Calibri"/>
      <family val="2"/>
      <scheme val="minor"/>
    </font>
    <font>
      <b/>
      <u/>
      <sz val="11"/>
      <name val="Calibri"/>
      <family val="2"/>
      <scheme val="minor"/>
    </font>
    <font>
      <b/>
      <sz val="14"/>
      <color theme="1"/>
      <name val="Arial"/>
      <family val="2"/>
    </font>
    <font>
      <b/>
      <sz val="14"/>
      <color rgb="FFFF0000"/>
      <name val="Arial"/>
      <family val="2"/>
    </font>
    <font>
      <sz val="11"/>
      <color theme="1"/>
      <name val="Arial"/>
      <family val="2"/>
    </font>
    <font>
      <b/>
      <sz val="11"/>
      <color theme="1"/>
      <name val="Arial"/>
      <family val="2"/>
    </font>
    <font>
      <b/>
      <sz val="14"/>
      <name val="Arial"/>
      <family val="2"/>
    </font>
    <font>
      <sz val="11"/>
      <color rgb="FF0070C0"/>
      <name val="Calibri"/>
      <family val="2"/>
    </font>
    <font>
      <sz val="11"/>
      <color rgb="FF0070C0"/>
      <name val="Calibri"/>
      <family val="2"/>
      <scheme val="minor"/>
    </font>
    <font>
      <b/>
      <sz val="11"/>
      <color rgb="FFFF0000"/>
      <name val="Calibri"/>
      <family val="2"/>
      <scheme val="minor"/>
    </font>
    <font>
      <b/>
      <sz val="14"/>
      <color rgb="FFFF0000"/>
      <name val="Calibri"/>
      <family val="2"/>
      <scheme val="minor"/>
    </font>
  </fonts>
  <fills count="11">
    <fill>
      <patternFill patternType="none"/>
    </fill>
    <fill>
      <patternFill patternType="gray125"/>
    </fill>
    <fill>
      <patternFill patternType="solid">
        <fgColor theme="5"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rgb="FFD9D9D9"/>
        <bgColor indexed="64"/>
      </patternFill>
    </fill>
    <fill>
      <patternFill patternType="solid">
        <fgColor theme="6" tint="0.79998168889431442"/>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FF00"/>
        <bgColor indexed="64"/>
      </patternFill>
    </fill>
    <fill>
      <patternFill patternType="solid">
        <fgColor rgb="FFFFFFCC"/>
        <bgColor indexed="64"/>
      </patternFill>
    </fill>
  </fills>
  <borders count="29">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top style="medium">
        <color rgb="FF000000"/>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bottom/>
      <diagonal/>
    </border>
    <border>
      <left style="medium">
        <color rgb="FF000000"/>
      </left>
      <right/>
      <top style="medium">
        <color indexed="64"/>
      </top>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9" fontId="1" fillId="0" borderId="0" applyFont="0" applyFill="0" applyBorder="0" applyAlignment="0" applyProtection="0"/>
    <xf numFmtId="166" fontId="1" fillId="0" borderId="0" applyFont="0" applyFill="0" applyBorder="0" applyAlignment="0" applyProtection="0"/>
    <xf numFmtId="0" fontId="9" fillId="0" borderId="0"/>
    <xf numFmtId="165" fontId="9" fillId="0" borderId="0" applyFont="0" applyFill="0" applyBorder="0" applyAlignment="0" applyProtection="0"/>
    <xf numFmtId="9" fontId="9" fillId="0" borderId="0" applyFont="0" applyFill="0" applyBorder="0" applyAlignment="0" applyProtection="0"/>
  </cellStyleXfs>
  <cellXfs count="104">
    <xf numFmtId="0" fontId="0" fillId="0" borderId="0" xfId="0"/>
    <xf numFmtId="0" fontId="21" fillId="4" borderId="11" xfId="0" applyFont="1" applyFill="1" applyBorder="1" applyAlignment="1" applyProtection="1">
      <alignment vertical="center"/>
    </xf>
    <xf numFmtId="0" fontId="21" fillId="4" borderId="11" xfId="0" applyFont="1" applyFill="1" applyBorder="1" applyAlignment="1" applyProtection="1">
      <alignment vertical="center" wrapText="1"/>
    </xf>
    <xf numFmtId="0" fontId="3" fillId="0" borderId="6" xfId="0" applyFont="1" applyBorder="1" applyAlignment="1" applyProtection="1">
      <alignment horizontal="justify" vertical="center" wrapText="1"/>
    </xf>
    <xf numFmtId="9" fontId="11" fillId="0" borderId="7" xfId="1" applyFont="1" applyBorder="1" applyAlignment="1" applyProtection="1">
      <alignment vertical="center"/>
    </xf>
    <xf numFmtId="0" fontId="5" fillId="0" borderId="8" xfId="0" applyFont="1" applyBorder="1" applyAlignment="1" applyProtection="1">
      <alignment horizontal="justify" vertical="center" wrapText="1"/>
    </xf>
    <xf numFmtId="9" fontId="11" fillId="0" borderId="2" xfId="1" applyFont="1" applyBorder="1" applyAlignment="1" applyProtection="1">
      <alignment horizontal="center" vertical="center"/>
    </xf>
    <xf numFmtId="0" fontId="5" fillId="0" borderId="9" xfId="0" applyFont="1" applyBorder="1" applyAlignment="1" applyProtection="1">
      <alignment horizontal="justify" vertical="center" wrapText="1"/>
    </xf>
    <xf numFmtId="0" fontId="11" fillId="0" borderId="10" xfId="0" applyFont="1" applyBorder="1" applyAlignment="1" applyProtection="1">
      <alignment horizontal="center" vertical="center"/>
    </xf>
    <xf numFmtId="0" fontId="5" fillId="0" borderId="4" xfId="0" applyFont="1" applyBorder="1" applyAlignment="1" applyProtection="1">
      <alignment vertical="center" wrapText="1"/>
    </xf>
    <xf numFmtId="9" fontId="11" fillId="0" borderId="3" xfId="1" applyFont="1" applyBorder="1" applyAlignment="1" applyProtection="1">
      <alignment horizontal="center" vertical="center"/>
    </xf>
    <xf numFmtId="0" fontId="5" fillId="0" borderId="4" xfId="0" applyFont="1" applyBorder="1" applyAlignment="1" applyProtection="1">
      <alignment horizontal="left" vertical="center" wrapText="1" indent="1"/>
    </xf>
    <xf numFmtId="0" fontId="5" fillId="0" borderId="5" xfId="0" applyFont="1" applyBorder="1" applyAlignment="1" applyProtection="1">
      <alignment horizontal="left" vertical="center" wrapText="1" indent="1"/>
    </xf>
    <xf numFmtId="0" fontId="11" fillId="0" borderId="3" xfId="0" applyFont="1" applyBorder="1" applyAlignment="1" applyProtection="1">
      <alignment horizontal="center" vertical="center"/>
    </xf>
    <xf numFmtId="0" fontId="3" fillId="0" borderId="2" xfId="0" applyFont="1" applyBorder="1" applyAlignment="1" applyProtection="1">
      <alignment vertical="center" wrapText="1"/>
    </xf>
    <xf numFmtId="0" fontId="11" fillId="0" borderId="1" xfId="0" applyFont="1" applyBorder="1" applyAlignment="1" applyProtection="1">
      <alignment vertical="center" wrapText="1"/>
    </xf>
    <xf numFmtId="0" fontId="2" fillId="0" borderId="13" xfId="0" applyFont="1" applyBorder="1" applyProtection="1"/>
    <xf numFmtId="0" fontId="0" fillId="0" borderId="0" xfId="0" applyBorder="1" applyAlignment="1" applyProtection="1">
      <alignment horizontal="center" vertical="center"/>
    </xf>
    <xf numFmtId="0" fontId="0" fillId="0" borderId="0" xfId="0" applyBorder="1" applyProtection="1"/>
    <xf numFmtId="0" fontId="0" fillId="0" borderId="17" xfId="0" applyBorder="1" applyProtection="1"/>
    <xf numFmtId="167" fontId="2" fillId="0" borderId="0" xfId="2" applyNumberFormat="1" applyFont="1" applyBorder="1" applyProtection="1"/>
    <xf numFmtId="164" fontId="2" fillId="0" borderId="0" xfId="0" applyNumberFormat="1" applyFont="1" applyBorder="1" applyProtection="1"/>
    <xf numFmtId="0" fontId="2" fillId="0" borderId="0" xfId="0" applyFont="1" applyBorder="1" applyAlignment="1" applyProtection="1">
      <alignment wrapText="1"/>
    </xf>
    <xf numFmtId="0" fontId="2" fillId="0" borderId="0" xfId="0" applyFont="1" applyBorder="1" applyAlignment="1" applyProtection="1">
      <alignment horizontal="center" vertical="center" wrapText="1"/>
    </xf>
    <xf numFmtId="0" fontId="2" fillId="0" borderId="0" xfId="0" applyFont="1" applyBorder="1" applyAlignment="1" applyProtection="1">
      <alignment horizontal="center" wrapText="1"/>
    </xf>
    <xf numFmtId="0" fontId="15" fillId="0" borderId="17" xfId="0" applyFont="1" applyBorder="1" applyAlignment="1" applyProtection="1">
      <alignment horizontal="center"/>
    </xf>
    <xf numFmtId="9" fontId="0" fillId="0" borderId="0" xfId="1" applyFont="1" applyBorder="1" applyAlignment="1" applyProtection="1">
      <alignment horizontal="center" vertical="center"/>
    </xf>
    <xf numFmtId="167" fontId="0" fillId="0" borderId="0" xfId="2" applyNumberFormat="1" applyFont="1" applyBorder="1" applyProtection="1"/>
    <xf numFmtId="164" fontId="0" fillId="0" borderId="0" xfId="0" applyNumberFormat="1" applyFont="1" applyBorder="1" applyProtection="1"/>
    <xf numFmtId="0" fontId="2" fillId="7" borderId="13" xfId="0" applyFont="1" applyFill="1" applyBorder="1" applyProtection="1"/>
    <xf numFmtId="0" fontId="0" fillId="7" borderId="0" xfId="0" applyFill="1" applyBorder="1" applyAlignment="1" applyProtection="1">
      <alignment horizontal="center" vertical="center"/>
    </xf>
    <xf numFmtId="0" fontId="0" fillId="7" borderId="0" xfId="0" applyFill="1" applyBorder="1" applyProtection="1"/>
    <xf numFmtId="164" fontId="2" fillId="7" borderId="0" xfId="0" applyNumberFormat="1" applyFont="1" applyFill="1" applyBorder="1" applyProtection="1"/>
    <xf numFmtId="9" fontId="0" fillId="2" borderId="0" xfId="1" applyFont="1" applyFill="1" applyBorder="1" applyProtection="1"/>
    <xf numFmtId="9" fontId="24" fillId="6" borderId="17" xfId="0" applyNumberFormat="1" applyFont="1" applyFill="1" applyBorder="1" applyProtection="1"/>
    <xf numFmtId="0" fontId="2" fillId="2" borderId="13" xfId="0" applyFont="1" applyFill="1" applyBorder="1" applyProtection="1"/>
    <xf numFmtId="0" fontId="2" fillId="2" borderId="0" xfId="0" applyFont="1" applyFill="1" applyBorder="1" applyAlignment="1" applyProtection="1">
      <alignment horizontal="center" vertical="center"/>
    </xf>
    <xf numFmtId="0" fontId="0" fillId="2" borderId="0" xfId="0" applyFill="1" applyBorder="1" applyProtection="1"/>
    <xf numFmtId="164" fontId="2" fillId="2" borderId="0" xfId="0" applyNumberFormat="1" applyFont="1" applyFill="1" applyBorder="1" applyProtection="1"/>
    <xf numFmtId="168" fontId="15" fillId="6" borderId="17" xfId="0" applyNumberFormat="1" applyFont="1" applyFill="1" applyBorder="1" applyProtection="1"/>
    <xf numFmtId="164" fontId="0" fillId="0" borderId="0" xfId="0" applyNumberFormat="1" applyBorder="1" applyProtection="1"/>
    <xf numFmtId="0" fontId="24" fillId="0" borderId="17" xfId="0" applyFont="1" applyBorder="1" applyProtection="1"/>
    <xf numFmtId="0" fontId="2" fillId="0" borderId="0" xfId="0" applyFont="1" applyBorder="1" applyAlignment="1" applyProtection="1">
      <alignment horizontal="center" vertical="center"/>
    </xf>
    <xf numFmtId="9" fontId="0" fillId="2" borderId="0" xfId="0" applyNumberFormat="1" applyFill="1" applyBorder="1" applyAlignment="1" applyProtection="1">
      <alignment horizontal="center" vertical="center"/>
    </xf>
    <xf numFmtId="164" fontId="6" fillId="2" borderId="0" xfId="0" applyNumberFormat="1" applyFont="1" applyFill="1" applyBorder="1" applyProtection="1"/>
    <xf numFmtId="164" fontId="24" fillId="6" borderId="17" xfId="0" applyNumberFormat="1" applyFont="1" applyFill="1" applyBorder="1" applyProtection="1"/>
    <xf numFmtId="0" fontId="2" fillId="8" borderId="13" xfId="0" applyFont="1" applyFill="1" applyBorder="1" applyProtection="1"/>
    <xf numFmtId="0" fontId="0" fillId="8" borderId="0" xfId="0" applyFill="1" applyBorder="1" applyAlignment="1" applyProtection="1">
      <alignment horizontal="center" vertical="center"/>
    </xf>
    <xf numFmtId="0" fontId="0" fillId="8" borderId="0" xfId="0" applyFill="1" applyBorder="1" applyProtection="1"/>
    <xf numFmtId="164" fontId="2" fillId="8" borderId="0" xfId="0" applyNumberFormat="1" applyFont="1" applyFill="1" applyBorder="1" applyProtection="1"/>
    <xf numFmtId="164" fontId="2" fillId="8" borderId="17" xfId="0" applyNumberFormat="1" applyFont="1" applyFill="1" applyBorder="1" applyProtection="1"/>
    <xf numFmtId="0" fontId="8" fillId="2" borderId="13" xfId="0" applyFont="1" applyFill="1" applyBorder="1" applyProtection="1"/>
    <xf numFmtId="0" fontId="8" fillId="2" borderId="0" xfId="0" applyFont="1" applyFill="1" applyBorder="1" applyAlignment="1" applyProtection="1">
      <alignment horizontal="center" vertical="center"/>
    </xf>
    <xf numFmtId="164" fontId="2" fillId="3" borderId="17" xfId="0" applyNumberFormat="1" applyFont="1" applyFill="1" applyBorder="1" applyProtection="1"/>
    <xf numFmtId="0" fontId="2" fillId="0" borderId="18" xfId="0" applyFont="1" applyBorder="1" applyProtection="1"/>
    <xf numFmtId="0" fontId="0" fillId="0" borderId="19" xfId="0" applyBorder="1" applyAlignment="1" applyProtection="1">
      <alignment horizontal="center" vertical="center"/>
    </xf>
    <xf numFmtId="0" fontId="0" fillId="0" borderId="19" xfId="0" applyBorder="1" applyProtection="1"/>
    <xf numFmtId="0" fontId="0" fillId="0" borderId="20" xfId="0" applyBorder="1" applyProtection="1"/>
    <xf numFmtId="0" fontId="22" fillId="0" borderId="0" xfId="0" applyFont="1" applyAlignment="1" applyProtection="1">
      <alignment vertical="center"/>
      <protection locked="0"/>
    </xf>
    <xf numFmtId="0" fontId="20" fillId="0" borderId="0" xfId="0" applyFont="1" applyAlignment="1" applyProtection="1">
      <alignment vertical="center"/>
      <protection locked="0"/>
    </xf>
    <xf numFmtId="0" fontId="0" fillId="0" borderId="0" xfId="0" applyProtection="1">
      <protection locked="0"/>
    </xf>
    <xf numFmtId="0" fontId="18" fillId="0" borderId="0" xfId="0" applyFont="1" applyAlignment="1" applyProtection="1">
      <alignment vertical="center"/>
      <protection locked="0"/>
    </xf>
    <xf numFmtId="0" fontId="20" fillId="0" borderId="0" xfId="0" applyFont="1" applyProtection="1">
      <protection locked="0"/>
    </xf>
    <xf numFmtId="0" fontId="2" fillId="0" borderId="0" xfId="0" applyFont="1" applyProtection="1">
      <protection locked="0"/>
    </xf>
    <xf numFmtId="0" fontId="0" fillId="0" borderId="0" xfId="0" applyAlignment="1" applyProtection="1">
      <alignment horizontal="center" vertical="center"/>
      <protection locked="0"/>
    </xf>
    <xf numFmtId="9" fontId="23" fillId="0" borderId="7" xfId="1" applyFont="1" applyBorder="1" applyAlignment="1" applyProtection="1">
      <alignment vertical="center"/>
      <protection locked="0"/>
    </xf>
    <xf numFmtId="9" fontId="23" fillId="0" borderId="2" xfId="1" applyFont="1" applyBorder="1" applyAlignment="1" applyProtection="1">
      <alignment horizontal="center" vertical="center"/>
      <protection locked="0"/>
    </xf>
    <xf numFmtId="0" fontId="23" fillId="0" borderId="10" xfId="0" applyFont="1" applyBorder="1" applyAlignment="1" applyProtection="1">
      <alignment horizontal="center" vertical="center"/>
      <protection locked="0"/>
    </xf>
    <xf numFmtId="9" fontId="23" fillId="0" borderId="0" xfId="1" applyFont="1" applyBorder="1" applyAlignment="1" applyProtection="1">
      <alignment horizontal="center" vertical="center"/>
      <protection locked="0"/>
    </xf>
    <xf numFmtId="0" fontId="23" fillId="0" borderId="0" xfId="0" applyFont="1" applyBorder="1" applyAlignment="1" applyProtection="1">
      <alignment horizontal="center" vertical="center"/>
      <protection locked="0"/>
    </xf>
    <xf numFmtId="0" fontId="5" fillId="0" borderId="12" xfId="0" applyFont="1" applyBorder="1" applyAlignment="1" applyProtection="1">
      <alignment vertical="center" wrapText="1"/>
      <protection locked="0"/>
    </xf>
    <xf numFmtId="2" fontId="0" fillId="0" borderId="0" xfId="0" applyNumberFormat="1" applyProtection="1">
      <protection locked="0"/>
    </xf>
    <xf numFmtId="0" fontId="0" fillId="0" borderId="13" xfId="0" applyBorder="1" applyProtection="1"/>
    <xf numFmtId="0" fontId="20" fillId="10" borderId="11" xfId="0" applyFont="1" applyFill="1" applyBorder="1" applyAlignment="1" applyProtection="1">
      <alignment horizontal="center" vertical="center" wrapText="1"/>
      <protection locked="0"/>
    </xf>
    <xf numFmtId="0" fontId="16" fillId="9" borderId="0" xfId="0" applyFont="1" applyFill="1" applyAlignment="1" applyProtection="1">
      <alignment horizontal="left" wrapText="1"/>
      <protection locked="0"/>
    </xf>
    <xf numFmtId="0" fontId="13" fillId="5" borderId="14" xfId="0" applyFont="1" applyFill="1" applyBorder="1" applyAlignment="1" applyProtection="1">
      <alignment horizontal="center" vertical="center" wrapText="1"/>
      <protection locked="0"/>
    </xf>
    <xf numFmtId="0" fontId="13" fillId="5" borderId="16" xfId="0" applyFont="1" applyFill="1" applyBorder="1" applyAlignment="1" applyProtection="1">
      <alignment horizontal="center" vertical="center" wrapText="1"/>
      <protection locked="0"/>
    </xf>
    <xf numFmtId="0" fontId="13" fillId="5" borderId="18" xfId="0" applyFont="1" applyFill="1" applyBorder="1" applyAlignment="1" applyProtection="1">
      <alignment horizontal="center" vertical="center" wrapText="1"/>
      <protection locked="0"/>
    </xf>
    <xf numFmtId="0" fontId="13" fillId="5" borderId="20" xfId="0" applyFont="1" applyFill="1" applyBorder="1" applyAlignment="1" applyProtection="1">
      <alignment horizontal="center" vertical="center" wrapText="1"/>
      <protection locked="0"/>
    </xf>
    <xf numFmtId="0" fontId="3" fillId="0" borderId="14" xfId="0" applyFont="1" applyBorder="1" applyAlignment="1" applyProtection="1">
      <alignment horizontal="left" vertical="center" wrapText="1"/>
    </xf>
    <xf numFmtId="0" fontId="3" fillId="0" borderId="15" xfId="0" applyFont="1" applyBorder="1" applyAlignment="1" applyProtection="1">
      <alignment horizontal="left" vertical="center" wrapText="1"/>
    </xf>
    <xf numFmtId="0" fontId="3" fillId="0" borderId="16" xfId="0" applyFont="1" applyBorder="1" applyAlignment="1" applyProtection="1">
      <alignment horizontal="left" vertical="center" wrapText="1"/>
    </xf>
    <xf numFmtId="0" fontId="3" fillId="5" borderId="1" xfId="0" applyFont="1" applyFill="1" applyBorder="1" applyAlignment="1" applyProtection="1">
      <alignment horizontal="center" vertical="center" wrapText="1"/>
      <protection locked="0"/>
    </xf>
    <xf numFmtId="0" fontId="3" fillId="5" borderId="2" xfId="0" applyFont="1" applyFill="1" applyBorder="1" applyAlignment="1" applyProtection="1">
      <alignment horizontal="center" vertical="center" wrapText="1"/>
      <protection locked="0"/>
    </xf>
    <xf numFmtId="0" fontId="12" fillId="5" borderId="1" xfId="0" applyFont="1" applyFill="1" applyBorder="1" applyAlignment="1" applyProtection="1">
      <alignment horizontal="center" vertical="center" wrapText="1"/>
      <protection locked="0"/>
    </xf>
    <xf numFmtId="0" fontId="12" fillId="5" borderId="2" xfId="0" applyFont="1" applyFill="1" applyBorder="1" applyAlignment="1" applyProtection="1">
      <alignment horizontal="center" vertical="center" wrapText="1"/>
      <protection locked="0"/>
    </xf>
    <xf numFmtId="9" fontId="5" fillId="0" borderId="25" xfId="1" applyFont="1" applyBorder="1" applyAlignment="1" applyProtection="1">
      <alignment horizontal="center" vertical="center"/>
      <protection locked="0"/>
    </xf>
    <xf numFmtId="9" fontId="5" fillId="0" borderId="16" xfId="1" applyFont="1" applyBorder="1" applyAlignment="1" applyProtection="1">
      <alignment horizontal="center" vertical="center"/>
      <protection locked="0"/>
    </xf>
    <xf numFmtId="9" fontId="5" fillId="0" borderId="24" xfId="1" applyFont="1" applyBorder="1" applyAlignment="1" applyProtection="1">
      <alignment horizontal="center" vertical="center"/>
      <protection locked="0"/>
    </xf>
    <xf numFmtId="9" fontId="5" fillId="0" borderId="17" xfId="1"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10" fillId="9" borderId="12" xfId="0" applyFont="1" applyFill="1" applyBorder="1" applyAlignment="1" applyProtection="1">
      <alignment horizontal="center" vertical="center" wrapText="1"/>
      <protection locked="0"/>
    </xf>
    <xf numFmtId="0" fontId="10" fillId="9" borderId="24" xfId="0" applyFont="1" applyFill="1" applyBorder="1" applyAlignment="1" applyProtection="1">
      <alignment horizontal="center" vertical="center" wrapText="1"/>
      <protection locked="0"/>
    </xf>
    <xf numFmtId="9" fontId="5" fillId="0" borderId="14" xfId="1" applyFont="1" applyBorder="1" applyAlignment="1" applyProtection="1">
      <alignment horizontal="center" vertical="center"/>
      <protection locked="0"/>
    </xf>
    <xf numFmtId="9" fontId="5" fillId="0" borderId="13" xfId="1" applyFont="1" applyBorder="1" applyAlignment="1" applyProtection="1">
      <alignment horizontal="center" vertical="center"/>
      <protection locked="0"/>
    </xf>
    <xf numFmtId="0" fontId="20" fillId="0" borderId="11" xfId="0" applyFont="1" applyBorder="1" applyAlignment="1" applyProtection="1">
      <alignment horizontal="left" vertical="center"/>
      <protection locked="0"/>
    </xf>
    <xf numFmtId="0" fontId="20" fillId="0" borderId="21" xfId="0" applyFont="1" applyBorder="1" applyAlignment="1" applyProtection="1">
      <alignment horizontal="left" vertical="center"/>
      <protection locked="0"/>
    </xf>
    <xf numFmtId="0" fontId="20" fillId="0" borderId="22" xfId="0" applyFont="1" applyBorder="1" applyAlignment="1" applyProtection="1">
      <alignment horizontal="left" vertical="center"/>
      <protection locked="0"/>
    </xf>
    <xf numFmtId="0" fontId="20" fillId="0" borderId="23" xfId="0" applyFont="1" applyBorder="1" applyAlignment="1" applyProtection="1">
      <alignment horizontal="left" vertical="center"/>
      <protection locked="0"/>
    </xf>
    <xf numFmtId="0" fontId="20" fillId="0" borderId="11"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5" fillId="0" borderId="27" xfId="0" applyFont="1" applyBorder="1" applyAlignment="1" applyProtection="1">
      <alignment horizontal="center" vertical="center" wrapText="1"/>
      <protection locked="0"/>
    </xf>
    <xf numFmtId="0" fontId="5" fillId="0" borderId="28" xfId="0" applyFont="1" applyBorder="1" applyAlignment="1" applyProtection="1">
      <alignment horizontal="center" vertical="center" wrapText="1"/>
      <protection locked="0"/>
    </xf>
  </cellXfs>
  <cellStyles count="6">
    <cellStyle name="Currency 2" xfId="4" xr:uid="{79173026-7A85-45E3-839D-D4250F5901F5}"/>
    <cellStyle name="Millares" xfId="2" builtinId="3"/>
    <cellStyle name="Normal" xfId="0" builtinId="0"/>
    <cellStyle name="Normal 2" xfId="3" xr:uid="{6C554A5F-60F0-4BAF-849F-393FBD280EE8}"/>
    <cellStyle name="Percent 2" xfId="5" xr:uid="{27DEF25B-8156-4CE4-B0E8-DEF0D7B97BDF}"/>
    <cellStyle name="Porcentaje" xfId="1" builtinId="5"/>
  </cellStyles>
  <dxfs count="28">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
      <font>
        <color rgb="FF00B050"/>
      </font>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6.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60BE6-8949-4FFF-BD4B-E5221B25A9B1}">
  <sheetPr>
    <pageSetUpPr fitToPage="1"/>
  </sheetPr>
  <dimension ref="B1:F81"/>
  <sheetViews>
    <sheetView tabSelected="1" zoomScale="93" zoomScaleNormal="93" workbookViewId="0">
      <selection activeCell="D2" sqref="D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72</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v>0.7</v>
      </c>
      <c r="E21" s="88"/>
      <c r="F21" s="89"/>
    </row>
    <row r="22" spans="2:6" ht="74.25" customHeight="1" x14ac:dyDescent="0.25">
      <c r="B22" s="5" t="s">
        <v>52</v>
      </c>
      <c r="C22" s="6">
        <v>0.3</v>
      </c>
      <c r="D22" s="66">
        <v>0.67</v>
      </c>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v>1</v>
      </c>
      <c r="E25" s="95"/>
      <c r="F25" s="89"/>
    </row>
    <row r="26" spans="2:6" x14ac:dyDescent="0.25">
      <c r="B26" s="11" t="s">
        <v>3</v>
      </c>
      <c r="C26" s="10">
        <v>1</v>
      </c>
      <c r="D26" s="68">
        <v>1</v>
      </c>
      <c r="E26" s="95"/>
      <c r="F26" s="89"/>
    </row>
    <row r="27" spans="2:6" x14ac:dyDescent="0.25">
      <c r="B27" s="11" t="s">
        <v>4</v>
      </c>
      <c r="C27" s="10">
        <v>0.85</v>
      </c>
      <c r="D27" s="68">
        <v>0</v>
      </c>
      <c r="E27" s="95"/>
      <c r="F27" s="89"/>
    </row>
    <row r="28" spans="2:6" x14ac:dyDescent="0.25">
      <c r="B28" s="11" t="s">
        <v>5</v>
      </c>
      <c r="C28" s="10">
        <v>0.75</v>
      </c>
      <c r="D28" s="68">
        <v>0</v>
      </c>
      <c r="E28" s="95"/>
      <c r="F28" s="89"/>
    </row>
    <row r="29" spans="2:6" x14ac:dyDescent="0.25">
      <c r="B29" s="11" t="s">
        <v>6</v>
      </c>
      <c r="C29" s="10">
        <v>0.65</v>
      </c>
      <c r="D29" s="68">
        <v>0</v>
      </c>
      <c r="E29" s="95"/>
      <c r="F29" s="89"/>
    </row>
    <row r="30" spans="2:6" x14ac:dyDescent="0.25">
      <c r="B30" s="11" t="s">
        <v>7</v>
      </c>
      <c r="C30" s="10">
        <v>0.55000000000000004</v>
      </c>
      <c r="D30" s="68">
        <v>0</v>
      </c>
      <c r="E30" s="95"/>
      <c r="F30" s="89"/>
    </row>
    <row r="31" spans="2:6" x14ac:dyDescent="0.25">
      <c r="B31" s="11" t="s">
        <v>8</v>
      </c>
      <c r="C31" s="10">
        <v>0.45</v>
      </c>
      <c r="D31" s="68">
        <v>0</v>
      </c>
      <c r="E31" s="95"/>
      <c r="F31" s="89"/>
    </row>
    <row r="32" spans="2:6" x14ac:dyDescent="0.25">
      <c r="B32" s="11" t="s">
        <v>9</v>
      </c>
      <c r="C32" s="10">
        <v>0.35</v>
      </c>
      <c r="D32" s="68">
        <v>0</v>
      </c>
      <c r="E32" s="95"/>
      <c r="F32" s="89"/>
    </row>
    <row r="33" spans="2:6" x14ac:dyDescent="0.25">
      <c r="B33" s="11" t="s">
        <v>46</v>
      </c>
      <c r="C33" s="10">
        <v>0.25</v>
      </c>
      <c r="D33" s="68">
        <v>0</v>
      </c>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0.7</v>
      </c>
    </row>
    <row r="60" spans="2:6" x14ac:dyDescent="0.25">
      <c r="B60" s="35" t="s">
        <v>14</v>
      </c>
      <c r="C60" s="36"/>
      <c r="D60" s="37"/>
      <c r="E60" s="38">
        <f>E40*E41*12*E59</f>
        <v>72000</v>
      </c>
      <c r="F60" s="39">
        <f>E40*E41*12*F59</f>
        <v>84000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3360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80640</v>
      </c>
    </row>
    <row r="74" spans="2:6" x14ac:dyDescent="0.25">
      <c r="B74" s="16"/>
      <c r="C74" s="17"/>
      <c r="D74" s="18"/>
      <c r="E74" s="18"/>
      <c r="F74" s="19"/>
    </row>
    <row r="75" spans="2:6" ht="15.75" x14ac:dyDescent="0.25">
      <c r="B75" s="51" t="s">
        <v>50</v>
      </c>
      <c r="C75" s="52"/>
      <c r="D75" s="37"/>
      <c r="E75" s="38">
        <f>E57-E73</f>
        <v>39931</v>
      </c>
      <c r="F75" s="53">
        <f>E57-F73</f>
        <v>21103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E34:F34"/>
    <mergeCell ref="E35:F35"/>
    <mergeCell ref="E36:F36"/>
    <mergeCell ref="E29:F29"/>
    <mergeCell ref="E30:F30"/>
    <mergeCell ref="E31:F31"/>
    <mergeCell ref="E32:F32"/>
    <mergeCell ref="E33:F33"/>
    <mergeCell ref="C4:F4"/>
    <mergeCell ref="C5:F5"/>
    <mergeCell ref="C6:F6"/>
    <mergeCell ref="C7:F7"/>
    <mergeCell ref="C8:F8"/>
    <mergeCell ref="C9:F9"/>
    <mergeCell ref="C10:F10"/>
    <mergeCell ref="C11:F11"/>
    <mergeCell ref="C12:F12"/>
    <mergeCell ref="B13:F13"/>
    <mergeCell ref="B14:F14"/>
    <mergeCell ref="B16:F16"/>
    <mergeCell ref="E18:F19"/>
    <mergeCell ref="B37:F37"/>
    <mergeCell ref="B18:B19"/>
    <mergeCell ref="C18:C19"/>
    <mergeCell ref="E20:F20"/>
    <mergeCell ref="E21:F21"/>
    <mergeCell ref="E22:F22"/>
    <mergeCell ref="E23:F23"/>
    <mergeCell ref="D18:D19"/>
    <mergeCell ref="E24:F24"/>
    <mergeCell ref="E25:F25"/>
    <mergeCell ref="E26:F26"/>
    <mergeCell ref="E27:F27"/>
    <mergeCell ref="E28:F28"/>
  </mergeCells>
  <conditionalFormatting sqref="E75">
    <cfRule type="cellIs" dxfId="27" priority="2" operator="greaterThan">
      <formula>0</formula>
    </cfRule>
  </conditionalFormatting>
  <conditionalFormatting sqref="F75">
    <cfRule type="cellIs" dxfId="26" priority="1" operator="greaterThan">
      <formula>0</formula>
    </cfRule>
  </conditionalFormatting>
  <pageMargins left="0.17" right="0.17" top="0.52" bottom="0.35" header="0.3" footer="0.3"/>
  <pageSetup paperSize="9" scale="6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F4E08-6535-47D1-B277-F88D23826F4E}">
  <sheetPr>
    <pageSetUpPr fitToPage="1"/>
  </sheetPr>
  <dimension ref="B1:F81"/>
  <sheetViews>
    <sheetView topLeftCell="A13" zoomScaleNormal="100" workbookViewId="0">
      <selection activeCell="D22" sqref="D2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81</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9" priority="2" operator="greaterThan">
      <formula>0</formula>
    </cfRule>
  </conditionalFormatting>
  <conditionalFormatting sqref="F75">
    <cfRule type="cellIs" dxfId="8" priority="1" operator="greaterThan">
      <formula>0</formula>
    </cfRule>
  </conditionalFormatting>
  <pageMargins left="0.17" right="0.17" top="0.52" bottom="0.35" header="0.3" footer="0.3"/>
  <pageSetup paperSize="9" scale="60"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F7A80-9469-437B-9ED3-3246909B03E8}">
  <sheetPr>
    <pageSetUpPr fitToPage="1"/>
  </sheetPr>
  <dimension ref="B1:F81"/>
  <sheetViews>
    <sheetView topLeftCell="A13" zoomScaleNormal="100" workbookViewId="0">
      <selection activeCell="D22" sqref="D2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82</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7" priority="2" operator="greaterThan">
      <formula>0</formula>
    </cfRule>
  </conditionalFormatting>
  <conditionalFormatting sqref="F75">
    <cfRule type="cellIs" dxfId="6" priority="1" operator="greaterThan">
      <formula>0</formula>
    </cfRule>
  </conditionalFormatting>
  <pageMargins left="0.17" right="0.17" top="0.52" bottom="0.35" header="0.3" footer="0.3"/>
  <pageSetup paperSize="9" scale="60"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939D2-2AD1-44AA-A1DC-7D11DF81FCC3}">
  <sheetPr>
    <pageSetUpPr fitToPage="1"/>
  </sheetPr>
  <dimension ref="B1:F81"/>
  <sheetViews>
    <sheetView topLeftCell="A13" zoomScaleNormal="100" workbookViewId="0">
      <selection activeCell="D22" sqref="D2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83</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5" priority="2" operator="greaterThan">
      <formula>0</formula>
    </cfRule>
  </conditionalFormatting>
  <conditionalFormatting sqref="F75">
    <cfRule type="cellIs" dxfId="4" priority="1" operator="greaterThan">
      <formula>0</formula>
    </cfRule>
  </conditionalFormatting>
  <pageMargins left="0.17" right="0.17" top="0.52" bottom="0.35" header="0.3" footer="0.3"/>
  <pageSetup paperSize="9" scale="60"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69D52-8CB2-4915-AC92-C8B321CA05DC}">
  <sheetPr>
    <pageSetUpPr fitToPage="1"/>
  </sheetPr>
  <dimension ref="B1:F81"/>
  <sheetViews>
    <sheetView topLeftCell="A13" zoomScaleNormal="100" workbookViewId="0">
      <selection activeCell="D21" sqref="D21"/>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84</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3" priority="2" operator="greaterThan">
      <formula>0</formula>
    </cfRule>
  </conditionalFormatting>
  <conditionalFormatting sqref="F75">
    <cfRule type="cellIs" dxfId="2" priority="1" operator="greaterThan">
      <formula>0</formula>
    </cfRule>
  </conditionalFormatting>
  <pageMargins left="0.17" right="0.17" top="0.52" bottom="0.35" header="0.3" footer="0.3"/>
  <pageSetup paperSize="9" scale="60"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1F7AD-3FB6-437E-A415-C88C95CB11E5}">
  <sheetPr>
    <pageSetUpPr fitToPage="1"/>
  </sheetPr>
  <dimension ref="B1:F81"/>
  <sheetViews>
    <sheetView topLeftCell="A13" zoomScaleNormal="100" workbookViewId="0">
      <selection activeCell="B22" sqref="B2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85</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1" priority="2" operator="greaterThan">
      <formula>0</formula>
    </cfRule>
  </conditionalFormatting>
  <conditionalFormatting sqref="F75">
    <cfRule type="cellIs" dxfId="0" priority="1" operator="greaterThan">
      <formula>0</formula>
    </cfRule>
  </conditionalFormatting>
  <pageMargins left="0.17" right="0.17" top="0.52" bottom="0.35" header="0.3" footer="0.3"/>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EB4A8-04A4-4104-A7BE-0E8D087418AB}">
  <sheetPr>
    <pageSetUpPr fitToPage="1"/>
  </sheetPr>
  <dimension ref="B1:F81"/>
  <sheetViews>
    <sheetView topLeftCell="A10" zoomScaleNormal="100" workbookViewId="0">
      <selection activeCell="D21" sqref="D21"/>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73</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25" priority="2" operator="greaterThan">
      <formula>0</formula>
    </cfRule>
  </conditionalFormatting>
  <conditionalFormatting sqref="F75">
    <cfRule type="cellIs" dxfId="24" priority="1" operator="greaterThan">
      <formula>0</formula>
    </cfRule>
  </conditionalFormatting>
  <pageMargins left="0.17" right="0.17" top="0.52" bottom="0.35" header="0.3" footer="0.3"/>
  <pageSetup paperSize="9" scale="6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6148C-17B9-49E5-A574-F16FC9935834}">
  <sheetPr>
    <pageSetUpPr fitToPage="1"/>
  </sheetPr>
  <dimension ref="B1:F81"/>
  <sheetViews>
    <sheetView topLeftCell="A13" zoomScaleNormal="100" workbookViewId="0">
      <selection activeCell="B22" sqref="B2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74</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23" priority="2" operator="greaterThan">
      <formula>0</formula>
    </cfRule>
  </conditionalFormatting>
  <conditionalFormatting sqref="F75">
    <cfRule type="cellIs" dxfId="22" priority="1" operator="greaterThan">
      <formula>0</formula>
    </cfRule>
  </conditionalFormatting>
  <pageMargins left="0.17" right="0.17" top="0.52" bottom="0.35" header="0.3" footer="0.3"/>
  <pageSetup paperSize="9" scale="6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EC36D-9621-4CC3-AF44-097FD5AB8A67}">
  <sheetPr>
    <pageSetUpPr fitToPage="1"/>
  </sheetPr>
  <dimension ref="B1:F81"/>
  <sheetViews>
    <sheetView topLeftCell="A16" zoomScaleNormal="100" workbookViewId="0">
      <selection activeCell="B21" sqref="B21"/>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75</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21" priority="2" operator="greaterThan">
      <formula>0</formula>
    </cfRule>
  </conditionalFormatting>
  <conditionalFormatting sqref="F75">
    <cfRule type="cellIs" dxfId="20" priority="1" operator="greaterThan">
      <formula>0</formula>
    </cfRule>
  </conditionalFormatting>
  <pageMargins left="0.17" right="0.17" top="0.52" bottom="0.35" header="0.3" footer="0.3"/>
  <pageSetup paperSize="9" scale="6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670BF-AA6E-48C4-882F-84ADC58517F3}">
  <sheetPr>
    <pageSetUpPr fitToPage="1"/>
  </sheetPr>
  <dimension ref="B1:F81"/>
  <sheetViews>
    <sheetView topLeftCell="A13" zoomScaleNormal="100" workbookViewId="0">
      <selection activeCell="B22" sqref="B2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76</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19" priority="2" operator="greaterThan">
      <formula>0</formula>
    </cfRule>
  </conditionalFormatting>
  <conditionalFormatting sqref="F75">
    <cfRule type="cellIs" dxfId="18" priority="1" operator="greaterThan">
      <formula>0</formula>
    </cfRule>
  </conditionalFormatting>
  <pageMargins left="0.17" right="0.17" top="0.52" bottom="0.35" header="0.3" footer="0.3"/>
  <pageSetup paperSize="9" scale="6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467ED-49AA-400B-B1BC-0A28251B2688}">
  <sheetPr>
    <pageSetUpPr fitToPage="1"/>
  </sheetPr>
  <dimension ref="B1:F81"/>
  <sheetViews>
    <sheetView topLeftCell="A13" zoomScaleNormal="100" workbookViewId="0">
      <selection activeCell="B21" sqref="B21"/>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77</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17" priority="2" operator="greaterThan">
      <formula>0</formula>
    </cfRule>
  </conditionalFormatting>
  <conditionalFormatting sqref="F75">
    <cfRule type="cellIs" dxfId="16" priority="1" operator="greaterThan">
      <formula>0</formula>
    </cfRule>
  </conditionalFormatting>
  <pageMargins left="0.17" right="0.17" top="0.52" bottom="0.35" header="0.3" footer="0.3"/>
  <pageSetup paperSize="9" scale="6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247A3-5441-45FE-9127-E988DABB2D33}">
  <sheetPr>
    <pageSetUpPr fitToPage="1"/>
  </sheetPr>
  <dimension ref="B1:F81"/>
  <sheetViews>
    <sheetView topLeftCell="A13" zoomScaleNormal="100" workbookViewId="0">
      <selection activeCell="C22" sqref="C2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78</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15" priority="2" operator="greaterThan">
      <formula>0</formula>
    </cfRule>
  </conditionalFormatting>
  <conditionalFormatting sqref="F75">
    <cfRule type="cellIs" dxfId="14" priority="1" operator="greaterThan">
      <formula>0</formula>
    </cfRule>
  </conditionalFormatting>
  <pageMargins left="0.17" right="0.17" top="0.52" bottom="0.35" header="0.3" footer="0.3"/>
  <pageSetup paperSize="9" scale="6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E53E1-CB08-4242-AE25-DEBB26348865}">
  <sheetPr>
    <pageSetUpPr fitToPage="1"/>
  </sheetPr>
  <dimension ref="B1:F81"/>
  <sheetViews>
    <sheetView topLeftCell="A13" zoomScaleNormal="100" workbookViewId="0">
      <selection activeCell="C22" sqref="C2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79</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13" priority="2" operator="greaterThan">
      <formula>0</formula>
    </cfRule>
  </conditionalFormatting>
  <conditionalFormatting sqref="F75">
    <cfRule type="cellIs" dxfId="12" priority="1" operator="greaterThan">
      <formula>0</formula>
    </cfRule>
  </conditionalFormatting>
  <pageMargins left="0.17" right="0.17" top="0.52" bottom="0.35" header="0.3" footer="0.3"/>
  <pageSetup paperSize="9" scale="6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CF22A-4C50-49D3-B7EF-D8B38CFEF22B}">
  <sheetPr>
    <pageSetUpPr fitToPage="1"/>
  </sheetPr>
  <dimension ref="B1:F81"/>
  <sheetViews>
    <sheetView topLeftCell="A13" zoomScaleNormal="100" workbookViewId="0">
      <selection activeCell="C22" sqref="C22"/>
    </sheetView>
  </sheetViews>
  <sheetFormatPr baseColWidth="10" defaultColWidth="9.140625" defaultRowHeight="15" x14ac:dyDescent="0.25"/>
  <cols>
    <col min="1" max="1" width="4.85546875" style="60" customWidth="1"/>
    <col min="2" max="2" width="61.42578125" style="60" customWidth="1"/>
    <col min="3" max="3" width="20.7109375" style="64" customWidth="1"/>
    <col min="4" max="5" width="20.7109375" style="60" customWidth="1"/>
    <col min="6" max="6" width="25.140625" style="60" customWidth="1"/>
    <col min="7" max="16384" width="9.140625" style="60"/>
  </cols>
  <sheetData>
    <row r="1" spans="2:6" ht="18" x14ac:dyDescent="0.25">
      <c r="B1" s="58" t="s">
        <v>65</v>
      </c>
      <c r="C1" s="59"/>
      <c r="D1" s="59"/>
      <c r="E1" s="59"/>
    </row>
    <row r="2" spans="2:6" ht="18" x14ac:dyDescent="0.25">
      <c r="B2" s="61" t="s">
        <v>70</v>
      </c>
      <c r="C2" s="59"/>
      <c r="D2" s="59"/>
      <c r="E2" s="59"/>
    </row>
    <row r="3" spans="2:6" x14ac:dyDescent="0.25">
      <c r="B3" s="62"/>
      <c r="C3" s="62"/>
      <c r="D3" s="62"/>
      <c r="E3" s="62"/>
    </row>
    <row r="4" spans="2:6" x14ac:dyDescent="0.25">
      <c r="B4" s="1" t="s">
        <v>56</v>
      </c>
      <c r="C4" s="96"/>
      <c r="D4" s="96"/>
      <c r="E4" s="96"/>
      <c r="F4" s="96"/>
    </row>
    <row r="5" spans="2:6" ht="45" x14ac:dyDescent="0.25">
      <c r="B5" s="2" t="s">
        <v>57</v>
      </c>
      <c r="C5" s="96"/>
      <c r="D5" s="96"/>
      <c r="E5" s="96"/>
      <c r="F5" s="96"/>
    </row>
    <row r="6" spans="2:6" x14ac:dyDescent="0.25">
      <c r="B6" s="1" t="s">
        <v>58</v>
      </c>
      <c r="C6" s="96"/>
      <c r="D6" s="96"/>
      <c r="E6" s="96"/>
      <c r="F6" s="96"/>
    </row>
    <row r="7" spans="2:6" x14ac:dyDescent="0.25">
      <c r="B7" s="1" t="s">
        <v>59</v>
      </c>
      <c r="C7" s="96"/>
      <c r="D7" s="96"/>
      <c r="E7" s="96"/>
      <c r="F7" s="96"/>
    </row>
    <row r="8" spans="2:6" x14ac:dyDescent="0.25">
      <c r="B8" s="1" t="s">
        <v>60</v>
      </c>
      <c r="C8" s="96"/>
      <c r="D8" s="96"/>
      <c r="E8" s="96"/>
      <c r="F8" s="96"/>
    </row>
    <row r="9" spans="2:6" x14ac:dyDescent="0.25">
      <c r="B9" s="1" t="s">
        <v>61</v>
      </c>
      <c r="C9" s="96"/>
      <c r="D9" s="96"/>
      <c r="E9" s="96"/>
      <c r="F9" s="96"/>
    </row>
    <row r="10" spans="2:6" x14ac:dyDescent="0.25">
      <c r="B10" s="1" t="s">
        <v>62</v>
      </c>
      <c r="C10" s="96"/>
      <c r="D10" s="96"/>
      <c r="E10" s="96"/>
      <c r="F10" s="96"/>
    </row>
    <row r="11" spans="2:6" x14ac:dyDescent="0.25">
      <c r="B11" s="1" t="s">
        <v>63</v>
      </c>
      <c r="C11" s="96"/>
      <c r="D11" s="96"/>
      <c r="E11" s="96"/>
      <c r="F11" s="96"/>
    </row>
    <row r="12" spans="2:6" x14ac:dyDescent="0.25">
      <c r="B12" s="1" t="s">
        <v>66</v>
      </c>
      <c r="C12" s="97" t="s">
        <v>71</v>
      </c>
      <c r="D12" s="98"/>
      <c r="E12" s="98"/>
      <c r="F12" s="99"/>
    </row>
    <row r="13" spans="2:6" x14ac:dyDescent="0.25">
      <c r="B13" s="100"/>
      <c r="C13" s="100"/>
      <c r="D13" s="100"/>
      <c r="E13" s="100"/>
      <c r="F13" s="100"/>
    </row>
    <row r="14" spans="2:6" ht="15" customHeight="1" x14ac:dyDescent="0.25">
      <c r="B14" s="73" t="s">
        <v>64</v>
      </c>
      <c r="C14" s="73"/>
      <c r="D14" s="73"/>
      <c r="E14" s="73"/>
      <c r="F14" s="73"/>
    </row>
    <row r="15" spans="2:6" x14ac:dyDescent="0.25">
      <c r="B15" s="63"/>
    </row>
    <row r="16" spans="2:6" ht="83.25" customHeight="1" x14ac:dyDescent="0.25">
      <c r="B16" s="74" t="s">
        <v>68</v>
      </c>
      <c r="C16" s="74"/>
      <c r="D16" s="74"/>
      <c r="E16" s="74"/>
      <c r="F16" s="74"/>
    </row>
    <row r="17" spans="2:6" ht="15.75" thickBot="1" x14ac:dyDescent="0.3"/>
    <row r="18" spans="2:6" ht="15" customHeight="1" x14ac:dyDescent="0.25">
      <c r="B18" s="82" t="s">
        <v>0</v>
      </c>
      <c r="C18" s="84" t="s">
        <v>20</v>
      </c>
      <c r="D18" s="92" t="s">
        <v>80</v>
      </c>
      <c r="E18" s="75" t="s">
        <v>47</v>
      </c>
      <c r="F18" s="76"/>
    </row>
    <row r="19" spans="2:6" ht="15.75" thickBot="1" x14ac:dyDescent="0.3">
      <c r="B19" s="83"/>
      <c r="C19" s="85"/>
      <c r="D19" s="93"/>
      <c r="E19" s="77"/>
      <c r="F19" s="78"/>
    </row>
    <row r="20" spans="2:6" ht="20.25" customHeight="1" x14ac:dyDescent="0.25">
      <c r="B20" s="3" t="s">
        <v>1</v>
      </c>
      <c r="C20" s="4"/>
      <c r="D20" s="65"/>
      <c r="E20" s="86"/>
      <c r="F20" s="87"/>
    </row>
    <row r="21" spans="2:6" ht="70.5" customHeight="1" x14ac:dyDescent="0.25">
      <c r="B21" s="5" t="s">
        <v>51</v>
      </c>
      <c r="C21" s="6">
        <v>0.6</v>
      </c>
      <c r="D21" s="66"/>
      <c r="E21" s="88"/>
      <c r="F21" s="89"/>
    </row>
    <row r="22" spans="2:6" ht="74.25" customHeight="1" x14ac:dyDescent="0.25">
      <c r="B22" s="5" t="s">
        <v>52</v>
      </c>
      <c r="C22" s="6">
        <v>0.3</v>
      </c>
      <c r="D22" s="66"/>
      <c r="E22" s="88"/>
      <c r="F22" s="89"/>
    </row>
    <row r="23" spans="2:6" ht="96" customHeight="1" thickBot="1" x14ac:dyDescent="0.3">
      <c r="B23" s="7" t="s">
        <v>53</v>
      </c>
      <c r="C23" s="8"/>
      <c r="D23" s="67"/>
      <c r="E23" s="90"/>
      <c r="F23" s="91"/>
    </row>
    <row r="24" spans="2:6" ht="90" x14ac:dyDescent="0.25">
      <c r="B24" s="9" t="s">
        <v>18</v>
      </c>
      <c r="C24" s="10"/>
      <c r="D24" s="68"/>
      <c r="E24" s="94"/>
      <c r="F24" s="87"/>
    </row>
    <row r="25" spans="2:6" x14ac:dyDescent="0.25">
      <c r="B25" s="11" t="s">
        <v>2</v>
      </c>
      <c r="C25" s="10">
        <v>1</v>
      </c>
      <c r="D25" s="68"/>
      <c r="E25" s="95"/>
      <c r="F25" s="89"/>
    </row>
    <row r="26" spans="2:6" x14ac:dyDescent="0.25">
      <c r="B26" s="11" t="s">
        <v>3</v>
      </c>
      <c r="C26" s="10">
        <v>1</v>
      </c>
      <c r="D26" s="68"/>
      <c r="E26" s="95"/>
      <c r="F26" s="89"/>
    </row>
    <row r="27" spans="2:6" x14ac:dyDescent="0.25">
      <c r="B27" s="11" t="s">
        <v>4</v>
      </c>
      <c r="C27" s="10">
        <v>0.85</v>
      </c>
      <c r="D27" s="68"/>
      <c r="E27" s="95"/>
      <c r="F27" s="89"/>
    </row>
    <row r="28" spans="2:6" x14ac:dyDescent="0.25">
      <c r="B28" s="11" t="s">
        <v>5</v>
      </c>
      <c r="C28" s="10">
        <v>0.75</v>
      </c>
      <c r="D28" s="68"/>
      <c r="E28" s="95"/>
      <c r="F28" s="89"/>
    </row>
    <row r="29" spans="2:6" x14ac:dyDescent="0.25">
      <c r="B29" s="11" t="s">
        <v>6</v>
      </c>
      <c r="C29" s="10">
        <v>0.65</v>
      </c>
      <c r="D29" s="68"/>
      <c r="E29" s="95"/>
      <c r="F29" s="89"/>
    </row>
    <row r="30" spans="2:6" x14ac:dyDescent="0.25">
      <c r="B30" s="11" t="s">
        <v>7</v>
      </c>
      <c r="C30" s="10">
        <v>0.55000000000000004</v>
      </c>
      <c r="D30" s="68"/>
      <c r="E30" s="95"/>
      <c r="F30" s="89"/>
    </row>
    <row r="31" spans="2:6" x14ac:dyDescent="0.25">
      <c r="B31" s="11" t="s">
        <v>8</v>
      </c>
      <c r="C31" s="10">
        <v>0.45</v>
      </c>
      <c r="D31" s="68"/>
      <c r="E31" s="95"/>
      <c r="F31" s="89"/>
    </row>
    <row r="32" spans="2:6" x14ac:dyDescent="0.25">
      <c r="B32" s="11" t="s">
        <v>9</v>
      </c>
      <c r="C32" s="10">
        <v>0.35</v>
      </c>
      <c r="D32" s="68"/>
      <c r="E32" s="95"/>
      <c r="F32" s="89"/>
    </row>
    <row r="33" spans="2:6" x14ac:dyDescent="0.25">
      <c r="B33" s="11" t="s">
        <v>46</v>
      </c>
      <c r="C33" s="10">
        <v>0.25</v>
      </c>
      <c r="D33" s="68"/>
      <c r="E33" s="95"/>
      <c r="F33" s="89"/>
    </row>
    <row r="34" spans="2:6" x14ac:dyDescent="0.25">
      <c r="B34" s="11" t="s">
        <v>16</v>
      </c>
      <c r="C34" s="10"/>
      <c r="D34" s="68"/>
      <c r="E34" s="95"/>
      <c r="F34" s="89"/>
    </row>
    <row r="35" spans="2:6" ht="42.75" customHeight="1" thickBot="1" x14ac:dyDescent="0.3">
      <c r="B35" s="12" t="s">
        <v>17</v>
      </c>
      <c r="C35" s="13"/>
      <c r="D35" s="69"/>
      <c r="E35" s="101"/>
      <c r="F35" s="91"/>
    </row>
    <row r="36" spans="2:6" ht="87.75" customHeight="1" thickBot="1" x14ac:dyDescent="0.3">
      <c r="B36" s="14" t="s">
        <v>54</v>
      </c>
      <c r="C36" s="15"/>
      <c r="D36" s="70"/>
      <c r="E36" s="102"/>
      <c r="F36" s="103"/>
    </row>
    <row r="37" spans="2:6" ht="78" customHeight="1" x14ac:dyDescent="0.25">
      <c r="B37" s="79" t="s">
        <v>69</v>
      </c>
      <c r="C37" s="80"/>
      <c r="D37" s="80"/>
      <c r="E37" s="80"/>
      <c r="F37" s="81"/>
    </row>
    <row r="38" spans="2:6" x14ac:dyDescent="0.25">
      <c r="B38" s="72"/>
      <c r="C38" s="17"/>
      <c r="D38" s="18"/>
      <c r="E38" s="18"/>
      <c r="F38" s="19"/>
    </row>
    <row r="39" spans="2:6" x14ac:dyDescent="0.25">
      <c r="B39" s="16" t="s">
        <v>10</v>
      </c>
      <c r="C39" s="17"/>
      <c r="D39" s="18"/>
      <c r="E39" s="18"/>
      <c r="F39" s="19"/>
    </row>
    <row r="40" spans="2:6" x14ac:dyDescent="0.25">
      <c r="B40" s="16" t="s">
        <v>11</v>
      </c>
      <c r="C40" s="17"/>
      <c r="D40" s="18"/>
      <c r="E40" s="20">
        <v>1000</v>
      </c>
      <c r="F40" s="19"/>
    </row>
    <row r="41" spans="2:6" x14ac:dyDescent="0.25">
      <c r="B41" s="16" t="s">
        <v>12</v>
      </c>
      <c r="C41" s="17"/>
      <c r="D41" s="18"/>
      <c r="E41" s="21">
        <v>10</v>
      </c>
      <c r="F41" s="19"/>
    </row>
    <row r="42" spans="2:6" x14ac:dyDescent="0.25">
      <c r="B42" s="16"/>
      <c r="C42" s="17"/>
      <c r="D42" s="18"/>
      <c r="E42" s="18"/>
      <c r="F42" s="19"/>
    </row>
    <row r="43" spans="2:6" ht="45" x14ac:dyDescent="0.25">
      <c r="B43" s="16" t="s">
        <v>45</v>
      </c>
      <c r="C43" s="22" t="s">
        <v>22</v>
      </c>
      <c r="D43" s="23" t="s">
        <v>30</v>
      </c>
      <c r="E43" s="24" t="s">
        <v>48</v>
      </c>
      <c r="F43" s="25"/>
    </row>
    <row r="44" spans="2:6" x14ac:dyDescent="0.25">
      <c r="B44" s="16" t="s">
        <v>33</v>
      </c>
      <c r="C44" s="26">
        <v>0</v>
      </c>
      <c r="D44" s="27">
        <f>$E$40-($E$40*C44)</f>
        <v>1000</v>
      </c>
      <c r="E44" s="28">
        <f t="shared" ref="E44:E55" si="0">D44*$E$41</f>
        <v>10000</v>
      </c>
      <c r="F44" s="19"/>
    </row>
    <row r="45" spans="2:6" x14ac:dyDescent="0.25">
      <c r="B45" s="16" t="s">
        <v>34</v>
      </c>
      <c r="C45" s="26">
        <v>0.04</v>
      </c>
      <c r="D45" s="27">
        <f>D44-($E$40*C45)</f>
        <v>960</v>
      </c>
      <c r="E45" s="28">
        <f t="shared" si="0"/>
        <v>9600</v>
      </c>
      <c r="F45" s="19"/>
    </row>
    <row r="46" spans="2:6" x14ac:dyDescent="0.25">
      <c r="B46" s="16" t="s">
        <v>35</v>
      </c>
      <c r="C46" s="26">
        <v>0.04</v>
      </c>
      <c r="D46" s="27">
        <f t="shared" ref="D46:D55" si="1">D45-($E$40*C46)</f>
        <v>920</v>
      </c>
      <c r="E46" s="28">
        <f t="shared" si="0"/>
        <v>9200</v>
      </c>
      <c r="F46" s="19"/>
    </row>
    <row r="47" spans="2:6" x14ac:dyDescent="0.25">
      <c r="B47" s="16" t="s">
        <v>36</v>
      </c>
      <c r="C47" s="26">
        <v>0.03</v>
      </c>
      <c r="D47" s="27">
        <f t="shared" si="1"/>
        <v>890</v>
      </c>
      <c r="E47" s="28">
        <f t="shared" si="0"/>
        <v>8900</v>
      </c>
      <c r="F47" s="19"/>
    </row>
    <row r="48" spans="2:6" x14ac:dyDescent="0.25">
      <c r="B48" s="16" t="s">
        <v>37</v>
      </c>
      <c r="C48" s="26">
        <v>0.02</v>
      </c>
      <c r="D48" s="27">
        <f t="shared" si="1"/>
        <v>870</v>
      </c>
      <c r="E48" s="28">
        <f t="shared" si="0"/>
        <v>8700</v>
      </c>
      <c r="F48" s="19"/>
    </row>
    <row r="49" spans="2:6" x14ac:dyDescent="0.25">
      <c r="B49" s="16" t="s">
        <v>38</v>
      </c>
      <c r="C49" s="26">
        <v>0.02</v>
      </c>
      <c r="D49" s="27">
        <f t="shared" si="1"/>
        <v>850</v>
      </c>
      <c r="E49" s="28">
        <f t="shared" si="0"/>
        <v>8500</v>
      </c>
      <c r="F49" s="19"/>
    </row>
    <row r="50" spans="2:6" x14ac:dyDescent="0.25">
      <c r="B50" s="16" t="s">
        <v>39</v>
      </c>
      <c r="C50" s="26">
        <v>0.02</v>
      </c>
      <c r="D50" s="27">
        <f t="shared" si="1"/>
        <v>830</v>
      </c>
      <c r="E50" s="28">
        <f t="shared" si="0"/>
        <v>8300</v>
      </c>
      <c r="F50" s="19"/>
    </row>
    <row r="51" spans="2:6" x14ac:dyDescent="0.25">
      <c r="B51" s="16" t="s">
        <v>40</v>
      </c>
      <c r="C51" s="26">
        <v>0.02</v>
      </c>
      <c r="D51" s="27">
        <f t="shared" si="1"/>
        <v>810</v>
      </c>
      <c r="E51" s="28">
        <f t="shared" si="0"/>
        <v>8100</v>
      </c>
      <c r="F51" s="19"/>
    </row>
    <row r="52" spans="2:6" x14ac:dyDescent="0.25">
      <c r="B52" s="16" t="s">
        <v>41</v>
      </c>
      <c r="C52" s="26">
        <v>0.02</v>
      </c>
      <c r="D52" s="27">
        <f t="shared" si="1"/>
        <v>790</v>
      </c>
      <c r="E52" s="28">
        <f t="shared" si="0"/>
        <v>7900</v>
      </c>
      <c r="F52" s="19"/>
    </row>
    <row r="53" spans="2:6" x14ac:dyDescent="0.25">
      <c r="B53" s="16" t="s">
        <v>42</v>
      </c>
      <c r="C53" s="26">
        <v>2.0500000000000001E-2</v>
      </c>
      <c r="D53" s="27">
        <f t="shared" si="1"/>
        <v>769.5</v>
      </c>
      <c r="E53" s="28">
        <f t="shared" si="0"/>
        <v>7695</v>
      </c>
      <c r="F53" s="19"/>
    </row>
    <row r="54" spans="2:6" x14ac:dyDescent="0.25">
      <c r="B54" s="16" t="s">
        <v>43</v>
      </c>
      <c r="C54" s="26">
        <v>1.7100000000000001E-2</v>
      </c>
      <c r="D54" s="27">
        <f t="shared" si="1"/>
        <v>752.4</v>
      </c>
      <c r="E54" s="28">
        <f t="shared" si="0"/>
        <v>7524</v>
      </c>
      <c r="F54" s="19"/>
    </row>
    <row r="55" spans="2:6" x14ac:dyDescent="0.25">
      <c r="B55" s="16" t="s">
        <v>44</v>
      </c>
      <c r="C55" s="26">
        <v>0.02</v>
      </c>
      <c r="D55" s="27">
        <f t="shared" si="1"/>
        <v>732.4</v>
      </c>
      <c r="E55" s="28">
        <f t="shared" si="0"/>
        <v>7324</v>
      </c>
      <c r="F55" s="19"/>
    </row>
    <row r="56" spans="2:6" x14ac:dyDescent="0.25">
      <c r="B56" s="16"/>
      <c r="C56" s="17"/>
      <c r="D56" s="18"/>
      <c r="E56" s="18"/>
      <c r="F56" s="19"/>
    </row>
    <row r="57" spans="2:6" x14ac:dyDescent="0.25">
      <c r="B57" s="29" t="s">
        <v>21</v>
      </c>
      <c r="C57" s="30"/>
      <c r="D57" s="31"/>
      <c r="E57" s="32">
        <f>SUM(E44:E55)</f>
        <v>101743</v>
      </c>
      <c r="F57" s="19"/>
    </row>
    <row r="58" spans="2:6" x14ac:dyDescent="0.25">
      <c r="B58" s="16"/>
      <c r="C58" s="17"/>
      <c r="D58" s="18"/>
      <c r="E58" s="18"/>
      <c r="F58" s="25" t="s">
        <v>55</v>
      </c>
    </row>
    <row r="59" spans="2:6" x14ac:dyDescent="0.25">
      <c r="B59" s="16" t="s">
        <v>13</v>
      </c>
      <c r="C59" s="17"/>
      <c r="D59" s="18"/>
      <c r="E59" s="33">
        <f>C21</f>
        <v>0.6</v>
      </c>
      <c r="F59" s="34">
        <f>D21</f>
        <v>0</v>
      </c>
    </row>
    <row r="60" spans="2:6" x14ac:dyDescent="0.25">
      <c r="B60" s="35" t="s">
        <v>14</v>
      </c>
      <c r="C60" s="36"/>
      <c r="D60" s="37"/>
      <c r="E60" s="38">
        <f>E40*E41*12*E59</f>
        <v>72000</v>
      </c>
      <c r="F60" s="39">
        <f>E40*E41*12*F59</f>
        <v>0</v>
      </c>
    </row>
    <row r="61" spans="2:6" x14ac:dyDescent="0.25">
      <c r="B61" s="16"/>
      <c r="C61" s="17"/>
      <c r="D61" s="40"/>
      <c r="E61" s="18"/>
      <c r="F61" s="41"/>
    </row>
    <row r="62" spans="2:6" ht="30" x14ac:dyDescent="0.25">
      <c r="B62" s="16" t="s">
        <v>32</v>
      </c>
      <c r="C62" s="17"/>
      <c r="D62" s="42" t="s">
        <v>19</v>
      </c>
      <c r="E62" s="22" t="s">
        <v>67</v>
      </c>
      <c r="F62" s="25" t="s">
        <v>55</v>
      </c>
    </row>
    <row r="63" spans="2:6" x14ac:dyDescent="0.25">
      <c r="B63" s="16" t="s">
        <v>31</v>
      </c>
      <c r="C63" s="17"/>
      <c r="D63" s="43">
        <f t="shared" ref="D63:D71" si="2">C25</f>
        <v>1</v>
      </c>
      <c r="E63" s="44">
        <f>(($E$40*C44*$E$41*12*$E$59)*D63)</f>
        <v>0</v>
      </c>
      <c r="F63" s="45">
        <f t="shared" ref="F63:F71" si="3">(($E$40*C44*$E$41*12*$F$59)*D25)</f>
        <v>0</v>
      </c>
    </row>
    <row r="64" spans="2:6" x14ac:dyDescent="0.25">
      <c r="B64" s="16" t="s">
        <v>23</v>
      </c>
      <c r="C64" s="17"/>
      <c r="D64" s="43">
        <f t="shared" si="2"/>
        <v>1</v>
      </c>
      <c r="E64" s="44">
        <f>(($E$40*C45*$E$41*12*$E$59)*D64)</f>
        <v>2880</v>
      </c>
      <c r="F64" s="45">
        <f t="shared" si="3"/>
        <v>0</v>
      </c>
    </row>
    <row r="65" spans="2:6" x14ac:dyDescent="0.25">
      <c r="B65" s="16" t="s">
        <v>24</v>
      </c>
      <c r="C65" s="17"/>
      <c r="D65" s="43">
        <f t="shared" si="2"/>
        <v>0.85</v>
      </c>
      <c r="E65" s="44">
        <f t="shared" ref="E65:E71" si="4">(($E$40*C46*$E$41*12*$E$59)*D65)</f>
        <v>2448</v>
      </c>
      <c r="F65" s="45">
        <f t="shared" si="3"/>
        <v>0</v>
      </c>
    </row>
    <row r="66" spans="2:6" x14ac:dyDescent="0.25">
      <c r="B66" s="16" t="s">
        <v>25</v>
      </c>
      <c r="C66" s="17"/>
      <c r="D66" s="43">
        <f t="shared" si="2"/>
        <v>0.75</v>
      </c>
      <c r="E66" s="44">
        <f t="shared" si="4"/>
        <v>1620</v>
      </c>
      <c r="F66" s="45">
        <f t="shared" si="3"/>
        <v>0</v>
      </c>
    </row>
    <row r="67" spans="2:6" x14ac:dyDescent="0.25">
      <c r="B67" s="16" t="s">
        <v>26</v>
      </c>
      <c r="C67" s="17"/>
      <c r="D67" s="43">
        <f t="shared" si="2"/>
        <v>0.65</v>
      </c>
      <c r="E67" s="44">
        <f t="shared" si="4"/>
        <v>936</v>
      </c>
      <c r="F67" s="45">
        <f t="shared" si="3"/>
        <v>0</v>
      </c>
    </row>
    <row r="68" spans="2:6" x14ac:dyDescent="0.25">
      <c r="B68" s="16" t="s">
        <v>27</v>
      </c>
      <c r="C68" s="17"/>
      <c r="D68" s="43">
        <f t="shared" si="2"/>
        <v>0.55000000000000004</v>
      </c>
      <c r="E68" s="44">
        <f t="shared" si="4"/>
        <v>792.00000000000011</v>
      </c>
      <c r="F68" s="45">
        <f t="shared" si="3"/>
        <v>0</v>
      </c>
    </row>
    <row r="69" spans="2:6" x14ac:dyDescent="0.25">
      <c r="B69" s="16" t="s">
        <v>28</v>
      </c>
      <c r="C69" s="17"/>
      <c r="D69" s="43">
        <f t="shared" si="2"/>
        <v>0.45</v>
      </c>
      <c r="E69" s="44">
        <f t="shared" si="4"/>
        <v>648</v>
      </c>
      <c r="F69" s="45">
        <f t="shared" si="3"/>
        <v>0</v>
      </c>
    </row>
    <row r="70" spans="2:6" x14ac:dyDescent="0.25">
      <c r="B70" s="16" t="s">
        <v>29</v>
      </c>
      <c r="C70" s="17"/>
      <c r="D70" s="43">
        <f t="shared" si="2"/>
        <v>0.35</v>
      </c>
      <c r="E70" s="44">
        <f t="shared" si="4"/>
        <v>503.99999999999994</v>
      </c>
      <c r="F70" s="45">
        <f t="shared" si="3"/>
        <v>0</v>
      </c>
    </row>
    <row r="71" spans="2:6" x14ac:dyDescent="0.25">
      <c r="B71" s="16" t="s">
        <v>49</v>
      </c>
      <c r="C71" s="17"/>
      <c r="D71" s="43">
        <f t="shared" si="2"/>
        <v>0.25</v>
      </c>
      <c r="E71" s="44">
        <f t="shared" si="4"/>
        <v>360</v>
      </c>
      <c r="F71" s="45">
        <f t="shared" si="3"/>
        <v>0</v>
      </c>
    </row>
    <row r="72" spans="2:6" x14ac:dyDescent="0.25">
      <c r="B72" s="16"/>
      <c r="C72" s="17"/>
      <c r="D72" s="18"/>
      <c r="E72" s="18"/>
      <c r="F72" s="19"/>
    </row>
    <row r="73" spans="2:6" x14ac:dyDescent="0.25">
      <c r="B73" s="46" t="s">
        <v>15</v>
      </c>
      <c r="C73" s="47"/>
      <c r="D73" s="48"/>
      <c r="E73" s="49">
        <f>E60-(SUM(E63:E71))</f>
        <v>61812</v>
      </c>
      <c r="F73" s="50">
        <f>F60-(SUM(F63:F71))</f>
        <v>0</v>
      </c>
    </row>
    <row r="74" spans="2:6" x14ac:dyDescent="0.25">
      <c r="B74" s="16"/>
      <c r="C74" s="17"/>
      <c r="D74" s="18"/>
      <c r="E74" s="18"/>
      <c r="F74" s="19"/>
    </row>
    <row r="75" spans="2:6" ht="15.75" x14ac:dyDescent="0.25">
      <c r="B75" s="51" t="s">
        <v>50</v>
      </c>
      <c r="C75" s="52"/>
      <c r="D75" s="37"/>
      <c r="E75" s="38">
        <f>E57-E73</f>
        <v>39931</v>
      </c>
      <c r="F75" s="53">
        <f>E57-F73</f>
        <v>101743</v>
      </c>
    </row>
    <row r="76" spans="2:6" ht="15.75" thickBot="1" x14ac:dyDescent="0.3">
      <c r="B76" s="54"/>
      <c r="C76" s="55"/>
      <c r="D76" s="56"/>
      <c r="E76" s="56"/>
      <c r="F76" s="57"/>
    </row>
    <row r="77" spans="2:6" hidden="1" x14ac:dyDescent="0.25"/>
    <row r="78" spans="2:6" hidden="1" x14ac:dyDescent="0.25"/>
    <row r="79" spans="2:6" hidden="1" x14ac:dyDescent="0.25"/>
    <row r="80" spans="2:6" hidden="1" x14ac:dyDescent="0.25"/>
    <row r="81" spans="5:5" x14ac:dyDescent="0.25">
      <c r="E81" s="71"/>
    </row>
  </sheetData>
  <sheetProtection algorithmName="SHA-512" hashValue="Tc770w8peKolRL9HkN+19cf3XI+pxGSUWhlhvAnqywMqvSnCWY5AfHagXEPgod/5DJBr7X4vQ0+2kRTe3vWsMg==" saltValue="LaWJzUFMj8EY83qOcw0fpA==" spinCount="100000" sheet="1" objects="1" scenarios="1"/>
  <protectedRanges>
    <protectedRange sqref="C4:F12 D20:F36" name="Range1"/>
  </protectedRanges>
  <mergeCells count="34">
    <mergeCell ref="B16:F16"/>
    <mergeCell ref="C4:F4"/>
    <mergeCell ref="C5:F5"/>
    <mergeCell ref="C6:F6"/>
    <mergeCell ref="C7:F7"/>
    <mergeCell ref="C8:F8"/>
    <mergeCell ref="C9:F9"/>
    <mergeCell ref="C10:F10"/>
    <mergeCell ref="C11:F11"/>
    <mergeCell ref="C12:F12"/>
    <mergeCell ref="B13:F13"/>
    <mergeCell ref="B14:F14"/>
    <mergeCell ref="E27:F27"/>
    <mergeCell ref="B18:B19"/>
    <mergeCell ref="C18:C19"/>
    <mergeCell ref="D18:D19"/>
    <mergeCell ref="E18:F19"/>
    <mergeCell ref="E20:F20"/>
    <mergeCell ref="E21:F21"/>
    <mergeCell ref="E22:F22"/>
    <mergeCell ref="E23:F23"/>
    <mergeCell ref="E24:F24"/>
    <mergeCell ref="E25:F25"/>
    <mergeCell ref="E26:F26"/>
    <mergeCell ref="E34:F34"/>
    <mergeCell ref="E35:F35"/>
    <mergeCell ref="E36:F36"/>
    <mergeCell ref="B37:F37"/>
    <mergeCell ref="E28:F28"/>
    <mergeCell ref="E29:F29"/>
    <mergeCell ref="E30:F30"/>
    <mergeCell ref="E31:F31"/>
    <mergeCell ref="E32:F32"/>
    <mergeCell ref="E33:F33"/>
  </mergeCells>
  <conditionalFormatting sqref="E75">
    <cfRule type="cellIs" dxfId="11" priority="2" operator="greaterThan">
      <formula>0</formula>
    </cfRule>
  </conditionalFormatting>
  <conditionalFormatting sqref="F75">
    <cfRule type="cellIs" dxfId="10" priority="1" operator="greaterThan">
      <formula>0</formula>
    </cfRule>
  </conditionalFormatting>
  <pageMargins left="0.17" right="0.17" top="0.52" bottom="0.35" header="0.3" footer="0.3"/>
  <pageSetup paperSize="9" scale="6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caa7387b-4f10-4d8c-bdcc-585d59a5d48f">
      <Terms xmlns="http://schemas.microsoft.com/office/infopath/2007/PartnerControls"/>
    </TaxKeywordTaxHTField>
    <TaxCatchAll xmlns="ca283e0b-db31-4043-a2ef-b80661bf084a">
      <Value>1033</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LACRO, Panama-333R</TermName>
          <TermId xmlns="http://schemas.microsoft.com/office/infopath/2007/PartnerControls">8bb7e391-e6a6-4dde-bd04-34e8a9af3047</TermId>
        </TermInfo>
      </Term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j048a4f9aaad4a8990a1d5e5f53cb451 xmlns="ca283e0b-db31-4043-a2ef-b80661bf084a">
      <Terms xmlns="http://schemas.microsoft.com/office/infopath/2007/PartnerControls"/>
    </j048a4f9aaad4a8990a1d5e5f53cb451>
    <SemaphoreItemMetadata xmlns="caa7387b-4f10-4d8c-bdcc-585d59a5d48f" xsi:nil="true"/>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_dlc_DocId xmlns="caa7387b-4f10-4d8c-bdcc-585d59a5d48f">HZMRVFMKMTD5-1970238743-23831</_dlc_DocId>
    <_dlc_DocIdUrl xmlns="caa7387b-4f10-4d8c-bdcc-585d59a5d48f">
      <Url>https://unicef.sharepoint.com/sites/LACRO-PFPDigitalSpace/_layouts/15/DocIdRedir.aspx?ID=HZMRVFMKMTD5-1970238743-23831</Url>
      <Description>HZMRVFMKMTD5-1970238743-23831</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FCA7E64DB6279348854BE74A23E43AD2" ma:contentTypeVersion="33" ma:contentTypeDescription="" ma:contentTypeScope="" ma:versionID="272a2a7e1d630519cb81ba20c74ad743">
  <xsd:schema xmlns:xsd="http://www.w3.org/2001/XMLSchema" xmlns:xs="http://www.w3.org/2001/XMLSchema" xmlns:p="http://schemas.microsoft.com/office/2006/metadata/properties" xmlns:ns1="http://schemas.microsoft.com/sharepoint/v3" xmlns:ns2="ca283e0b-db31-4043-a2ef-b80661bf084a" xmlns:ns3="http://schemas.microsoft.com/sharepoint.v3" xmlns:ns4="caa7387b-4f10-4d8c-bdcc-585d59a5d48f" xmlns:ns5="d1b452f3-5d9a-429e-9a65-a3fda7831774" xmlns:ns6="http://schemas.microsoft.com/sharepoint/v4" targetNamespace="http://schemas.microsoft.com/office/2006/metadata/properties" ma:root="true" ma:fieldsID="8bf37b43f0fadf72948ddee98ddb1379" ns1:_="" ns2:_="" ns3:_="" ns4:_="" ns5:_="" ns6:_="">
    <xsd:import namespace="http://schemas.microsoft.com/sharepoint/v3"/>
    <xsd:import namespace="ca283e0b-db31-4043-a2ef-b80661bf084a"/>
    <xsd:import namespace="http://schemas.microsoft.com/sharepoint.v3"/>
    <xsd:import namespace="caa7387b-4f10-4d8c-bdcc-585d59a5d48f"/>
    <xsd:import namespace="d1b452f3-5d9a-429e-9a65-a3fda7831774"/>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DateTaken" minOccurs="0"/>
                <xsd:element ref="ns4:SharedWithUsers" minOccurs="0"/>
                <xsd:element ref="ns4:SharedWithDetails"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_dlc_DocId" minOccurs="0"/>
                <xsd:element ref="ns4:_dlc_DocIdUrl" minOccurs="0"/>
                <xsd:element ref="ns4:_dlc_DocIdPersistId" minOccurs="0"/>
                <xsd:element ref="ns4:SemaphoreItemMetadata" minOccurs="0"/>
                <xsd:element ref="ns5:MediaServiceAutoTags" minOccurs="0"/>
                <xsd:element ref="ns5:MediaServiceOCR"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39" nillable="true" ma:displayName="Hold and Record Status" ma:decimals="0" ma:description="" ma:hidden="true" ma:indexed="true" ma:internalName="_vti_ItemHoldRecordStatus" ma:readOnly="true">
      <xsd:simpleType>
        <xsd:restriction base="dms:Unknown"/>
      </xsd:simpleType>
    </xsd:element>
    <xsd:element name="_vti_ItemDeclaredRecord" ma:index="40"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33;#LACRO, Panama-333R|8bb7e391-e6a6-4dde-bd04-34e8a9af3047"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8bb46be-2d31-4606-a416-2ac3327d3509}" ma:internalName="TaxCatchAllLabel" ma:readOnly="true" ma:showField="CatchAllDataLabel" ma:web="caa7387b-4f10-4d8c-bdcc-585d59a5d48f">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8bb46be-2d31-4606-a416-2ac3327d3509}" ma:internalName="TaxCatchAll" ma:showField="CatchAllData" ma:web="caa7387b-4f10-4d8c-bdcc-585d59a5d48f">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a7387b-4f10-4d8c-bdcc-585d59a5d48f" elementFormDefault="qualified">
    <xsd:import namespace="http://schemas.microsoft.com/office/2006/documentManagement/types"/>
    <xsd:import namespace="http://schemas.microsoft.com/office/infopath/2007/PartnerControls"/>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5" nillable="true" ma:displayName="Shared With Details" ma:internalName="SharedWithDetails" ma:readOnly="true">
      <xsd:simpleType>
        <xsd:restriction base="dms:Note">
          <xsd:maxLength value="255"/>
        </xsd:restriction>
      </xsd:simpleType>
    </xsd:element>
    <xsd:element name="TaxKeywordTaxHTField" ma:index="41"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_dlc_DocId" ma:index="42" nillable="true" ma:displayName="Document ID Value" ma:description="The value of the document ID assigned to this item." ma:internalName="_dlc_DocId" ma:readOnly="true">
      <xsd:simpleType>
        <xsd:restriction base="dms:Text"/>
      </xsd:simpleType>
    </xsd:element>
    <xsd:element name="_dlc_DocIdUrl" ma:index="4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4" nillable="true" ma:displayName="Persist ID" ma:description="Keep ID on add." ma:hidden="true" ma:internalName="_dlc_DocIdPersistId" ma:readOnly="true">
      <xsd:simpleType>
        <xsd:restriction base="dms:Boolean"/>
      </xsd:simple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b452f3-5d9a-429e-9a65-a3fda7831774"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ServiceAutoKeyPoints" ma:index="36" nillable="true" ma:displayName="MediaServiceAutoKeyPoints" ma:hidden="true" ma:internalName="MediaServiceAutoKeyPoints" ma:readOnly="true">
      <xsd:simpleType>
        <xsd:restriction base="dms:Note"/>
      </xsd:simpleType>
    </xsd:element>
    <xsd:element name="MediaServiceKeyPoints" ma:index="37" nillable="true" ma:displayName="KeyPoints" ma:internalName="MediaServiceKeyPoints" ma:readOnly="true">
      <xsd:simpleType>
        <xsd:restriction base="dms:Note">
          <xsd:maxLength value="255"/>
        </xsd:restriction>
      </xsd:simpleType>
    </xsd:element>
    <xsd:element name="MediaServiceAutoTags" ma:index="46" nillable="true" ma:displayName="Tags" ma:internalName="MediaServiceAutoTags" ma:readOnly="true">
      <xsd:simpleType>
        <xsd:restriction base="dms:Text"/>
      </xsd:simpleType>
    </xsd:element>
    <xsd:element name="MediaServiceOCR" ma:index="47" nillable="true" ma:displayName="Extracted Text" ma:internalName="MediaServiceOCR" ma:readOnly="true">
      <xsd:simpleType>
        <xsd:restriction base="dms:Note">
          <xsd:maxLength value="255"/>
        </xsd:restriction>
      </xsd:simpleType>
    </xsd:element>
    <xsd:element name="MediaServiceGenerationTime" ma:index="48" nillable="true" ma:displayName="MediaServiceGenerationTime" ma:hidden="true" ma:internalName="MediaServiceGenerationTime" ma:readOnly="true">
      <xsd:simpleType>
        <xsd:restriction base="dms:Text"/>
      </xsd:simpleType>
    </xsd:element>
    <xsd:element name="MediaServiceEventHashCode" ma:index="49" nillable="true" ma:displayName="MediaServiceEventHashCode" ma:hidden="true" ma:internalName="MediaServiceEventHashCode" ma:readOnly="true">
      <xsd:simpleType>
        <xsd:restriction base="dms:Text"/>
      </xsd:simpleType>
    </xsd:element>
    <xsd:element name="MediaLengthInSeconds" ma:index="5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E4C8266-DBB1-456A-8588-4B81505CE09C}">
  <ds:schemaRefs>
    <ds:schemaRef ds:uri="http://schemas.microsoft.com/office/infopath/2007/PartnerControls"/>
    <ds:schemaRef ds:uri="731ff1dd-bd8e-4c24-a202-54f8e865ef07"/>
    <ds:schemaRef ds:uri="http://schemas.microsoft.com/office/2006/documentManagement/types"/>
    <ds:schemaRef ds:uri="http://www.w3.org/XML/1998/namespace"/>
    <ds:schemaRef ds:uri="http://purl.org/dc/dcmitype/"/>
    <ds:schemaRef ds:uri="eabc034b-68dd-4248-9e50-8b04db4eb3c3"/>
    <ds:schemaRef ds:uri="http://purl.org/dc/terms/"/>
    <ds:schemaRef ds:uri="http://purl.org/dc/elements/1.1/"/>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C23149CF-A1C5-47E7-9BE9-42E6AC86BF49}">
  <ds:schemaRefs>
    <ds:schemaRef ds:uri="http://schemas.microsoft.com/sharepoint/v3/contenttype/forms"/>
  </ds:schemaRefs>
</ds:datastoreItem>
</file>

<file path=customXml/itemProps3.xml><?xml version="1.0" encoding="utf-8"?>
<ds:datastoreItem xmlns:ds="http://schemas.openxmlformats.org/officeDocument/2006/customXml" ds:itemID="{C90C3BA6-9958-4913-91F2-900C2963C754}"/>
</file>

<file path=customXml/itemProps4.xml><?xml version="1.0" encoding="utf-8"?>
<ds:datastoreItem xmlns:ds="http://schemas.openxmlformats.org/officeDocument/2006/customXml" ds:itemID="{F51A5844-7672-4B7C-BD34-AAA45CB33EC5}"/>
</file>

<file path=customXml/itemProps5.xml><?xml version="1.0" encoding="utf-8"?>
<ds:datastoreItem xmlns:ds="http://schemas.openxmlformats.org/officeDocument/2006/customXml" ds:itemID="{ADFBA3E7-E4CF-4C66-B534-49F75FF67647}"/>
</file>

<file path=customXml/itemProps6.xml><?xml version="1.0" encoding="utf-8"?>
<ds:datastoreItem xmlns:ds="http://schemas.openxmlformats.org/officeDocument/2006/customXml" ds:itemID="{377ABC5E-E4AF-4251-B554-8F00F400C5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Argentina</vt:lpstr>
      <vt:lpstr>Bolivia</vt:lpstr>
      <vt:lpstr>Brazil</vt:lpstr>
      <vt:lpstr>Chile</vt:lpstr>
      <vt:lpstr>Colombia</vt:lpstr>
      <vt:lpstr>Ecuador</vt:lpstr>
      <vt:lpstr>Mexico</vt:lpstr>
      <vt:lpstr>Peru</vt:lpstr>
      <vt:lpstr>Uruguay</vt:lpstr>
      <vt:lpstr>Costa Rica</vt:lpstr>
      <vt:lpstr>Dominican Republic</vt:lpstr>
      <vt:lpstr>Guatemala</vt:lpstr>
      <vt:lpstr>Panama</vt:lpstr>
      <vt:lpstr>Paraguay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ASUS</cp:lastModifiedBy>
  <cp:lastPrinted>2020-02-05T08:13:52Z</cp:lastPrinted>
  <dcterms:created xsi:type="dcterms:W3CDTF">2020-01-23T09:01:57Z</dcterms:created>
  <dcterms:modified xsi:type="dcterms:W3CDTF">2021-07-28T18:25:39Z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0x0101009BA85F8052A6DA4FA3E31FF9F74C697000FCA7E64DB6279348854BE74A23E43AD2</vt:lpwstr>
  </property>
  <property fmtid="{D5CDD505-2E9C-101B-9397-08002B2CF9AE}" pid="3" name="OfficeDivision">
    <vt:i4>1033</vt:i4>
  </property>
  <property fmtid="{D5CDD505-2E9C-101B-9397-08002B2CF9AE}" pid="4" name="_dlc_DocIdItemGuid">
    <vt:lpwstr>1d97c19e-e0ce-4feb-ad14-f1867dfefabf</vt:lpwstr>
  </property>
</Properties>
</file>