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1/RFP -Solicit. Propuesta/RFP-004 Construcc Albergue Ilopango/Bases/"/>
    </mc:Choice>
  </mc:AlternateContent>
  <xr:revisionPtr revIDLastSave="7" documentId="8_{6D2927FE-B124-4691-89B2-344B34416173}" xr6:coauthVersionLast="46" xr6:coauthVersionMax="46" xr10:uidLastSave="{F1A090B8-3DEC-48C5-A1DA-4A8A8F76FD69}"/>
  <bookViews>
    <workbookView xWindow="-120" yWindow="-120" windowWidth="29040" windowHeight="15840" xr2:uid="{28B41651-4538-4F39-AAD3-0A21C456D9DF}"/>
  </bookViews>
  <sheets>
    <sheet name="PLAN DE OFERTA" sheetId="1" r:id="rId1"/>
  </sheets>
  <definedNames>
    <definedName name="_xlnm.Print_Area" localSheetId="0">'PLAN DE OFERTA'!$B$18:$H$307</definedName>
    <definedName name="_xlnm.Print_Titles" localSheetId="0">'PLAN DE OFERTA'!$1:$16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5" i="1" l="1"/>
  <c r="G284" i="1"/>
  <c r="G282" i="1"/>
  <c r="G281" i="1"/>
  <c r="G280" i="1"/>
  <c r="G279" i="1"/>
  <c r="G278" i="1"/>
  <c r="G277" i="1"/>
  <c r="H275" i="1" s="1"/>
  <c r="G276" i="1"/>
  <c r="G273" i="1"/>
  <c r="G272" i="1"/>
  <c r="H268" i="1" s="1"/>
  <c r="G271" i="1"/>
  <c r="G270" i="1"/>
  <c r="G269" i="1"/>
  <c r="G267" i="1"/>
  <c r="G266" i="1"/>
  <c r="G265" i="1"/>
  <c r="G264" i="1"/>
  <c r="H261" i="1" s="1"/>
  <c r="G263" i="1"/>
  <c r="G262" i="1"/>
  <c r="G260" i="1"/>
  <c r="G259" i="1"/>
  <c r="G258" i="1"/>
  <c r="G257" i="1"/>
  <c r="G256" i="1"/>
  <c r="H255" i="1" s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H235" i="1" s="1"/>
  <c r="G239" i="1"/>
  <c r="G238" i="1"/>
  <c r="G237" i="1"/>
  <c r="G234" i="1"/>
  <c r="G233" i="1"/>
  <c r="G232" i="1"/>
  <c r="G231" i="1"/>
  <c r="H230" i="1" s="1"/>
  <c r="G229" i="1"/>
  <c r="G228" i="1"/>
  <c r="G227" i="1"/>
  <c r="G226" i="1"/>
  <c r="G225" i="1"/>
  <c r="G224" i="1"/>
  <c r="G223" i="1"/>
  <c r="H219" i="1" s="1"/>
  <c r="G222" i="1"/>
  <c r="G221" i="1"/>
  <c r="G220" i="1"/>
  <c r="G218" i="1"/>
  <c r="G217" i="1"/>
  <c r="G216" i="1"/>
  <c r="G215" i="1"/>
  <c r="H211" i="1" s="1"/>
  <c r="G214" i="1"/>
  <c r="G213" i="1"/>
  <c r="G212" i="1"/>
  <c r="G209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2" i="1"/>
  <c r="G191" i="1"/>
  <c r="G190" i="1"/>
  <c r="G189" i="1"/>
  <c r="G188" i="1"/>
  <c r="G186" i="1"/>
  <c r="G185" i="1"/>
  <c r="G184" i="1"/>
  <c r="G183" i="1"/>
  <c r="G181" i="1"/>
  <c r="G180" i="1"/>
  <c r="G179" i="1"/>
  <c r="G178" i="1"/>
  <c r="G176" i="1"/>
  <c r="G175" i="1"/>
  <c r="G174" i="1"/>
  <c r="G173" i="1"/>
  <c r="G171" i="1"/>
  <c r="G170" i="1"/>
  <c r="G169" i="1"/>
  <c r="G168" i="1"/>
  <c r="G166" i="1"/>
  <c r="G165" i="1"/>
  <c r="G164" i="1"/>
  <c r="G163" i="1"/>
  <c r="H159" i="1" s="1"/>
  <c r="G162" i="1"/>
  <c r="G161" i="1"/>
  <c r="G158" i="1"/>
  <c r="G157" i="1"/>
  <c r="G156" i="1"/>
  <c r="G155" i="1"/>
  <c r="G154" i="1"/>
  <c r="D153" i="1"/>
  <c r="G153" i="1" s="1"/>
  <c r="G152" i="1"/>
  <c r="G151" i="1"/>
  <c r="G150" i="1"/>
  <c r="G149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H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H111" i="1"/>
  <c r="G110" i="1"/>
  <c r="G109" i="1"/>
  <c r="G108" i="1"/>
  <c r="G107" i="1"/>
  <c r="H106" i="1" s="1"/>
  <c r="G105" i="1"/>
  <c r="G104" i="1"/>
  <c r="G103" i="1"/>
  <c r="D103" i="1"/>
  <c r="D102" i="1"/>
  <c r="G102" i="1" s="1"/>
  <c r="H98" i="1" s="1"/>
  <c r="G101" i="1"/>
  <c r="D101" i="1"/>
  <c r="G100" i="1"/>
  <c r="G99" i="1"/>
  <c r="G97" i="1"/>
  <c r="G96" i="1"/>
  <c r="G95" i="1"/>
  <c r="G94" i="1"/>
  <c r="G93" i="1"/>
  <c r="G92" i="1"/>
  <c r="G91" i="1"/>
  <c r="G90" i="1"/>
  <c r="H86" i="1" s="1"/>
  <c r="G89" i="1"/>
  <c r="G88" i="1"/>
  <c r="G87" i="1"/>
  <c r="G85" i="1"/>
  <c r="G84" i="1"/>
  <c r="G83" i="1"/>
  <c r="G82" i="1"/>
  <c r="G81" i="1"/>
  <c r="G80" i="1"/>
  <c r="G79" i="1"/>
  <c r="G78" i="1"/>
  <c r="H74" i="1" s="1"/>
  <c r="G77" i="1"/>
  <c r="G76" i="1"/>
  <c r="G75" i="1"/>
  <c r="G73" i="1"/>
  <c r="G72" i="1"/>
  <c r="G71" i="1"/>
  <c r="G70" i="1"/>
  <c r="G69" i="1"/>
  <c r="G68" i="1"/>
  <c r="G67" i="1"/>
  <c r="G66" i="1"/>
  <c r="H65" i="1" s="1"/>
  <c r="G64" i="1"/>
  <c r="G63" i="1"/>
  <c r="G62" i="1"/>
  <c r="G61" i="1"/>
  <c r="H60" i="1" s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H39" i="1" s="1"/>
  <c r="G38" i="1"/>
  <c r="G37" i="1"/>
  <c r="G36" i="1"/>
  <c r="G35" i="1"/>
  <c r="G34" i="1"/>
  <c r="G33" i="1"/>
  <c r="G32" i="1"/>
  <c r="G31" i="1"/>
  <c r="G30" i="1"/>
  <c r="G29" i="1"/>
  <c r="H28" i="1" s="1"/>
  <c r="G26" i="1"/>
  <c r="G25" i="1"/>
  <c r="G24" i="1"/>
  <c r="G23" i="1"/>
  <c r="G22" i="1"/>
  <c r="G21" i="1"/>
  <c r="G20" i="1"/>
  <c r="H19" i="1" s="1"/>
  <c r="H287" i="1" l="1"/>
  <c r="H148" i="1"/>
  <c r="H290" i="1" l="1"/>
  <c r="H289" i="1"/>
  <c r="H288" i="1"/>
  <c r="H292" i="1" l="1"/>
  <c r="H291" i="1"/>
</calcChain>
</file>

<file path=xl/sharedStrings.xml><?xml version="1.0" encoding="utf-8"?>
<sst xmlns="http://schemas.openxmlformats.org/spreadsheetml/2006/main" count="769" uniqueCount="540">
  <si>
    <t>RFP/SLV/2021/004 - PROYECTO: CASA DE ACOGIMIENTO RESGUARDO METROPOLITANO UBICACIÓN: BOULEVAR DEL EJERCITO KILOMETRO7 1/2, FINCA PRUSIA, MUNICIPIO DE ILOPANGO, SAN SALVADOR</t>
  </si>
  <si>
    <t>Razón social</t>
  </si>
  <si>
    <t>NIT</t>
  </si>
  <si>
    <t>Telefono</t>
  </si>
  <si>
    <t>Email</t>
  </si>
  <si>
    <t>persona de contacto</t>
  </si>
  <si>
    <t>Fecha</t>
  </si>
  <si>
    <t>Direccion Comercial</t>
  </si>
  <si>
    <t>El Proponente está obligado a preparar su Propuesta Financiera en un archivo separado, según se indica en las Instrucciones a los Proponentes.</t>
  </si>
  <si>
    <t>La oferta financiera tiene un puntaje tecnico de 30%</t>
  </si>
  <si>
    <t>PARTIDA</t>
  </si>
  <si>
    <t>DESCRIPCIÓN</t>
  </si>
  <si>
    <t>CANTIDAD</t>
  </si>
  <si>
    <t>UNIDAD</t>
  </si>
  <si>
    <t>PRECIO UNITARIO</t>
  </si>
  <si>
    <t>SUB TOTAL</t>
  </si>
  <si>
    <t>TOTAL</t>
  </si>
  <si>
    <t>OBRAS PROVISIONALES</t>
  </si>
  <si>
    <t>Limpieza y chapeo (incluye arbustos)</t>
  </si>
  <si>
    <t>M2</t>
  </si>
  <si>
    <t xml:space="preserve">Bodega para almacenamiento de materiales, resguardo de equipo y herramienta, de 40 m2 </t>
  </si>
  <si>
    <t>S.G</t>
  </si>
  <si>
    <t>Oficina para residente y supervisión</t>
  </si>
  <si>
    <t>S.G.</t>
  </si>
  <si>
    <t>Suministro de servicios sanitarios portátiles 2 servicios, incluye mantenimiento de limpieza  2 veces por semana (duración del proyecto)</t>
  </si>
  <si>
    <t>Instalaciones eléctricas provisional (incluye instalaciones eléctricas de bodega y oficina, tableros, tomas para área de taller, etc.)</t>
  </si>
  <si>
    <t>Reservorio para almacenamiento de agua con capacidad de1100 litros</t>
  </si>
  <si>
    <t>Tala y remoción de árbol (diferentes diámetros hasta 30 plg)</t>
  </si>
  <si>
    <t>DEMOLICIONES Y DEMONTAJES</t>
  </si>
  <si>
    <t>DEMOLICIONES</t>
  </si>
  <si>
    <t>2.1.1</t>
  </si>
  <si>
    <t xml:space="preserve">Demolición de piso de ladrillo de cemento </t>
  </si>
  <si>
    <t>2.1.2</t>
  </si>
  <si>
    <t>Demolición de concreto en columnas y contrafuertes</t>
  </si>
  <si>
    <t>M3</t>
  </si>
  <si>
    <t>2.1.3</t>
  </si>
  <si>
    <t>Demolición de paredes existentes (ladrillo de obra o bloque de concreto)</t>
  </si>
  <si>
    <t>2.1.4</t>
  </si>
  <si>
    <t>Demolición de gradas de acceso exteriores existentes (huella y contrahuella)</t>
  </si>
  <si>
    <t>ML</t>
  </si>
  <si>
    <t>2.1.5</t>
  </si>
  <si>
    <t>Demolición de piso tipo acera con baldosa y concreto</t>
  </si>
  <si>
    <t>2.1.6</t>
  </si>
  <si>
    <t>Demolición de cajas existentes  A.P, A.LL., Cajas eléctricas (medidas variables hasta (1.0x1.0) profundidad hasta 1m); incluye demolición de base, retiro y desalojo de tapadera y escombros</t>
  </si>
  <si>
    <t>2.1.7</t>
  </si>
  <si>
    <t>Demolición de losa existente (área indicada en planos)</t>
  </si>
  <si>
    <t>2.1.8</t>
  </si>
  <si>
    <t>Demolición de enchape de azulejos altura de 1.20 mts.</t>
  </si>
  <si>
    <t>2.1.9</t>
  </si>
  <si>
    <t>Demolición de pocetas para lavamanos y pilas (medidas diferentes)</t>
  </si>
  <si>
    <t>2.1.10</t>
  </si>
  <si>
    <t>Demolición de pretil de ladrillo de obra puesto de trinchera hasta 0.60 mts de altura</t>
  </si>
  <si>
    <t>DESMONTAJES</t>
  </si>
  <si>
    <t>2.2.1</t>
  </si>
  <si>
    <t>Desmontaje de cerco de malla ciclón incluye portones y bases.</t>
  </si>
  <si>
    <t>2.2.2</t>
  </si>
  <si>
    <t>Desmontaje de ventanas y defensas existentes incluyendo viseras metálicas (material varios y medidas diferentes)</t>
  </si>
  <si>
    <t>2.2.3</t>
  </si>
  <si>
    <t>Desmontaje de puertas existentes (metálicas y madera)</t>
  </si>
  <si>
    <t>2.2.4</t>
  </si>
  <si>
    <t>Desmontaje de inodoros</t>
  </si>
  <si>
    <t>2.2.5</t>
  </si>
  <si>
    <t>Desmontaje de cubierta de techo (incluye botagua, fascia y cornisa)</t>
  </si>
  <si>
    <t>2.2.6</t>
  </si>
  <si>
    <t>Desmontaje de estructura de techo (incluye polines espaciales y vigas macomber)</t>
  </si>
  <si>
    <t>2.2.7</t>
  </si>
  <si>
    <t>Desmontaje de estructura de fascia existente</t>
  </si>
  <si>
    <t>2.2.8</t>
  </si>
  <si>
    <t>Desmontaje de canal de aguas lluvias</t>
  </si>
  <si>
    <t>2.2.9</t>
  </si>
  <si>
    <t>Desmontaje de bajadas de aguas lluvias</t>
  </si>
  <si>
    <t>2.2.10</t>
  </si>
  <si>
    <t>Desmontaje de divisiones (tabla roca/yeso y madera); incluye forros y estructuras</t>
  </si>
  <si>
    <t>2.2.11</t>
  </si>
  <si>
    <t xml:space="preserve">Desmontaje de cielo falso y estructura </t>
  </si>
  <si>
    <t>2.2.12</t>
  </si>
  <si>
    <t>Desmontaje de portón metálico tipo reja ubicado en área de baños existentes</t>
  </si>
  <si>
    <t>2.2.13</t>
  </si>
  <si>
    <t>Desmontaje de luminarias</t>
  </si>
  <si>
    <t>2.2.14</t>
  </si>
  <si>
    <t>Desmontaje de red eléctrica existente</t>
  </si>
  <si>
    <t>2.2.15</t>
  </si>
  <si>
    <t>Desmontaje de poste Eléctrico y luminarias</t>
  </si>
  <si>
    <t>2.2.16</t>
  </si>
  <si>
    <t>Desmontaje de chorros y duchas</t>
  </si>
  <si>
    <t>2.2.17</t>
  </si>
  <si>
    <t>Desmontaje de mobiliario de concreto</t>
  </si>
  <si>
    <t>2.2.18</t>
  </si>
  <si>
    <t xml:space="preserve">Acarreo y desalojo de material resultante de las demoliciones y excavaciones a lugar autorizado </t>
  </si>
  <si>
    <t>2.2.19</t>
  </si>
  <si>
    <t>Desalojo de material desmontado a lugar indicado por el propietario</t>
  </si>
  <si>
    <t>CONSTRUCCION DE EDIFICIO</t>
  </si>
  <si>
    <t>TERRACERIA</t>
  </si>
  <si>
    <t>3.1.1</t>
  </si>
  <si>
    <t>Corte en zona del talud</t>
  </si>
  <si>
    <t>3.1.2</t>
  </si>
  <si>
    <t>Excavación a mano hasta 1.50 mts de profundidad.</t>
  </si>
  <si>
    <t>3.1.3</t>
  </si>
  <si>
    <t>Relleno de material selecto compactado al 90% según AASHTO</t>
  </si>
  <si>
    <t>3.1.4</t>
  </si>
  <si>
    <t>Relleno de suelo cemento relación 20:1 con material selecto compactado al 90% según AASHTO</t>
  </si>
  <si>
    <t>FUNDACIONES, ESTRUCTURAS DE CONCRETO ARMADO</t>
  </si>
  <si>
    <t>3.2.1</t>
  </si>
  <si>
    <t>Solera de Fundación SF-1 con dimensiones de 0.40x0.25 mts,  refuerzo longitudinal de 4 varillas #3 y est. de varilla #3 a cada 0.15 mts</t>
  </si>
  <si>
    <t>3.2.5</t>
  </si>
  <si>
    <t>Zapata aislada Z-1 con dimensiones 1.50x0.90x0.30 mts, con acero de refuerzo #4 a.s. según detalle.</t>
  </si>
  <si>
    <t>3.2.9</t>
  </si>
  <si>
    <t>Pedestal para columna con dimensiones de 0.45x0.40 mts según detalle.</t>
  </si>
  <si>
    <t>3.2.13</t>
  </si>
  <si>
    <t>Columna C-1 con dimensiones de 0.40x0.20 mts, acero de refuerzo vertical 6 varillas #5 y est. #3 a cada 0.15 mts</t>
  </si>
  <si>
    <t>3.2.17</t>
  </si>
  <si>
    <t>Nervio N o Alacrán con dimensiones (0.20x15) mts, refuerzo vertical de 4 varillas #3 y est. De varilla #2 a cada 0.15 mts.</t>
  </si>
  <si>
    <t>3.2.21</t>
  </si>
  <si>
    <t>Zapata corrida para muro M1 de 0.60x0.25 mts, con 4 varillas longitudinales #3 y varilla #4 a cada 0.25 mts</t>
  </si>
  <si>
    <t>3.2.25</t>
  </si>
  <si>
    <t>Zapata corrida para muro M2 de 1.20x0.30 mts, con 2 lechos de 5 varillas longitudinales #3 y varilla #4 a cada 0.20 mts en ambos lechos</t>
  </si>
  <si>
    <t>3.2.29</t>
  </si>
  <si>
    <t>Zapata corrida para muro M3 de 1.20x0.30 mts, con 2 lechos de 5 varillas longitudinales #3 y varilla #4 a cada 0.20 mts en ambos lechos</t>
  </si>
  <si>
    <t>PAREDES DE BLOQUE DE CONCRETO Y SOLERAS INTERMEDIAS Y DE CORONAMIENTO</t>
  </si>
  <si>
    <t>3.3.1</t>
  </si>
  <si>
    <t xml:space="preserve">Construcción de pared de ladrillo de obra tipo calavera, puesto de lazo, incluye sisado y sellado, también a utilizar el sellado de vanos de puertas y ventanas a sellar, elevación de pretil en losa </t>
  </si>
  <si>
    <t>3.3.2</t>
  </si>
  <si>
    <t>Pared de bloque de 15x20x40 cms, adherida con mortero 1:3, todas las celdas llenas con concreto f'c= 210 Kg/cm2, con refuerzo vertical #3 a cada 0.60 mts, refuerzo horizontal #2 a cada 0.40 mts.</t>
  </si>
  <si>
    <t>3.3.3</t>
  </si>
  <si>
    <t>Pared de bloque de 15x20x40 cms, adherida con mortero 1:3, celdas llenas en refuerzos con concreto f'c= 210 Kg/cm2, con refuerzo vertical #3 a cada 0.60 mts, refuerzo horizontal #2 a cada 0.40 mts.  (también se puede utilizar en tapial sobre M3)</t>
  </si>
  <si>
    <t>3.3.4</t>
  </si>
  <si>
    <t xml:space="preserve">Pared de bloque de 15x20x40 cms para muro M1, adherida con mortero 1:3, todas las celdas llenas con concreto f'c= 210 Kg/cm2, con refuerzo vertical #4 a cada 0.40 mts, refuerzo horizontal #2 a cada 0.20 mts. </t>
  </si>
  <si>
    <t>3.3.5</t>
  </si>
  <si>
    <t xml:space="preserve">Pared de bloque de 15x20x40 cms para muro M2, adherida con mortero 1:3, todas las celdas llenas con concreto f'c= 210 Kg/cm2, con refuerzo vertical #4 a cada 0.20 mts, refuerzo horizontal #2 a cada 0.20 mts. </t>
  </si>
  <si>
    <t>3.3.6</t>
  </si>
  <si>
    <t xml:space="preserve">Pared de bloque de 20x20x40 cms, adherida con mortero 1:3, todas las celdas llenas con concreto f'c= 140 Kg/cm2, con refuerzo vertical #5 a cada 0.40 mts, 2 refuerzo horizontal #2 a cada 0.40 mts. </t>
  </si>
  <si>
    <t>3.3.7</t>
  </si>
  <si>
    <t>Solera Intermedia SI-1con block solera de 15x20x40 cms, con refuerzo longitudinal de 2 varillas #3 y grapa de varilla #2 a cada 0.10 mts.</t>
  </si>
  <si>
    <t>3.3.8</t>
  </si>
  <si>
    <t>Solera de coronamiento y Mo con block solera de 15x20x40 cms, con refuerzo longitudinal de 2 varillas #3 y grapa de varilla #2 a cada 0.10 mts.</t>
  </si>
  <si>
    <t>3.3.9</t>
  </si>
  <si>
    <t>SI-3 Solera intermedia para muro M3</t>
  </si>
  <si>
    <t>3.3.10</t>
  </si>
  <si>
    <t>Cargadero de concreto armado para claros mayores a 1 metro de longitud, con dimensiones de 0.15x0.20 mts, y refuerzo longitudinal de 4 varillas #3 y estribo de varilla #2 a cada 0.20 mts</t>
  </si>
  <si>
    <t>3.3.11</t>
  </si>
  <si>
    <t>Paredes divisora con forro de melamina amaderada cenizo en ambos lados, con estructura de madera (costanera), para cubrir vanos dimensiones de 0.50x2.44 mts</t>
  </si>
  <si>
    <t>ESTRUCTURA DE TECHO,CUBIERTA, CANALES DE AGUAS LLUVIAS Y BAJADAS.</t>
  </si>
  <si>
    <t>3.4.1</t>
  </si>
  <si>
    <t>Suministro en instalación de polín C P-1 de 4" chapa 14; incluye pintura 2 manos de anticorrosivo y 2 manos de esmalte</t>
  </si>
  <si>
    <t>3.4.2</t>
  </si>
  <si>
    <t>Suministro en instalación de polín C P-2 de 4" chapa 14 (2 polines encajuelados)</t>
  </si>
  <si>
    <t>3.4.3</t>
  </si>
  <si>
    <t>Elaboración e instalación de viga metálica VM-1 con peralte de 0.35 mts, elaborada con 4 ángulos de 2"x2"x3/16", e celosías con varilla #5 a cada 60°</t>
  </si>
  <si>
    <t>3.4.4</t>
  </si>
  <si>
    <t>Elaboración e instalación de viga VM-2 con 4 ángulos de 1 1/2"x3/16" y celosía de varilla #4 con Angulo de 60</t>
  </si>
  <si>
    <t>3.4.5</t>
  </si>
  <si>
    <t>Cubierta de techo tipo CONSTRUPANEL 3G de 10 mm</t>
  </si>
  <si>
    <t>3.4.6</t>
  </si>
  <si>
    <t>Canal de aguas lluvias de 0.30x0.30 mts, elaborado de lamina galvanizada lisa Cal. 26, incluye gancho de 3/8" a cada 0.40 mts</t>
  </si>
  <si>
    <t>3.4.7</t>
  </si>
  <si>
    <t>Bocatubo de lamina galvanizada lisa Cal. 26 para tubo de 4"</t>
  </si>
  <si>
    <t>3.4.8</t>
  </si>
  <si>
    <t>Botaguas de lamina galvanizada lisa Cal. 26 ancho de 0.30 mts con sello de poliuretano</t>
  </si>
  <si>
    <t>3.4.9</t>
  </si>
  <si>
    <t>Elaboración de fascia y cornisa tipo 1 altura de fascia = 0.50 mts y ancho de cornisa =0.80 mts , con estructura de tubo cuadrado de 1 1/2", forro de fascia y cornisa con lamina lisa de fibrocemento de 6 mm de espesor</t>
  </si>
  <si>
    <t>3.4.10</t>
  </si>
  <si>
    <t>Suministro e instalación de capote metálico de Aluminio y Zinc de ancho de 0.30 mts; incluye sello de poliuretano</t>
  </si>
  <si>
    <t>3.4.11</t>
  </si>
  <si>
    <t>Suministro e instalación de bajadas de aguas lluvias con tubería PVC de 4" de 100 PSI; incluye accesorios</t>
  </si>
  <si>
    <t>3.5.</t>
  </si>
  <si>
    <t>PISOS</t>
  </si>
  <si>
    <t>3.5.1</t>
  </si>
  <si>
    <t>Limpieza y remoción de costra en piso de cemento, utilizando acido muriático</t>
  </si>
  <si>
    <t>3.5.2</t>
  </si>
  <si>
    <t>Suministro e instalación de piso gramoquin de 8 cms de espesor, marca Saltex, incluye base de tierra negra hasta 10 cms de espesor, cama de arena entre 4 y 6 cms, e instalación de grama negra o potrero según detalle.</t>
  </si>
  <si>
    <t>3.5.3</t>
  </si>
  <si>
    <t xml:space="preserve">Suministro e instalación de piso ducha Akali color gris </t>
  </si>
  <si>
    <t>3.5.4</t>
  </si>
  <si>
    <t>Suministro e instalación de piso de porcelanato, simulación de madera estilo Madden miel, marca Santani, dimensiones 20.5x61.5 cms</t>
  </si>
  <si>
    <t>3.5.5</t>
  </si>
  <si>
    <t>Piso de concreto hidráulico afinado de 0.10 mts de espesor; incluye junta de dilatación con sello de poliuretano y cordón de respaldo. (áreas de aceras y rampas)</t>
  </si>
  <si>
    <t>3.5.6</t>
  </si>
  <si>
    <t>Suministro e instalación de grama san Agustín (incluye 10 cms de espesor de tierra negra)</t>
  </si>
  <si>
    <t>3.5.7</t>
  </si>
  <si>
    <t xml:space="preserve">Construcción de gradas de concreto con contrahuella hasta 0.20 mts y huellas de 0.40mts, espesor de concreto 0.10 mts </t>
  </si>
  <si>
    <t>CIELOS</t>
  </si>
  <si>
    <t>3.6.1</t>
  </si>
  <si>
    <t>Paneles acústicos de melamina amaderada color manzano de15 mm suspendidas en estructura metálica del techo altura variables hasta 0.60 mts.</t>
  </si>
  <si>
    <t>3.6.2</t>
  </si>
  <si>
    <t>Picado de superficie en losa para colocación de mortero 1:3</t>
  </si>
  <si>
    <t>3.6.3</t>
  </si>
  <si>
    <t>Repello en losa existente, con mortero 1:3 utilizando adi crete, con el objetivo de invertir la pendiente existente hacia bajadas de aguas lluvias; incluye sellado de caídas de aguas lluvias en fachada original</t>
  </si>
  <si>
    <t>3.6.4</t>
  </si>
  <si>
    <t>Impermeabilizante de losa con aqualock 8000</t>
  </si>
  <si>
    <t>PUERTAS, VERJA Y PASAMANOS</t>
  </si>
  <si>
    <t>3.7.1</t>
  </si>
  <si>
    <t>Elaboración e instalación de puerta con dimensiones de 0.70x1.70 mts, 30cms sobre nivel de piso, con marco de Angulo de 1 1/4"x1/8", contramarco de tubo estructural cuadrado de 1 plg chapa 14, forro de lamina de 1/16" de espesor, con pasador interno y externo, haladera latonada de 4 plg, 3 bisagras tipo capsula de 5/8"x3"; incluye pintura 2 manos de anticorrosivo 4000 Colonial y 2 manos de esmalte Kem Lustral color azul.</t>
  </si>
  <si>
    <t>3.7.2</t>
  </si>
  <si>
    <t>Elaboración e instalación de puerta corrediza con medidas de 1.00x2.10 mts, con rieles de ángulo encajuelado de 1 1/4"x1/8", contramarco y decorado artesanal hechizo con tubo estructural cuadrado de 1 plg chapa 14, forro de lamina de 1/16" de espesor ambos lados según detalle, rodos aéreos con pletina y cerradura de doble pestillo, cilindro de 5 pines y contrachapa de acero inoxidable; incluye pintura anticorrosiva y esmalte Kem Lustral (2 manos ambas pinturas)</t>
  </si>
  <si>
    <t>3.7.3</t>
  </si>
  <si>
    <t xml:space="preserve">Elaboración e instalación de puerta con medidas de 1.96x2.10 mts (2 hojas), con marco de Angulo de 1 1/4"x1/8", contramarco con tubo rectangular de 2x1 chapa 14, celosía con tubo estructural cuadrado de 1" chapa 14, cerradura de manija EFFIEL, con pasador al piso con varilla lisa de 5/8"; incluye pintura anticorrosiva y esmalte Kem Lustral color negro (2 manos ambas pinturas) </t>
  </si>
  <si>
    <t>3.7.4</t>
  </si>
  <si>
    <t xml:space="preserve">Elaboración e instalación de puerta principal con medidas de 2.40x2.10 mts (2 hojas), con marco de Angulo de 1 1/4"x1/8", contramarco con tubo rectangular de 2x1 chapa 14, celosía con tubo estructural cuadrado de 1" chapa 14, cerradura de manija EFFIEL, con pasador al piso con varilla lisa de 5/8"; incluye pintura anticorrosiva y esmalte Kem Lustral color negro (2 manos ambas pinturas) </t>
  </si>
  <si>
    <t>3.7.5</t>
  </si>
  <si>
    <t>Elaboración e instalación de puerta con marco de Angulo de 1 1/4"x1/8", contramarco de tubo estructural cuadrado de 1 plg chapa 14, forro de lamina de 1/16" de espesor, con pasador interno y externo, haladera latonada de 4 plg, 3 bisagras tipo capsula de 5/8"x3"; incluye pintura 2 manos de anticorrosivo 4000 Colonial y 2 manos de esmalte Kem Lustral color azul, dimensiones de 1.00x2.10 mts</t>
  </si>
  <si>
    <t>3.7.6</t>
  </si>
  <si>
    <t xml:space="preserve">Elaboración e instalación de puerta con medidas de 0.85x2.10 mts, con marco de Angulo de 1 1/4"x1/8", contramarco con tubo rectangular de 2x1 chapa 14, celosía con tubo estructural cuadrado de 1" chapa 14, cerradura de manija; incluye pintura anticorrosiva y esmalte Kem Lustral color negro (2 manos ambas pinturas) </t>
  </si>
  <si>
    <t>3.7.7</t>
  </si>
  <si>
    <t>Elaboración e instalación de puerta con dimensiones de 0.70x2.10 mts, con marco de Angulo de 1 1/4"x1/8", contramarco de tubo estructural cuadrado de 1 plg chapa 14, forro de lamina de 1/16" de espesor, con pasador interno y externo, haladera latonada de 4 plg, 3 bisagras tipo capsula de 5/8"x3"; incluye pintura 2 manos de anticorrosivo 4000 Colonial y 2 manos de esmalte Kem Lustral color azul.</t>
  </si>
  <si>
    <t>3.7.8</t>
  </si>
  <si>
    <t>Puerta de madera de pino lisa de 1 hoja con acabado de poliuretano y tinte color Nogal Danés medidas 0.80x2.10 mts</t>
  </si>
  <si>
    <t>3.7.9</t>
  </si>
  <si>
    <t>Puerta de madera de pino lisa de 1 hoja con acabado de poliuretano y tinte color Nogal Danés medidas 0.75x2.10 mts</t>
  </si>
  <si>
    <t>3.7.10</t>
  </si>
  <si>
    <t xml:space="preserve">Elaboración e instalación de puerta con medidas de 1.00x2.10 mts, con marco de Angulo de 1 1/4"x1/8", contramarco con tubo rectangular de 2x1 chapa 14, celosía con tubo estructural cuadrado de 1" chapa 14, cerradura de manija; incluye pintura anticorrosiva y esmalte Kem Lustral color negro (2 manos ambas pinturas) </t>
  </si>
  <si>
    <t>3.7.11</t>
  </si>
  <si>
    <t>Elaboración e instalación de puerta abatible con marco de ángulo de 1 1/4"x1/8", contramarco y decorado artesanal hechizo con tubo estructural cuadrado de 1 plg chapa 14, forro de lamina de 1/16" de espesor ambos lados; incluye pintura anticorrosiva y esmalte Kem Lustral (2 manos ambas pinturas), dimensiones de 1.00x2.10 mts</t>
  </si>
  <si>
    <t>3.7.12</t>
  </si>
  <si>
    <t>Elaboración e instalación de puerta abatible con marco de ángulo de 1 1/4"x1/8", contramarco y decorado artesanal hechizo con tubo estructural cuadrado de 1 plg chapa 14, forro de lamina de 1/16" de espesor ambos lados; incluye pintura anticorrosiva y esmalte Kem Lustral (2 manos ambas pinturas), dimensiones de 1.10x2.10 mts</t>
  </si>
  <si>
    <t>3.7.13</t>
  </si>
  <si>
    <t xml:space="preserve">Elaboración e instalación de puerta con medidas de 0.90x2.10 mts, con marco de Angulo de 1 1/4"x1/8", contramarco con tubo rectangular de 2x1 chapa 14, celosía con tubo estructural cuadrado de 1" chapa 14, cerradura de manija; incluye pintura anticorrosiva y esmalte Kem Lustral color negro (2 manos ambas pinturas) </t>
  </si>
  <si>
    <t>3.7.14</t>
  </si>
  <si>
    <t>Verja metálica con tubo estructural cuadrado de 1" chapa 14 y tubo 4estructural rectangular 2"x1" chapa, con platina de anclaje de 1"x1/4" en la parte superior y anclaje por medio de pines de 3/8" en parte inferior</t>
  </si>
  <si>
    <t>3.7.15</t>
  </si>
  <si>
    <t>Pasamanos con caño negro de Ø2" (1.5mm), altura h=0.86 mts, anclado al piso por medio de placa circular de 1/4" de diámetro Ø 0.15 mts con 4 pernos de 1/2" con tuerca y arandela; incluye pintura anticorrosiva 4000 colonial y esmalte Kem Lustral (2 manos)</t>
  </si>
  <si>
    <t>3.8.1</t>
  </si>
  <si>
    <t xml:space="preserve">Ventana fija de pantalla metálica S122 (DIDELCO), con bordes de platina de 1/8x2" (Si amerita) con aplicación de 2 manos de anticorrosivo 4000 y 2 manos medida de 1.10x2.0 mts </t>
  </si>
  <si>
    <t>3.8.2</t>
  </si>
  <si>
    <t xml:space="preserve">Ventana fija de pantalla metálica S122 (DIDELCO), con bordes de platina de 1/8x2" (Si amerita) con aplicación de 2 manos de anticorrosivo 4000 y 2 manos medida de 2.00x2.0 mts </t>
  </si>
  <si>
    <t>3.8.3</t>
  </si>
  <si>
    <t xml:space="preserve">Ventana fija de pantalla metálica S122 (DIDELCO), con bordes de platina de 1/8x2" (Si amerita) con aplicación de 2 manos de anticorrosivo 4000 y 2 manos medida de 1.30x2.0 mts </t>
  </si>
  <si>
    <t>3.8.4</t>
  </si>
  <si>
    <t xml:space="preserve">Ventana fija de pantalla metálica S122 (DIDELCO), con bordes de platina de 1/8x2" (Si amerita) con aplicación de 2 manos de anticorrosivo 4000 y 2 manos medida de 1.70x2.0 mts </t>
  </si>
  <si>
    <t>3.8.5</t>
  </si>
  <si>
    <t xml:space="preserve">Ventana fija de pantalla metálica S122 (DIDELCO), con bordes de platina de 1/8x2" (Si amerita) con aplicación de 2 manos de anticorrosivo 4000 y 2 manos medida de 2.6x0.80 mts </t>
  </si>
  <si>
    <t>3.8.6</t>
  </si>
  <si>
    <t xml:space="preserve">Ventana fija de pantalla metálica S122 (DIDELCO), con bordes de platina de 1/8x2" (Si amerita) con aplicación de 2 manos de anticorrosivo 4000 y 2 manos medida de 1.15x2.00 mts </t>
  </si>
  <si>
    <t>3.8.7</t>
  </si>
  <si>
    <t xml:space="preserve">Ventana fija de pantalla metálica S122 (DIDELCO), con bordes de platina de 1/8x2" (Si amerita) con aplicación de 2 manos de anticorrosivo 4000 y 2 manos medida de 1.20X1.60 mts </t>
  </si>
  <si>
    <t>3.8.8</t>
  </si>
  <si>
    <t xml:space="preserve">Ventana fija de pantalla metálica S122 (DIDELCO), con bordes de platina de 1/8x2" (Si amerita) con aplicación de 2 manos de anticorrosivo 4000 y 2 manos medida de 1.30X1.60 mts </t>
  </si>
  <si>
    <t>3.8.9</t>
  </si>
  <si>
    <t>3.8.10</t>
  </si>
  <si>
    <t xml:space="preserve">Ventana fija de pantalla metálica S122 (DIDELCO), con bordes de platina de 1/8x2" (Si amerita) con aplicación de 2 manos de anticorrosivo 4000 y 2 manos medida de 1.30X1.30 mts </t>
  </si>
  <si>
    <t>3.8.11</t>
  </si>
  <si>
    <t>3.8.12</t>
  </si>
  <si>
    <t xml:space="preserve">Ventana fija de pantalla metálica S122 (DIDELCO), con bordes de platina de 1/8x2" (Si amerita) con aplicación de 2 manos de anticorrosivo 4000 y 2 manos medida de 1.30X1.80 mts </t>
  </si>
  <si>
    <t>3.8.13</t>
  </si>
  <si>
    <t xml:space="preserve">Ventana fija de pantalla metálica S122 (DIDELCO), con bordes de platina de 1/8x2" (Si amerita) con aplicación de 2 manos de anticorrosivo 4000 y 2 manos medida de 1.60X1.80 mts </t>
  </si>
  <si>
    <t>3.8.14</t>
  </si>
  <si>
    <t>3.8.15</t>
  </si>
  <si>
    <t>3.8.16</t>
  </si>
  <si>
    <t xml:space="preserve">Ventana fija de pantalla metálica S122 (DIDELCO), con bordes de platina de 1/8x2" (Si amerita) con aplicación de 2 manos de anticorrosivo 4000 y 2 manos medida de 2.22X0.45 mts </t>
  </si>
  <si>
    <t>3.8.17</t>
  </si>
  <si>
    <t xml:space="preserve">Ventana fija de pantalla metálica S122 (DIDELCO), con bordes de platina de 1/8x2" (Si amerita) con aplicación de 2 manos de anticorrosivo 4000 y 2 manos medida de 1.70X0.60 mts </t>
  </si>
  <si>
    <t>3.8.18</t>
  </si>
  <si>
    <t xml:space="preserve">Ventana fija de pantalla metálica S122 (DIDELCO), con bordes de platina de 1/8x2" (Si amerita) con aplicación de 2 manos de anticorrosivo 4000 y 2 manos medida de 1.87X0.60 mts </t>
  </si>
  <si>
    <t>3.8.19</t>
  </si>
  <si>
    <t xml:space="preserve">Ventana fija de pantalla metálica S122 (DIDELCO), con bordes de platina de 1/8x2" (Si amerita) con aplicación de 2 manos de anticorrosivo 4000 y 2 manos medida de 1.30X1.00 mts </t>
  </si>
  <si>
    <t>3.8.20</t>
  </si>
  <si>
    <t>Suministro e instalación de ventana tipo guillotina con estructura metálica con medidas de 0.33x2.10 mts</t>
  </si>
  <si>
    <t>3.9.1</t>
  </si>
  <si>
    <t>Remoción de pintura y limpieza en paredes existentes con cepillo de alambre y disco de copa (utilizar acido muriático para lavar las paredes)</t>
  </si>
  <si>
    <t>3.9.2</t>
  </si>
  <si>
    <t>Repello en paredes de bloque de 15x20x40 cms y paredes de ladrillo de obra  hasta 2 cms de espesor, utilizando mortero 1:4</t>
  </si>
  <si>
    <t>3.9.3</t>
  </si>
  <si>
    <t xml:space="preserve">Afinado en paredes de bloque de 15x20x40 cms y paredes de ladrillo de obra de 2 mm de espesor utilizando mezcla 1:1 </t>
  </si>
  <si>
    <t>3.9.4</t>
  </si>
  <si>
    <t>Suministro y aplicación de concreto acrílico lisso corev. En paredes de bloque de concreto</t>
  </si>
  <si>
    <t>3.9.5</t>
  </si>
  <si>
    <t>Suministro y aplicación de pintura acrílica látex para interiores y exteriores, colores acorde a plano de acabados en planos.</t>
  </si>
  <si>
    <t>3.9.6</t>
  </si>
  <si>
    <t>Enchape de azulejo cerámico de 0.20x0.20 mts, color a elegir, altura hasta 1.20 mts  partiendo desde el N.P.T.</t>
  </si>
  <si>
    <t>3.9.7</t>
  </si>
  <si>
    <t>Fachaleta simulación de madera estilo Madden miel, marca Santani, dimensiones 20.5x61.5 cms</t>
  </si>
  <si>
    <t>3.9.8</t>
  </si>
  <si>
    <t>Pared verde con plantas naturales</t>
  </si>
  <si>
    <t>3.9.9</t>
  </si>
  <si>
    <t>Lamina microperforada con estructura, para fachada</t>
  </si>
  <si>
    <t>3.9.10</t>
  </si>
  <si>
    <t>Jardinera de concreto en rampas de acceso</t>
  </si>
  <si>
    <t>MOBILIARIO Y EQUIPAMIENTO</t>
  </si>
  <si>
    <t>3.10.1</t>
  </si>
  <si>
    <t xml:space="preserve">SALAS </t>
  </si>
  <si>
    <t>3.10.1.1</t>
  </si>
  <si>
    <t xml:space="preserve">MESA DE CENTRO                   (0.60x1.00x0.47M)  
Mesa de chapilla entintada con barniz poliuretano  y base de estructura metálica color negro.                                                          </t>
  </si>
  <si>
    <t>c.u.</t>
  </si>
  <si>
    <t>3.10.1.2</t>
  </si>
  <si>
    <t>CONSOLA DE TV 
(0.40x1.10x0.60M) 
Consola de tv en con cuatro gavetas de MDF lacado.</t>
  </si>
  <si>
    <t>3.10.1.3</t>
  </si>
  <si>
    <t>SILLÓN 
(0.65x2.00x0.75) 
Sillón con patas de madera de Laurel entintado y tela tiziano color gris</t>
  </si>
  <si>
    <t>3.10.1.4</t>
  </si>
  <si>
    <t xml:space="preserve">SILLA COMPLEMENTARIA
(0.81x0.67x0.53) 
Silla de estructura de madera de laurel entintado con asiento y respaldo tapizado en tela Tiziano. </t>
  </si>
  <si>
    <t>3.10.1.5</t>
  </si>
  <si>
    <t>MACETA CIRCULAR 1
H=.66 D=0.30
Portamaceta en fibra de vidirio y estructura en madera de pino entintada</t>
  </si>
  <si>
    <t>3.10.1.6</t>
  </si>
  <si>
    <t>MACETA CIRCULAR 1
H=.66 D=0.22
Portamaceta en fibra de vidirio y estructura en madera de pino entintada</t>
  </si>
  <si>
    <t>3.10.2</t>
  </si>
  <si>
    <t>COMEDOR</t>
  </si>
  <si>
    <t>3.10.2.1</t>
  </si>
  <si>
    <t xml:space="preserve">MESA DE COMEDOR                 (0.75x1.40x0.80M)  
Mesa de MDF extendible hasta 1.80 lacado color blanco y estructura de madera entintada.                                                        </t>
  </si>
  <si>
    <t>3.10.2.2</t>
  </si>
  <si>
    <t xml:space="preserve">SILLA DE COMEDOR
(0.75x0.46x0.46M)  
Silla de comedor con patas de simulación de madera y asiento de plastico </t>
  </si>
  <si>
    <t>3.10.2.3</t>
  </si>
  <si>
    <t>PANTRY DE MELAMINA
(0.40x1.10x0.35M)  
Pantry de melamina bicolor, con melamina color manzano y color blanco  ( sin muebles áereos)</t>
  </si>
  <si>
    <t>3.10.2.4</t>
  </si>
  <si>
    <t xml:space="preserve">ESPEJO CIRCULAR 1
D=0.80
Espejo circular con marco en madera de pino lacada          </t>
  </si>
  <si>
    <t>3.10.3</t>
  </si>
  <si>
    <t>TERRAZA</t>
  </si>
  <si>
    <t>3.10.3.1</t>
  </si>
  <si>
    <t xml:space="preserve">SILLA EXTERIOR
(0.70x0.66x0.70M)  
Silla con estructura metalica pintada color negro para asiento con encordelado de hule y soporte en madera de teka.         </t>
  </si>
  <si>
    <t>3.10.3.2</t>
  </si>
  <si>
    <t>MESA EXTERIOR
(0.45x0.60x0.25M)  
Mesa de madera de laurel con tinte color nogal danes y combo de poliuretano</t>
  </si>
  <si>
    <t>3.10.3.3</t>
  </si>
  <si>
    <t xml:space="preserve">SILLÓN 
(0.75x0.60x1.50M)  
Mueble  con base de madera de laurel entintada y cojines </t>
  </si>
  <si>
    <t>3.10.3.4</t>
  </si>
  <si>
    <t xml:space="preserve">MACETA 3
(0.25x1.02x0.25M)  
Maceta en placa metálica de 1/8 color negro.           </t>
  </si>
  <si>
    <t>3.10.4</t>
  </si>
  <si>
    <t>ESTUDIO</t>
  </si>
  <si>
    <t>3.10.4.1</t>
  </si>
  <si>
    <t>ESCRITORIO 3
(0.75x1.20x0.80M)  
Escritorio con cubierta de melamina amaderada y base en estructura de tubo rectangular metálico</t>
  </si>
  <si>
    <t>3.10.4.2</t>
  </si>
  <si>
    <t>ESCRITORIO 1
(0.75x1.60x0.80M)  
Escritorio con cubierta de melamina amaderada y base en estructura de tubo rectangular metálico</t>
  </si>
  <si>
    <t>3.10.4.3</t>
  </si>
  <si>
    <t xml:space="preserve">SILLA PARA ESCRITORIO
Silla de oficina giratoria, asiento y respaldo en polipropileno, acojinamiento recubierto con ecocuero, base cromada, pistón de gas, 48,5x42x93cm. Color a escoger
</t>
  </si>
  <si>
    <t>3.10.4.4</t>
  </si>
  <si>
    <t xml:space="preserve">LIBRERA ABIERTA
(0.75x1.50x0.30M)  
Estante aereo anclado a pared con pernos hilti con melamina amaderada clor manzano y color blanco </t>
  </si>
  <si>
    <t>3.10.5</t>
  </si>
  <si>
    <t>ESTAR</t>
  </si>
  <si>
    <t>3.10.5.1</t>
  </si>
  <si>
    <t>BUTACA MODULAR DE PALLETS 
(variables) 
Mueble de pallets entitntadas y con combo de poliuretano y cojines</t>
  </si>
  <si>
    <t>3.10.5.2</t>
  </si>
  <si>
    <t xml:space="preserve">MESA DE JARDÍN 
(Variable)  
Mesa de madera de teca entintada con tinte color nogal danes y barniz de poliuretano .            </t>
  </si>
  <si>
    <t>3.10.5.3</t>
  </si>
  <si>
    <t xml:space="preserve">SILLA DE COMEDOR
(0.80x0.58x0.54M)  
Silla de comedor de madera de teca con base e tubo estructural cuadrado de 1" color gris </t>
  </si>
  <si>
    <t>3.10.5.4</t>
  </si>
  <si>
    <t xml:space="preserve">MUEBLE AEREO
(0.75x1.50x0.30M)  
Estante aereo anclado a pared con pernos hilti con melamina amaderada clor manzano y color blanco </t>
  </si>
  <si>
    <t>3.10.6</t>
  </si>
  <si>
    <t>DORMITORIO 1 PRINCIPAL</t>
  </si>
  <si>
    <t>3.10.6.1</t>
  </si>
  <si>
    <t xml:space="preserve">BASE DE CAMA 
(0.45x1.80x1.2M)
Base de cama  elaborada con melamina blanca y color manzano con  3 gavetas </t>
  </si>
  <si>
    <t>3.10.6.2</t>
  </si>
  <si>
    <t xml:space="preserve">MESA LATERAL
(0.55x0.40x0.40M)
Mesa elaborada en MDF lacado color blanco y beige </t>
  </si>
  <si>
    <t>3.10.6.3</t>
  </si>
  <si>
    <t>Camarote
(0.05x1.80x1.2M)
Camarote de melamina blanca y color manzano con gavetas como gradas</t>
  </si>
  <si>
    <t>3.10.6.4</t>
  </si>
  <si>
    <t>COLCHONES PARA CAMAS
(Individual)
Colchon Deluxe individual</t>
  </si>
  <si>
    <t>3.10.6.5</t>
  </si>
  <si>
    <t>CLOSET 1
(2.10x0.58x1.47M)
Mueble elaborado en chapilla entintada con haladeras simples, repisas y gavetas, tres puertas frontales corredizas.</t>
  </si>
  <si>
    <t>3.10.7</t>
  </si>
  <si>
    <t>ADMINISTRACION</t>
  </si>
  <si>
    <t>3.10.7.1</t>
  </si>
  <si>
    <t>SILLA DE ESPERA Y PARA SALAS DE REUNIONES Y CAPACITACIONES
Silla sin brazos, estructura de acero con pintura color negro, asiento y respando interno de madera, cubierta externa de polipropileno</t>
  </si>
  <si>
    <t>3.10.7.2</t>
  </si>
  <si>
    <t>ESCRITORIOS
Tablero de partículas y marco de acero con recubrimiento en polvo, marco de acero blanco y madera blanquecida.47,2x23,6x30in</t>
  </si>
  <si>
    <t>3.10.7.3</t>
  </si>
  <si>
    <t>SILLAS SEMI EJECUTIVAS
Silla secretaria de tela, color a escoger, capacidad de 176 lb, con ruedas y apoya brazos de 55x55x86 cm</t>
  </si>
  <si>
    <t>3.10.7.4</t>
  </si>
  <si>
    <t>MESA DE REUNIONES CIRCULAR
(1,2 M DE DIAMETRO)  
Mesa circular para 6 personas, madera, base color negro, cubierta color cerezo</t>
  </si>
  <si>
    <t>3.10.7.5</t>
  </si>
  <si>
    <t>MESA DE REUNIONES RECTANGULAR
(1,2 M DE DIAMETRO)  
Mesa de reuniones para 6 a 8 personas 2x1x0,75 mt</t>
  </si>
  <si>
    <t>3.10.7.6</t>
  </si>
  <si>
    <t>SILLAS DE MESA DE REUNIONES RECTANGULAR
Silla alta de malla color negro 61x59x110 cm</t>
  </si>
  <si>
    <t>3.10.7.7</t>
  </si>
  <si>
    <t>SILLA EJECUTIVA 
Silla ejecutiva de cuero con apoya brazos, soporta hasta 250 lb</t>
  </si>
  <si>
    <t>3.10.7.8</t>
  </si>
  <si>
    <t>SILLA DE ESPERA DE RECEPCION
SILLA MODERNA PLÁSTICA PATAS DE MADERA MATCHA</t>
  </si>
  <si>
    <t>3.10.7.9</t>
  </si>
  <si>
    <t>MUEBLE DE RECEPCION 
Mueble de recepción estilo piano, de madera, color a escoger</t>
  </si>
  <si>
    <t>3.10.7.10</t>
  </si>
  <si>
    <t xml:space="preserve">MUEBLE DE COCINA PARA OFICINA
</t>
  </si>
  <si>
    <t>3.10.8</t>
  </si>
  <si>
    <t>LINEA BLANCA</t>
  </si>
  <si>
    <t>3.10.8.1</t>
  </si>
  <si>
    <t xml:space="preserve">SECADORA DE ROPA                                                   Secadora de alta capacidad, de  198 litros,con tres ciclos con censores para medir la humedad              </t>
  </si>
  <si>
    <t>3.10.8.2</t>
  </si>
  <si>
    <t>LAVADORA                           
Lavadora de ropa eléctrica, con capacidad de 41 libras.</t>
  </si>
  <si>
    <t>3.10.8.3</t>
  </si>
  <si>
    <t>SMART TV</t>
  </si>
  <si>
    <t>3.10.8.4</t>
  </si>
  <si>
    <t>REFRIGERADORA DE 9 PIES</t>
  </si>
  <si>
    <t>3.10.8.5</t>
  </si>
  <si>
    <t>MICROONDAS                                                                           Microondas 900w</t>
  </si>
  <si>
    <t>INSTALACIONES HIDRAULICAS</t>
  </si>
  <si>
    <t>RED DE AGUA POTABLE Y CISTERNA 1</t>
  </si>
  <si>
    <t>4.1.1</t>
  </si>
  <si>
    <t>Suministro e instalación de tubería PVC de 1/2" de 160 PSI</t>
  </si>
  <si>
    <t>4.1.2</t>
  </si>
  <si>
    <t>Suministro e instalación de tubería PVC de 3/4" de 160 PSI</t>
  </si>
  <si>
    <t>4.1.3</t>
  </si>
  <si>
    <t>Suministro e instalación de tubería PVC de 1" de 160 PSI</t>
  </si>
  <si>
    <t>4.1.4</t>
  </si>
  <si>
    <t>Suministro e instalación de chorro metálico</t>
  </si>
  <si>
    <t>4.1.5</t>
  </si>
  <si>
    <t>Caja prefabricada con medidor de agua potable de 1" incluye excavación</t>
  </si>
  <si>
    <t>4.1.6</t>
  </si>
  <si>
    <t xml:space="preserve">Construcción de cisterna para almacenamiento de 10 m3 agua potable </t>
  </si>
  <si>
    <t>4.1.7</t>
  </si>
  <si>
    <t>Equipo neoneumatico con todos los accesorios</t>
  </si>
  <si>
    <t>RED DE AGUAS NEGRAS</t>
  </si>
  <si>
    <t>4.2.1</t>
  </si>
  <si>
    <t>Suministro e instalación de inodoro con fluxómetro; incluye accesorios</t>
  </si>
  <si>
    <t>4.2.2</t>
  </si>
  <si>
    <t>Suministro e instalación de urinario con fluxómetro incluye accesorio</t>
  </si>
  <si>
    <t>4.2.3</t>
  </si>
  <si>
    <t>Suministro e instalación de lavamanos doble con mueble incluye accesorios y conexiones</t>
  </si>
  <si>
    <t>4.2.4</t>
  </si>
  <si>
    <t>Suministro e instalación de lavamanos individual incluye accesorios y conexiones</t>
  </si>
  <si>
    <t>4.2.5</t>
  </si>
  <si>
    <t>Suministro e instalación de duchas; incluye accesorios</t>
  </si>
  <si>
    <t>4.2.6</t>
  </si>
  <si>
    <t>Suministro e instalación de tubería PVC de 4" de 80 PSI</t>
  </si>
  <si>
    <t>4.2.7</t>
  </si>
  <si>
    <t>Suministro e instalación de tubería PVC de 6" de 80 PSI</t>
  </si>
  <si>
    <t>4.2.8</t>
  </si>
  <si>
    <t xml:space="preserve">Elaboración de caja de AN de 50x50 cms internos repellada y afinada, altura variable entre 0.90 A 1.00 mts, incluye base de concreto f´c=210 Kg/cm2 con espesor de 0.10 mts, acero de refuerzo de #3 a cada 0.20 mts en ambos sentidos, tapadera de concreto con espesor de 0.10 mts con acero de refuerzo de #3 a cada 0.20 mts en ambos sentidos, viga para apoyo de tapadera con dimensiones de 15x20 cms, con acero </t>
  </si>
  <si>
    <t>4.2.9</t>
  </si>
  <si>
    <t>Elaboración de caja de AN de 50x50 cms internos repellada y afinada, altura de 2.0 mts, incluye base de concreto f´c=210 Kg/cm2 con espesor de 0.10 mts, acero de refuerzo de #3 a cada 0.20 mts en ambos sentidos, tapadera de concreto con espesor de 0.10 mts con acero de refuerzo de #3 a cada 0.20 mts en ambos sentidos, viga para apoyo de tapadera con dimensiones de 15x20 cms, con acero longitudinal de 3 varillas de #3 y estribo de 1/4" a cada 0.15 mts, elaboración de huecos para tuberías de conexión y salida.</t>
  </si>
  <si>
    <t>4.2.10</t>
  </si>
  <si>
    <t>Elaboración de caja de AN de 50x50 cms internos repellada y afinada, altura 1.65 mts, incluye base de concreto f´c=210 Kg/cm2 con espesor de 0.10 mts, acero de refuerzo de #3 a cada 0.20 mts en ambos sentidos, tapadera de concreto con espesor de 0.10 mts con acero de refuerzo de #3 a cada 0.20 mts en ambos sentidos, viga para apoyo de tapadera con dimensiones de 15x20 cms, con acero longitudinal de 3 varillas de #3 y estribo de 1/4" a cada 0.15 mts, elaboración de huecos para tuberías de conexión y salida.</t>
  </si>
  <si>
    <t>RED DE AGUAS LLUVIAS Y CISTERNA 2</t>
  </si>
  <si>
    <t>4.3.1</t>
  </si>
  <si>
    <t>4.3.2</t>
  </si>
  <si>
    <t>Suministro e instalación de tubería PVC de 6" de 64 PSI</t>
  </si>
  <si>
    <t>4.3.3.</t>
  </si>
  <si>
    <t>Elaboración de caja de ALL de 40x40 cms internos repellada y afinada, altura variable entre 0.40 a 0.65 mts, incluye base de concreto f´c=210 Kg/cm2 con espesor de 0.10 mts, acero de refuerzo de #3 a cada 0.20 mts en ambos sentidos, tapadera tipo parrilla con Angulo de 1 1/4"x1/8" con pletina de 1" a cada 5 cms, elaboración de huecos para tuberías de conexión y salida.</t>
  </si>
  <si>
    <t>4.3.4</t>
  </si>
  <si>
    <t xml:space="preserve">Construcción de cisterna para almacenamiento de 6 m3 para reutilización de aguas lluvias </t>
  </si>
  <si>
    <t>RED ELECTRICA Y SISTEMAS ESPECIALES</t>
  </si>
  <si>
    <t>LUMINARIAS</t>
  </si>
  <si>
    <t>5.1.1</t>
  </si>
  <si>
    <t>SUMINISTRO E INSTALACION DE LUMINARIA DOWN LIGHT LED DE 23 W, MONTAJE EN CIELO FALSO, O SUSPENDIDA DE TECHO SEGÚN DETALLE CONSTRUCTIVO DE LUMINARIA LE EN PLANOS, DONDE NO HAYA CIELO FALSO, PHILLIS MODELO 929002348001</t>
  </si>
  <si>
    <t>u</t>
  </si>
  <si>
    <t>5.1.2</t>
  </si>
  <si>
    <t>SUMINISTRO E INSTALACION DE LUMINARIA TIPO PINEA, DE ALUMINIO Y MADERA DE PINO (PI), COLGANTE DE 120 VLTIOS Y BOMBILLO LED DE 30 WATTS E27, MODELO THV33-2/C TECNO LITE O SIMILAR + FOCO LED ROSCA E27, 30 W, LUZ BLANCA, PHILLIS MODELO 929002410112</t>
  </si>
  <si>
    <t>5.1.3</t>
  </si>
  <si>
    <t>SUMINISTRO E INSTALACION DE LUMINARIA SUSPENDIDA TIPO RIEL, LED DE 40 WATTS IP20. MARCA TECNO LITE MODELO 40DLFCLED1002V49 O SIMILAR</t>
  </si>
  <si>
    <t>5.1.4</t>
  </si>
  <si>
    <t>SUMINISTRO E INSTALACION DE LUMINARIA TIPO SPOT LIGHT SENCILLO CON REFLECTOR LED 13 W, PAR38, LUZ BLANCA</t>
  </si>
  <si>
    <t>5.1.5</t>
  </si>
  <si>
    <t>SUMINISTRO E INSTALACION DE LUMINARIA TIPO SPOT LIGHT DOBLE CON REFLECTOR LED 13 W, PAR38, LUZ BLANCA</t>
  </si>
  <si>
    <t>5.1.6</t>
  </si>
  <si>
    <t>SUMINISTRO E INSTALACION DE LUMINARIA TIPO ANTAR, CILINDRO DE PARED, DE 34 CM, COLOR BLANCO MATE Y BOMBILLO DE 9 W, O LUMINARIA ACENTO PARED EXTERIOR LED 16.5 WATTS LUZ AMARILLA GRIS IP54
CODIGO 629158 / MODELO 16HLED1053V30G TECNO LITE</t>
  </si>
  <si>
    <t>5.1.7</t>
  </si>
  <si>
    <t>SUMINISTRO E INSTALACION DE LUMINARIA DE EMERGENCIA DE 3.5 W,  LUZ BLANCA, SYLVANIA MODELO P24197 O SIMILAR</t>
  </si>
  <si>
    <t>5.1.8</t>
  </si>
  <si>
    <t>SUMINISTRO E INSTALACION DE LUMINARIA DE EMERGENCIA DE 2 W,  CON ROTULO DE SALIDA, SYLVANIA MODELO P66692 O SIMILAR</t>
  </si>
  <si>
    <t>5.1.9</t>
  </si>
  <si>
    <t xml:space="preserve">LUMINARIA ARIA ROUND, TIPO LED COLGANTE DE 50 W Ó LUMINARIA SUSPENDIDA PANEL LED 36 WATTS LUZ NEUTRA REDONDO BLANCO
CODIGO 629268 / MODELO PAN-LED/R60/40 TECNO LITE
</t>
  </si>
  <si>
    <t>5.1.10</t>
  </si>
  <si>
    <t>SUMINISTRO E INSTALACION DE LUMINARIA UNDER GROUND DE EMPOTRAR PISO LED 3W, LUZ AMARILLA IP65, CAT P23601-36 SYLVANIA O SIMILAR</t>
  </si>
  <si>
    <t>5.1.11</t>
  </si>
  <si>
    <t>SUMINISTRO E INSTALACION DE SALIDA PARA LUMINARIA, INCLUYE CANALIZACION Y ALIMENTADOR CON 3 THHN NO. 14, FASE, NEUTRO Y TIERRA)</t>
  </si>
  <si>
    <t>5.1.12</t>
  </si>
  <si>
    <t>SUMINISTRO E INSTALACION DE INTERRUPTOR SECILLO TIPO DADO, INCLUYE CANALIZACION, ALIMENTADOR CON 3 THHN # 14, FASE, RETORNO Y TIERRA</t>
  </si>
  <si>
    <t>5.1.13</t>
  </si>
  <si>
    <t>SUMINISTRO E INSTALACION DE INTERRUPTOR DOBLE TIPO DADO, INCLUYE CANALIZACION, ALIMENTADOR CON 4 THHN # 14, FASE, RETORNO Y TIERRA</t>
  </si>
  <si>
    <t>5.1.14</t>
  </si>
  <si>
    <t>SUMINISTRO E INSTALACION DE INTERRUPTOR TRIPLE TIPO DADO, INCLUYE CANALIZACION, ALIMENTADOR CON 5 THHN # 14, FASE, RETORNO Y TIERRA</t>
  </si>
  <si>
    <t>5.1.15</t>
  </si>
  <si>
    <t>SUMINISTRO E INSTALACION DE INTERRUPTOR DE CAMBIO 3 VIAS  TIPO DADO, INCLUYE CANALIZACION, ALIMENTADOR CON 4 THHN # 14, FASE, RETORNO Y TIERRA</t>
  </si>
  <si>
    <t>5.1.16</t>
  </si>
  <si>
    <t>SUMINISTRO E INSTALACION DE INTERRUPTOR DE CAMBIO 4 VIAS  TIPO DADO, INCLUYE CANALIZACION, ALIMENTADOR CON 5THHN # 14, FASE, RETORNO Y TIERRA</t>
  </si>
  <si>
    <t>5.1.17</t>
  </si>
  <si>
    <t>SUMINISTRO E INSTALACION DE CIRCUITO ALIMENTADOR PARA LUMINARIA CON 2 THHN #10 + 1 THHN # 12, EN TECNODUCTO DE 3/4" O CONDUIT PVC DE 3/4", SEGÚN SEA NECESIRIO</t>
  </si>
  <si>
    <t>5.1.18</t>
  </si>
  <si>
    <t>SUMINISTRO E INSTALACION DE CIRCUITO ALIMENTADOR PARA LUMINARIA DE ROTULOS CON 2 THHN #10 + 1 THHN # 12, EN TECNODUCTO DE 3/4" O CONDUIT PVC DE 3/4", SEGÚN SEA NECESIRIO, INCLUYE CAJA NEMA 3R Y TERMICO DE 20A/1P</t>
  </si>
  <si>
    <t>TOMAS DE CORRIENTE</t>
  </si>
  <si>
    <t>5.2.1</t>
  </si>
  <si>
    <t>SUMINISTRO E INSTALACION DE CIRCUITO ALIMENTADOR PARA TOMA CORRIENTES A 120 VOLTIOS. INCLUYE CANALIZACION Y ALIMENTADOR CON 3 THHN # 10 + 1 THHN # 12 EN CONDUIT PVC DE 3/4" O TECNODUCTO DE 3/4" SEGÚN SEA EL CASO. INCLUIR CAJAS DE REGISTRO O DE PASO SI LA DISTANCIA ES CONSIDERABLE</t>
  </si>
  <si>
    <t>5.2.2</t>
  </si>
  <si>
    <t>SUMINISTRO E INSTALACION DE SALIDA PARA TOMACORRIENTE DOBLE POLARIZADO. INCLUYE CANALIZACION, ALIMENTADOR CON 2 THHN # 12 + 1 THHN # 14 EN CANALIZACION DE 1/2", TOMA CORRIENTE TIPO DADO, CAJAS Y PLACA</t>
  </si>
  <si>
    <t>5.2.3</t>
  </si>
  <si>
    <t>SUMINISTRO E INSTALACION DE SALIDA PARA TOMACORRIENTE DOBLE POLARIZADO, DE PISO.  INCLUYE CANALIZACION, ALIMENTADOR CON 2 THHN # 12 + 1 THHN # 14 EN CANALIZACION DE 1/2", TOMA CORRIENTE TIPO DADO, CAJAS Y PLACA</t>
  </si>
  <si>
    <t>5.2.4</t>
  </si>
  <si>
    <t>SUMINISTRO E INSTALACION DE ALIMENTADOR Y TOMA DE CORRIENTE DEDICADO, A 120V, 15 AMP. INCLUYE CANALIZACION, ALIMENTADOR CON 2 THHN #10 + 1 THHN NO. 12, EN CANALIZACION DE 3/4", TOMA CORRIENTE, CAJA PARA TOMA Y CAJAS DE REGISTRO DE SER NECESARIO</t>
  </si>
  <si>
    <t>5.2.5</t>
  </si>
  <si>
    <t>SUMINISTRO E INSTALACION DE ALIMENTADOR Y TOMA DE CORRIENTE DEDICADO, A 240V, 50 AMP. INCLUYE CANALIZACION, ALIMENTADOR CON 2 THHN # 6 + 1 THHN NO. 10, EN CANALIZACION DE 1", TOMA CORRIENTE, CAJA PARA TOMA Y CAJAS DE REGISTRO DE SER NECESARIO</t>
  </si>
  <si>
    <t>5.3.</t>
  </si>
  <si>
    <t>TABLEROS Y ACOMETIDAS</t>
  </si>
  <si>
    <t>5.3.1</t>
  </si>
  <si>
    <t>SUMINISTRO E INSTALACION DE TABLERO GENERAL DE 42 ESPACIOS, TRIFASICO GENERAL ELECTRIC, CAT. TM424200C, BARRAS DE COBRE DE 200 AMP Y MAIN DE 200 AMPERIOS 3 POLOS CON LOS SIGUIENTES TERMICOS:
8 THQL 15/1
12 THQL 20/1
2 THQL 50/2
2 THQL 50/3</t>
  </si>
  <si>
    <t>sg</t>
  </si>
  <si>
    <t>5.3.2</t>
  </si>
  <si>
    <t>SUMINISTRO E INSTALACION DECABLEADO DE ACOMETIDA PRINCIPAL 2 (3 THHN # 2/0) + 1 THHN # 3/0 EN CONDUIT PVC DE ALTO IMPACTO DE 4"</t>
  </si>
  <si>
    <t>m</t>
  </si>
  <si>
    <t>5.3.3</t>
  </si>
  <si>
    <t>CAJA TERMICA TRIFASICO DE 12 ESPACIOS CON MAIN DE 100 AMPERIOS GENERAL ELECTRIC, CAT. TM12410C (PARA TABLERO DE EQUIPO HIDRONEOMATICO), CON LOS SIGUIENTES TERMICOS:
1 THQL DE 30A/2P
2 THQL DE 15 A/1P
2 THQL DE 20 A/1P</t>
  </si>
  <si>
    <t>U</t>
  </si>
  <si>
    <t>5.3.4</t>
  </si>
  <si>
    <t>SUMINISTRO E INSTALACION DE CANALIZACION ELECTRICA, DATOS, TELEFONO Y TV CON 1 PVC DE ALTO IMPACTO DE 4" + 1 PVC DE ALTO IMPACTO DE 2", INCLUYE LA CONSTRUCCION DE 1 POZO DE REGISTRO DE 0.90X0.90 X 1.2 Y DOS POZOS DE 0.90X0.90X0.90, LEVANTAR ADOQUINES EXISTENTES, EXCAVACION, UTILIZACION DE POZOS EXISTENTES Y RESANE DE CALLE</t>
  </si>
  <si>
    <t>5.3.5</t>
  </si>
  <si>
    <t>ALIMENTADOR PARA TABLERO DE EQUIPO DE BOMBEO CON 4THHN #6 + 1THHN #8 EN CONDUIT PVC DE 2"</t>
  </si>
  <si>
    <t>5.3.6</t>
  </si>
  <si>
    <t>INSTALACION DE RED DE TIERRA CON 6 BARRAS DE COBRE  DE 5/8" X 8 Y CABLE THHN #1/0 DESNUDO, INCLUYE SOLDADURA TERMOWELD 115</t>
  </si>
  <si>
    <t>INSTALACIONES ESPECIALES</t>
  </si>
  <si>
    <t>5.4.1</t>
  </si>
  <si>
    <t>SUMINISTRO E INSTALACION DE SALIDA PARA PC, CON CABLE UTP CAT 5E, EN TECNODUCTO DE 1/2. INCLUYE CONECTOR HEMBRA TIPO DADO RJ 45 Y CONECTOR MACHO RJ 45. SWITCH DE 16 PUERTOS EN OFICINA DE DIRECCION, PATCH CORD DE 7 PIES EN EL LADO DE LAS COMPUTADORAS</t>
  </si>
  <si>
    <t>5.4.2</t>
  </si>
  <si>
    <t>SWITCH DE 16 PUERTOS 10/100 MBPS, CODIGO 611434 / MODELO ASFDT164U1 O SIMILAR. MONTADO A LA PARED</t>
  </si>
  <si>
    <t>5.4.3</t>
  </si>
  <si>
    <t>SALIDA PARA TELEFONO, INCLUYE, PLACA CON TOMA RJ11, CABLEADO CON UTP 2 PARES EN CANALIZACION DE 1/2"</t>
  </si>
  <si>
    <t>5.4.4</t>
  </si>
  <si>
    <t>SALIDA PARA TV, INCLUYE PLACA CON CONECTOR PARA CABLE COAXIAL, CANALIZACION, ALAMBRADO CON COAXIAL RG 6</t>
  </si>
  <si>
    <t>5.4.5</t>
  </si>
  <si>
    <t>SUMINISTRO E INSTALACION DE CENTRAL TELEFONICA DE 3 LINEAS, 8 EXTENSIONES, QUE INCLUYA IDENTIFICADOR DE LLAMADAS , Y TERMINAL CONMUTADOR Y 4 TERMINALES TELEFONICAS DE ESCRITORIO. PANASONIC O SIMILAR</t>
  </si>
  <si>
    <t>5.4.6</t>
  </si>
  <si>
    <t>SISTEMA DE VIDEO VIGILANCIA</t>
  </si>
  <si>
    <t>SG</t>
  </si>
  <si>
    <t>RED DE SISTEMA CONTRA INCENDIO</t>
  </si>
  <si>
    <t>5.5.1</t>
  </si>
  <si>
    <t>EXTINTOR POLVO QUIMICO 20 LBS</t>
  </si>
  <si>
    <t>UN</t>
  </si>
  <si>
    <t>5.5.2</t>
  </si>
  <si>
    <t>EXTINTOR DE CARBONO 10 LBS</t>
  </si>
  <si>
    <t>5.5.3</t>
  </si>
  <si>
    <t>EXTINTOR ACETATO DE POTASIO LBS</t>
  </si>
  <si>
    <t>5.5.4</t>
  </si>
  <si>
    <t>DETECTORES DE HUMO</t>
  </si>
  <si>
    <t>5.5.5</t>
  </si>
  <si>
    <t>HIDRANTE</t>
  </si>
  <si>
    <t>5.5.6</t>
  </si>
  <si>
    <t>ROTULOS</t>
  </si>
  <si>
    <t>5.5.7</t>
  </si>
  <si>
    <t>LAMPARAS DE EMERGENCIA</t>
  </si>
  <si>
    <t>5.5.8</t>
  </si>
  <si>
    <t>LAMPARAS SALIDAS DE EMERGENCIA (EXIT)</t>
  </si>
  <si>
    <t>5.5.9</t>
  </si>
  <si>
    <t>BOCA DE INCENDIO (GABINETE)</t>
  </si>
  <si>
    <t>5.5.10</t>
  </si>
  <si>
    <t>SEÑALIZACION VINIL</t>
  </si>
  <si>
    <t>COSTO DIRECTO</t>
  </si>
  <si>
    <t xml:space="preserve">COSTO INDIRECTO </t>
  </si>
  <si>
    <t xml:space="preserve">MARGEN UTILIDAD </t>
  </si>
  <si>
    <t>NO INCLUIR  IVA (EL ACNUR SE ENCUENTRA EXENTO)</t>
  </si>
  <si>
    <t>TOTAL DEL PROYECTO</t>
  </si>
  <si>
    <t>Oferta total en letras</t>
  </si>
  <si>
    <t xml:space="preserve">Precios Unitarios sin IVA </t>
  </si>
  <si>
    <t>La estructura de la oferta economica es de estricto cumplimiento</t>
  </si>
  <si>
    <t>La oferta económica deberá estar firmada para ser considerada como válida</t>
  </si>
  <si>
    <t>La oferta acepta los terminos y condiciones del ACNUR</t>
  </si>
  <si>
    <t xml:space="preserve">Confirmo Plena aceptación de los Términos de referencia y  Condiciones Generales del Contrato </t>
  </si>
  <si>
    <r>
      <t xml:space="preserve">Nombre y firma del </t>
    </r>
    <r>
      <rPr>
        <sz val="9"/>
        <color theme="1"/>
        <rFont val="Arial Nova"/>
        <family val="2"/>
      </rPr>
      <t>Representante Legal</t>
    </r>
    <r>
      <rPr>
        <i/>
        <sz val="9"/>
        <color theme="1"/>
        <rFont val="Arial Nova"/>
        <family val="2"/>
      </rPr>
      <t>]</t>
    </r>
  </si>
  <si>
    <t xml:space="preserve"> [Fecha]</t>
  </si>
  <si>
    <t>ANEXO I: FORMULARIO DE OFERTA FINANCIERA - 30%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</si>
</sst>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&quot;$&quot;#,##0.00"/>
    <numFmt numFmtId="166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9"/>
      <color theme="1"/>
      <name val="Arial Nova"/>
      <family val="2"/>
    </font>
    <font>
      <b/>
      <sz val="10"/>
      <color theme="1"/>
      <name val="Century Gothic"/>
      <family val="2"/>
    </font>
    <font>
      <sz val="9"/>
      <color theme="1"/>
      <name val="Museo Sans 500"/>
      <family val="3"/>
    </font>
    <font>
      <sz val="9"/>
      <color theme="1"/>
      <name val="Century Gothic"/>
      <family val="2"/>
    </font>
    <font>
      <b/>
      <sz val="9"/>
      <color theme="1"/>
      <name val="Museo Sans 500"/>
    </font>
    <font>
      <sz val="8"/>
      <color theme="1"/>
      <name val="Century Gothic"/>
      <family val="2"/>
    </font>
    <font>
      <b/>
      <sz val="12"/>
      <color theme="1"/>
      <name val="Century Gothic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 Nova"/>
      <family val="2"/>
    </font>
    <font>
      <i/>
      <sz val="9"/>
      <color theme="1"/>
      <name val="Arial Nova"/>
      <family val="2"/>
    </font>
    <font>
      <b/>
      <sz val="16"/>
      <color theme="7" tint="0.39997558519241921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1" applyFont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164" fontId="10" fillId="3" borderId="4" xfId="1" applyFont="1" applyFill="1" applyBorder="1" applyAlignment="1">
      <alignment horizontal="center" vertical="center" wrapText="1"/>
    </xf>
    <xf numFmtId="165" fontId="10" fillId="3" borderId="4" xfId="0" applyNumberFormat="1" applyFont="1" applyFill="1" applyBorder="1" applyAlignment="1">
      <alignment horizontal="center" vertical="center" wrapText="1"/>
    </xf>
    <xf numFmtId="3" fontId="10" fillId="4" borderId="4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4" xfId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64" fontId="11" fillId="0" borderId="4" xfId="1" applyFont="1" applyFill="1" applyBorder="1" applyAlignment="1">
      <alignment horizontal="center" vertical="center" wrapText="1"/>
    </xf>
    <xf numFmtId="0" fontId="12" fillId="0" borderId="0" xfId="0" applyFont="1"/>
    <xf numFmtId="3" fontId="13" fillId="4" borderId="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0" borderId="4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6" fontId="13" fillId="4" borderId="4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4" fontId="13" fillId="4" borderId="4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0" fillId="0" borderId="4" xfId="1" applyFont="1" applyFill="1" applyBorder="1" applyAlignment="1">
      <alignment horizontal="center" vertical="center" wrapText="1"/>
    </xf>
    <xf numFmtId="164" fontId="10" fillId="0" borderId="4" xfId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165" fontId="2" fillId="0" borderId="4" xfId="0" applyNumberFormat="1" applyFont="1" applyBorder="1"/>
    <xf numFmtId="0" fontId="3" fillId="0" borderId="4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center"/>
    </xf>
    <xf numFmtId="165" fontId="14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3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5" borderId="4" xfId="0" applyFont="1" applyFill="1" applyBorder="1" applyAlignment="1">
      <alignment horizontal="center" vertical="center"/>
    </xf>
    <xf numFmtId="165" fontId="14" fillId="5" borderId="4" xfId="0" applyNumberFormat="1" applyFont="1" applyFill="1" applyBorder="1" applyAlignment="1">
      <alignment vertical="center"/>
    </xf>
    <xf numFmtId="0" fontId="0" fillId="0" borderId="5" xfId="0" applyBorder="1"/>
    <xf numFmtId="165" fontId="0" fillId="0" borderId="5" xfId="0" applyNumberFormat="1" applyBorder="1"/>
    <xf numFmtId="0" fontId="15" fillId="0" borderId="4" xfId="0" applyFont="1" applyBorder="1"/>
    <xf numFmtId="0" fontId="14" fillId="5" borderId="4" xfId="0" applyFont="1" applyFill="1" applyBorder="1" applyAlignment="1">
      <alignment horizontal="center" vertical="center"/>
    </xf>
    <xf numFmtId="165" fontId="16" fillId="5" borderId="4" xfId="0" applyNumberFormat="1" applyFont="1" applyFill="1" applyBorder="1" applyAlignment="1">
      <alignment vertical="center"/>
    </xf>
    <xf numFmtId="0" fontId="17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4" borderId="3" xfId="0" applyFill="1" applyBorder="1"/>
    <xf numFmtId="0" fontId="13" fillId="0" borderId="4" xfId="0" applyFont="1" applyBorder="1" applyAlignment="1">
      <alignment horizontal="center" vertical="center" wrapText="1"/>
    </xf>
    <xf numFmtId="166" fontId="13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0" fontId="19" fillId="0" borderId="4" xfId="0" applyFont="1" applyBorder="1" applyAlignment="1">
      <alignment wrapText="1"/>
    </xf>
    <xf numFmtId="164" fontId="0" fillId="0" borderId="4" xfId="1" applyFont="1" applyBorder="1"/>
    <xf numFmtId="0" fontId="19" fillId="0" borderId="4" xfId="0" applyFont="1" applyBorder="1" applyAlignment="1">
      <alignment vertical="center" wrapText="1"/>
    </xf>
    <xf numFmtId="0" fontId="20" fillId="0" borderId="4" xfId="0" applyFont="1" applyBorder="1" applyAlignment="1">
      <alignment wrapText="1"/>
    </xf>
    <xf numFmtId="4" fontId="3" fillId="0" borderId="4" xfId="0" applyNumberFormat="1" applyFont="1" applyBorder="1" applyAlignment="1">
      <alignment horizontal="center"/>
    </xf>
    <xf numFmtId="164" fontId="0" fillId="0" borderId="4" xfId="1" applyFont="1" applyFill="1" applyBorder="1"/>
    <xf numFmtId="4" fontId="13" fillId="0" borderId="4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21" fillId="0" borderId="4" xfId="0" applyNumberFormat="1" applyFont="1" applyBorder="1" applyAlignment="1">
      <alignment horizontal="center"/>
    </xf>
    <xf numFmtId="165" fontId="13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166" fontId="13" fillId="0" borderId="1" xfId="0" applyNumberFormat="1" applyFont="1" applyBorder="1" applyAlignment="1">
      <alignment horizontal="right" vertical="center" wrapText="1"/>
    </xf>
    <xf numFmtId="166" fontId="13" fillId="0" borderId="2" xfId="0" applyNumberFormat="1" applyFont="1" applyBorder="1" applyAlignment="1">
      <alignment horizontal="right" vertical="center" wrapText="1"/>
    </xf>
    <xf numFmtId="166" fontId="13" fillId="0" borderId="3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4" fillId="6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CDA65-5E78-4EA2-BF38-4F27317480D2}">
  <sheetPr>
    <pageSetUpPr fitToPage="1"/>
  </sheetPr>
  <dimension ref="B1:V308"/>
  <sheetViews>
    <sheetView tabSelected="1" view="pageLayout" topLeftCell="A97" zoomScale="70" zoomScaleNormal="100" zoomScalePageLayoutView="70" workbookViewId="0">
      <selection activeCell="D81" sqref="D81"/>
    </sheetView>
  </sheetViews>
  <sheetFormatPr defaultColWidth="11.5703125" defaultRowHeight="13.5"/>
  <cols>
    <col min="1" max="1" width="2.7109375" style="1" customWidth="1"/>
    <col min="2" max="2" width="10.85546875" style="12" customWidth="1"/>
    <col min="3" max="3" width="41" style="13" customWidth="1"/>
    <col min="4" max="4" width="13.28515625" style="14" customWidth="1"/>
    <col min="5" max="5" width="11.5703125" style="1"/>
    <col min="6" max="6" width="11.5703125" style="15" customWidth="1"/>
    <col min="7" max="7" width="13.7109375" style="15" customWidth="1"/>
    <col min="8" max="8" width="15.5703125" style="1" customWidth="1"/>
    <col min="9" max="9" width="5.85546875" style="1" customWidth="1"/>
    <col min="10" max="16384" width="11.5703125" style="1"/>
  </cols>
  <sheetData>
    <row r="1" spans="2:8" ht="44.25" customHeight="1">
      <c r="B1" s="128" t="s">
        <v>539</v>
      </c>
      <c r="C1" s="128"/>
      <c r="D1" s="128"/>
      <c r="E1" s="128"/>
      <c r="F1" s="128"/>
      <c r="G1" s="128"/>
      <c r="H1" s="128"/>
    </row>
    <row r="2" spans="2:8" ht="50.25" customHeight="1">
      <c r="B2" s="127" t="s">
        <v>0</v>
      </c>
      <c r="C2" s="127"/>
      <c r="D2" s="127"/>
      <c r="E2" s="127"/>
      <c r="F2" s="127"/>
      <c r="G2" s="127"/>
      <c r="H2" s="127"/>
    </row>
    <row r="3" spans="2:8" ht="14.25">
      <c r="B3" s="2"/>
      <c r="C3" s="3"/>
      <c r="D3" s="3"/>
      <c r="E3" s="3"/>
      <c r="F3" s="3"/>
      <c r="G3" s="3"/>
      <c r="H3" s="3"/>
    </row>
    <row r="4" spans="2:8" ht="15">
      <c r="B4" s="122" t="s">
        <v>1</v>
      </c>
      <c r="C4" s="123"/>
      <c r="D4" s="4"/>
      <c r="E4" s="5"/>
      <c r="F4" s="5"/>
      <c r="G4" s="5"/>
      <c r="H4" s="6"/>
    </row>
    <row r="5" spans="2:8" ht="15">
      <c r="B5" s="122" t="s">
        <v>2</v>
      </c>
      <c r="C5" s="123"/>
      <c r="D5" s="4"/>
      <c r="E5" s="5"/>
      <c r="F5" s="5"/>
      <c r="G5" s="5"/>
      <c r="H5" s="6"/>
    </row>
    <row r="6" spans="2:8" ht="15">
      <c r="B6" s="122" t="s">
        <v>3</v>
      </c>
      <c r="C6" s="123"/>
      <c r="D6" s="4"/>
      <c r="E6" s="5"/>
      <c r="F6" s="5"/>
      <c r="G6" s="5"/>
      <c r="H6" s="6"/>
    </row>
    <row r="7" spans="2:8" ht="15">
      <c r="B7" s="122" t="s">
        <v>4</v>
      </c>
      <c r="C7" s="123"/>
      <c r="D7" s="4"/>
      <c r="E7" s="5"/>
      <c r="F7" s="5"/>
      <c r="G7" s="5"/>
      <c r="H7" s="6"/>
    </row>
    <row r="8" spans="2:8" ht="15">
      <c r="B8" s="122" t="s">
        <v>5</v>
      </c>
      <c r="C8" s="123"/>
      <c r="D8" s="4"/>
      <c r="E8" s="5"/>
      <c r="F8" s="5"/>
      <c r="G8" s="5"/>
      <c r="H8" s="6"/>
    </row>
    <row r="9" spans="2:8" ht="15">
      <c r="B9" s="122" t="s">
        <v>6</v>
      </c>
      <c r="C9" s="123"/>
      <c r="D9" s="4"/>
      <c r="E9" s="5"/>
      <c r="F9" s="5"/>
      <c r="G9" s="5"/>
      <c r="H9" s="6"/>
    </row>
    <row r="10" spans="2:8" ht="15">
      <c r="B10" s="122" t="s">
        <v>7</v>
      </c>
      <c r="C10" s="123"/>
      <c r="D10" s="4"/>
      <c r="E10" s="5"/>
      <c r="F10" s="5"/>
      <c r="G10" s="5"/>
      <c r="H10" s="6"/>
    </row>
    <row r="11" spans="2:8" ht="14.25">
      <c r="B11" s="2"/>
      <c r="C11" s="3"/>
      <c r="D11" s="3"/>
      <c r="E11" s="3"/>
      <c r="F11" s="3"/>
      <c r="G11" s="3"/>
      <c r="H11" s="3"/>
    </row>
    <row r="12" spans="2:8" ht="14.25">
      <c r="B12" s="2"/>
      <c r="C12" s="3"/>
      <c r="D12" s="3"/>
      <c r="E12" s="3"/>
      <c r="F12" s="3"/>
      <c r="G12" s="3"/>
      <c r="H12" s="3"/>
    </row>
    <row r="13" spans="2:8" ht="14.25">
      <c r="B13" s="124" t="s">
        <v>8</v>
      </c>
      <c r="C13" s="124"/>
      <c r="D13" s="124"/>
      <c r="E13" s="124"/>
      <c r="F13" s="124"/>
      <c r="G13" s="124"/>
      <c r="H13" s="124"/>
    </row>
    <row r="14" spans="2:8" ht="16.5">
      <c r="B14" s="7"/>
      <c r="C14" s="8"/>
      <c r="D14" s="9"/>
      <c r="E14" s="10"/>
      <c r="F14" s="11"/>
      <c r="G14" s="11"/>
      <c r="H14" s="10"/>
    </row>
    <row r="15" spans="2:8" ht="14.25">
      <c r="B15" s="125" t="s">
        <v>9</v>
      </c>
      <c r="C15" s="125"/>
      <c r="D15" s="125"/>
      <c r="E15" s="125"/>
      <c r="F15" s="125"/>
      <c r="G15" s="125"/>
      <c r="H15" s="125"/>
    </row>
    <row r="18" spans="2:22" ht="25.5">
      <c r="B18" s="16" t="s">
        <v>10</v>
      </c>
      <c r="C18" s="17" t="s">
        <v>11</v>
      </c>
      <c r="D18" s="18" t="s">
        <v>12</v>
      </c>
      <c r="E18" s="17" t="s">
        <v>13</v>
      </c>
      <c r="F18" s="19" t="s">
        <v>14</v>
      </c>
      <c r="G18" s="19" t="s">
        <v>15</v>
      </c>
      <c r="H18" s="20" t="s">
        <v>16</v>
      </c>
    </row>
    <row r="19" spans="2:22">
      <c r="B19" s="21">
        <v>1</v>
      </c>
      <c r="C19" s="126" t="s">
        <v>17</v>
      </c>
      <c r="D19" s="126"/>
      <c r="E19" s="126"/>
      <c r="F19" s="126"/>
      <c r="G19" s="126"/>
      <c r="H19" s="22">
        <f>SUM(G20:G26)</f>
        <v>0</v>
      </c>
    </row>
    <row r="20" spans="2:22">
      <c r="B20" s="23">
        <v>1.1000000000000001</v>
      </c>
      <c r="C20" s="24" t="s">
        <v>18</v>
      </c>
      <c r="D20" s="25">
        <v>467.74</v>
      </c>
      <c r="E20" s="25" t="s">
        <v>19</v>
      </c>
      <c r="F20" s="26"/>
      <c r="G20" s="26">
        <f>ROUND(D20*F20,2)</f>
        <v>0</v>
      </c>
      <c r="H20" s="27"/>
    </row>
    <row r="21" spans="2:22" ht="40.5">
      <c r="B21" s="23">
        <v>1.2</v>
      </c>
      <c r="C21" s="24" t="s">
        <v>20</v>
      </c>
      <c r="D21" s="28">
        <v>1</v>
      </c>
      <c r="E21" s="25" t="s">
        <v>21</v>
      </c>
      <c r="F21" s="29"/>
      <c r="G21" s="26">
        <f t="shared" ref="G21:G26" si="0">ROUND(D21*F21,2)</f>
        <v>0</v>
      </c>
      <c r="H21" s="27"/>
    </row>
    <row r="22" spans="2:22">
      <c r="B22" s="23">
        <v>1.3</v>
      </c>
      <c r="C22" s="24" t="s">
        <v>22</v>
      </c>
      <c r="D22" s="28">
        <v>1</v>
      </c>
      <c r="E22" s="25" t="s">
        <v>23</v>
      </c>
      <c r="F22" s="29"/>
      <c r="G22" s="26">
        <f t="shared" si="0"/>
        <v>0</v>
      </c>
      <c r="H22" s="27"/>
      <c r="M22" s="30"/>
      <c r="U22" s="30"/>
      <c r="V22" s="30"/>
    </row>
    <row r="23" spans="2:22" ht="54">
      <c r="B23" s="23">
        <v>1.4</v>
      </c>
      <c r="C23" s="24" t="s">
        <v>24</v>
      </c>
      <c r="D23" s="28">
        <v>1</v>
      </c>
      <c r="E23" s="25" t="s">
        <v>23</v>
      </c>
      <c r="F23" s="29"/>
      <c r="G23" s="26">
        <f t="shared" si="0"/>
        <v>0</v>
      </c>
      <c r="H23" s="27"/>
      <c r="M23" s="30"/>
      <c r="U23" s="30"/>
      <c r="V23" s="30"/>
    </row>
    <row r="24" spans="2:22" ht="54">
      <c r="B24" s="23">
        <v>1.5</v>
      </c>
      <c r="C24" s="24" t="s">
        <v>25</v>
      </c>
      <c r="D24" s="28">
        <v>1</v>
      </c>
      <c r="E24" s="25" t="s">
        <v>23</v>
      </c>
      <c r="F24" s="29"/>
      <c r="G24" s="26">
        <f t="shared" si="0"/>
        <v>0</v>
      </c>
      <c r="H24" s="27"/>
      <c r="M24" s="30"/>
      <c r="N24" s="30"/>
      <c r="O24" s="30"/>
    </row>
    <row r="25" spans="2:22" ht="27">
      <c r="B25" s="23">
        <v>1.6</v>
      </c>
      <c r="C25" s="24" t="s">
        <v>26</v>
      </c>
      <c r="D25" s="28">
        <v>2</v>
      </c>
      <c r="E25" s="25" t="s">
        <v>13</v>
      </c>
      <c r="F25" s="29"/>
      <c r="G25" s="26">
        <f t="shared" si="0"/>
        <v>0</v>
      </c>
      <c r="H25" s="27"/>
      <c r="M25" s="30"/>
      <c r="N25" s="30"/>
      <c r="O25" s="30"/>
    </row>
    <row r="26" spans="2:22" ht="27">
      <c r="B26" s="23">
        <v>1.7</v>
      </c>
      <c r="C26" s="24" t="s">
        <v>27</v>
      </c>
      <c r="D26" s="28">
        <v>4</v>
      </c>
      <c r="E26" s="25" t="s">
        <v>13</v>
      </c>
      <c r="F26" s="29"/>
      <c r="G26" s="26">
        <f t="shared" si="0"/>
        <v>0</v>
      </c>
      <c r="H26" s="27"/>
      <c r="M26" s="30"/>
      <c r="N26" s="30"/>
      <c r="O26" s="30"/>
    </row>
    <row r="27" spans="2:22">
      <c r="B27" s="31">
        <v>2</v>
      </c>
      <c r="C27" s="121" t="s">
        <v>28</v>
      </c>
      <c r="D27" s="121"/>
      <c r="E27" s="121"/>
      <c r="F27" s="121"/>
      <c r="G27" s="121"/>
      <c r="H27" s="32"/>
      <c r="M27" s="30"/>
      <c r="N27" s="30"/>
      <c r="O27" s="30"/>
    </row>
    <row r="28" spans="2:22">
      <c r="B28" s="33">
        <v>2.1</v>
      </c>
      <c r="C28" s="111" t="s">
        <v>29</v>
      </c>
      <c r="D28" s="111"/>
      <c r="E28" s="111"/>
      <c r="F28" s="111"/>
      <c r="G28" s="111"/>
      <c r="H28" s="34">
        <f>SUM(G29:G38)</f>
        <v>0</v>
      </c>
      <c r="M28" s="30"/>
      <c r="N28" s="30"/>
      <c r="O28" s="30"/>
    </row>
    <row r="29" spans="2:22" ht="27">
      <c r="B29" s="35" t="s">
        <v>30</v>
      </c>
      <c r="C29" s="36" t="s">
        <v>31</v>
      </c>
      <c r="D29" s="37">
        <v>153</v>
      </c>
      <c r="E29" s="38" t="s">
        <v>19</v>
      </c>
      <c r="F29" s="39"/>
      <c r="G29" s="40">
        <f>ROUND(D29*F29,2)</f>
        <v>0</v>
      </c>
      <c r="H29" s="38"/>
    </row>
    <row r="30" spans="2:22" ht="27">
      <c r="B30" s="35" t="s">
        <v>32</v>
      </c>
      <c r="C30" s="36" t="s">
        <v>33</v>
      </c>
      <c r="D30" s="37">
        <v>10</v>
      </c>
      <c r="E30" s="38" t="s">
        <v>34</v>
      </c>
      <c r="F30" s="39"/>
      <c r="G30" s="40">
        <f t="shared" ref="G30:G38" si="1">ROUND(D30*F30,2)</f>
        <v>0</v>
      </c>
      <c r="H30" s="38"/>
    </row>
    <row r="31" spans="2:22" ht="27">
      <c r="B31" s="35" t="s">
        <v>35</v>
      </c>
      <c r="C31" s="36" t="s">
        <v>36</v>
      </c>
      <c r="D31" s="37">
        <v>100</v>
      </c>
      <c r="E31" s="38" t="s">
        <v>19</v>
      </c>
      <c r="F31" s="39"/>
      <c r="G31" s="40">
        <f t="shared" si="1"/>
        <v>0</v>
      </c>
      <c r="H31" s="38"/>
    </row>
    <row r="32" spans="2:22" ht="27">
      <c r="B32" s="35" t="s">
        <v>37</v>
      </c>
      <c r="C32" s="36" t="s">
        <v>38</v>
      </c>
      <c r="D32" s="37">
        <v>48</v>
      </c>
      <c r="E32" s="38" t="s">
        <v>39</v>
      </c>
      <c r="F32" s="39"/>
      <c r="G32" s="40">
        <f t="shared" si="1"/>
        <v>0</v>
      </c>
      <c r="H32" s="38"/>
    </row>
    <row r="33" spans="2:8" ht="27">
      <c r="B33" s="35" t="s">
        <v>40</v>
      </c>
      <c r="C33" s="36" t="s">
        <v>41</v>
      </c>
      <c r="D33" s="37">
        <v>270</v>
      </c>
      <c r="E33" s="38" t="s">
        <v>19</v>
      </c>
      <c r="F33" s="39"/>
      <c r="G33" s="40">
        <f t="shared" si="1"/>
        <v>0</v>
      </c>
      <c r="H33" s="38"/>
    </row>
    <row r="34" spans="2:8" ht="67.5">
      <c r="B34" s="35" t="s">
        <v>42</v>
      </c>
      <c r="C34" s="36" t="s">
        <v>43</v>
      </c>
      <c r="D34" s="37">
        <v>6</v>
      </c>
      <c r="E34" s="38" t="s">
        <v>13</v>
      </c>
      <c r="F34" s="39"/>
      <c r="G34" s="40">
        <f t="shared" si="1"/>
        <v>0</v>
      </c>
      <c r="H34" s="38"/>
    </row>
    <row r="35" spans="2:8" ht="27">
      <c r="B35" s="35" t="s">
        <v>44</v>
      </c>
      <c r="C35" s="36" t="s">
        <v>45</v>
      </c>
      <c r="D35" s="37">
        <v>7</v>
      </c>
      <c r="E35" s="38" t="s">
        <v>34</v>
      </c>
      <c r="F35" s="39"/>
      <c r="G35" s="40">
        <f t="shared" si="1"/>
        <v>0</v>
      </c>
      <c r="H35" s="38"/>
    </row>
    <row r="36" spans="2:8" ht="27">
      <c r="B36" s="35" t="s">
        <v>46</v>
      </c>
      <c r="C36" s="36" t="s">
        <v>47</v>
      </c>
      <c r="D36" s="37">
        <v>33.5</v>
      </c>
      <c r="E36" s="38" t="s">
        <v>19</v>
      </c>
      <c r="F36" s="39"/>
      <c r="G36" s="40">
        <f t="shared" si="1"/>
        <v>0</v>
      </c>
      <c r="H36" s="38"/>
    </row>
    <row r="37" spans="2:8" ht="26.45" customHeight="1">
      <c r="B37" s="35" t="s">
        <v>48</v>
      </c>
      <c r="C37" s="36" t="s">
        <v>49</v>
      </c>
      <c r="D37" s="37">
        <v>4</v>
      </c>
      <c r="E37" s="38" t="s">
        <v>13</v>
      </c>
      <c r="F37" s="39"/>
      <c r="G37" s="40">
        <f t="shared" si="1"/>
        <v>0</v>
      </c>
      <c r="H37" s="38"/>
    </row>
    <row r="38" spans="2:8" ht="39" customHeight="1">
      <c r="B38" s="35" t="s">
        <v>50</v>
      </c>
      <c r="C38" s="36" t="s">
        <v>51</v>
      </c>
      <c r="D38" s="37">
        <v>73</v>
      </c>
      <c r="E38" s="38" t="s">
        <v>39</v>
      </c>
      <c r="F38" s="39"/>
      <c r="G38" s="40">
        <f t="shared" si="1"/>
        <v>0</v>
      </c>
      <c r="H38" s="38"/>
    </row>
    <row r="39" spans="2:8">
      <c r="B39" s="41">
        <v>2.2000000000000002</v>
      </c>
      <c r="C39" s="121" t="s">
        <v>52</v>
      </c>
      <c r="D39" s="121"/>
      <c r="E39" s="121"/>
      <c r="F39" s="121"/>
      <c r="G39" s="121"/>
      <c r="H39" s="42">
        <f>SUM(G40:G58)</f>
        <v>0</v>
      </c>
    </row>
    <row r="40" spans="2:8" ht="27">
      <c r="B40" s="35" t="s">
        <v>53</v>
      </c>
      <c r="C40" s="36" t="s">
        <v>54</v>
      </c>
      <c r="D40" s="37">
        <v>119</v>
      </c>
      <c r="E40" s="38" t="s">
        <v>19</v>
      </c>
      <c r="F40" s="39"/>
      <c r="G40" s="40">
        <f>ROUND(D40*F40,2)</f>
        <v>0</v>
      </c>
      <c r="H40" s="38"/>
    </row>
    <row r="41" spans="2:8" ht="43.9" customHeight="1">
      <c r="B41" s="35" t="s">
        <v>55</v>
      </c>
      <c r="C41" s="36" t="s">
        <v>56</v>
      </c>
      <c r="D41" s="37">
        <v>32</v>
      </c>
      <c r="E41" s="38" t="s">
        <v>13</v>
      </c>
      <c r="F41" s="39"/>
      <c r="G41" s="40">
        <f t="shared" ref="G41:G58" si="2">ROUND(D41*F41,2)</f>
        <v>0</v>
      </c>
      <c r="H41" s="38"/>
    </row>
    <row r="42" spans="2:8" ht="27">
      <c r="B42" s="35" t="s">
        <v>57</v>
      </c>
      <c r="C42" s="36" t="s">
        <v>58</v>
      </c>
      <c r="D42" s="37">
        <v>7</v>
      </c>
      <c r="E42" s="38" t="s">
        <v>13</v>
      </c>
      <c r="F42" s="39"/>
      <c r="G42" s="40">
        <f t="shared" si="2"/>
        <v>0</v>
      </c>
      <c r="H42" s="38"/>
    </row>
    <row r="43" spans="2:8">
      <c r="B43" s="35" t="s">
        <v>59</v>
      </c>
      <c r="C43" s="36" t="s">
        <v>60</v>
      </c>
      <c r="D43" s="37">
        <v>5</v>
      </c>
      <c r="E43" s="38" t="s">
        <v>13</v>
      </c>
      <c r="F43" s="39"/>
      <c r="G43" s="40">
        <f t="shared" si="2"/>
        <v>0</v>
      </c>
      <c r="H43" s="38"/>
    </row>
    <row r="44" spans="2:8" ht="27">
      <c r="B44" s="35" t="s">
        <v>61</v>
      </c>
      <c r="C44" s="36" t="s">
        <v>62</v>
      </c>
      <c r="D44" s="37">
        <v>448</v>
      </c>
      <c r="E44" s="38" t="s">
        <v>19</v>
      </c>
      <c r="F44" s="39"/>
      <c r="G44" s="40">
        <f t="shared" si="2"/>
        <v>0</v>
      </c>
      <c r="H44" s="38"/>
    </row>
    <row r="45" spans="2:8" ht="40.5">
      <c r="B45" s="35" t="s">
        <v>63</v>
      </c>
      <c r="C45" s="36" t="s">
        <v>64</v>
      </c>
      <c r="D45" s="37">
        <v>448</v>
      </c>
      <c r="E45" s="38" t="s">
        <v>19</v>
      </c>
      <c r="F45" s="39"/>
      <c r="G45" s="40">
        <f t="shared" si="2"/>
        <v>0</v>
      </c>
      <c r="H45" s="38"/>
    </row>
    <row r="46" spans="2:8" ht="27">
      <c r="B46" s="35" t="s">
        <v>65</v>
      </c>
      <c r="C46" s="36" t="s">
        <v>66</v>
      </c>
      <c r="D46" s="37">
        <v>51</v>
      </c>
      <c r="E46" s="38" t="s">
        <v>39</v>
      </c>
      <c r="F46" s="39"/>
      <c r="G46" s="40">
        <f t="shared" si="2"/>
        <v>0</v>
      </c>
      <c r="H46" s="38"/>
    </row>
    <row r="47" spans="2:8">
      <c r="B47" s="35" t="s">
        <v>67</v>
      </c>
      <c r="C47" s="36" t="s">
        <v>68</v>
      </c>
      <c r="D47" s="37">
        <v>10</v>
      </c>
      <c r="E47" s="38" t="s">
        <v>39</v>
      </c>
      <c r="F47" s="39"/>
      <c r="G47" s="40">
        <f t="shared" si="2"/>
        <v>0</v>
      </c>
      <c r="H47" s="38"/>
    </row>
    <row r="48" spans="2:8">
      <c r="B48" s="35" t="s">
        <v>69</v>
      </c>
      <c r="C48" s="36" t="s">
        <v>70</v>
      </c>
      <c r="D48" s="37">
        <v>12</v>
      </c>
      <c r="E48" s="38" t="s">
        <v>39</v>
      </c>
      <c r="F48" s="39"/>
      <c r="G48" s="40">
        <f t="shared" si="2"/>
        <v>0</v>
      </c>
      <c r="H48" s="38"/>
    </row>
    <row r="49" spans="2:8" ht="40.5">
      <c r="B49" s="35" t="s">
        <v>71</v>
      </c>
      <c r="C49" s="36" t="s">
        <v>72</v>
      </c>
      <c r="D49" s="37">
        <v>40</v>
      </c>
      <c r="E49" s="38" t="s">
        <v>19</v>
      </c>
      <c r="F49" s="39"/>
      <c r="G49" s="40">
        <f t="shared" si="2"/>
        <v>0</v>
      </c>
      <c r="H49" s="38"/>
    </row>
    <row r="50" spans="2:8">
      <c r="B50" s="35" t="s">
        <v>73</v>
      </c>
      <c r="C50" s="36" t="s">
        <v>74</v>
      </c>
      <c r="D50" s="37">
        <v>400</v>
      </c>
      <c r="E50" s="38" t="s">
        <v>19</v>
      </c>
      <c r="F50" s="39"/>
      <c r="G50" s="40">
        <f t="shared" si="2"/>
        <v>0</v>
      </c>
      <c r="H50" s="38"/>
    </row>
    <row r="51" spans="2:8" ht="27">
      <c r="B51" s="35" t="s">
        <v>75</v>
      </c>
      <c r="C51" s="36" t="s">
        <v>76</v>
      </c>
      <c r="D51" s="37">
        <v>1</v>
      </c>
      <c r="E51" s="38" t="s">
        <v>13</v>
      </c>
      <c r="F51" s="39"/>
      <c r="G51" s="40">
        <f t="shared" si="2"/>
        <v>0</v>
      </c>
      <c r="H51" s="38"/>
    </row>
    <row r="52" spans="2:8">
      <c r="B52" s="35" t="s">
        <v>77</v>
      </c>
      <c r="C52" s="36" t="s">
        <v>78</v>
      </c>
      <c r="D52" s="37">
        <v>86</v>
      </c>
      <c r="E52" s="38" t="s">
        <v>13</v>
      </c>
      <c r="F52" s="39"/>
      <c r="G52" s="40">
        <f t="shared" si="2"/>
        <v>0</v>
      </c>
      <c r="H52" s="38"/>
    </row>
    <row r="53" spans="2:8">
      <c r="B53" s="35" t="s">
        <v>79</v>
      </c>
      <c r="C53" s="36" t="s">
        <v>80</v>
      </c>
      <c r="D53" s="37">
        <v>1</v>
      </c>
      <c r="E53" s="38" t="s">
        <v>23</v>
      </c>
      <c r="F53" s="39"/>
      <c r="G53" s="40">
        <f t="shared" si="2"/>
        <v>0</v>
      </c>
      <c r="H53" s="38"/>
    </row>
    <row r="54" spans="2:8" ht="27">
      <c r="B54" s="35" t="s">
        <v>81</v>
      </c>
      <c r="C54" s="36" t="s">
        <v>82</v>
      </c>
      <c r="D54" s="37">
        <v>1</v>
      </c>
      <c r="E54" s="38" t="s">
        <v>13</v>
      </c>
      <c r="F54" s="39"/>
      <c r="G54" s="40">
        <f t="shared" si="2"/>
        <v>0</v>
      </c>
      <c r="H54" s="38"/>
    </row>
    <row r="55" spans="2:8">
      <c r="B55" s="35" t="s">
        <v>83</v>
      </c>
      <c r="C55" s="36" t="s">
        <v>84</v>
      </c>
      <c r="D55" s="37">
        <v>10</v>
      </c>
      <c r="E55" s="38" t="s">
        <v>13</v>
      </c>
      <c r="F55" s="39"/>
      <c r="G55" s="40">
        <f t="shared" si="2"/>
        <v>0</v>
      </c>
      <c r="H55" s="38"/>
    </row>
    <row r="56" spans="2:8">
      <c r="B56" s="35" t="s">
        <v>85</v>
      </c>
      <c r="C56" s="36" t="s">
        <v>86</v>
      </c>
      <c r="D56" s="37">
        <v>4</v>
      </c>
      <c r="E56" s="38" t="s">
        <v>13</v>
      </c>
      <c r="F56" s="39"/>
      <c r="G56" s="39">
        <f t="shared" si="2"/>
        <v>0</v>
      </c>
      <c r="H56" s="38"/>
    </row>
    <row r="57" spans="2:8" ht="39.6" customHeight="1">
      <c r="B57" s="35" t="s">
        <v>87</v>
      </c>
      <c r="C57" s="36" t="s">
        <v>88</v>
      </c>
      <c r="D57" s="37">
        <v>769</v>
      </c>
      <c r="E57" s="38" t="s">
        <v>34</v>
      </c>
      <c r="F57" s="39"/>
      <c r="G57" s="40">
        <f t="shared" si="2"/>
        <v>0</v>
      </c>
      <c r="H57" s="38"/>
    </row>
    <row r="58" spans="2:8" ht="27">
      <c r="B58" s="35" t="s">
        <v>89</v>
      </c>
      <c r="C58" s="36" t="s">
        <v>90</v>
      </c>
      <c r="D58" s="37">
        <v>155</v>
      </c>
      <c r="E58" s="38" t="s">
        <v>34</v>
      </c>
      <c r="F58" s="39"/>
      <c r="G58" s="40">
        <f t="shared" si="2"/>
        <v>0</v>
      </c>
      <c r="H58" s="38"/>
    </row>
    <row r="59" spans="2:8" ht="13.15" customHeight="1">
      <c r="B59" s="43">
        <v>3</v>
      </c>
      <c r="C59" s="121" t="s">
        <v>91</v>
      </c>
      <c r="D59" s="121"/>
      <c r="E59" s="121"/>
      <c r="F59" s="121"/>
      <c r="G59" s="121"/>
      <c r="H59" s="32"/>
    </row>
    <row r="60" spans="2:8">
      <c r="B60" s="33">
        <v>3.1</v>
      </c>
      <c r="C60" s="111" t="s">
        <v>92</v>
      </c>
      <c r="D60" s="111"/>
      <c r="E60" s="111"/>
      <c r="F60" s="111"/>
      <c r="G60" s="111"/>
      <c r="H60" s="34">
        <f>SUM(G61:G64)</f>
        <v>0</v>
      </c>
    </row>
    <row r="61" spans="2:8">
      <c r="B61" s="35" t="s">
        <v>93</v>
      </c>
      <c r="C61" s="36" t="s">
        <v>94</v>
      </c>
      <c r="D61" s="37">
        <v>175</v>
      </c>
      <c r="E61" s="38" t="s">
        <v>34</v>
      </c>
      <c r="F61" s="40"/>
      <c r="G61" s="40">
        <f>ROUND(D61*F61,2)</f>
        <v>0</v>
      </c>
      <c r="H61" s="38"/>
    </row>
    <row r="62" spans="2:8" ht="27">
      <c r="B62" s="35" t="s">
        <v>95</v>
      </c>
      <c r="C62" s="36" t="s">
        <v>96</v>
      </c>
      <c r="D62" s="37">
        <v>487</v>
      </c>
      <c r="E62" s="38" t="s">
        <v>34</v>
      </c>
      <c r="F62" s="39"/>
      <c r="G62" s="39">
        <f>ROUND(D62*F62,2)</f>
        <v>0</v>
      </c>
      <c r="H62" s="38"/>
    </row>
    <row r="63" spans="2:8" ht="27">
      <c r="B63" s="35" t="s">
        <v>97</v>
      </c>
      <c r="C63" s="36" t="s">
        <v>98</v>
      </c>
      <c r="D63" s="37">
        <v>311</v>
      </c>
      <c r="E63" s="38" t="s">
        <v>34</v>
      </c>
      <c r="F63" s="39"/>
      <c r="G63" s="39">
        <f>ROUND(D63*F63,2)</f>
        <v>0</v>
      </c>
      <c r="H63" s="38"/>
    </row>
    <row r="64" spans="2:8" ht="40.5">
      <c r="B64" s="35" t="s">
        <v>99</v>
      </c>
      <c r="C64" s="36" t="s">
        <v>100</v>
      </c>
      <c r="D64" s="37">
        <v>171</v>
      </c>
      <c r="E64" s="38" t="s">
        <v>34</v>
      </c>
      <c r="F64" s="39"/>
      <c r="G64" s="39">
        <f>ROUND(D64*F64,2)</f>
        <v>0</v>
      </c>
      <c r="H64" s="38"/>
    </row>
    <row r="65" spans="2:8" ht="25.15" customHeight="1">
      <c r="B65" s="33">
        <v>3.2</v>
      </c>
      <c r="C65" s="111" t="s">
        <v>101</v>
      </c>
      <c r="D65" s="111"/>
      <c r="E65" s="111"/>
      <c r="F65" s="111"/>
      <c r="G65" s="111"/>
      <c r="H65" s="34">
        <f>SUM(G66:G73)</f>
        <v>0</v>
      </c>
    </row>
    <row r="66" spans="2:8" ht="54">
      <c r="B66" s="35" t="s">
        <v>102</v>
      </c>
      <c r="C66" s="36" t="s">
        <v>103</v>
      </c>
      <c r="D66" s="37">
        <v>304</v>
      </c>
      <c r="E66" s="38" t="s">
        <v>39</v>
      </c>
      <c r="F66" s="40"/>
      <c r="G66" s="40">
        <f t="shared" ref="G66:G73" si="3">ROUND(D66*F66,2)</f>
        <v>0</v>
      </c>
      <c r="H66" s="38"/>
    </row>
    <row r="67" spans="2:8" ht="40.5">
      <c r="B67" s="35" t="s">
        <v>104</v>
      </c>
      <c r="C67" s="36" t="s">
        <v>105</v>
      </c>
      <c r="D67" s="37">
        <v>8</v>
      </c>
      <c r="E67" s="38" t="s">
        <v>13</v>
      </c>
      <c r="F67" s="39"/>
      <c r="G67" s="40">
        <f t="shared" si="3"/>
        <v>0</v>
      </c>
      <c r="H67" s="38"/>
    </row>
    <row r="68" spans="2:8" ht="27">
      <c r="B68" s="35" t="s">
        <v>106</v>
      </c>
      <c r="C68" s="36" t="s">
        <v>107</v>
      </c>
      <c r="D68" s="37">
        <v>21</v>
      </c>
      <c r="E68" s="38" t="s">
        <v>39</v>
      </c>
      <c r="F68" s="40"/>
      <c r="G68" s="40">
        <f t="shared" si="3"/>
        <v>0</v>
      </c>
      <c r="H68" s="38"/>
    </row>
    <row r="69" spans="2:8" ht="40.5">
      <c r="B69" s="35" t="s">
        <v>108</v>
      </c>
      <c r="C69" s="36" t="s">
        <v>109</v>
      </c>
      <c r="D69" s="37">
        <v>66</v>
      </c>
      <c r="E69" s="38" t="s">
        <v>39</v>
      </c>
      <c r="F69" s="39"/>
      <c r="G69" s="40">
        <f t="shared" si="3"/>
        <v>0</v>
      </c>
      <c r="H69" s="38"/>
    </row>
    <row r="70" spans="2:8" ht="40.5">
      <c r="B70" s="35" t="s">
        <v>110</v>
      </c>
      <c r="C70" s="36" t="s">
        <v>111</v>
      </c>
      <c r="D70" s="37">
        <v>55</v>
      </c>
      <c r="E70" s="38" t="s">
        <v>39</v>
      </c>
      <c r="F70" s="40"/>
      <c r="G70" s="40">
        <f t="shared" si="3"/>
        <v>0</v>
      </c>
      <c r="H70" s="38"/>
    </row>
    <row r="71" spans="2:8" ht="40.5">
      <c r="B71" s="35" t="s">
        <v>112</v>
      </c>
      <c r="C71" s="36" t="s">
        <v>113</v>
      </c>
      <c r="D71" s="37">
        <v>53.82</v>
      </c>
      <c r="E71" s="38" t="s">
        <v>39</v>
      </c>
      <c r="F71" s="40"/>
      <c r="G71" s="40">
        <f t="shared" si="3"/>
        <v>0</v>
      </c>
      <c r="H71" s="38"/>
    </row>
    <row r="72" spans="2:8" ht="54">
      <c r="B72" s="35" t="s">
        <v>114</v>
      </c>
      <c r="C72" s="36" t="s">
        <v>115</v>
      </c>
      <c r="D72" s="37">
        <v>32.72</v>
      </c>
      <c r="E72" s="38" t="s">
        <v>39</v>
      </c>
      <c r="F72" s="40"/>
      <c r="G72" s="40">
        <f t="shared" si="3"/>
        <v>0</v>
      </c>
      <c r="H72" s="38"/>
    </row>
    <row r="73" spans="2:8" ht="54">
      <c r="B73" s="35" t="s">
        <v>116</v>
      </c>
      <c r="C73" s="36" t="s">
        <v>117</v>
      </c>
      <c r="D73" s="37">
        <v>3.2</v>
      </c>
      <c r="E73" s="38" t="s">
        <v>39</v>
      </c>
      <c r="F73" s="40"/>
      <c r="G73" s="40">
        <f t="shared" si="3"/>
        <v>0</v>
      </c>
      <c r="H73" s="38"/>
    </row>
    <row r="74" spans="2:8" ht="37.9" customHeight="1">
      <c r="B74" s="33">
        <v>3.3</v>
      </c>
      <c r="C74" s="111" t="s">
        <v>118</v>
      </c>
      <c r="D74" s="111"/>
      <c r="E74" s="111"/>
      <c r="F74" s="111"/>
      <c r="G74" s="111"/>
      <c r="H74" s="34">
        <f>SUM(G75:G85)</f>
        <v>0</v>
      </c>
    </row>
    <row r="75" spans="2:8" ht="67.5">
      <c r="B75" s="44" t="s">
        <v>119</v>
      </c>
      <c r="C75" s="36" t="s">
        <v>120</v>
      </c>
      <c r="D75" s="37">
        <v>41</v>
      </c>
      <c r="E75" s="38" t="s">
        <v>19</v>
      </c>
      <c r="F75" s="40"/>
      <c r="G75" s="40">
        <f>ROUND(D75*F75,2)</f>
        <v>0</v>
      </c>
      <c r="H75" s="38"/>
    </row>
    <row r="76" spans="2:8" ht="81">
      <c r="B76" s="35" t="s">
        <v>121</v>
      </c>
      <c r="C76" s="36" t="s">
        <v>122</v>
      </c>
      <c r="D76" s="37">
        <v>52</v>
      </c>
      <c r="E76" s="38" t="s">
        <v>19</v>
      </c>
      <c r="F76" s="39"/>
      <c r="G76" s="40">
        <f t="shared" ref="G76:G85" si="4">ROUND(D76*F76,2)</f>
        <v>0</v>
      </c>
      <c r="H76" s="38"/>
    </row>
    <row r="77" spans="2:8" ht="94.5">
      <c r="B77" s="44" t="s">
        <v>123</v>
      </c>
      <c r="C77" s="36" t="s">
        <v>124</v>
      </c>
      <c r="D77" s="37">
        <v>1382</v>
      </c>
      <c r="E77" s="38" t="s">
        <v>19</v>
      </c>
      <c r="F77" s="39"/>
      <c r="G77" s="40">
        <f t="shared" si="4"/>
        <v>0</v>
      </c>
      <c r="H77" s="38"/>
    </row>
    <row r="78" spans="2:8" ht="81">
      <c r="B78" s="35" t="s">
        <v>125</v>
      </c>
      <c r="C78" s="36" t="s">
        <v>126</v>
      </c>
      <c r="D78" s="37">
        <v>296</v>
      </c>
      <c r="E78" s="38" t="s">
        <v>19</v>
      </c>
      <c r="F78" s="39"/>
      <c r="G78" s="40">
        <f t="shared" si="4"/>
        <v>0</v>
      </c>
      <c r="H78" s="38"/>
    </row>
    <row r="79" spans="2:8" ht="81">
      <c r="B79" s="44" t="s">
        <v>127</v>
      </c>
      <c r="C79" s="36" t="s">
        <v>128</v>
      </c>
      <c r="D79" s="37">
        <v>50</v>
      </c>
      <c r="E79" s="38" t="s">
        <v>19</v>
      </c>
      <c r="F79" s="39"/>
      <c r="G79" s="40">
        <f t="shared" si="4"/>
        <v>0</v>
      </c>
      <c r="H79" s="38"/>
    </row>
    <row r="80" spans="2:8" ht="81">
      <c r="B80" s="35" t="s">
        <v>129</v>
      </c>
      <c r="C80" s="36" t="s">
        <v>130</v>
      </c>
      <c r="D80" s="37">
        <v>9</v>
      </c>
      <c r="E80" s="38" t="s">
        <v>19</v>
      </c>
      <c r="F80" s="39"/>
      <c r="G80" s="40">
        <f t="shared" si="4"/>
        <v>0</v>
      </c>
      <c r="H80" s="38"/>
    </row>
    <row r="81" spans="2:8" ht="54">
      <c r="B81" s="44" t="s">
        <v>131</v>
      </c>
      <c r="C81" s="36" t="s">
        <v>132</v>
      </c>
      <c r="D81" s="37">
        <v>1438</v>
      </c>
      <c r="E81" s="38" t="s">
        <v>39</v>
      </c>
      <c r="F81" s="40"/>
      <c r="G81" s="40">
        <f t="shared" si="4"/>
        <v>0</v>
      </c>
      <c r="H81" s="38"/>
    </row>
    <row r="82" spans="2:8" ht="54">
      <c r="B82" s="35" t="s">
        <v>133</v>
      </c>
      <c r="C82" s="36" t="s">
        <v>134</v>
      </c>
      <c r="D82" s="37">
        <v>447</v>
      </c>
      <c r="E82" s="38" t="s">
        <v>39</v>
      </c>
      <c r="F82" s="40"/>
      <c r="G82" s="40">
        <f t="shared" si="4"/>
        <v>0</v>
      </c>
      <c r="H82" s="38"/>
    </row>
    <row r="83" spans="2:8">
      <c r="B83" s="44" t="s">
        <v>135</v>
      </c>
      <c r="C83" s="36" t="s">
        <v>136</v>
      </c>
      <c r="D83" s="37">
        <v>44.57</v>
      </c>
      <c r="E83" s="38" t="s">
        <v>39</v>
      </c>
      <c r="F83" s="40"/>
      <c r="G83" s="40">
        <f t="shared" si="4"/>
        <v>0</v>
      </c>
      <c r="H83" s="38"/>
    </row>
    <row r="84" spans="2:8" ht="73.150000000000006" customHeight="1">
      <c r="B84" s="35" t="s">
        <v>137</v>
      </c>
      <c r="C84" s="36" t="s">
        <v>138</v>
      </c>
      <c r="D84" s="37">
        <v>20</v>
      </c>
      <c r="E84" s="38" t="s">
        <v>39</v>
      </c>
      <c r="F84" s="40"/>
      <c r="G84" s="40">
        <f t="shared" si="4"/>
        <v>0</v>
      </c>
      <c r="H84" s="38"/>
    </row>
    <row r="85" spans="2:8" ht="73.150000000000006" customHeight="1">
      <c r="B85" s="44" t="s">
        <v>139</v>
      </c>
      <c r="C85" s="36" t="s">
        <v>140</v>
      </c>
      <c r="D85" s="37">
        <v>7</v>
      </c>
      <c r="E85" s="38" t="s">
        <v>13</v>
      </c>
      <c r="F85" s="39"/>
      <c r="G85" s="39">
        <f t="shared" si="4"/>
        <v>0</v>
      </c>
      <c r="H85" s="38"/>
    </row>
    <row r="86" spans="2:8" ht="32.25" customHeight="1">
      <c r="B86" s="33">
        <v>3.4</v>
      </c>
      <c r="C86" s="111" t="s">
        <v>141</v>
      </c>
      <c r="D86" s="111"/>
      <c r="E86" s="111"/>
      <c r="F86" s="111"/>
      <c r="G86" s="111"/>
      <c r="H86" s="34">
        <f>SUM(G87:G97)</f>
        <v>0</v>
      </c>
    </row>
    <row r="87" spans="2:8" ht="54.75" customHeight="1">
      <c r="B87" s="35" t="s">
        <v>142</v>
      </c>
      <c r="C87" s="36" t="s">
        <v>143</v>
      </c>
      <c r="D87" s="37">
        <v>790</v>
      </c>
      <c r="E87" s="38" t="s">
        <v>39</v>
      </c>
      <c r="F87" s="40"/>
      <c r="G87" s="40">
        <f>ROUND(D87*F87,2)</f>
        <v>0</v>
      </c>
      <c r="H87" s="38"/>
    </row>
    <row r="88" spans="2:8" ht="37.5" customHeight="1">
      <c r="B88" s="35" t="s">
        <v>144</v>
      </c>
      <c r="C88" s="36" t="s">
        <v>145</v>
      </c>
      <c r="D88" s="37">
        <v>12</v>
      </c>
      <c r="E88" s="38" t="s">
        <v>39</v>
      </c>
      <c r="F88" s="40"/>
      <c r="G88" s="40">
        <f t="shared" ref="G88:G97" si="5">ROUND(D88*F88,2)</f>
        <v>0</v>
      </c>
      <c r="H88" s="38"/>
    </row>
    <row r="89" spans="2:8" ht="63.75" customHeight="1">
      <c r="B89" s="35" t="s">
        <v>146</v>
      </c>
      <c r="C89" s="36" t="s">
        <v>147</v>
      </c>
      <c r="D89" s="37">
        <v>80</v>
      </c>
      <c r="E89" s="38" t="s">
        <v>39</v>
      </c>
      <c r="F89" s="40"/>
      <c r="G89" s="40">
        <f t="shared" si="5"/>
        <v>0</v>
      </c>
      <c r="H89" s="38"/>
    </row>
    <row r="90" spans="2:8" ht="48.75" customHeight="1">
      <c r="B90" s="35" t="s">
        <v>148</v>
      </c>
      <c r="C90" s="36" t="s">
        <v>149</v>
      </c>
      <c r="D90" s="37">
        <v>7</v>
      </c>
      <c r="E90" s="38" t="s">
        <v>39</v>
      </c>
      <c r="F90" s="40"/>
      <c r="G90" s="40">
        <f t="shared" si="5"/>
        <v>0</v>
      </c>
      <c r="H90" s="38"/>
    </row>
    <row r="91" spans="2:8" ht="27">
      <c r="B91" s="35" t="s">
        <v>150</v>
      </c>
      <c r="C91" s="36" t="s">
        <v>151</v>
      </c>
      <c r="D91" s="37">
        <v>668</v>
      </c>
      <c r="E91" s="38" t="s">
        <v>19</v>
      </c>
      <c r="F91" s="39"/>
      <c r="G91" s="39">
        <f t="shared" si="5"/>
        <v>0</v>
      </c>
      <c r="H91" s="38"/>
    </row>
    <row r="92" spans="2:8" ht="50.25" customHeight="1">
      <c r="B92" s="35" t="s">
        <v>152</v>
      </c>
      <c r="C92" s="36" t="s">
        <v>153</v>
      </c>
      <c r="D92" s="37">
        <v>86</v>
      </c>
      <c r="E92" s="38" t="s">
        <v>39</v>
      </c>
      <c r="F92" s="40"/>
      <c r="G92" s="40">
        <f t="shared" si="5"/>
        <v>0</v>
      </c>
      <c r="H92" s="38"/>
    </row>
    <row r="93" spans="2:8" ht="27">
      <c r="B93" s="35" t="s">
        <v>154</v>
      </c>
      <c r="C93" s="36" t="s">
        <v>155</v>
      </c>
      <c r="D93" s="37">
        <v>15</v>
      </c>
      <c r="E93" s="38" t="s">
        <v>13</v>
      </c>
      <c r="F93" s="40"/>
      <c r="G93" s="40">
        <f t="shared" si="5"/>
        <v>0</v>
      </c>
      <c r="H93" s="38"/>
    </row>
    <row r="94" spans="2:8" ht="40.5">
      <c r="B94" s="35" t="s">
        <v>156</v>
      </c>
      <c r="C94" s="36" t="s">
        <v>157</v>
      </c>
      <c r="D94" s="37">
        <v>128</v>
      </c>
      <c r="E94" s="38" t="s">
        <v>39</v>
      </c>
      <c r="F94" s="40"/>
      <c r="G94" s="40">
        <f t="shared" si="5"/>
        <v>0</v>
      </c>
      <c r="H94" s="38"/>
    </row>
    <row r="95" spans="2:8" ht="81">
      <c r="B95" s="35" t="s">
        <v>158</v>
      </c>
      <c r="C95" s="36" t="s">
        <v>159</v>
      </c>
      <c r="D95" s="37">
        <v>144</v>
      </c>
      <c r="E95" s="38" t="s">
        <v>39</v>
      </c>
      <c r="F95" s="39"/>
      <c r="G95" s="39">
        <f t="shared" si="5"/>
        <v>0</v>
      </c>
      <c r="H95" s="38"/>
    </row>
    <row r="96" spans="2:8" ht="40.5">
      <c r="B96" s="35" t="s">
        <v>160</v>
      </c>
      <c r="C96" s="36" t="s">
        <v>161</v>
      </c>
      <c r="D96" s="37">
        <v>16</v>
      </c>
      <c r="E96" s="38" t="s">
        <v>39</v>
      </c>
      <c r="F96" s="39"/>
      <c r="G96" s="39">
        <f t="shared" si="5"/>
        <v>0</v>
      </c>
      <c r="H96" s="38"/>
    </row>
    <row r="97" spans="2:8" ht="40.5">
      <c r="B97" s="35" t="s">
        <v>162</v>
      </c>
      <c r="C97" s="24" t="s">
        <v>163</v>
      </c>
      <c r="D97" s="37">
        <v>100</v>
      </c>
      <c r="E97" s="38" t="s">
        <v>39</v>
      </c>
      <c r="F97" s="40"/>
      <c r="G97" s="40">
        <f t="shared" si="5"/>
        <v>0</v>
      </c>
      <c r="H97" s="38"/>
    </row>
    <row r="98" spans="2:8">
      <c r="B98" s="33" t="s">
        <v>164</v>
      </c>
      <c r="C98" s="111" t="s">
        <v>165</v>
      </c>
      <c r="D98" s="111"/>
      <c r="E98" s="111"/>
      <c r="F98" s="111"/>
      <c r="G98" s="111"/>
      <c r="H98" s="34">
        <f>SUM(G99:G105)</f>
        <v>0</v>
      </c>
    </row>
    <row r="99" spans="2:8" ht="27">
      <c r="B99" s="44" t="s">
        <v>166</v>
      </c>
      <c r="C99" s="36" t="s">
        <v>167</v>
      </c>
      <c r="D99" s="37">
        <v>412</v>
      </c>
      <c r="E99" s="38" t="s">
        <v>19</v>
      </c>
      <c r="F99" s="40"/>
      <c r="G99" s="40">
        <f>ROUND(D99*F99,2)</f>
        <v>0</v>
      </c>
      <c r="H99" s="38"/>
    </row>
    <row r="100" spans="2:8" ht="81">
      <c r="B100" s="45" t="s">
        <v>168</v>
      </c>
      <c r="C100" s="36" t="s">
        <v>169</v>
      </c>
      <c r="D100" s="46">
        <v>36</v>
      </c>
      <c r="E100" s="38" t="s">
        <v>19</v>
      </c>
      <c r="F100" s="39"/>
      <c r="G100" s="40">
        <f t="shared" ref="G100:G105" si="6">ROUND(D100*F100,2)</f>
        <v>0</v>
      </c>
      <c r="H100" s="38"/>
    </row>
    <row r="101" spans="2:8" ht="27">
      <c r="B101" s="44" t="s">
        <v>170</v>
      </c>
      <c r="C101" s="36" t="s">
        <v>171</v>
      </c>
      <c r="D101" s="46">
        <f>6.5*1.2</f>
        <v>7.8</v>
      </c>
      <c r="E101" s="38" t="s">
        <v>19</v>
      </c>
      <c r="F101" s="40"/>
      <c r="G101" s="40">
        <f t="shared" si="6"/>
        <v>0</v>
      </c>
      <c r="H101" s="38"/>
    </row>
    <row r="102" spans="2:8" ht="54">
      <c r="B102" s="45" t="s">
        <v>172</v>
      </c>
      <c r="C102" s="36" t="s">
        <v>173</v>
      </c>
      <c r="D102" s="46">
        <f>601.23*1.2</f>
        <v>721.476</v>
      </c>
      <c r="E102" s="38" t="s">
        <v>19</v>
      </c>
      <c r="F102" s="40"/>
      <c r="G102" s="40">
        <f t="shared" si="6"/>
        <v>0</v>
      </c>
      <c r="H102" s="38"/>
    </row>
    <row r="103" spans="2:8" ht="66" customHeight="1">
      <c r="B103" s="44" t="s">
        <v>174</v>
      </c>
      <c r="C103" s="36" t="s">
        <v>175</v>
      </c>
      <c r="D103" s="46">
        <f>77.82+15.75+24.1</f>
        <v>117.66999999999999</v>
      </c>
      <c r="E103" s="38" t="s">
        <v>19</v>
      </c>
      <c r="F103" s="40"/>
      <c r="G103" s="40">
        <f t="shared" si="6"/>
        <v>0</v>
      </c>
      <c r="H103" s="38"/>
    </row>
    <row r="104" spans="2:8" ht="40.5">
      <c r="B104" s="45" t="s">
        <v>176</v>
      </c>
      <c r="C104" s="36" t="s">
        <v>177</v>
      </c>
      <c r="D104" s="46">
        <v>70</v>
      </c>
      <c r="E104" s="38" t="s">
        <v>19</v>
      </c>
      <c r="F104" s="40"/>
      <c r="G104" s="40">
        <f>ROUND(D104*F104,2)</f>
        <v>0</v>
      </c>
      <c r="H104" s="38"/>
    </row>
    <row r="105" spans="2:8" ht="40.5">
      <c r="B105" s="44" t="s">
        <v>178</v>
      </c>
      <c r="C105" s="36" t="s">
        <v>179</v>
      </c>
      <c r="D105" s="46">
        <v>66</v>
      </c>
      <c r="E105" s="38" t="s">
        <v>39</v>
      </c>
      <c r="F105" s="40"/>
      <c r="G105" s="40">
        <f t="shared" si="6"/>
        <v>0</v>
      </c>
      <c r="H105" s="38"/>
    </row>
    <row r="106" spans="2:8">
      <c r="B106" s="33">
        <v>3.6</v>
      </c>
      <c r="C106" s="120" t="s">
        <v>180</v>
      </c>
      <c r="D106" s="120"/>
      <c r="E106" s="120"/>
      <c r="F106" s="120"/>
      <c r="G106" s="120"/>
      <c r="H106" s="47">
        <f>SUM(G107:G110)</f>
        <v>0</v>
      </c>
    </row>
    <row r="107" spans="2:8" ht="62.25" customHeight="1">
      <c r="B107" s="45" t="s">
        <v>181</v>
      </c>
      <c r="C107" s="36" t="s">
        <v>182</v>
      </c>
      <c r="D107" s="37">
        <v>60</v>
      </c>
      <c r="E107" s="38" t="s">
        <v>39</v>
      </c>
      <c r="F107" s="39"/>
      <c r="G107" s="39">
        <f>ROUND(D107*F107,2)</f>
        <v>0</v>
      </c>
      <c r="H107" s="38"/>
    </row>
    <row r="108" spans="2:8" ht="27">
      <c r="B108" s="45" t="s">
        <v>183</v>
      </c>
      <c r="C108" s="36" t="s">
        <v>184</v>
      </c>
      <c r="D108" s="37">
        <v>27</v>
      </c>
      <c r="E108" s="38" t="s">
        <v>19</v>
      </c>
      <c r="F108" s="39"/>
      <c r="G108" s="39">
        <f t="shared" ref="G108:G110" si="7">ROUND(D108*F108,2)</f>
        <v>0</v>
      </c>
      <c r="H108" s="38"/>
    </row>
    <row r="109" spans="2:8" ht="81">
      <c r="B109" s="45" t="s">
        <v>185</v>
      </c>
      <c r="C109" s="36" t="s">
        <v>186</v>
      </c>
      <c r="D109" s="37">
        <v>4</v>
      </c>
      <c r="E109" s="38" t="s">
        <v>34</v>
      </c>
      <c r="F109" s="39"/>
      <c r="G109" s="39">
        <f t="shared" si="7"/>
        <v>0</v>
      </c>
      <c r="H109" s="38"/>
    </row>
    <row r="110" spans="2:8" ht="27">
      <c r="B110" s="45" t="s">
        <v>187</v>
      </c>
      <c r="C110" s="36" t="s">
        <v>188</v>
      </c>
      <c r="D110" s="37">
        <v>27</v>
      </c>
      <c r="E110" s="38" t="s">
        <v>19</v>
      </c>
      <c r="F110" s="39"/>
      <c r="G110" s="39">
        <f t="shared" si="7"/>
        <v>0</v>
      </c>
      <c r="H110" s="38"/>
    </row>
    <row r="111" spans="2:8">
      <c r="B111" s="33">
        <v>3.7</v>
      </c>
      <c r="C111" s="111" t="s">
        <v>189</v>
      </c>
      <c r="D111" s="111"/>
      <c r="E111" s="111"/>
      <c r="F111" s="111"/>
      <c r="G111" s="111"/>
      <c r="H111" s="34">
        <f>SUM(G112:G126)</f>
        <v>0</v>
      </c>
    </row>
    <row r="112" spans="2:8" ht="147.75" customHeight="1">
      <c r="B112" s="44" t="s">
        <v>190</v>
      </c>
      <c r="C112" s="36" t="s">
        <v>191</v>
      </c>
      <c r="D112" s="46">
        <v>5</v>
      </c>
      <c r="E112" s="38" t="s">
        <v>13</v>
      </c>
      <c r="F112" s="40"/>
      <c r="G112" s="40">
        <f>ROUND(D112*F112,2)</f>
        <v>0</v>
      </c>
      <c r="H112" s="38"/>
    </row>
    <row r="113" spans="2:8" ht="177" customHeight="1">
      <c r="B113" s="44" t="s">
        <v>192</v>
      </c>
      <c r="C113" s="24" t="s">
        <v>193</v>
      </c>
      <c r="D113" s="46">
        <v>12</v>
      </c>
      <c r="E113" s="38" t="s">
        <v>13</v>
      </c>
      <c r="F113" s="40"/>
      <c r="G113" s="40">
        <f t="shared" ref="G113:G126" si="8">ROUND(D113*F113,2)</f>
        <v>0</v>
      </c>
      <c r="H113" s="38"/>
    </row>
    <row r="114" spans="2:8" ht="135">
      <c r="B114" s="44" t="s">
        <v>194</v>
      </c>
      <c r="C114" s="36" t="s">
        <v>195</v>
      </c>
      <c r="D114" s="46">
        <v>1</v>
      </c>
      <c r="E114" s="38" t="s">
        <v>13</v>
      </c>
      <c r="F114" s="40"/>
      <c r="G114" s="40">
        <f t="shared" si="8"/>
        <v>0</v>
      </c>
      <c r="H114" s="38"/>
    </row>
    <row r="115" spans="2:8" ht="148.5">
      <c r="B115" s="44" t="s">
        <v>196</v>
      </c>
      <c r="C115" s="36" t="s">
        <v>197</v>
      </c>
      <c r="D115" s="46">
        <v>1</v>
      </c>
      <c r="E115" s="38" t="s">
        <v>13</v>
      </c>
      <c r="F115" s="40"/>
      <c r="G115" s="40">
        <f t="shared" si="8"/>
        <v>0</v>
      </c>
      <c r="H115" s="38"/>
    </row>
    <row r="116" spans="2:8" ht="148.5">
      <c r="B116" s="44" t="s">
        <v>198</v>
      </c>
      <c r="C116" s="36" t="s">
        <v>199</v>
      </c>
      <c r="D116" s="46">
        <v>6</v>
      </c>
      <c r="E116" s="38" t="s">
        <v>13</v>
      </c>
      <c r="F116" s="40"/>
      <c r="G116" s="40">
        <f t="shared" si="8"/>
        <v>0</v>
      </c>
      <c r="H116" s="38"/>
    </row>
    <row r="117" spans="2:8" ht="123" customHeight="1">
      <c r="B117" s="44" t="s">
        <v>200</v>
      </c>
      <c r="C117" s="36" t="s">
        <v>201</v>
      </c>
      <c r="D117" s="46">
        <v>2</v>
      </c>
      <c r="E117" s="38" t="s">
        <v>13</v>
      </c>
      <c r="F117" s="39"/>
      <c r="G117" s="40">
        <f t="shared" si="8"/>
        <v>0</v>
      </c>
      <c r="H117" s="38"/>
    </row>
    <row r="118" spans="2:8" ht="151.5" customHeight="1">
      <c r="B118" s="44" t="s">
        <v>202</v>
      </c>
      <c r="C118" s="36" t="s">
        <v>203</v>
      </c>
      <c r="D118" s="46">
        <v>1</v>
      </c>
      <c r="E118" s="38" t="s">
        <v>13</v>
      </c>
      <c r="F118" s="39"/>
      <c r="G118" s="40">
        <f t="shared" si="8"/>
        <v>0</v>
      </c>
      <c r="H118" s="38"/>
    </row>
    <row r="119" spans="2:8" ht="51" customHeight="1">
      <c r="B119" s="44" t="s">
        <v>204</v>
      </c>
      <c r="C119" s="36" t="s">
        <v>205</v>
      </c>
      <c r="D119" s="46">
        <v>3</v>
      </c>
      <c r="E119" s="38" t="s">
        <v>13</v>
      </c>
      <c r="F119" s="40"/>
      <c r="G119" s="40">
        <f t="shared" si="8"/>
        <v>0</v>
      </c>
      <c r="H119" s="38"/>
    </row>
    <row r="120" spans="2:8" ht="40.5">
      <c r="B120" s="44" t="s">
        <v>206</v>
      </c>
      <c r="C120" s="36" t="s">
        <v>207</v>
      </c>
      <c r="D120" s="46">
        <v>5</v>
      </c>
      <c r="E120" s="38" t="s">
        <v>13</v>
      </c>
      <c r="F120" s="40"/>
      <c r="G120" s="40">
        <f t="shared" si="8"/>
        <v>0</v>
      </c>
      <c r="H120" s="38"/>
    </row>
    <row r="121" spans="2:8" ht="118.5" customHeight="1">
      <c r="B121" s="44" t="s">
        <v>208</v>
      </c>
      <c r="C121" s="36" t="s">
        <v>209</v>
      </c>
      <c r="D121" s="46">
        <v>1</v>
      </c>
      <c r="E121" s="38" t="s">
        <v>13</v>
      </c>
      <c r="F121" s="39"/>
      <c r="G121" s="40">
        <f t="shared" si="8"/>
        <v>0</v>
      </c>
      <c r="H121" s="38"/>
    </row>
    <row r="122" spans="2:8" ht="121.5">
      <c r="B122" s="44" t="s">
        <v>210</v>
      </c>
      <c r="C122" s="36" t="s">
        <v>211</v>
      </c>
      <c r="D122" s="46">
        <v>2</v>
      </c>
      <c r="E122" s="38" t="s">
        <v>13</v>
      </c>
      <c r="F122" s="40"/>
      <c r="G122" s="40">
        <f t="shared" si="8"/>
        <v>0</v>
      </c>
      <c r="H122" s="38"/>
    </row>
    <row r="123" spans="2:8" ht="121.5">
      <c r="B123" s="44" t="s">
        <v>212</v>
      </c>
      <c r="C123" s="36" t="s">
        <v>213</v>
      </c>
      <c r="D123" s="46">
        <v>2</v>
      </c>
      <c r="E123" s="38" t="s">
        <v>13</v>
      </c>
      <c r="F123" s="40"/>
      <c r="G123" s="40">
        <f t="shared" si="8"/>
        <v>0</v>
      </c>
      <c r="H123" s="38"/>
    </row>
    <row r="124" spans="2:8" ht="121.5">
      <c r="B124" s="44" t="s">
        <v>214</v>
      </c>
      <c r="C124" s="36" t="s">
        <v>215</v>
      </c>
      <c r="D124" s="46">
        <v>2</v>
      </c>
      <c r="E124" s="38" t="s">
        <v>13</v>
      </c>
      <c r="F124" s="40"/>
      <c r="G124" s="40">
        <f t="shared" si="8"/>
        <v>0</v>
      </c>
      <c r="H124" s="38"/>
    </row>
    <row r="125" spans="2:8" ht="81">
      <c r="B125" s="44" t="s">
        <v>216</v>
      </c>
      <c r="C125" s="36" t="s">
        <v>217</v>
      </c>
      <c r="D125" s="46">
        <v>30</v>
      </c>
      <c r="E125" s="38" t="s">
        <v>39</v>
      </c>
      <c r="F125" s="40"/>
      <c r="G125" s="40">
        <f t="shared" si="8"/>
        <v>0</v>
      </c>
      <c r="H125" s="38"/>
    </row>
    <row r="126" spans="2:8" ht="94.5">
      <c r="B126" s="44" t="s">
        <v>218</v>
      </c>
      <c r="C126" s="36" t="s">
        <v>219</v>
      </c>
      <c r="D126" s="46">
        <v>75</v>
      </c>
      <c r="E126" s="38" t="s">
        <v>39</v>
      </c>
      <c r="F126" s="40"/>
      <c r="G126" s="40">
        <f t="shared" si="8"/>
        <v>0</v>
      </c>
      <c r="H126" s="38"/>
    </row>
    <row r="127" spans="2:8">
      <c r="B127" s="33">
        <v>3.8</v>
      </c>
      <c r="C127" s="111"/>
      <c r="D127" s="111"/>
      <c r="E127" s="111"/>
      <c r="F127" s="111"/>
      <c r="G127" s="111"/>
      <c r="H127" s="34">
        <f>SUM(G128:G147)</f>
        <v>0</v>
      </c>
    </row>
    <row r="128" spans="2:8" ht="67.5">
      <c r="B128" s="44" t="s">
        <v>220</v>
      </c>
      <c r="C128" s="36" t="s">
        <v>221</v>
      </c>
      <c r="D128" s="46">
        <v>4</v>
      </c>
      <c r="E128" s="38" t="s">
        <v>13</v>
      </c>
      <c r="F128" s="40"/>
      <c r="G128" s="40">
        <f>ROUND(D128*F128,2)</f>
        <v>0</v>
      </c>
      <c r="H128" s="38"/>
    </row>
    <row r="129" spans="2:8" ht="67.5">
      <c r="B129" s="44" t="s">
        <v>222</v>
      </c>
      <c r="C129" s="36" t="s">
        <v>223</v>
      </c>
      <c r="D129" s="46">
        <v>2</v>
      </c>
      <c r="E129" s="38" t="s">
        <v>13</v>
      </c>
      <c r="F129" s="40"/>
      <c r="G129" s="40">
        <f t="shared" ref="G129:G147" si="9">ROUND(D129*F129,2)</f>
        <v>0</v>
      </c>
      <c r="H129" s="38"/>
    </row>
    <row r="130" spans="2:8" ht="67.5">
      <c r="B130" s="44" t="s">
        <v>224</v>
      </c>
      <c r="C130" s="36" t="s">
        <v>225</v>
      </c>
      <c r="D130" s="46">
        <v>9</v>
      </c>
      <c r="E130" s="38" t="s">
        <v>13</v>
      </c>
      <c r="F130" s="40"/>
      <c r="G130" s="40">
        <f t="shared" si="9"/>
        <v>0</v>
      </c>
      <c r="H130" s="38"/>
    </row>
    <row r="131" spans="2:8" ht="67.5">
      <c r="B131" s="44" t="s">
        <v>226</v>
      </c>
      <c r="C131" s="36" t="s">
        <v>227</v>
      </c>
      <c r="D131" s="46">
        <v>1</v>
      </c>
      <c r="E131" s="38" t="s">
        <v>13</v>
      </c>
      <c r="F131" s="40"/>
      <c r="G131" s="40">
        <f t="shared" si="9"/>
        <v>0</v>
      </c>
      <c r="H131" s="38"/>
    </row>
    <row r="132" spans="2:8" ht="67.5">
      <c r="B132" s="44" t="s">
        <v>228</v>
      </c>
      <c r="C132" s="36" t="s">
        <v>229</v>
      </c>
      <c r="D132" s="46">
        <v>3</v>
      </c>
      <c r="E132" s="38" t="s">
        <v>13</v>
      </c>
      <c r="F132" s="40"/>
      <c r="G132" s="40">
        <f t="shared" si="9"/>
        <v>0</v>
      </c>
      <c r="H132" s="38"/>
    </row>
    <row r="133" spans="2:8" ht="67.5">
      <c r="B133" s="44" t="s">
        <v>230</v>
      </c>
      <c r="C133" s="36" t="s">
        <v>231</v>
      </c>
      <c r="D133" s="46">
        <v>1</v>
      </c>
      <c r="E133" s="38" t="s">
        <v>13</v>
      </c>
      <c r="F133" s="40"/>
      <c r="G133" s="40">
        <f t="shared" si="9"/>
        <v>0</v>
      </c>
      <c r="H133" s="38"/>
    </row>
    <row r="134" spans="2:8" ht="67.5">
      <c r="B134" s="44" t="s">
        <v>232</v>
      </c>
      <c r="C134" s="36" t="s">
        <v>233</v>
      </c>
      <c r="D134" s="46">
        <v>2</v>
      </c>
      <c r="E134" s="38" t="s">
        <v>13</v>
      </c>
      <c r="F134" s="40"/>
      <c r="G134" s="40">
        <f t="shared" si="9"/>
        <v>0</v>
      </c>
      <c r="H134" s="38"/>
    </row>
    <row r="135" spans="2:8" ht="67.5">
      <c r="B135" s="44" t="s">
        <v>234</v>
      </c>
      <c r="C135" s="36" t="s">
        <v>235</v>
      </c>
      <c r="D135" s="46">
        <v>2</v>
      </c>
      <c r="E135" s="38" t="s">
        <v>13</v>
      </c>
      <c r="F135" s="40"/>
      <c r="G135" s="40">
        <f t="shared" si="9"/>
        <v>0</v>
      </c>
      <c r="H135" s="38"/>
    </row>
    <row r="136" spans="2:8" ht="67.5">
      <c r="B136" s="44" t="s">
        <v>236</v>
      </c>
      <c r="C136" s="36" t="s">
        <v>235</v>
      </c>
      <c r="D136" s="46">
        <v>2</v>
      </c>
      <c r="E136" s="38" t="s">
        <v>13</v>
      </c>
      <c r="F136" s="40"/>
      <c r="G136" s="40">
        <f t="shared" si="9"/>
        <v>0</v>
      </c>
      <c r="H136" s="38"/>
    </row>
    <row r="137" spans="2:8" ht="67.5">
      <c r="B137" s="44" t="s">
        <v>237</v>
      </c>
      <c r="C137" s="36" t="s">
        <v>238</v>
      </c>
      <c r="D137" s="46">
        <v>1</v>
      </c>
      <c r="E137" s="38" t="s">
        <v>13</v>
      </c>
      <c r="F137" s="40"/>
      <c r="G137" s="40">
        <f t="shared" si="9"/>
        <v>0</v>
      </c>
      <c r="H137" s="38"/>
    </row>
    <row r="138" spans="2:8" ht="67.5">
      <c r="B138" s="44" t="s">
        <v>239</v>
      </c>
      <c r="C138" s="36" t="s">
        <v>238</v>
      </c>
      <c r="D138" s="46">
        <v>1</v>
      </c>
      <c r="E138" s="38" t="s">
        <v>13</v>
      </c>
      <c r="F138" s="40"/>
      <c r="G138" s="40">
        <f t="shared" si="9"/>
        <v>0</v>
      </c>
      <c r="H138" s="38"/>
    </row>
    <row r="139" spans="2:8" ht="67.5">
      <c r="B139" s="44" t="s">
        <v>240</v>
      </c>
      <c r="C139" s="36" t="s">
        <v>241</v>
      </c>
      <c r="D139" s="46">
        <v>1</v>
      </c>
      <c r="E139" s="38" t="s">
        <v>13</v>
      </c>
      <c r="F139" s="40"/>
      <c r="G139" s="40">
        <f t="shared" si="9"/>
        <v>0</v>
      </c>
      <c r="H139" s="38"/>
    </row>
    <row r="140" spans="2:8" ht="67.5">
      <c r="B140" s="44" t="s">
        <v>242</v>
      </c>
      <c r="C140" s="36" t="s">
        <v>243</v>
      </c>
      <c r="D140" s="46">
        <v>2</v>
      </c>
      <c r="E140" s="38" t="s">
        <v>13</v>
      </c>
      <c r="F140" s="40"/>
      <c r="G140" s="40">
        <f t="shared" si="9"/>
        <v>0</v>
      </c>
      <c r="H140" s="38"/>
    </row>
    <row r="141" spans="2:8" ht="67.5">
      <c r="B141" s="44" t="s">
        <v>244</v>
      </c>
      <c r="C141" s="36" t="s">
        <v>243</v>
      </c>
      <c r="D141" s="46">
        <v>2</v>
      </c>
      <c r="E141" s="38" t="s">
        <v>13</v>
      </c>
      <c r="F141" s="40"/>
      <c r="G141" s="40">
        <f t="shared" si="9"/>
        <v>0</v>
      </c>
      <c r="H141" s="38"/>
    </row>
    <row r="142" spans="2:8" ht="67.5">
      <c r="B142" s="44" t="s">
        <v>245</v>
      </c>
      <c r="C142" s="36" t="s">
        <v>238</v>
      </c>
      <c r="D142" s="46">
        <v>7</v>
      </c>
      <c r="E142" s="38" t="s">
        <v>13</v>
      </c>
      <c r="F142" s="40"/>
      <c r="G142" s="40">
        <f t="shared" si="9"/>
        <v>0</v>
      </c>
      <c r="H142" s="38"/>
    </row>
    <row r="143" spans="2:8" ht="67.5">
      <c r="B143" s="44" t="s">
        <v>246</v>
      </c>
      <c r="C143" s="36" t="s">
        <v>247</v>
      </c>
      <c r="D143" s="46">
        <v>3</v>
      </c>
      <c r="E143" s="38" t="s">
        <v>13</v>
      </c>
      <c r="F143" s="40"/>
      <c r="G143" s="40">
        <f t="shared" si="9"/>
        <v>0</v>
      </c>
      <c r="H143" s="38"/>
    </row>
    <row r="144" spans="2:8" ht="67.5">
      <c r="B144" s="44" t="s">
        <v>248</v>
      </c>
      <c r="C144" s="36" t="s">
        <v>249</v>
      </c>
      <c r="D144" s="46">
        <v>2</v>
      </c>
      <c r="E144" s="38" t="s">
        <v>13</v>
      </c>
      <c r="F144" s="40"/>
      <c r="G144" s="40">
        <f t="shared" si="9"/>
        <v>0</v>
      </c>
      <c r="H144" s="38"/>
    </row>
    <row r="145" spans="2:11" ht="67.5">
      <c r="B145" s="44" t="s">
        <v>250</v>
      </c>
      <c r="C145" s="36" t="s">
        <v>251</v>
      </c>
      <c r="D145" s="46">
        <v>2</v>
      </c>
      <c r="E145" s="38" t="s">
        <v>13</v>
      </c>
      <c r="F145" s="40"/>
      <c r="G145" s="40">
        <f t="shared" si="9"/>
        <v>0</v>
      </c>
      <c r="H145" s="38"/>
    </row>
    <row r="146" spans="2:11" ht="67.5">
      <c r="B146" s="44" t="s">
        <v>252</v>
      </c>
      <c r="C146" s="36" t="s">
        <v>253</v>
      </c>
      <c r="D146" s="46">
        <v>2</v>
      </c>
      <c r="E146" s="38" t="s">
        <v>13</v>
      </c>
      <c r="F146" s="40"/>
      <c r="G146" s="40">
        <f t="shared" si="9"/>
        <v>0</v>
      </c>
      <c r="H146" s="38"/>
    </row>
    <row r="147" spans="2:11" ht="40.5">
      <c r="B147" s="44" t="s">
        <v>254</v>
      </c>
      <c r="C147" s="36" t="s">
        <v>255</v>
      </c>
      <c r="D147" s="46">
        <v>1</v>
      </c>
      <c r="E147" s="38" t="s">
        <v>13</v>
      </c>
      <c r="F147" s="40"/>
      <c r="G147" s="40">
        <f t="shared" si="9"/>
        <v>0</v>
      </c>
      <c r="H147" s="38"/>
    </row>
    <row r="148" spans="2:11">
      <c r="B148" s="33">
        <v>3.9</v>
      </c>
      <c r="C148" s="111"/>
      <c r="D148" s="111"/>
      <c r="E148" s="111"/>
      <c r="F148" s="111"/>
      <c r="G148" s="111"/>
      <c r="H148" s="34">
        <f>SUM(G149:G157)</f>
        <v>0</v>
      </c>
    </row>
    <row r="149" spans="2:11" ht="54">
      <c r="B149" s="44" t="s">
        <v>256</v>
      </c>
      <c r="C149" s="36" t="s">
        <v>257</v>
      </c>
      <c r="D149" s="37">
        <v>1426</v>
      </c>
      <c r="E149" s="38" t="s">
        <v>19</v>
      </c>
      <c r="F149" s="40"/>
      <c r="G149" s="40">
        <f>ROUND(D149*F149,2)</f>
        <v>0</v>
      </c>
      <c r="H149" s="38"/>
    </row>
    <row r="150" spans="2:11" ht="48" customHeight="1">
      <c r="B150" s="44" t="s">
        <v>258</v>
      </c>
      <c r="C150" s="36" t="s">
        <v>259</v>
      </c>
      <c r="D150" s="37">
        <v>2824</v>
      </c>
      <c r="E150" s="38" t="s">
        <v>19</v>
      </c>
      <c r="F150" s="40"/>
      <c r="G150" s="40">
        <f t="shared" ref="G150:G158" si="10">ROUND(D150*F150,2)</f>
        <v>0</v>
      </c>
      <c r="H150" s="38"/>
    </row>
    <row r="151" spans="2:11" ht="48.75" customHeight="1">
      <c r="B151" s="44" t="s">
        <v>260</v>
      </c>
      <c r="C151" s="36" t="s">
        <v>261</v>
      </c>
      <c r="D151" s="37">
        <v>2824</v>
      </c>
      <c r="E151" s="38" t="s">
        <v>19</v>
      </c>
      <c r="F151" s="40"/>
      <c r="G151" s="40">
        <f t="shared" si="10"/>
        <v>0</v>
      </c>
      <c r="H151" s="38"/>
    </row>
    <row r="152" spans="2:11" ht="40.5">
      <c r="B152" s="44" t="s">
        <v>262</v>
      </c>
      <c r="C152" s="36" t="s">
        <v>263</v>
      </c>
      <c r="D152" s="37">
        <v>200</v>
      </c>
      <c r="E152" s="38" t="s">
        <v>19</v>
      </c>
      <c r="F152" s="39"/>
      <c r="G152" s="40">
        <f t="shared" si="10"/>
        <v>0</v>
      </c>
      <c r="H152" s="38"/>
    </row>
    <row r="153" spans="2:11" ht="40.5">
      <c r="B153" s="44" t="s">
        <v>264</v>
      </c>
      <c r="C153" s="36" t="s">
        <v>265</v>
      </c>
      <c r="D153" s="37">
        <f>2624+1426</f>
        <v>4050</v>
      </c>
      <c r="E153" s="38" t="s">
        <v>19</v>
      </c>
      <c r="F153" s="40"/>
      <c r="G153" s="40">
        <f t="shared" si="10"/>
        <v>0</v>
      </c>
      <c r="H153" s="38"/>
      <c r="K153" s="48"/>
    </row>
    <row r="154" spans="2:11" ht="40.5">
      <c r="B154" s="44" t="s">
        <v>266</v>
      </c>
      <c r="C154" s="36" t="s">
        <v>267</v>
      </c>
      <c r="D154" s="37">
        <v>10</v>
      </c>
      <c r="E154" s="38" t="s">
        <v>19</v>
      </c>
      <c r="F154" s="40"/>
      <c r="G154" s="40">
        <f t="shared" si="10"/>
        <v>0</v>
      </c>
      <c r="H154" s="38"/>
    </row>
    <row r="155" spans="2:11" ht="40.5">
      <c r="B155" s="44" t="s">
        <v>268</v>
      </c>
      <c r="C155" s="36" t="s">
        <v>269</v>
      </c>
      <c r="D155" s="37">
        <v>115.4</v>
      </c>
      <c r="E155" s="38" t="s">
        <v>19</v>
      </c>
      <c r="F155" s="39"/>
      <c r="G155" s="40">
        <f t="shared" si="10"/>
        <v>0</v>
      </c>
      <c r="H155" s="38"/>
    </row>
    <row r="156" spans="2:11">
      <c r="B156" s="44" t="s">
        <v>270</v>
      </c>
      <c r="C156" s="36" t="s">
        <v>271</v>
      </c>
      <c r="D156" s="37">
        <v>51</v>
      </c>
      <c r="E156" s="38" t="s">
        <v>19</v>
      </c>
      <c r="F156" s="40"/>
      <c r="G156" s="40">
        <f t="shared" si="10"/>
        <v>0</v>
      </c>
      <c r="H156" s="38"/>
    </row>
    <row r="157" spans="2:11" ht="27">
      <c r="B157" s="44" t="s">
        <v>272</v>
      </c>
      <c r="C157" s="36" t="s">
        <v>273</v>
      </c>
      <c r="D157" s="37">
        <v>15.23</v>
      </c>
      <c r="E157" s="38" t="s">
        <v>19</v>
      </c>
      <c r="F157" s="40"/>
      <c r="G157" s="40">
        <f t="shared" si="10"/>
        <v>0</v>
      </c>
      <c r="H157" s="38"/>
    </row>
    <row r="158" spans="2:11" ht="27">
      <c r="B158" s="44" t="s">
        <v>274</v>
      </c>
      <c r="C158" s="36" t="s">
        <v>275</v>
      </c>
      <c r="D158" s="37">
        <v>2</v>
      </c>
      <c r="E158" s="38" t="s">
        <v>13</v>
      </c>
      <c r="F158" s="40"/>
      <c r="G158" s="40">
        <f t="shared" si="10"/>
        <v>0</v>
      </c>
      <c r="H158" s="38"/>
    </row>
    <row r="159" spans="2:11">
      <c r="B159" s="49">
        <v>3.1</v>
      </c>
      <c r="C159" s="50" t="s">
        <v>276</v>
      </c>
      <c r="D159" s="51"/>
      <c r="E159" s="52"/>
      <c r="F159" s="53"/>
      <c r="G159" s="54"/>
      <c r="H159" s="55">
        <f>SUM(G161:G209)</f>
        <v>0</v>
      </c>
    </row>
    <row r="160" spans="2:11" ht="15">
      <c r="B160" s="56" t="s">
        <v>277</v>
      </c>
      <c r="C160" s="57" t="s">
        <v>278</v>
      </c>
      <c r="D160" s="58"/>
      <c r="E160" s="58"/>
      <c r="F160" s="58"/>
      <c r="G160" s="58"/>
      <c r="H160" s="59"/>
    </row>
    <row r="161" spans="2:8" ht="67.5">
      <c r="B161" s="56" t="s">
        <v>279</v>
      </c>
      <c r="C161" s="60" t="s">
        <v>280</v>
      </c>
      <c r="D161" s="61">
        <v>2</v>
      </c>
      <c r="E161" s="61" t="s">
        <v>281</v>
      </c>
      <c r="F161" s="62"/>
      <c r="G161" s="62">
        <f>+F161*D161</f>
        <v>0</v>
      </c>
      <c r="H161" s="62"/>
    </row>
    <row r="162" spans="2:8" ht="57.75" customHeight="1">
      <c r="B162" s="56" t="s">
        <v>282</v>
      </c>
      <c r="C162" s="60" t="s">
        <v>283</v>
      </c>
      <c r="D162" s="63">
        <v>1</v>
      </c>
      <c r="E162" s="61" t="s">
        <v>281</v>
      </c>
      <c r="F162" s="62"/>
      <c r="G162" s="62">
        <f t="shared" ref="G162:G209" si="11">+F162*D162</f>
        <v>0</v>
      </c>
      <c r="H162" s="62"/>
    </row>
    <row r="163" spans="2:8" ht="54">
      <c r="B163" s="56" t="s">
        <v>284</v>
      </c>
      <c r="C163" s="60" t="s">
        <v>285</v>
      </c>
      <c r="D163" s="63">
        <v>2</v>
      </c>
      <c r="E163" s="61" t="s">
        <v>281</v>
      </c>
      <c r="F163" s="62"/>
      <c r="G163" s="62">
        <f t="shared" si="11"/>
        <v>0</v>
      </c>
      <c r="H163" s="62"/>
    </row>
    <row r="164" spans="2:8" ht="67.5">
      <c r="B164" s="56" t="s">
        <v>286</v>
      </c>
      <c r="C164" s="60" t="s">
        <v>287</v>
      </c>
      <c r="D164" s="63">
        <v>2</v>
      </c>
      <c r="E164" s="61" t="s">
        <v>281</v>
      </c>
      <c r="F164" s="62"/>
      <c r="G164" s="62">
        <f t="shared" si="11"/>
        <v>0</v>
      </c>
      <c r="H164" s="62"/>
    </row>
    <row r="165" spans="2:8" ht="54">
      <c r="B165" s="56" t="s">
        <v>288</v>
      </c>
      <c r="C165" s="60" t="s">
        <v>289</v>
      </c>
      <c r="D165" s="63">
        <v>2</v>
      </c>
      <c r="E165" s="61" t="s">
        <v>281</v>
      </c>
      <c r="F165" s="62"/>
      <c r="G165" s="62">
        <f t="shared" si="11"/>
        <v>0</v>
      </c>
      <c r="H165" s="62"/>
    </row>
    <row r="166" spans="2:8" ht="54">
      <c r="B166" s="56" t="s">
        <v>290</v>
      </c>
      <c r="C166" s="60" t="s">
        <v>291</v>
      </c>
      <c r="D166" s="63">
        <v>2</v>
      </c>
      <c r="E166" s="61" t="s">
        <v>281</v>
      </c>
      <c r="F166" s="62"/>
      <c r="G166" s="62">
        <f t="shared" si="11"/>
        <v>0</v>
      </c>
      <c r="H166" s="62"/>
    </row>
    <row r="167" spans="2:8" ht="16.5">
      <c r="B167" s="56" t="s">
        <v>292</v>
      </c>
      <c r="C167" s="60" t="s">
        <v>293</v>
      </c>
      <c r="D167" s="64"/>
      <c r="E167" s="58"/>
      <c r="F167" s="58"/>
      <c r="G167" s="58"/>
      <c r="H167" s="59"/>
    </row>
    <row r="168" spans="2:8" ht="67.5">
      <c r="B168" s="56" t="s">
        <v>294</v>
      </c>
      <c r="C168" s="60" t="s">
        <v>295</v>
      </c>
      <c r="D168" s="63">
        <v>4</v>
      </c>
      <c r="E168" s="61" t="s">
        <v>281</v>
      </c>
      <c r="F168" s="62"/>
      <c r="G168" s="62">
        <f>+F168*D168</f>
        <v>0</v>
      </c>
      <c r="H168" s="62"/>
    </row>
    <row r="169" spans="2:8" ht="54">
      <c r="B169" s="56" t="s">
        <v>296</v>
      </c>
      <c r="C169" s="65" t="s">
        <v>297</v>
      </c>
      <c r="D169" s="63">
        <v>18</v>
      </c>
      <c r="E169" s="61" t="s">
        <v>281</v>
      </c>
      <c r="F169" s="62"/>
      <c r="G169" s="62">
        <f>+F169*D169</f>
        <v>0</v>
      </c>
      <c r="H169" s="62"/>
    </row>
    <row r="170" spans="2:8" ht="67.5">
      <c r="B170" s="56" t="s">
        <v>298</v>
      </c>
      <c r="C170" s="65" t="s">
        <v>299</v>
      </c>
      <c r="D170" s="63">
        <v>2</v>
      </c>
      <c r="E170" s="61" t="s">
        <v>281</v>
      </c>
      <c r="F170" s="62"/>
      <c r="G170" s="62">
        <f>+F170*D170</f>
        <v>0</v>
      </c>
      <c r="H170" s="62"/>
    </row>
    <row r="171" spans="2:8" ht="54">
      <c r="B171" s="56" t="s">
        <v>300</v>
      </c>
      <c r="C171" s="65" t="s">
        <v>301</v>
      </c>
      <c r="D171" s="63">
        <v>1</v>
      </c>
      <c r="E171" s="61" t="s">
        <v>281</v>
      </c>
      <c r="F171" s="62"/>
      <c r="G171" s="62">
        <f>+F171*D171</f>
        <v>0</v>
      </c>
      <c r="H171" s="62"/>
    </row>
    <row r="172" spans="2:8" ht="15">
      <c r="B172" s="56" t="s">
        <v>302</v>
      </c>
      <c r="C172" s="60" t="s">
        <v>303</v>
      </c>
      <c r="D172" s="58"/>
      <c r="E172" s="58"/>
      <c r="F172" s="58"/>
      <c r="G172" s="58"/>
      <c r="H172" s="59"/>
    </row>
    <row r="173" spans="2:8" ht="71.25">
      <c r="B173" s="56" t="s">
        <v>304</v>
      </c>
      <c r="C173" s="66" t="s">
        <v>305</v>
      </c>
      <c r="D173" s="63">
        <v>2</v>
      </c>
      <c r="E173" s="63" t="s">
        <v>281</v>
      </c>
      <c r="F173" s="62"/>
      <c r="G173" s="62">
        <f t="shared" si="11"/>
        <v>0</v>
      </c>
      <c r="H173" s="62"/>
    </row>
    <row r="174" spans="2:8" ht="57">
      <c r="B174" s="56" t="s">
        <v>306</v>
      </c>
      <c r="C174" s="66" t="s">
        <v>307</v>
      </c>
      <c r="D174" s="63">
        <v>1</v>
      </c>
      <c r="E174" s="63" t="s">
        <v>281</v>
      </c>
      <c r="F174" s="62"/>
      <c r="G174" s="62">
        <f t="shared" si="11"/>
        <v>0</v>
      </c>
      <c r="H174" s="62"/>
    </row>
    <row r="175" spans="2:8" ht="57">
      <c r="B175" s="56" t="s">
        <v>308</v>
      </c>
      <c r="C175" s="66" t="s">
        <v>309</v>
      </c>
      <c r="D175" s="63">
        <v>1</v>
      </c>
      <c r="E175" s="63" t="s">
        <v>281</v>
      </c>
      <c r="F175" s="62"/>
      <c r="G175" s="62">
        <f t="shared" si="11"/>
        <v>0</v>
      </c>
      <c r="H175" s="62"/>
    </row>
    <row r="176" spans="2:8" ht="57">
      <c r="B176" s="56" t="s">
        <v>310</v>
      </c>
      <c r="C176" s="66" t="s">
        <v>311</v>
      </c>
      <c r="D176" s="67">
        <v>2</v>
      </c>
      <c r="E176" s="63" t="s">
        <v>281</v>
      </c>
      <c r="F176" s="68"/>
      <c r="G176" s="62">
        <f t="shared" si="11"/>
        <v>0</v>
      </c>
      <c r="H176" s="68"/>
    </row>
    <row r="177" spans="2:8" ht="15">
      <c r="B177" s="56" t="s">
        <v>312</v>
      </c>
      <c r="C177" s="57" t="s">
        <v>313</v>
      </c>
      <c r="D177" s="69"/>
      <c r="E177" s="69"/>
      <c r="F177" s="69"/>
      <c r="G177" s="69"/>
      <c r="H177" s="70"/>
    </row>
    <row r="178" spans="2:8" ht="71.25">
      <c r="B178" s="56" t="s">
        <v>314</v>
      </c>
      <c r="C178" s="66" t="s">
        <v>315</v>
      </c>
      <c r="D178" s="63">
        <v>4</v>
      </c>
      <c r="E178" s="63" t="s">
        <v>281</v>
      </c>
      <c r="F178" s="62"/>
      <c r="G178" s="62">
        <f t="shared" si="11"/>
        <v>0</v>
      </c>
      <c r="H178" s="62"/>
    </row>
    <row r="179" spans="2:8" ht="71.25">
      <c r="B179" s="56" t="s">
        <v>316</v>
      </c>
      <c r="C179" s="66" t="s">
        <v>317</v>
      </c>
      <c r="D179" s="63">
        <v>5</v>
      </c>
      <c r="E179" s="63" t="s">
        <v>281</v>
      </c>
      <c r="F179" s="62"/>
      <c r="G179" s="62">
        <f t="shared" si="11"/>
        <v>0</v>
      </c>
      <c r="H179" s="62"/>
    </row>
    <row r="180" spans="2:8" ht="85.5">
      <c r="B180" s="56" t="s">
        <v>318</v>
      </c>
      <c r="C180" s="66" t="s">
        <v>319</v>
      </c>
      <c r="D180" s="63">
        <v>29</v>
      </c>
      <c r="E180" s="63" t="s">
        <v>281</v>
      </c>
      <c r="F180" s="62"/>
      <c r="G180" s="62">
        <f t="shared" si="11"/>
        <v>0</v>
      </c>
      <c r="H180" s="62"/>
    </row>
    <row r="181" spans="2:8" ht="60" customHeight="1">
      <c r="B181" s="56" t="s">
        <v>320</v>
      </c>
      <c r="C181" s="66" t="s">
        <v>321</v>
      </c>
      <c r="D181" s="67">
        <v>2</v>
      </c>
      <c r="E181" s="63" t="s">
        <v>281</v>
      </c>
      <c r="F181" s="62"/>
      <c r="G181" s="62">
        <f t="shared" si="11"/>
        <v>0</v>
      </c>
      <c r="H181" s="62"/>
    </row>
    <row r="182" spans="2:8" ht="15.75">
      <c r="B182" s="56" t="s">
        <v>322</v>
      </c>
      <c r="C182" s="71" t="s">
        <v>323</v>
      </c>
      <c r="D182" s="58"/>
      <c r="E182" s="58"/>
      <c r="F182" s="58"/>
      <c r="G182" s="58"/>
      <c r="H182" s="59"/>
    </row>
    <row r="183" spans="2:8" ht="57">
      <c r="B183" s="56" t="s">
        <v>324</v>
      </c>
      <c r="C183" s="66" t="s">
        <v>325</v>
      </c>
      <c r="D183" s="72">
        <v>1</v>
      </c>
      <c r="E183" s="63" t="s">
        <v>281</v>
      </c>
      <c r="F183" s="68"/>
      <c r="G183" s="62">
        <f t="shared" si="11"/>
        <v>0</v>
      </c>
      <c r="H183" s="68"/>
    </row>
    <row r="184" spans="2:8" ht="60" customHeight="1">
      <c r="B184" s="56" t="s">
        <v>326</v>
      </c>
      <c r="C184" s="66" t="s">
        <v>327</v>
      </c>
      <c r="D184" s="72">
        <v>4</v>
      </c>
      <c r="E184" s="63" t="s">
        <v>281</v>
      </c>
      <c r="F184" s="68"/>
      <c r="G184" s="62">
        <f t="shared" si="11"/>
        <v>0</v>
      </c>
      <c r="H184" s="68"/>
    </row>
    <row r="185" spans="2:8" ht="63" customHeight="1">
      <c r="B185" s="56" t="s">
        <v>328</v>
      </c>
      <c r="C185" s="66" t="s">
        <v>329</v>
      </c>
      <c r="D185" s="72">
        <v>10</v>
      </c>
      <c r="E185" s="63" t="s">
        <v>281</v>
      </c>
      <c r="F185" s="68"/>
      <c r="G185" s="62">
        <f t="shared" si="11"/>
        <v>0</v>
      </c>
      <c r="H185" s="68"/>
    </row>
    <row r="186" spans="2:8" ht="57.75" customHeight="1">
      <c r="B186" s="56" t="s">
        <v>330</v>
      </c>
      <c r="C186" s="66" t="s">
        <v>331</v>
      </c>
      <c r="D186" s="72">
        <v>2</v>
      </c>
      <c r="E186" s="63" t="s">
        <v>281</v>
      </c>
      <c r="F186" s="68"/>
      <c r="G186" s="62">
        <f t="shared" si="11"/>
        <v>0</v>
      </c>
      <c r="H186" s="68"/>
    </row>
    <row r="187" spans="2:8" ht="15">
      <c r="B187" s="56" t="s">
        <v>332</v>
      </c>
      <c r="C187" s="58" t="s">
        <v>333</v>
      </c>
      <c r="D187" s="58"/>
      <c r="E187" s="63" t="s">
        <v>281</v>
      </c>
      <c r="F187" s="58"/>
      <c r="G187" s="58"/>
      <c r="H187" s="59"/>
    </row>
    <row r="188" spans="2:8" ht="57">
      <c r="B188" s="56" t="s">
        <v>334</v>
      </c>
      <c r="C188" s="66" t="s">
        <v>335</v>
      </c>
      <c r="D188" s="61">
        <v>11</v>
      </c>
      <c r="E188" s="63" t="s">
        <v>281</v>
      </c>
      <c r="F188" s="62"/>
      <c r="G188" s="62">
        <f t="shared" si="11"/>
        <v>0</v>
      </c>
      <c r="H188" s="62"/>
    </row>
    <row r="189" spans="2:8" ht="57">
      <c r="B189" s="56" t="s">
        <v>336</v>
      </c>
      <c r="C189" s="66" t="s">
        <v>337</v>
      </c>
      <c r="D189" s="61">
        <v>8</v>
      </c>
      <c r="E189" s="63" t="s">
        <v>281</v>
      </c>
      <c r="F189" s="62"/>
      <c r="G189" s="62">
        <f t="shared" si="11"/>
        <v>0</v>
      </c>
      <c r="H189" s="62"/>
    </row>
    <row r="190" spans="2:8" ht="57">
      <c r="B190" s="56" t="s">
        <v>338</v>
      </c>
      <c r="C190" s="66" t="s">
        <v>339</v>
      </c>
      <c r="D190" s="61">
        <v>3</v>
      </c>
      <c r="E190" s="63" t="s">
        <v>281</v>
      </c>
      <c r="F190" s="62"/>
      <c r="G190" s="62">
        <f t="shared" si="11"/>
        <v>0</v>
      </c>
      <c r="H190" s="62"/>
    </row>
    <row r="191" spans="2:8" ht="42.75">
      <c r="B191" s="56" t="s">
        <v>340</v>
      </c>
      <c r="C191" s="66" t="s">
        <v>341</v>
      </c>
      <c r="D191" s="61">
        <v>21</v>
      </c>
      <c r="E191" s="63" t="s">
        <v>281</v>
      </c>
      <c r="F191" s="62"/>
      <c r="G191" s="62">
        <f t="shared" si="11"/>
        <v>0</v>
      </c>
      <c r="H191" s="62"/>
    </row>
    <row r="192" spans="2:8" ht="71.25">
      <c r="B192" s="56" t="s">
        <v>342</v>
      </c>
      <c r="C192" s="66" t="s">
        <v>343</v>
      </c>
      <c r="D192" s="61">
        <v>11</v>
      </c>
      <c r="E192" s="63" t="s">
        <v>281</v>
      </c>
      <c r="F192" s="62"/>
      <c r="G192" s="62">
        <f t="shared" si="11"/>
        <v>0</v>
      </c>
      <c r="H192" s="62"/>
    </row>
    <row r="193" spans="2:8" ht="15">
      <c r="B193" s="57" t="s">
        <v>344</v>
      </c>
      <c r="C193" s="58" t="s">
        <v>345</v>
      </c>
      <c r="D193" s="58"/>
      <c r="E193" s="58"/>
      <c r="F193" s="58"/>
      <c r="G193" s="58"/>
      <c r="H193" s="59"/>
    </row>
    <row r="194" spans="2:8" ht="76.5" customHeight="1">
      <c r="B194" s="56" t="s">
        <v>346</v>
      </c>
      <c r="C194" s="66" t="s">
        <v>347</v>
      </c>
      <c r="D194" s="72">
        <v>43</v>
      </c>
      <c r="E194" s="63" t="s">
        <v>281</v>
      </c>
      <c r="F194" s="68"/>
      <c r="G194" s="62">
        <f t="shared" si="11"/>
        <v>0</v>
      </c>
      <c r="H194" s="68"/>
    </row>
    <row r="195" spans="2:8" ht="54.75" customHeight="1">
      <c r="B195" s="56" t="s">
        <v>348</v>
      </c>
      <c r="C195" s="66" t="s">
        <v>349</v>
      </c>
      <c r="D195" s="72">
        <v>3</v>
      </c>
      <c r="E195" s="63" t="s">
        <v>281</v>
      </c>
      <c r="F195" s="68"/>
      <c r="G195" s="62">
        <f t="shared" si="11"/>
        <v>0</v>
      </c>
      <c r="H195" s="68"/>
    </row>
    <row r="196" spans="2:8" ht="57">
      <c r="B196" s="56" t="s">
        <v>350</v>
      </c>
      <c r="C196" s="66" t="s">
        <v>351</v>
      </c>
      <c r="D196" s="72">
        <v>6</v>
      </c>
      <c r="E196" s="63" t="s">
        <v>281</v>
      </c>
      <c r="F196" s="68"/>
      <c r="G196" s="62">
        <f t="shared" si="11"/>
        <v>0</v>
      </c>
      <c r="H196" s="68"/>
    </row>
    <row r="197" spans="2:8" ht="57">
      <c r="B197" s="56" t="s">
        <v>352</v>
      </c>
      <c r="C197" s="66" t="s">
        <v>353</v>
      </c>
      <c r="D197" s="72">
        <v>1</v>
      </c>
      <c r="E197" s="63" t="s">
        <v>281</v>
      </c>
      <c r="F197" s="68"/>
      <c r="G197" s="62">
        <f t="shared" si="11"/>
        <v>0</v>
      </c>
      <c r="H197" s="68"/>
    </row>
    <row r="198" spans="2:8" ht="48" customHeight="1">
      <c r="B198" s="56" t="s">
        <v>354</v>
      </c>
      <c r="C198" s="66" t="s">
        <v>355</v>
      </c>
      <c r="D198" s="72">
        <v>1</v>
      </c>
      <c r="E198" s="63" t="s">
        <v>281</v>
      </c>
      <c r="F198" s="68"/>
      <c r="G198" s="62">
        <f t="shared" si="11"/>
        <v>0</v>
      </c>
      <c r="H198" s="68"/>
    </row>
    <row r="199" spans="2:8" ht="31.5" customHeight="1">
      <c r="B199" s="56" t="s">
        <v>356</v>
      </c>
      <c r="C199" s="66" t="s">
        <v>357</v>
      </c>
      <c r="D199" s="72">
        <v>6</v>
      </c>
      <c r="E199" s="63" t="s">
        <v>281</v>
      </c>
      <c r="F199" s="68"/>
      <c r="G199" s="62">
        <f t="shared" si="11"/>
        <v>0</v>
      </c>
      <c r="H199" s="68"/>
    </row>
    <row r="200" spans="2:8" ht="42.75">
      <c r="B200" s="56" t="s">
        <v>358</v>
      </c>
      <c r="C200" s="66" t="s">
        <v>359</v>
      </c>
      <c r="D200" s="72">
        <v>1</v>
      </c>
      <c r="E200" s="63" t="s">
        <v>281</v>
      </c>
      <c r="F200" s="68"/>
      <c r="G200" s="62">
        <f t="shared" si="11"/>
        <v>0</v>
      </c>
      <c r="H200" s="68"/>
    </row>
    <row r="201" spans="2:8" ht="42.75">
      <c r="B201" s="56" t="s">
        <v>360</v>
      </c>
      <c r="C201" s="66" t="s">
        <v>361</v>
      </c>
      <c r="D201" s="72">
        <v>9</v>
      </c>
      <c r="E201" s="63" t="s">
        <v>281</v>
      </c>
      <c r="F201" s="68"/>
      <c r="G201" s="62">
        <f t="shared" si="11"/>
        <v>0</v>
      </c>
      <c r="H201" s="68"/>
    </row>
    <row r="202" spans="2:8" ht="42.75">
      <c r="B202" s="56" t="s">
        <v>362</v>
      </c>
      <c r="C202" s="66" t="s">
        <v>363</v>
      </c>
      <c r="D202" s="61">
        <v>1</v>
      </c>
      <c r="E202" s="63" t="s">
        <v>281</v>
      </c>
      <c r="F202" s="62"/>
      <c r="G202" s="62">
        <f t="shared" si="11"/>
        <v>0</v>
      </c>
      <c r="H202" s="62"/>
    </row>
    <row r="203" spans="2:8" ht="28.5">
      <c r="B203" s="56" t="s">
        <v>364</v>
      </c>
      <c r="C203" s="66" t="s">
        <v>365</v>
      </c>
      <c r="D203" s="72">
        <v>1</v>
      </c>
      <c r="E203" s="63" t="s">
        <v>281</v>
      </c>
      <c r="F203" s="68"/>
      <c r="G203" s="62">
        <f t="shared" si="11"/>
        <v>0</v>
      </c>
      <c r="H203" s="68"/>
    </row>
    <row r="204" spans="2:8" ht="14.25">
      <c r="B204" s="56" t="s">
        <v>366</v>
      </c>
      <c r="C204" s="66" t="s">
        <v>367</v>
      </c>
      <c r="D204" s="72"/>
      <c r="E204" s="72"/>
      <c r="F204" s="68"/>
      <c r="G204" s="62"/>
      <c r="H204" s="73"/>
    </row>
    <row r="205" spans="2:8" ht="40.5">
      <c r="B205" s="56" t="s">
        <v>368</v>
      </c>
      <c r="C205" s="74" t="s">
        <v>369</v>
      </c>
      <c r="D205" s="72">
        <v>2</v>
      </c>
      <c r="E205" s="63" t="s">
        <v>281</v>
      </c>
      <c r="F205" s="68"/>
      <c r="G205" s="62">
        <f t="shared" si="11"/>
        <v>0</v>
      </c>
      <c r="H205" s="68"/>
    </row>
    <row r="206" spans="2:8" ht="40.5">
      <c r="B206" s="56" t="s">
        <v>370</v>
      </c>
      <c r="C206" s="74" t="s">
        <v>371</v>
      </c>
      <c r="D206" s="72">
        <v>4</v>
      </c>
      <c r="E206" s="63" t="s">
        <v>281</v>
      </c>
      <c r="F206" s="68"/>
      <c r="G206" s="62">
        <f t="shared" si="11"/>
        <v>0</v>
      </c>
      <c r="H206" s="68"/>
    </row>
    <row r="207" spans="2:8" ht="14.25">
      <c r="B207" s="75" t="s">
        <v>372</v>
      </c>
      <c r="C207" s="74" t="s">
        <v>373</v>
      </c>
      <c r="D207" s="72">
        <v>2</v>
      </c>
      <c r="E207" s="63" t="s">
        <v>281</v>
      </c>
      <c r="F207" s="68"/>
      <c r="G207" s="62">
        <f t="shared" si="11"/>
        <v>0</v>
      </c>
      <c r="H207" s="68"/>
    </row>
    <row r="208" spans="2:8" ht="14.25">
      <c r="B208" s="75" t="s">
        <v>374</v>
      </c>
      <c r="C208" s="74" t="s">
        <v>375</v>
      </c>
      <c r="D208" s="72">
        <v>3</v>
      </c>
      <c r="E208" s="63" t="s">
        <v>281</v>
      </c>
      <c r="F208" s="68"/>
      <c r="G208" s="62">
        <f t="shared" si="11"/>
        <v>0</v>
      </c>
      <c r="H208" s="68"/>
    </row>
    <row r="209" spans="2:8" ht="27">
      <c r="B209" s="75" t="s">
        <v>376</v>
      </c>
      <c r="C209" s="74" t="s">
        <v>377</v>
      </c>
      <c r="D209" s="72">
        <v>3</v>
      </c>
      <c r="E209" s="63" t="s">
        <v>281</v>
      </c>
      <c r="F209" s="68"/>
      <c r="G209" s="62">
        <f t="shared" si="11"/>
        <v>0</v>
      </c>
      <c r="H209" s="68"/>
    </row>
    <row r="210" spans="2:8" ht="15.75">
      <c r="B210" s="41">
        <v>4</v>
      </c>
      <c r="C210" s="112" t="s">
        <v>378</v>
      </c>
      <c r="D210" s="113"/>
      <c r="E210" s="113"/>
      <c r="F210" s="113"/>
      <c r="G210" s="113"/>
      <c r="H210" s="76"/>
    </row>
    <row r="211" spans="2:8">
      <c r="B211" s="33">
        <v>4.0999999999999996</v>
      </c>
      <c r="C211" s="111" t="s">
        <v>379</v>
      </c>
      <c r="D211" s="111"/>
      <c r="E211" s="111"/>
      <c r="F211" s="111"/>
      <c r="G211" s="111"/>
      <c r="H211" s="34">
        <f>SUM(G212:G218)</f>
        <v>0</v>
      </c>
    </row>
    <row r="212" spans="2:8" ht="27">
      <c r="B212" s="44" t="s">
        <v>380</v>
      </c>
      <c r="C212" s="36" t="s">
        <v>381</v>
      </c>
      <c r="D212" s="37">
        <v>28</v>
      </c>
      <c r="E212" s="38" t="s">
        <v>39</v>
      </c>
      <c r="F212" s="40"/>
      <c r="G212" s="40">
        <f>ROUND(D212*F212,2)</f>
        <v>0</v>
      </c>
      <c r="H212" s="38"/>
    </row>
    <row r="213" spans="2:8" ht="27">
      <c r="B213" s="44" t="s">
        <v>382</v>
      </c>
      <c r="C213" s="36" t="s">
        <v>383</v>
      </c>
      <c r="D213" s="37">
        <v>94</v>
      </c>
      <c r="E213" s="38" t="s">
        <v>39</v>
      </c>
      <c r="F213" s="40"/>
      <c r="G213" s="40">
        <f t="shared" ref="G213:G218" si="12">ROUND(D213*F213,2)</f>
        <v>0</v>
      </c>
      <c r="H213" s="38"/>
    </row>
    <row r="214" spans="2:8" ht="27">
      <c r="B214" s="44" t="s">
        <v>384</v>
      </c>
      <c r="C214" s="36" t="s">
        <v>385</v>
      </c>
      <c r="D214" s="37">
        <v>94</v>
      </c>
      <c r="E214" s="38" t="s">
        <v>39</v>
      </c>
      <c r="F214" s="40"/>
      <c r="G214" s="40">
        <f t="shared" si="12"/>
        <v>0</v>
      </c>
      <c r="H214" s="38"/>
    </row>
    <row r="215" spans="2:8" ht="27">
      <c r="B215" s="44" t="s">
        <v>386</v>
      </c>
      <c r="C215" s="36" t="s">
        <v>387</v>
      </c>
      <c r="D215" s="37">
        <v>2</v>
      </c>
      <c r="E215" s="38" t="s">
        <v>13</v>
      </c>
      <c r="F215" s="40"/>
      <c r="G215" s="40">
        <f t="shared" si="12"/>
        <v>0</v>
      </c>
      <c r="H215" s="38"/>
    </row>
    <row r="216" spans="2:8" ht="27">
      <c r="B216" s="44" t="s">
        <v>388</v>
      </c>
      <c r="C216" s="36" t="s">
        <v>389</v>
      </c>
      <c r="D216" s="37">
        <v>1</v>
      </c>
      <c r="E216" s="38" t="s">
        <v>23</v>
      </c>
      <c r="F216" s="40"/>
      <c r="G216" s="40">
        <f t="shared" si="12"/>
        <v>0</v>
      </c>
      <c r="H216" s="38"/>
    </row>
    <row r="217" spans="2:8" ht="27">
      <c r="B217" s="44" t="s">
        <v>390</v>
      </c>
      <c r="C217" s="36" t="s">
        <v>391</v>
      </c>
      <c r="D217" s="37">
        <v>1</v>
      </c>
      <c r="E217" s="38" t="s">
        <v>23</v>
      </c>
      <c r="F217" s="40"/>
      <c r="G217" s="40">
        <f t="shared" si="12"/>
        <v>0</v>
      </c>
      <c r="H217" s="38"/>
    </row>
    <row r="218" spans="2:8" ht="27">
      <c r="B218" s="44" t="s">
        <v>392</v>
      </c>
      <c r="C218" s="36" t="s">
        <v>393</v>
      </c>
      <c r="D218" s="37">
        <v>1</v>
      </c>
      <c r="E218" s="38" t="s">
        <v>23</v>
      </c>
      <c r="F218" s="40"/>
      <c r="G218" s="40">
        <f t="shared" si="12"/>
        <v>0</v>
      </c>
      <c r="H218" s="38"/>
    </row>
    <row r="219" spans="2:8">
      <c r="B219" s="33">
        <v>4.2</v>
      </c>
      <c r="C219" s="111" t="s">
        <v>394</v>
      </c>
      <c r="D219" s="111"/>
      <c r="E219" s="111"/>
      <c r="F219" s="111"/>
      <c r="G219" s="111"/>
      <c r="H219" s="34">
        <f>SUM(G220:G229)</f>
        <v>0</v>
      </c>
    </row>
    <row r="220" spans="2:8" ht="27">
      <c r="B220" s="44" t="s">
        <v>395</v>
      </c>
      <c r="C220" s="36" t="s">
        <v>396</v>
      </c>
      <c r="D220" s="37">
        <v>13</v>
      </c>
      <c r="E220" s="38" t="s">
        <v>13</v>
      </c>
      <c r="F220" s="40"/>
      <c r="G220" s="40">
        <f>ROUND(D220*F220,2)</f>
        <v>0</v>
      </c>
      <c r="H220" s="38"/>
    </row>
    <row r="221" spans="2:8" ht="27">
      <c r="B221" s="44" t="s">
        <v>397</v>
      </c>
      <c r="C221" s="36" t="s">
        <v>398</v>
      </c>
      <c r="D221" s="37">
        <v>1</v>
      </c>
      <c r="E221" s="38" t="s">
        <v>13</v>
      </c>
      <c r="F221" s="40"/>
      <c r="G221" s="40">
        <f t="shared" ref="G221:G229" si="13">ROUND(D221*F221,2)</f>
        <v>0</v>
      </c>
      <c r="H221" s="38"/>
    </row>
    <row r="222" spans="2:8" ht="40.5">
      <c r="B222" s="44" t="s">
        <v>399</v>
      </c>
      <c r="C222" s="36" t="s">
        <v>400</v>
      </c>
      <c r="D222" s="37">
        <v>2</v>
      </c>
      <c r="E222" s="38" t="s">
        <v>13</v>
      </c>
      <c r="F222" s="40"/>
      <c r="G222" s="40">
        <f t="shared" si="13"/>
        <v>0</v>
      </c>
      <c r="H222" s="38"/>
    </row>
    <row r="223" spans="2:8" ht="27">
      <c r="B223" s="44" t="s">
        <v>401</v>
      </c>
      <c r="C223" s="36" t="s">
        <v>402</v>
      </c>
      <c r="D223" s="37">
        <v>9</v>
      </c>
      <c r="E223" s="38" t="s">
        <v>13</v>
      </c>
      <c r="F223" s="40"/>
      <c r="G223" s="40">
        <f t="shared" si="13"/>
        <v>0</v>
      </c>
      <c r="H223" s="38"/>
    </row>
    <row r="224" spans="2:8" ht="27">
      <c r="B224" s="44" t="s">
        <v>403</v>
      </c>
      <c r="C224" s="36" t="s">
        <v>404</v>
      </c>
      <c r="D224" s="37">
        <v>8</v>
      </c>
      <c r="E224" s="38" t="s">
        <v>13</v>
      </c>
      <c r="F224" s="40"/>
      <c r="G224" s="40">
        <f t="shared" si="13"/>
        <v>0</v>
      </c>
      <c r="H224" s="38"/>
    </row>
    <row r="225" spans="2:8" ht="27">
      <c r="B225" s="44" t="s">
        <v>405</v>
      </c>
      <c r="C225" s="36" t="s">
        <v>406</v>
      </c>
      <c r="D225" s="37">
        <v>120</v>
      </c>
      <c r="E225" s="38" t="s">
        <v>39</v>
      </c>
      <c r="F225" s="40"/>
      <c r="G225" s="40">
        <f t="shared" si="13"/>
        <v>0</v>
      </c>
      <c r="H225" s="38"/>
    </row>
    <row r="226" spans="2:8" ht="27">
      <c r="B226" s="44" t="s">
        <v>407</v>
      </c>
      <c r="C226" s="36" t="s">
        <v>408</v>
      </c>
      <c r="D226" s="37">
        <v>120</v>
      </c>
      <c r="E226" s="38" t="s">
        <v>39</v>
      </c>
      <c r="F226" s="40"/>
      <c r="G226" s="40">
        <f t="shared" si="13"/>
        <v>0</v>
      </c>
      <c r="H226" s="38"/>
    </row>
    <row r="227" spans="2:8" ht="159" customHeight="1">
      <c r="B227" s="44" t="s">
        <v>409</v>
      </c>
      <c r="C227" s="36" t="s">
        <v>410</v>
      </c>
      <c r="D227" s="37">
        <v>3</v>
      </c>
      <c r="E227" s="38" t="s">
        <v>13</v>
      </c>
      <c r="F227" s="40"/>
      <c r="G227" s="40">
        <f t="shared" si="13"/>
        <v>0</v>
      </c>
      <c r="H227" s="38"/>
    </row>
    <row r="228" spans="2:8" ht="189">
      <c r="B228" s="44" t="s">
        <v>411</v>
      </c>
      <c r="C228" s="36" t="s">
        <v>412</v>
      </c>
      <c r="D228" s="37">
        <v>2</v>
      </c>
      <c r="E228" s="38" t="s">
        <v>13</v>
      </c>
      <c r="F228" s="40"/>
      <c r="G228" s="40">
        <f t="shared" si="13"/>
        <v>0</v>
      </c>
      <c r="H228" s="38"/>
    </row>
    <row r="229" spans="2:8" ht="189">
      <c r="B229" s="44" t="s">
        <v>413</v>
      </c>
      <c r="C229" s="36" t="s">
        <v>414</v>
      </c>
      <c r="D229" s="37">
        <v>1</v>
      </c>
      <c r="E229" s="38" t="s">
        <v>13</v>
      </c>
      <c r="F229" s="40"/>
      <c r="G229" s="40">
        <f t="shared" si="13"/>
        <v>0</v>
      </c>
      <c r="H229" s="38"/>
    </row>
    <row r="230" spans="2:8">
      <c r="B230" s="33">
        <v>4.3</v>
      </c>
      <c r="C230" s="114" t="s">
        <v>415</v>
      </c>
      <c r="D230" s="115"/>
      <c r="E230" s="115"/>
      <c r="F230" s="115"/>
      <c r="G230" s="116"/>
      <c r="H230" s="34">
        <f>SUM(G231:G234)</f>
        <v>0</v>
      </c>
    </row>
    <row r="231" spans="2:8" ht="27">
      <c r="B231" s="44" t="s">
        <v>416</v>
      </c>
      <c r="C231" s="36" t="s">
        <v>406</v>
      </c>
      <c r="D231" s="37">
        <v>25</v>
      </c>
      <c r="E231" s="38" t="s">
        <v>39</v>
      </c>
      <c r="F231" s="40"/>
      <c r="G231" s="40">
        <f>ROUND(D231*F231,2)</f>
        <v>0</v>
      </c>
      <c r="H231" s="77"/>
    </row>
    <row r="232" spans="2:8" ht="27">
      <c r="B232" s="44" t="s">
        <v>417</v>
      </c>
      <c r="C232" s="36" t="s">
        <v>418</v>
      </c>
      <c r="D232" s="37">
        <v>80</v>
      </c>
      <c r="E232" s="38" t="s">
        <v>39</v>
      </c>
      <c r="F232" s="40"/>
      <c r="G232" s="40">
        <f t="shared" ref="G232:G234" si="14">ROUND(D232*F232,2)</f>
        <v>0</v>
      </c>
      <c r="H232" s="77"/>
    </row>
    <row r="233" spans="2:8" ht="140.25" customHeight="1">
      <c r="B233" s="44" t="s">
        <v>419</v>
      </c>
      <c r="C233" s="36" t="s">
        <v>420</v>
      </c>
      <c r="D233" s="37">
        <v>10</v>
      </c>
      <c r="E233" s="38" t="s">
        <v>13</v>
      </c>
      <c r="F233" s="40"/>
      <c r="G233" s="40">
        <f t="shared" si="14"/>
        <v>0</v>
      </c>
      <c r="H233" s="38"/>
    </row>
    <row r="234" spans="2:8" ht="40.5">
      <c r="B234" s="44" t="s">
        <v>421</v>
      </c>
      <c r="C234" s="36" t="s">
        <v>422</v>
      </c>
      <c r="D234" s="37">
        <v>1</v>
      </c>
      <c r="E234" s="38" t="s">
        <v>23</v>
      </c>
      <c r="F234" s="40"/>
      <c r="G234" s="40">
        <f t="shared" si="14"/>
        <v>0</v>
      </c>
      <c r="H234" s="38"/>
    </row>
    <row r="235" spans="2:8" ht="31.5" customHeight="1">
      <c r="B235" s="41">
        <v>5</v>
      </c>
      <c r="C235" s="117" t="s">
        <v>423</v>
      </c>
      <c r="D235" s="118"/>
      <c r="E235" s="118"/>
      <c r="F235" s="118"/>
      <c r="G235" s="119"/>
      <c r="H235" s="42">
        <f>SUM(G237:G254)</f>
        <v>0</v>
      </c>
    </row>
    <row r="236" spans="2:8" ht="15">
      <c r="B236" s="78">
        <v>5.0999999999999996</v>
      </c>
      <c r="C236" s="79" t="s">
        <v>424</v>
      </c>
      <c r="D236" s="80"/>
      <c r="E236" s="58"/>
      <c r="F236" s="81"/>
      <c r="G236" s="58"/>
      <c r="H236" s="38"/>
    </row>
    <row r="237" spans="2:8" ht="57">
      <c r="B237" s="82" t="s">
        <v>425</v>
      </c>
      <c r="C237" s="83" t="s">
        <v>426</v>
      </c>
      <c r="D237" s="58">
        <v>41</v>
      </c>
      <c r="E237" s="81" t="s">
        <v>427</v>
      </c>
      <c r="F237" s="84"/>
      <c r="G237" s="84">
        <f>F237*D237</f>
        <v>0</v>
      </c>
      <c r="H237" s="38"/>
    </row>
    <row r="238" spans="2:8" ht="57">
      <c r="B238" s="82" t="s">
        <v>428</v>
      </c>
      <c r="C238" s="83" t="s">
        <v>429</v>
      </c>
      <c r="D238" s="58">
        <v>4</v>
      </c>
      <c r="E238" s="81" t="s">
        <v>427</v>
      </c>
      <c r="F238" s="84"/>
      <c r="G238" s="84">
        <f t="shared" ref="G238:G273" si="15">F238*D238</f>
        <v>0</v>
      </c>
      <c r="H238" s="38"/>
    </row>
    <row r="239" spans="2:8" ht="51" customHeight="1">
      <c r="B239" s="82" t="s">
        <v>430</v>
      </c>
      <c r="C239" s="83" t="s">
        <v>431</v>
      </c>
      <c r="D239" s="58">
        <v>24</v>
      </c>
      <c r="E239" s="81" t="s">
        <v>427</v>
      </c>
      <c r="F239" s="84"/>
      <c r="G239" s="84">
        <f t="shared" si="15"/>
        <v>0</v>
      </c>
      <c r="H239" s="38"/>
    </row>
    <row r="240" spans="2:8" ht="23.25">
      <c r="B240" s="82" t="s">
        <v>432</v>
      </c>
      <c r="C240" s="83" t="s">
        <v>433</v>
      </c>
      <c r="D240" s="58">
        <v>2</v>
      </c>
      <c r="E240" s="81" t="s">
        <v>427</v>
      </c>
      <c r="F240" s="84"/>
      <c r="G240" s="84">
        <f t="shared" si="15"/>
        <v>0</v>
      </c>
      <c r="H240" s="38"/>
    </row>
    <row r="241" spans="2:8" ht="23.25">
      <c r="B241" s="82" t="s">
        <v>434</v>
      </c>
      <c r="C241" s="83" t="s">
        <v>435</v>
      </c>
      <c r="D241" s="58">
        <v>3</v>
      </c>
      <c r="E241" s="81" t="s">
        <v>427</v>
      </c>
      <c r="F241" s="84"/>
      <c r="G241" s="84">
        <f t="shared" si="15"/>
        <v>0</v>
      </c>
      <c r="H241" s="38"/>
    </row>
    <row r="242" spans="2:8" ht="57">
      <c r="B242" s="82" t="s">
        <v>436</v>
      </c>
      <c r="C242" s="83" t="s">
        <v>437</v>
      </c>
      <c r="D242" s="58">
        <v>9</v>
      </c>
      <c r="E242" s="81" t="s">
        <v>427</v>
      </c>
      <c r="F242" s="84"/>
      <c r="G242" s="84">
        <f t="shared" si="15"/>
        <v>0</v>
      </c>
      <c r="H242" s="38"/>
    </row>
    <row r="243" spans="2:8" ht="34.5">
      <c r="B243" s="82" t="s">
        <v>438</v>
      </c>
      <c r="C243" s="83" t="s">
        <v>439</v>
      </c>
      <c r="D243" s="58">
        <v>18</v>
      </c>
      <c r="E243" s="81" t="s">
        <v>427</v>
      </c>
      <c r="F243" s="84"/>
      <c r="G243" s="84">
        <f t="shared" si="15"/>
        <v>0</v>
      </c>
      <c r="H243" s="38"/>
    </row>
    <row r="244" spans="2:8" ht="34.5">
      <c r="B244" s="82" t="s">
        <v>440</v>
      </c>
      <c r="C244" s="83" t="s">
        <v>441</v>
      </c>
      <c r="D244" s="58">
        <v>2</v>
      </c>
      <c r="E244" s="81" t="s">
        <v>427</v>
      </c>
      <c r="F244" s="84"/>
      <c r="G244" s="84">
        <f t="shared" si="15"/>
        <v>0</v>
      </c>
      <c r="H244" s="38"/>
    </row>
    <row r="245" spans="2:8" ht="68.25" customHeight="1">
      <c r="B245" s="82" t="s">
        <v>442</v>
      </c>
      <c r="C245" s="85" t="s">
        <v>443</v>
      </c>
      <c r="D245" s="58">
        <v>4</v>
      </c>
      <c r="E245" s="81" t="s">
        <v>427</v>
      </c>
      <c r="F245" s="84"/>
      <c r="G245" s="84">
        <f t="shared" si="15"/>
        <v>0</v>
      </c>
      <c r="H245" s="38"/>
    </row>
    <row r="246" spans="2:8" ht="39" customHeight="1">
      <c r="B246" s="82" t="s">
        <v>444</v>
      </c>
      <c r="C246" s="83" t="s">
        <v>445</v>
      </c>
      <c r="D246" s="58">
        <v>26</v>
      </c>
      <c r="E246" s="81" t="s">
        <v>427</v>
      </c>
      <c r="F246" s="84"/>
      <c r="G246" s="84">
        <f t="shared" si="15"/>
        <v>0</v>
      </c>
      <c r="H246" s="38"/>
    </row>
    <row r="247" spans="2:8" ht="34.5">
      <c r="B247" s="82" t="s">
        <v>446</v>
      </c>
      <c r="C247" s="83" t="s">
        <v>447</v>
      </c>
      <c r="D247" s="58">
        <v>156</v>
      </c>
      <c r="E247" s="81" t="s">
        <v>427</v>
      </c>
      <c r="F247" s="84"/>
      <c r="G247" s="84">
        <f t="shared" si="15"/>
        <v>0</v>
      </c>
      <c r="H247" s="38"/>
    </row>
    <row r="248" spans="2:8" ht="34.5">
      <c r="B248" s="82" t="s">
        <v>448</v>
      </c>
      <c r="C248" s="83" t="s">
        <v>449</v>
      </c>
      <c r="D248" s="58">
        <v>32</v>
      </c>
      <c r="E248" s="81" t="s">
        <v>427</v>
      </c>
      <c r="F248" s="84"/>
      <c r="G248" s="84">
        <f t="shared" si="15"/>
        <v>0</v>
      </c>
      <c r="H248" s="38"/>
    </row>
    <row r="249" spans="2:8" ht="34.5">
      <c r="B249" s="82" t="s">
        <v>450</v>
      </c>
      <c r="C249" s="83" t="s">
        <v>451</v>
      </c>
      <c r="D249" s="58">
        <v>9</v>
      </c>
      <c r="E249" s="81" t="s">
        <v>427</v>
      </c>
      <c r="F249" s="84"/>
      <c r="G249" s="84">
        <f t="shared" si="15"/>
        <v>0</v>
      </c>
      <c r="H249" s="38"/>
    </row>
    <row r="250" spans="2:8" ht="34.5">
      <c r="B250" s="82" t="s">
        <v>452</v>
      </c>
      <c r="C250" s="83" t="s">
        <v>453</v>
      </c>
      <c r="D250" s="58">
        <v>2</v>
      </c>
      <c r="E250" s="81" t="s">
        <v>427</v>
      </c>
      <c r="F250" s="84"/>
      <c r="G250" s="84">
        <f t="shared" si="15"/>
        <v>0</v>
      </c>
      <c r="H250" s="38"/>
    </row>
    <row r="251" spans="2:8" ht="34.5">
      <c r="B251" s="82" t="s">
        <v>454</v>
      </c>
      <c r="C251" s="83" t="s">
        <v>455</v>
      </c>
      <c r="D251" s="58">
        <v>6</v>
      </c>
      <c r="E251" s="81" t="s">
        <v>427</v>
      </c>
      <c r="F251" s="84"/>
      <c r="G251" s="84">
        <f t="shared" si="15"/>
        <v>0</v>
      </c>
      <c r="H251" s="38"/>
    </row>
    <row r="252" spans="2:8" ht="34.5">
      <c r="B252" s="82" t="s">
        <v>456</v>
      </c>
      <c r="C252" s="83" t="s">
        <v>457</v>
      </c>
      <c r="D252" s="58">
        <v>2</v>
      </c>
      <c r="E252" s="81" t="s">
        <v>427</v>
      </c>
      <c r="F252" s="84"/>
      <c r="G252" s="84">
        <f t="shared" si="15"/>
        <v>0</v>
      </c>
      <c r="H252" s="38"/>
    </row>
    <row r="253" spans="2:8" ht="45.75">
      <c r="B253" s="82" t="s">
        <v>458</v>
      </c>
      <c r="C253" s="83" t="s">
        <v>459</v>
      </c>
      <c r="D253" s="58">
        <v>4</v>
      </c>
      <c r="E253" s="81" t="s">
        <v>427</v>
      </c>
      <c r="F253" s="84"/>
      <c r="G253" s="84">
        <f t="shared" si="15"/>
        <v>0</v>
      </c>
      <c r="H253" s="38"/>
    </row>
    <row r="254" spans="2:8" ht="57">
      <c r="B254" s="82" t="s">
        <v>460</v>
      </c>
      <c r="C254" s="83" t="s">
        <v>461</v>
      </c>
      <c r="D254" s="58">
        <v>2</v>
      </c>
      <c r="E254" s="81" t="s">
        <v>427</v>
      </c>
      <c r="F254" s="84"/>
      <c r="G254" s="84">
        <f t="shared" si="15"/>
        <v>0</v>
      </c>
      <c r="H254" s="38"/>
    </row>
    <row r="255" spans="2:8" ht="15">
      <c r="B255" s="78">
        <v>5.2</v>
      </c>
      <c r="C255" s="86" t="s">
        <v>462</v>
      </c>
      <c r="D255" s="58"/>
      <c r="E255" s="81"/>
      <c r="F255" s="84"/>
      <c r="G255" s="84"/>
      <c r="H255" s="34">
        <f>SUM(G256:G260)</f>
        <v>0</v>
      </c>
    </row>
    <row r="256" spans="2:8" ht="68.25">
      <c r="B256" s="87" t="s">
        <v>463</v>
      </c>
      <c r="C256" s="83" t="s">
        <v>464</v>
      </c>
      <c r="D256" s="58">
        <v>6</v>
      </c>
      <c r="E256" s="81" t="s">
        <v>427</v>
      </c>
      <c r="F256" s="88"/>
      <c r="G256" s="84">
        <f t="shared" si="15"/>
        <v>0</v>
      </c>
      <c r="H256" s="38"/>
    </row>
    <row r="257" spans="2:9" ht="57">
      <c r="B257" s="87" t="s">
        <v>465</v>
      </c>
      <c r="C257" s="83" t="s">
        <v>466</v>
      </c>
      <c r="D257" s="58">
        <v>41</v>
      </c>
      <c r="E257" s="81" t="s">
        <v>427</v>
      </c>
      <c r="F257" s="88"/>
      <c r="G257" s="84">
        <f t="shared" si="15"/>
        <v>0</v>
      </c>
      <c r="H257" s="38"/>
    </row>
    <row r="258" spans="2:9" ht="57">
      <c r="B258" s="87" t="s">
        <v>467</v>
      </c>
      <c r="C258" s="83" t="s">
        <v>468</v>
      </c>
      <c r="D258" s="58">
        <v>2</v>
      </c>
      <c r="E258" s="81" t="s">
        <v>427</v>
      </c>
      <c r="F258" s="88"/>
      <c r="G258" s="84">
        <f t="shared" si="15"/>
        <v>0</v>
      </c>
      <c r="H258" s="38"/>
    </row>
    <row r="259" spans="2:9" ht="57">
      <c r="B259" s="87" t="s">
        <v>469</v>
      </c>
      <c r="C259" s="83" t="s">
        <v>470</v>
      </c>
      <c r="D259" s="58">
        <v>4</v>
      </c>
      <c r="E259" s="81" t="s">
        <v>427</v>
      </c>
      <c r="F259" s="88"/>
      <c r="G259" s="84">
        <f t="shared" si="15"/>
        <v>0</v>
      </c>
      <c r="H259" s="38"/>
    </row>
    <row r="260" spans="2:9" ht="57">
      <c r="B260" s="87" t="s">
        <v>471</v>
      </c>
      <c r="C260" s="83" t="s">
        <v>472</v>
      </c>
      <c r="D260" s="58">
        <v>2</v>
      </c>
      <c r="E260" s="81" t="s">
        <v>427</v>
      </c>
      <c r="F260" s="88"/>
      <c r="G260" s="84">
        <f t="shared" si="15"/>
        <v>0</v>
      </c>
      <c r="H260" s="38"/>
    </row>
    <row r="261" spans="2:9" ht="15">
      <c r="B261" s="89" t="s">
        <v>473</v>
      </c>
      <c r="C261" s="86" t="s">
        <v>474</v>
      </c>
      <c r="D261" s="58"/>
      <c r="E261" s="81"/>
      <c r="F261" s="88"/>
      <c r="G261" s="84"/>
      <c r="H261" s="34">
        <f>SUM(G262:G267)</f>
        <v>0</v>
      </c>
    </row>
    <row r="262" spans="2:9" ht="90.75">
      <c r="B262" s="87" t="s">
        <v>475</v>
      </c>
      <c r="C262" s="83" t="s">
        <v>476</v>
      </c>
      <c r="D262" s="58">
        <v>1</v>
      </c>
      <c r="E262" s="81" t="s">
        <v>477</v>
      </c>
      <c r="F262" s="88"/>
      <c r="G262" s="84">
        <f t="shared" si="15"/>
        <v>0</v>
      </c>
      <c r="H262" s="38"/>
    </row>
    <row r="263" spans="2:9" ht="41.25" customHeight="1">
      <c r="B263" s="87" t="s">
        <v>478</v>
      </c>
      <c r="C263" s="83" t="s">
        <v>479</v>
      </c>
      <c r="D263" s="58">
        <v>100</v>
      </c>
      <c r="E263" s="81" t="s">
        <v>480</v>
      </c>
      <c r="F263" s="88"/>
      <c r="G263" s="84">
        <f t="shared" si="15"/>
        <v>0</v>
      </c>
      <c r="H263" s="38"/>
    </row>
    <row r="264" spans="2:9" ht="81" customHeight="1">
      <c r="B264" s="87" t="s">
        <v>481</v>
      </c>
      <c r="C264" s="83" t="s">
        <v>482</v>
      </c>
      <c r="D264" s="58">
        <v>1</v>
      </c>
      <c r="E264" s="81" t="s">
        <v>483</v>
      </c>
      <c r="F264" s="88"/>
      <c r="G264" s="84">
        <f t="shared" si="15"/>
        <v>0</v>
      </c>
      <c r="H264" s="38"/>
      <c r="I264" s="48"/>
    </row>
    <row r="265" spans="2:9" ht="100.5" customHeight="1">
      <c r="B265" s="87" t="s">
        <v>484</v>
      </c>
      <c r="C265" s="83" t="s">
        <v>485</v>
      </c>
      <c r="D265" s="58">
        <v>100</v>
      </c>
      <c r="E265" s="81" t="s">
        <v>480</v>
      </c>
      <c r="F265" s="88"/>
      <c r="G265" s="84">
        <f t="shared" si="15"/>
        <v>0</v>
      </c>
      <c r="H265" s="38"/>
    </row>
    <row r="266" spans="2:9" ht="24.75" customHeight="1">
      <c r="B266" s="87" t="s">
        <v>486</v>
      </c>
      <c r="C266" s="83" t="s">
        <v>487</v>
      </c>
      <c r="D266" s="58">
        <v>40</v>
      </c>
      <c r="E266" s="81" t="s">
        <v>480</v>
      </c>
      <c r="F266" s="88"/>
      <c r="G266" s="84">
        <f t="shared" si="15"/>
        <v>0</v>
      </c>
      <c r="H266" s="38"/>
    </row>
    <row r="267" spans="2:9" ht="37.5" customHeight="1">
      <c r="B267" s="87" t="s">
        <v>488</v>
      </c>
      <c r="C267" s="83" t="s">
        <v>489</v>
      </c>
      <c r="D267" s="58">
        <v>1</v>
      </c>
      <c r="E267" s="81" t="s">
        <v>477</v>
      </c>
      <c r="F267" s="88"/>
      <c r="G267" s="84">
        <f t="shared" si="15"/>
        <v>0</v>
      </c>
      <c r="H267" s="38"/>
    </row>
    <row r="268" spans="2:9" ht="15">
      <c r="B268" s="90">
        <v>5.4</v>
      </c>
      <c r="C268" s="86" t="s">
        <v>490</v>
      </c>
      <c r="D268" s="58"/>
      <c r="E268" s="81"/>
      <c r="F268" s="58"/>
      <c r="G268" s="84"/>
      <c r="H268" s="34">
        <f>SUM(G269:G274)</f>
        <v>0</v>
      </c>
    </row>
    <row r="269" spans="2:9" ht="73.5" customHeight="1">
      <c r="B269" s="91" t="s">
        <v>491</v>
      </c>
      <c r="C269" s="83" t="s">
        <v>492</v>
      </c>
      <c r="D269" s="58">
        <v>16</v>
      </c>
      <c r="E269" s="81" t="s">
        <v>483</v>
      </c>
      <c r="F269" s="88"/>
      <c r="G269" s="84">
        <f t="shared" si="15"/>
        <v>0</v>
      </c>
      <c r="H269" s="38"/>
    </row>
    <row r="270" spans="2:9" ht="42.75" customHeight="1">
      <c r="B270" s="91" t="s">
        <v>493</v>
      </c>
      <c r="C270" s="83" t="s">
        <v>494</v>
      </c>
      <c r="D270" s="58">
        <v>1</v>
      </c>
      <c r="E270" s="81" t="s">
        <v>483</v>
      </c>
      <c r="F270" s="88"/>
      <c r="G270" s="84">
        <f t="shared" si="15"/>
        <v>0</v>
      </c>
      <c r="H270" s="38"/>
    </row>
    <row r="271" spans="2:9" ht="23.25">
      <c r="B271" s="91" t="s">
        <v>495</v>
      </c>
      <c r="C271" s="83" t="s">
        <v>496</v>
      </c>
      <c r="D271" s="58">
        <v>5</v>
      </c>
      <c r="E271" s="81" t="s">
        <v>483</v>
      </c>
      <c r="F271" s="88"/>
      <c r="G271" s="84">
        <f t="shared" si="15"/>
        <v>0</v>
      </c>
      <c r="H271" s="38"/>
    </row>
    <row r="272" spans="2:9" ht="34.5">
      <c r="B272" s="91" t="s">
        <v>497</v>
      </c>
      <c r="C272" s="83" t="s">
        <v>498</v>
      </c>
      <c r="D272" s="58">
        <v>2</v>
      </c>
      <c r="E272" s="81" t="s">
        <v>483</v>
      </c>
      <c r="F272" s="88"/>
      <c r="G272" s="84">
        <f t="shared" si="15"/>
        <v>0</v>
      </c>
      <c r="H272" s="38"/>
    </row>
    <row r="273" spans="2:8" ht="45.75">
      <c r="B273" s="91" t="s">
        <v>499</v>
      </c>
      <c r="C273" s="83" t="s">
        <v>500</v>
      </c>
      <c r="D273" s="58">
        <v>1</v>
      </c>
      <c r="E273" s="81" t="s">
        <v>477</v>
      </c>
      <c r="F273" s="88"/>
      <c r="G273" s="84">
        <f t="shared" si="15"/>
        <v>0</v>
      </c>
      <c r="H273" s="38"/>
    </row>
    <row r="274" spans="2:8" ht="15">
      <c r="B274" s="91" t="s">
        <v>501</v>
      </c>
      <c r="C274" s="83" t="s">
        <v>502</v>
      </c>
      <c r="D274" s="58">
        <v>1</v>
      </c>
      <c r="E274" s="81" t="s">
        <v>503</v>
      </c>
      <c r="F274" s="58"/>
      <c r="G274" s="84"/>
      <c r="H274" s="38"/>
    </row>
    <row r="275" spans="2:8" ht="15">
      <c r="B275" s="90">
        <v>5.5</v>
      </c>
      <c r="C275" s="86" t="s">
        <v>504</v>
      </c>
      <c r="D275" s="58"/>
      <c r="E275" s="81"/>
      <c r="F275" s="58"/>
      <c r="G275" s="84"/>
      <c r="H275" s="34">
        <f>SUM(G276:G285)</f>
        <v>0</v>
      </c>
    </row>
    <row r="276" spans="2:8" ht="15">
      <c r="B276" s="92" t="s">
        <v>505</v>
      </c>
      <c r="C276" s="83" t="s">
        <v>506</v>
      </c>
      <c r="D276" s="58">
        <v>5</v>
      </c>
      <c r="E276" s="81" t="s">
        <v>507</v>
      </c>
      <c r="F276" s="84"/>
      <c r="G276" s="84">
        <f t="shared" ref="G276:G282" si="16">+F276*D276</f>
        <v>0</v>
      </c>
      <c r="H276" s="38"/>
    </row>
    <row r="277" spans="2:8" ht="15">
      <c r="B277" s="92" t="s">
        <v>508</v>
      </c>
      <c r="C277" s="83" t="s">
        <v>509</v>
      </c>
      <c r="D277" s="58">
        <v>3</v>
      </c>
      <c r="E277" s="81" t="s">
        <v>507</v>
      </c>
      <c r="F277" s="84"/>
      <c r="G277" s="84">
        <f t="shared" si="16"/>
        <v>0</v>
      </c>
      <c r="H277" s="38"/>
    </row>
    <row r="278" spans="2:8" ht="15">
      <c r="B278" s="92" t="s">
        <v>510</v>
      </c>
      <c r="C278" s="83" t="s">
        <v>511</v>
      </c>
      <c r="D278" s="58">
        <v>1</v>
      </c>
      <c r="E278" s="81" t="s">
        <v>507</v>
      </c>
      <c r="F278" s="84"/>
      <c r="G278" s="84">
        <f t="shared" si="16"/>
        <v>0</v>
      </c>
      <c r="H278" s="38"/>
    </row>
    <row r="279" spans="2:8" ht="15">
      <c r="B279" s="92" t="s">
        <v>512</v>
      </c>
      <c r="C279" s="83" t="s">
        <v>513</v>
      </c>
      <c r="D279" s="58">
        <v>32</v>
      </c>
      <c r="E279" s="81" t="s">
        <v>507</v>
      </c>
      <c r="F279" s="84"/>
      <c r="G279" s="84">
        <f t="shared" si="16"/>
        <v>0</v>
      </c>
      <c r="H279" s="38"/>
    </row>
    <row r="280" spans="2:8" ht="15">
      <c r="B280" s="92" t="s">
        <v>514</v>
      </c>
      <c r="C280" s="83" t="s">
        <v>515</v>
      </c>
      <c r="D280" s="58">
        <v>1</v>
      </c>
      <c r="E280" s="81" t="s">
        <v>507</v>
      </c>
      <c r="F280" s="84"/>
      <c r="G280" s="84">
        <f t="shared" si="16"/>
        <v>0</v>
      </c>
      <c r="H280" s="38"/>
    </row>
    <row r="281" spans="2:8" ht="15">
      <c r="B281" s="92" t="s">
        <v>516</v>
      </c>
      <c r="C281" s="83" t="s">
        <v>517</v>
      </c>
      <c r="D281" s="58">
        <v>7</v>
      </c>
      <c r="E281" s="81" t="s">
        <v>507</v>
      </c>
      <c r="F281" s="84"/>
      <c r="G281" s="84">
        <f t="shared" si="16"/>
        <v>0</v>
      </c>
      <c r="H281" s="38"/>
    </row>
    <row r="282" spans="2:8" ht="15">
      <c r="B282" s="92" t="s">
        <v>518</v>
      </c>
      <c r="C282" s="83" t="s">
        <v>519</v>
      </c>
      <c r="D282" s="58">
        <v>30</v>
      </c>
      <c r="E282" s="81" t="s">
        <v>507</v>
      </c>
      <c r="F282" s="84"/>
      <c r="G282" s="84">
        <f t="shared" si="16"/>
        <v>0</v>
      </c>
      <c r="H282" s="38"/>
    </row>
    <row r="283" spans="2:8" ht="15">
      <c r="B283" s="92" t="s">
        <v>520</v>
      </c>
      <c r="C283" s="83" t="s">
        <v>521</v>
      </c>
      <c r="D283" s="58">
        <v>3</v>
      </c>
      <c r="E283" s="81" t="s">
        <v>507</v>
      </c>
      <c r="F283" s="84"/>
      <c r="G283" s="84"/>
      <c r="H283" s="38"/>
    </row>
    <row r="284" spans="2:8" ht="15">
      <c r="B284" s="92" t="s">
        <v>522</v>
      </c>
      <c r="C284" s="83" t="s">
        <v>523</v>
      </c>
      <c r="D284" s="58">
        <v>1</v>
      </c>
      <c r="E284" s="81" t="s">
        <v>507</v>
      </c>
      <c r="F284" s="84"/>
      <c r="G284" s="84">
        <f>+F284*D284</f>
        <v>0</v>
      </c>
      <c r="H284" s="38"/>
    </row>
    <row r="285" spans="2:8" ht="15">
      <c r="B285" s="92" t="s">
        <v>524</v>
      </c>
      <c r="C285" s="83" t="s">
        <v>525</v>
      </c>
      <c r="D285" s="58">
        <v>1</v>
      </c>
      <c r="E285" s="81" t="s">
        <v>503</v>
      </c>
      <c r="F285" s="84"/>
      <c r="G285" s="84">
        <f>+F285*D285</f>
        <v>0</v>
      </c>
      <c r="H285" s="38"/>
    </row>
    <row r="286" spans="2:8">
      <c r="B286" s="44"/>
      <c r="C286" s="36"/>
      <c r="D286" s="37"/>
      <c r="E286" s="38"/>
      <c r="F286" s="40"/>
      <c r="G286" s="40"/>
      <c r="H286" s="38"/>
    </row>
    <row r="287" spans="2:8" ht="13.5" customHeight="1">
      <c r="B287" s="108" t="s">
        <v>526</v>
      </c>
      <c r="C287" s="109"/>
      <c r="D287" s="109"/>
      <c r="E287" s="109"/>
      <c r="F287" s="109"/>
      <c r="G287" s="110"/>
      <c r="H287" s="93">
        <f>SUM(H19:H286)</f>
        <v>0</v>
      </c>
    </row>
    <row r="288" spans="2:8" ht="13.5" customHeight="1">
      <c r="B288" s="108" t="s">
        <v>527</v>
      </c>
      <c r="C288" s="109"/>
      <c r="D288" s="109"/>
      <c r="E288" s="109"/>
      <c r="F288" s="109"/>
      <c r="G288" s="110"/>
      <c r="H288" s="93">
        <f>H287*0.15</f>
        <v>0</v>
      </c>
    </row>
    <row r="289" spans="2:8" ht="13.5" customHeight="1">
      <c r="B289" s="108" t="s">
        <v>528</v>
      </c>
      <c r="C289" s="109"/>
      <c r="D289" s="109"/>
      <c r="E289" s="109"/>
      <c r="F289" s="109"/>
      <c r="G289" s="110"/>
      <c r="H289" s="93">
        <f>+H287*0.16</f>
        <v>0</v>
      </c>
    </row>
    <row r="290" spans="2:8">
      <c r="B290" s="108" t="s">
        <v>15</v>
      </c>
      <c r="C290" s="109"/>
      <c r="D290" s="109"/>
      <c r="E290" s="109"/>
      <c r="F290" s="109"/>
      <c r="G290" s="110"/>
      <c r="H290" s="93">
        <f>SUM(H287:H289)</f>
        <v>0</v>
      </c>
    </row>
    <row r="291" spans="2:8">
      <c r="B291" s="108" t="s">
        <v>529</v>
      </c>
      <c r="C291" s="109"/>
      <c r="D291" s="109"/>
      <c r="E291" s="109"/>
      <c r="F291" s="109"/>
      <c r="G291" s="110"/>
      <c r="H291" s="93">
        <f>H290*0.13</f>
        <v>0</v>
      </c>
    </row>
    <row r="292" spans="2:8" ht="13.5" customHeight="1">
      <c r="B292" s="108" t="s">
        <v>530</v>
      </c>
      <c r="C292" s="109"/>
      <c r="D292" s="109"/>
      <c r="E292" s="109"/>
      <c r="F292" s="109"/>
      <c r="G292" s="110"/>
      <c r="H292" s="93">
        <f>SUM(H290:H291)</f>
        <v>0</v>
      </c>
    </row>
    <row r="293" spans="2:8" ht="40.5" customHeight="1">
      <c r="B293" s="106" t="s">
        <v>531</v>
      </c>
      <c r="C293" s="106"/>
      <c r="D293" s="106"/>
      <c r="E293" s="106"/>
      <c r="F293" s="106"/>
      <c r="G293" s="106"/>
      <c r="H293" s="106"/>
    </row>
    <row r="296" spans="2:8">
      <c r="B296" s="107" t="s">
        <v>532</v>
      </c>
      <c r="C296" s="107"/>
      <c r="D296" s="107"/>
    </row>
    <row r="297" spans="2:8">
      <c r="B297" s="94" t="s">
        <v>533</v>
      </c>
      <c r="C297" s="30"/>
      <c r="D297" s="95"/>
    </row>
    <row r="298" spans="2:8">
      <c r="B298" s="94"/>
      <c r="C298" s="30"/>
      <c r="D298" s="95"/>
    </row>
    <row r="299" spans="2:8">
      <c r="B299" s="96" t="s">
        <v>534</v>
      </c>
      <c r="C299" s="97"/>
      <c r="D299" s="98"/>
    </row>
    <row r="300" spans="2:8">
      <c r="B300" s="96" t="s">
        <v>535</v>
      </c>
      <c r="C300" s="97"/>
      <c r="D300" s="98"/>
    </row>
    <row r="301" spans="2:8">
      <c r="B301" s="94"/>
      <c r="C301" s="99"/>
      <c r="D301" s="99"/>
    </row>
    <row r="302" spans="2:8">
      <c r="B302" s="94" t="s">
        <v>536</v>
      </c>
      <c r="C302" s="100"/>
      <c r="D302" s="99"/>
    </row>
    <row r="303" spans="2:8">
      <c r="B303" s="101"/>
      <c r="C303" s="102"/>
      <c r="D303" s="102"/>
    </row>
    <row r="304" spans="2:8" ht="25.5" customHeight="1">
      <c r="B304" s="101" t="s">
        <v>537</v>
      </c>
      <c r="C304" s="103"/>
      <c r="D304" s="102"/>
    </row>
    <row r="305" spans="2:4" ht="25.5" customHeight="1">
      <c r="B305" s="101" t="s">
        <v>538</v>
      </c>
      <c r="C305" s="103"/>
      <c r="D305" s="102"/>
    </row>
    <row r="306" spans="2:4">
      <c r="B306" s="104"/>
      <c r="C306" s="105"/>
      <c r="D306" s="105"/>
    </row>
    <row r="307" spans="2:4">
      <c r="B307" s="104"/>
      <c r="C307" s="105"/>
      <c r="D307" s="105"/>
    </row>
    <row r="308" spans="2:4">
      <c r="B308" s="104"/>
      <c r="C308" s="105"/>
      <c r="D308" s="105"/>
    </row>
  </sheetData>
  <mergeCells count="38">
    <mergeCell ref="B7:C7"/>
    <mergeCell ref="B1:H1"/>
    <mergeCell ref="B2:H2"/>
    <mergeCell ref="B4:C4"/>
    <mergeCell ref="B5:C5"/>
    <mergeCell ref="B6:C6"/>
    <mergeCell ref="C65:G65"/>
    <mergeCell ref="B8:C8"/>
    <mergeCell ref="B9:C9"/>
    <mergeCell ref="B10:C10"/>
    <mergeCell ref="B13:H13"/>
    <mergeCell ref="B15:H15"/>
    <mergeCell ref="C19:G19"/>
    <mergeCell ref="C27:G27"/>
    <mergeCell ref="C28:G28"/>
    <mergeCell ref="C39:G39"/>
    <mergeCell ref="C59:G59"/>
    <mergeCell ref="C60:G60"/>
    <mergeCell ref="C235:G235"/>
    <mergeCell ref="C74:G74"/>
    <mergeCell ref="C86:G86"/>
    <mergeCell ref="C98:G98"/>
    <mergeCell ref="C106:G106"/>
    <mergeCell ref="C111:G111"/>
    <mergeCell ref="C127:G127"/>
    <mergeCell ref="C148:G148"/>
    <mergeCell ref="C210:G210"/>
    <mergeCell ref="C211:G211"/>
    <mergeCell ref="C219:G219"/>
    <mergeCell ref="C230:G230"/>
    <mergeCell ref="B293:H293"/>
    <mergeCell ref="B296:D296"/>
    <mergeCell ref="B287:G287"/>
    <mergeCell ref="B288:G288"/>
    <mergeCell ref="B289:G289"/>
    <mergeCell ref="B290:G290"/>
    <mergeCell ref="B291:G291"/>
    <mergeCell ref="B292:G292"/>
  </mergeCells>
  <pageMargins left="0.70866141732283472" right="0.36416666666666669" top="0.74803149606299213" bottom="0.74803149606299213" header="0.31496062992125984" footer="0.31496062992125984"/>
  <pageSetup scale="78" fitToHeight="3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2" ma:contentTypeDescription="Create a new document." ma:contentTypeScope="" ma:versionID="ee6d78dd284b308a0f9d201b1fb6b82d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5f8d92bce0f153290b99d00214f3a0e5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9B7345-0402-4638-98AE-7FEEE762774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533B5EF-A5A8-476C-ABD0-B4FA8D79CC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0329C2-123E-4F12-8702-6FF7DB22B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DE OFERTA</vt:lpstr>
      <vt:lpstr>'PLAN DE OFERTA'!Print_Area</vt:lpstr>
      <vt:lpstr>'PLAN DE OFERTA'!Print_Titles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Cinthya Martinez</dc:creator>
  <cp:lastModifiedBy>Cinthya Martinez</cp:lastModifiedBy>
  <dcterms:created xsi:type="dcterms:W3CDTF">2021-07-23T01:31:54Z</dcterms:created>
  <dcterms:modified xsi:type="dcterms:W3CDTF">2021-07-30T19:48:41Z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</Properties>
</file>